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ZUR-FPS62.ad.insidemedia.net\GRM$\Xaxis\Product Billing\Salesforce\"/>
    </mc:Choice>
  </mc:AlternateContent>
  <bookViews>
    <workbookView xWindow="0" yWindow="0" windowWidth="28800" windowHeight="12210" firstSheet="1" activeTab="1"/>
  </bookViews>
  <sheets>
    <sheet name="Sheet1" sheetId="2" state="hidden" r:id="rId1"/>
    <sheet name="AbaReport" sheetId="1" r:id="rId2"/>
    <sheet name="Sheet2" sheetId="3" r:id="rId3"/>
    <sheet name="Sheet3" sheetId="4" r:id="rId4"/>
  </sheets>
  <definedNames>
    <definedName name="_xlnm._FilterDatabase" localSheetId="1" hidden="1">AbaReport!$A$1:$AM$1993</definedName>
    <definedName name="_xlnm._FilterDatabase" localSheetId="2" hidden="1">Sheet2!$A$1:$D$66</definedName>
    <definedName name="_xlnm._FilterDatabase" localSheetId="3" hidden="1">Sheet3!$A$1:$D$2810</definedName>
  </definedNames>
  <calcPr calcId="171027"/>
  <pivotCaches>
    <pivotCache cacheId="0" r:id="rId5"/>
  </pivotCaches>
</workbook>
</file>

<file path=xl/calcChain.xml><?xml version="1.0" encoding="utf-8"?>
<calcChain xmlns="http://schemas.openxmlformats.org/spreadsheetml/2006/main">
  <c r="AA1603" i="1" l="1"/>
  <c r="C67" i="3" l="1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AJ1766" i="1"/>
  <c r="AK1766" i="1"/>
  <c r="AJ1767" i="1"/>
  <c r="AK1767" i="1"/>
  <c r="AJ1768" i="1"/>
  <c r="AK1768" i="1"/>
  <c r="AJ1769" i="1"/>
  <c r="AK1769" i="1"/>
  <c r="AJ1770" i="1"/>
  <c r="AK1770" i="1"/>
  <c r="AJ1771" i="1"/>
  <c r="AK1771" i="1"/>
  <c r="AJ1772" i="1"/>
  <c r="AK1772" i="1"/>
  <c r="AJ1773" i="1"/>
  <c r="AK1773" i="1"/>
  <c r="AJ1774" i="1"/>
  <c r="AK1774" i="1"/>
  <c r="AJ1775" i="1"/>
  <c r="AK1775" i="1"/>
  <c r="AJ1776" i="1"/>
  <c r="AK1776" i="1"/>
  <c r="AJ1777" i="1"/>
  <c r="AK1777" i="1"/>
  <c r="AJ1778" i="1"/>
  <c r="AK1778" i="1"/>
  <c r="AJ1779" i="1"/>
  <c r="AK1779" i="1"/>
  <c r="AJ1780" i="1"/>
  <c r="AK1780" i="1"/>
  <c r="AJ1781" i="1"/>
  <c r="AK1781" i="1"/>
  <c r="AJ1782" i="1"/>
  <c r="AK1782" i="1"/>
  <c r="AJ1783" i="1"/>
  <c r="AK1783" i="1"/>
  <c r="AJ1784" i="1"/>
  <c r="AK1784" i="1"/>
  <c r="AJ1785" i="1"/>
  <c r="AK1785" i="1"/>
  <c r="AJ1786" i="1"/>
  <c r="AK1786" i="1"/>
  <c r="AJ1787" i="1"/>
  <c r="AK1787" i="1"/>
  <c r="AJ1788" i="1"/>
  <c r="AK1788" i="1"/>
  <c r="AJ1789" i="1"/>
  <c r="AK1789" i="1"/>
  <c r="AJ1790" i="1"/>
  <c r="AK1790" i="1"/>
  <c r="AJ1791" i="1"/>
  <c r="AK1791" i="1"/>
  <c r="AJ1792" i="1"/>
  <c r="AK1792" i="1"/>
  <c r="AJ1793" i="1"/>
  <c r="AK1793" i="1"/>
  <c r="AJ1794" i="1"/>
  <c r="AK1794" i="1"/>
  <c r="AJ1795" i="1"/>
  <c r="AK1795" i="1"/>
  <c r="AJ1796" i="1"/>
  <c r="AK1796" i="1"/>
  <c r="AJ1797" i="1"/>
  <c r="AK1797" i="1"/>
  <c r="AJ1798" i="1"/>
  <c r="AK1798" i="1"/>
  <c r="AJ1799" i="1"/>
  <c r="AK1799" i="1"/>
  <c r="AJ1800" i="1"/>
  <c r="AK1800" i="1"/>
  <c r="AJ1801" i="1"/>
  <c r="AK1801" i="1"/>
  <c r="AJ1802" i="1"/>
  <c r="AK1802" i="1"/>
  <c r="AJ1803" i="1"/>
  <c r="AK1803" i="1"/>
  <c r="AJ1804" i="1"/>
  <c r="AK1804" i="1"/>
  <c r="AJ1805" i="1"/>
  <c r="AK1805" i="1"/>
  <c r="AJ1806" i="1"/>
  <c r="AK1806" i="1"/>
  <c r="AJ1807" i="1"/>
  <c r="AK1807" i="1"/>
  <c r="AJ1808" i="1"/>
  <c r="AK1808" i="1"/>
  <c r="AJ1809" i="1"/>
  <c r="AK1809" i="1"/>
  <c r="AJ1810" i="1"/>
  <c r="AK1810" i="1"/>
  <c r="AJ1811" i="1"/>
  <c r="AK1811" i="1"/>
  <c r="AJ1812" i="1"/>
  <c r="AK1812" i="1"/>
  <c r="AJ1813" i="1"/>
  <c r="AK1813" i="1"/>
  <c r="AJ1814" i="1"/>
  <c r="AK1814" i="1"/>
  <c r="AJ1815" i="1"/>
  <c r="AK1815" i="1"/>
  <c r="AJ1816" i="1"/>
  <c r="AK1816" i="1"/>
  <c r="AJ1817" i="1"/>
  <c r="AK1817" i="1"/>
  <c r="AJ1818" i="1"/>
  <c r="AK1818" i="1"/>
  <c r="AJ1819" i="1"/>
  <c r="AK1819" i="1"/>
  <c r="AJ1820" i="1"/>
  <c r="AK1820" i="1"/>
  <c r="AJ1821" i="1"/>
  <c r="AK1821" i="1"/>
  <c r="AJ1822" i="1"/>
  <c r="AK1822" i="1"/>
  <c r="AJ1823" i="1"/>
  <c r="AK1823" i="1"/>
  <c r="AJ1824" i="1"/>
  <c r="AK1824" i="1"/>
  <c r="AJ1825" i="1"/>
  <c r="AK1825" i="1"/>
  <c r="AJ1826" i="1"/>
  <c r="AK1826" i="1"/>
  <c r="AJ1827" i="1"/>
  <c r="AK1827" i="1"/>
  <c r="AJ1828" i="1"/>
  <c r="AK1828" i="1"/>
  <c r="AJ1829" i="1"/>
  <c r="AK1829" i="1"/>
  <c r="AJ1830" i="1"/>
  <c r="AK1830" i="1"/>
  <c r="AJ1831" i="1"/>
  <c r="AK1831" i="1"/>
  <c r="AJ1832" i="1"/>
  <c r="AK1832" i="1"/>
  <c r="AJ1833" i="1"/>
  <c r="AK1833" i="1"/>
  <c r="AJ1834" i="1"/>
  <c r="AK1834" i="1"/>
  <c r="AJ1835" i="1"/>
  <c r="AK1835" i="1"/>
  <c r="AJ1836" i="1"/>
  <c r="AK1836" i="1"/>
  <c r="AJ1837" i="1"/>
  <c r="AK1837" i="1"/>
  <c r="AJ1838" i="1"/>
  <c r="AK1838" i="1"/>
  <c r="AJ1839" i="1"/>
  <c r="AK1839" i="1"/>
  <c r="AJ1840" i="1"/>
  <c r="AK1840" i="1"/>
  <c r="AJ1841" i="1"/>
  <c r="AK1841" i="1"/>
  <c r="AJ1842" i="1"/>
  <c r="AK1842" i="1"/>
  <c r="AJ1843" i="1"/>
  <c r="AK1843" i="1"/>
  <c r="AJ1844" i="1"/>
  <c r="AK1844" i="1"/>
  <c r="AJ1845" i="1"/>
  <c r="AK1845" i="1"/>
  <c r="AJ1846" i="1"/>
  <c r="AK1846" i="1"/>
  <c r="AJ1847" i="1"/>
  <c r="AK1847" i="1"/>
  <c r="AJ1848" i="1"/>
  <c r="AK1848" i="1"/>
  <c r="AJ1849" i="1"/>
  <c r="AK1849" i="1"/>
  <c r="AJ1850" i="1"/>
  <c r="AK1850" i="1"/>
  <c r="AJ1851" i="1"/>
  <c r="AK1851" i="1"/>
  <c r="AJ1852" i="1"/>
  <c r="AK1852" i="1"/>
  <c r="AJ1853" i="1"/>
  <c r="AK1853" i="1"/>
  <c r="AJ1854" i="1"/>
  <c r="AK1854" i="1"/>
  <c r="AJ1855" i="1"/>
  <c r="AK1855" i="1"/>
  <c r="AJ1856" i="1"/>
  <c r="AK1856" i="1"/>
  <c r="AJ1857" i="1"/>
  <c r="AK1857" i="1"/>
  <c r="AJ1858" i="1"/>
  <c r="AK1858" i="1"/>
  <c r="AJ1859" i="1"/>
  <c r="AK1859" i="1"/>
  <c r="AJ1860" i="1"/>
  <c r="AK1860" i="1"/>
  <c r="AJ1861" i="1"/>
  <c r="AK1861" i="1"/>
  <c r="AJ1862" i="1"/>
  <c r="AK1862" i="1"/>
  <c r="AJ1863" i="1"/>
  <c r="AK1863" i="1"/>
  <c r="AJ1864" i="1"/>
  <c r="AK1864" i="1"/>
  <c r="AJ1865" i="1"/>
  <c r="AK1865" i="1"/>
  <c r="AJ1866" i="1"/>
  <c r="AK1866" i="1"/>
  <c r="AJ1867" i="1"/>
  <c r="AK1867" i="1"/>
  <c r="AJ1868" i="1"/>
  <c r="AK1868" i="1"/>
  <c r="AJ1869" i="1"/>
  <c r="AK1869" i="1"/>
  <c r="AJ1870" i="1"/>
  <c r="AK1870" i="1"/>
  <c r="AJ1871" i="1"/>
  <c r="AK1871" i="1"/>
  <c r="AJ1872" i="1"/>
  <c r="AK1872" i="1"/>
  <c r="AJ1873" i="1"/>
  <c r="AK1873" i="1"/>
  <c r="AJ1874" i="1"/>
  <c r="AK1874" i="1"/>
  <c r="AJ1875" i="1"/>
  <c r="AK1875" i="1"/>
  <c r="AJ1876" i="1"/>
  <c r="AK1876" i="1"/>
  <c r="AJ1877" i="1"/>
  <c r="AK1877" i="1"/>
  <c r="AJ1878" i="1"/>
  <c r="AK1878" i="1"/>
  <c r="AJ1879" i="1"/>
  <c r="AK1879" i="1"/>
  <c r="AJ1880" i="1"/>
  <c r="AK1880" i="1"/>
  <c r="AJ1881" i="1"/>
  <c r="AK1881" i="1"/>
  <c r="AJ1882" i="1"/>
  <c r="AK1882" i="1"/>
  <c r="AJ1883" i="1"/>
  <c r="AK1883" i="1"/>
  <c r="AJ1884" i="1"/>
  <c r="AK1884" i="1"/>
  <c r="AJ1885" i="1"/>
  <c r="AK1885" i="1"/>
  <c r="AJ1886" i="1"/>
  <c r="AK1886" i="1"/>
  <c r="AJ1887" i="1"/>
  <c r="AK1887" i="1"/>
  <c r="AJ1888" i="1"/>
  <c r="AK1888" i="1"/>
  <c r="AJ1889" i="1"/>
  <c r="AK1889" i="1"/>
  <c r="AJ1890" i="1"/>
  <c r="AK1890" i="1"/>
  <c r="AJ1891" i="1"/>
  <c r="AK1891" i="1"/>
  <c r="AJ1892" i="1"/>
  <c r="AK1892" i="1"/>
  <c r="AJ1893" i="1"/>
  <c r="AK1893" i="1"/>
  <c r="AJ1894" i="1"/>
  <c r="AK1894" i="1"/>
  <c r="AJ1895" i="1"/>
  <c r="AK1895" i="1"/>
  <c r="AJ1896" i="1"/>
  <c r="AK1896" i="1"/>
  <c r="AJ1897" i="1"/>
  <c r="AK1897" i="1"/>
  <c r="AJ1898" i="1"/>
  <c r="AK1898" i="1"/>
  <c r="AJ1899" i="1"/>
  <c r="AK1899" i="1"/>
  <c r="AJ1900" i="1"/>
  <c r="AK1900" i="1"/>
  <c r="AJ1901" i="1"/>
  <c r="AK1901" i="1"/>
  <c r="AJ1902" i="1"/>
  <c r="AK1902" i="1"/>
  <c r="AJ1903" i="1"/>
  <c r="AK1903" i="1"/>
  <c r="AJ1904" i="1"/>
  <c r="AK1904" i="1"/>
  <c r="AJ1905" i="1"/>
  <c r="AK1905" i="1"/>
  <c r="AJ1906" i="1"/>
  <c r="AK1906" i="1"/>
  <c r="AJ1907" i="1"/>
  <c r="AK1907" i="1"/>
  <c r="AJ1908" i="1"/>
  <c r="AK1908" i="1"/>
  <c r="AJ1909" i="1"/>
  <c r="AK1909" i="1"/>
  <c r="AJ1910" i="1"/>
  <c r="AK1910" i="1"/>
  <c r="AJ1911" i="1"/>
  <c r="AK1911" i="1"/>
  <c r="AJ1912" i="1"/>
  <c r="AK1912" i="1"/>
  <c r="AJ1913" i="1"/>
  <c r="AK1913" i="1"/>
  <c r="AJ1914" i="1"/>
  <c r="AK1914" i="1"/>
  <c r="AJ1915" i="1"/>
  <c r="AK1915" i="1"/>
  <c r="AJ1916" i="1"/>
  <c r="AK1916" i="1"/>
  <c r="AJ1917" i="1"/>
  <c r="AK1917" i="1"/>
  <c r="AJ1918" i="1"/>
  <c r="AK1918" i="1"/>
  <c r="AJ1919" i="1"/>
  <c r="AK1919" i="1"/>
  <c r="AJ1920" i="1"/>
  <c r="AK1920" i="1"/>
  <c r="AJ1921" i="1"/>
  <c r="AK1921" i="1"/>
  <c r="AJ1922" i="1"/>
  <c r="AK1922" i="1"/>
  <c r="AJ1923" i="1"/>
  <c r="AK1923" i="1"/>
  <c r="AJ1924" i="1"/>
  <c r="AK1924" i="1"/>
  <c r="AJ1925" i="1"/>
  <c r="AK1925" i="1"/>
  <c r="AJ1926" i="1"/>
  <c r="AK1926" i="1"/>
  <c r="AJ1927" i="1"/>
  <c r="AK1927" i="1"/>
  <c r="AJ1928" i="1"/>
  <c r="AK1928" i="1"/>
  <c r="AJ1929" i="1"/>
  <c r="AK1929" i="1"/>
  <c r="AJ1930" i="1"/>
  <c r="AK1930" i="1"/>
  <c r="AJ1931" i="1"/>
  <c r="AK1931" i="1"/>
  <c r="AJ1932" i="1"/>
  <c r="AK1932" i="1"/>
  <c r="AJ1933" i="1"/>
  <c r="AK1933" i="1"/>
  <c r="AJ1934" i="1"/>
  <c r="AK1934" i="1"/>
  <c r="AJ1935" i="1"/>
  <c r="AK1935" i="1"/>
  <c r="AJ1936" i="1"/>
  <c r="AK1936" i="1"/>
  <c r="AJ1937" i="1"/>
  <c r="AK1937" i="1"/>
  <c r="AJ1938" i="1"/>
  <c r="AK1938" i="1"/>
  <c r="AJ1939" i="1"/>
  <c r="AK1939" i="1"/>
  <c r="AJ1940" i="1"/>
  <c r="AK1940" i="1"/>
  <c r="AJ1941" i="1"/>
  <c r="AK1941" i="1"/>
  <c r="AJ1942" i="1"/>
  <c r="AK1942" i="1"/>
  <c r="AJ1943" i="1"/>
  <c r="AK1943" i="1"/>
  <c r="AJ1944" i="1"/>
  <c r="AK1944" i="1"/>
  <c r="AJ1945" i="1"/>
  <c r="AK1945" i="1"/>
  <c r="AJ1946" i="1"/>
  <c r="AK1946" i="1"/>
  <c r="AJ1947" i="1"/>
  <c r="AK1947" i="1"/>
  <c r="AJ1948" i="1"/>
  <c r="AK1948" i="1"/>
  <c r="AJ1949" i="1"/>
  <c r="AK1949" i="1"/>
  <c r="AJ1950" i="1"/>
  <c r="AK1950" i="1"/>
  <c r="AJ1951" i="1"/>
  <c r="AK1951" i="1"/>
  <c r="AJ1952" i="1"/>
  <c r="AK1952" i="1"/>
  <c r="AJ1953" i="1"/>
  <c r="AK1953" i="1"/>
  <c r="AJ1954" i="1"/>
  <c r="AK1954" i="1"/>
  <c r="AJ1955" i="1"/>
  <c r="AK1955" i="1"/>
  <c r="AJ1956" i="1"/>
  <c r="AK1956" i="1"/>
  <c r="AJ1957" i="1"/>
  <c r="AK1957" i="1"/>
  <c r="AJ1958" i="1"/>
  <c r="AK1958" i="1"/>
  <c r="AJ1959" i="1"/>
  <c r="AK1959" i="1"/>
  <c r="AJ1960" i="1"/>
  <c r="AK1960" i="1"/>
  <c r="AJ1961" i="1"/>
  <c r="AK1961" i="1"/>
  <c r="AJ1962" i="1"/>
  <c r="AK1962" i="1"/>
  <c r="AJ1963" i="1"/>
  <c r="AK1963" i="1"/>
  <c r="AJ1964" i="1"/>
  <c r="AK1964" i="1"/>
  <c r="AJ1965" i="1"/>
  <c r="AK1965" i="1"/>
  <c r="AJ1966" i="1"/>
  <c r="AK1966" i="1"/>
  <c r="AJ1967" i="1"/>
  <c r="AK1967" i="1"/>
  <c r="AJ1968" i="1"/>
  <c r="AK1968" i="1"/>
  <c r="AJ1969" i="1"/>
  <c r="AK1969" i="1"/>
  <c r="AJ1970" i="1"/>
  <c r="AK1970" i="1"/>
  <c r="AJ1971" i="1"/>
  <c r="AK1971" i="1"/>
  <c r="AJ1972" i="1"/>
  <c r="AK1972" i="1"/>
  <c r="AJ1973" i="1"/>
  <c r="AK1973" i="1"/>
  <c r="AJ1974" i="1"/>
  <c r="AK1974" i="1"/>
  <c r="AJ1975" i="1"/>
  <c r="AK1975" i="1"/>
  <c r="AJ1976" i="1"/>
  <c r="AK1976" i="1"/>
  <c r="AJ1977" i="1"/>
  <c r="AK1977" i="1"/>
  <c r="AJ1978" i="1"/>
  <c r="AK1978" i="1"/>
  <c r="AJ1979" i="1"/>
  <c r="AK1979" i="1"/>
  <c r="AJ1980" i="1"/>
  <c r="AK1980" i="1"/>
  <c r="AJ1981" i="1"/>
  <c r="AK1981" i="1"/>
  <c r="AJ1982" i="1"/>
  <c r="AK1982" i="1"/>
  <c r="AJ1983" i="1"/>
  <c r="AK1983" i="1"/>
  <c r="AJ1984" i="1"/>
  <c r="AK1984" i="1"/>
  <c r="AJ1985" i="1"/>
  <c r="AK1985" i="1"/>
  <c r="AJ1986" i="1"/>
  <c r="AK1986" i="1"/>
  <c r="AJ1987" i="1"/>
  <c r="AK1987" i="1"/>
  <c r="AJ1988" i="1"/>
  <c r="AK1988" i="1"/>
  <c r="AJ1989" i="1"/>
  <c r="AK1989" i="1"/>
  <c r="AJ1990" i="1"/>
  <c r="AK1990" i="1"/>
  <c r="AJ1991" i="1"/>
  <c r="AK1991" i="1"/>
  <c r="AJ1992" i="1"/>
  <c r="AK1992" i="1"/>
  <c r="AJ1993" i="1"/>
  <c r="AK1993" i="1"/>
  <c r="AK1765" i="1"/>
  <c r="AJ1765" i="1"/>
  <c r="AJ1576" i="1"/>
  <c r="AK1576" i="1"/>
  <c r="AJ1577" i="1"/>
  <c r="AK1577" i="1"/>
  <c r="AJ1578" i="1"/>
  <c r="AK1578" i="1"/>
  <c r="AJ1579" i="1"/>
  <c r="AK1579" i="1"/>
  <c r="AJ1580" i="1"/>
  <c r="AK1580" i="1"/>
  <c r="AJ1581" i="1"/>
  <c r="AK1581" i="1"/>
  <c r="AJ1582" i="1"/>
  <c r="AK1582" i="1"/>
  <c r="AJ1583" i="1"/>
  <c r="AK1583" i="1"/>
  <c r="AJ1584" i="1"/>
  <c r="AK1584" i="1"/>
  <c r="AJ1585" i="1"/>
  <c r="AK1585" i="1"/>
  <c r="AJ1586" i="1"/>
  <c r="AK1586" i="1"/>
  <c r="AJ1587" i="1"/>
  <c r="AK1587" i="1"/>
  <c r="AJ1588" i="1"/>
  <c r="AK1588" i="1"/>
  <c r="AJ1589" i="1"/>
  <c r="AK1589" i="1"/>
  <c r="AJ1590" i="1"/>
  <c r="AK1590" i="1"/>
  <c r="AJ1591" i="1"/>
  <c r="AK1591" i="1"/>
  <c r="AJ1592" i="1"/>
  <c r="AK1592" i="1"/>
  <c r="AJ1593" i="1"/>
  <c r="AK1593" i="1"/>
  <c r="AJ1594" i="1"/>
  <c r="AK1594" i="1"/>
  <c r="AJ1595" i="1"/>
  <c r="AK1595" i="1"/>
  <c r="AJ1596" i="1"/>
  <c r="AK1596" i="1"/>
  <c r="AJ1597" i="1"/>
  <c r="AK1597" i="1"/>
  <c r="AJ1598" i="1"/>
  <c r="AK1598" i="1"/>
  <c r="AJ1599" i="1"/>
  <c r="AK1599" i="1"/>
  <c r="AJ1600" i="1"/>
  <c r="AK1600" i="1"/>
  <c r="AJ1601" i="1"/>
  <c r="AK1601" i="1"/>
  <c r="AJ1602" i="1"/>
  <c r="AK1602" i="1"/>
  <c r="AJ1603" i="1"/>
  <c r="AK1603" i="1"/>
  <c r="AJ1604" i="1"/>
  <c r="AK1604" i="1"/>
  <c r="AJ1605" i="1"/>
  <c r="AK1605" i="1"/>
  <c r="AJ1606" i="1"/>
  <c r="AK1606" i="1"/>
  <c r="AJ1607" i="1"/>
  <c r="AK1607" i="1"/>
  <c r="AJ1608" i="1"/>
  <c r="AK1608" i="1"/>
  <c r="AJ1609" i="1"/>
  <c r="AK1609" i="1"/>
  <c r="AJ1610" i="1"/>
  <c r="AK1610" i="1"/>
  <c r="AJ1611" i="1"/>
  <c r="AK1611" i="1"/>
  <c r="AJ1612" i="1"/>
  <c r="AK1612" i="1"/>
  <c r="AJ1613" i="1"/>
  <c r="AK1613" i="1"/>
  <c r="AJ1614" i="1"/>
  <c r="AK1614" i="1"/>
  <c r="AJ1615" i="1"/>
  <c r="AK1615" i="1"/>
  <c r="AJ1616" i="1"/>
  <c r="AK1616" i="1"/>
  <c r="AJ1617" i="1"/>
  <c r="AK1617" i="1"/>
  <c r="AJ1618" i="1"/>
  <c r="AK1618" i="1"/>
  <c r="AJ1619" i="1"/>
  <c r="AK1619" i="1"/>
  <c r="AJ1620" i="1"/>
  <c r="AK1620" i="1"/>
  <c r="AJ1621" i="1"/>
  <c r="AK1621" i="1"/>
  <c r="AJ1622" i="1"/>
  <c r="AK1622" i="1"/>
  <c r="AJ1623" i="1"/>
  <c r="AK1623" i="1"/>
  <c r="AJ1624" i="1"/>
  <c r="AK1624" i="1"/>
  <c r="AJ1625" i="1"/>
  <c r="AK1625" i="1"/>
  <c r="AJ1626" i="1"/>
  <c r="AK1626" i="1"/>
  <c r="AJ1627" i="1"/>
  <c r="AK1627" i="1"/>
  <c r="AJ1628" i="1"/>
  <c r="AK1628" i="1"/>
  <c r="AJ1629" i="1"/>
  <c r="AK1629" i="1"/>
  <c r="AJ1630" i="1"/>
  <c r="AK1630" i="1"/>
  <c r="AJ1631" i="1"/>
  <c r="AK1631" i="1"/>
  <c r="AJ1632" i="1"/>
  <c r="AK1632" i="1"/>
  <c r="AJ1633" i="1"/>
  <c r="AK1633" i="1"/>
  <c r="AJ1634" i="1"/>
  <c r="AK1634" i="1"/>
  <c r="AJ1635" i="1"/>
  <c r="AK1635" i="1"/>
  <c r="AJ1636" i="1"/>
  <c r="AK1636" i="1"/>
  <c r="AJ1637" i="1"/>
  <c r="AK1637" i="1"/>
  <c r="AJ1638" i="1"/>
  <c r="AK1638" i="1"/>
  <c r="AJ1639" i="1"/>
  <c r="AK1639" i="1"/>
  <c r="AJ1640" i="1"/>
  <c r="AK1640" i="1"/>
  <c r="AJ1641" i="1"/>
  <c r="AK1641" i="1"/>
  <c r="AJ1642" i="1"/>
  <c r="AK1642" i="1"/>
  <c r="AJ1643" i="1"/>
  <c r="AK1643" i="1"/>
  <c r="AJ1644" i="1"/>
  <c r="AK1644" i="1"/>
  <c r="AJ1645" i="1"/>
  <c r="AK1645" i="1"/>
  <c r="AJ1646" i="1"/>
  <c r="AK1646" i="1"/>
  <c r="AJ1647" i="1"/>
  <c r="AK1647" i="1"/>
  <c r="AJ1648" i="1"/>
  <c r="AK1648" i="1"/>
  <c r="AJ1649" i="1"/>
  <c r="AK1649" i="1"/>
  <c r="AJ1650" i="1"/>
  <c r="AK1650" i="1"/>
  <c r="AJ1651" i="1"/>
  <c r="AK1651" i="1"/>
  <c r="AJ1652" i="1"/>
  <c r="AK1652" i="1"/>
  <c r="AJ1653" i="1"/>
  <c r="AK1653" i="1"/>
  <c r="AJ1654" i="1"/>
  <c r="AK1654" i="1"/>
  <c r="AJ1655" i="1"/>
  <c r="AK1655" i="1"/>
  <c r="AJ1656" i="1"/>
  <c r="AK1656" i="1"/>
  <c r="AJ1657" i="1"/>
  <c r="AK1657" i="1"/>
  <c r="AJ1658" i="1"/>
  <c r="AK1658" i="1"/>
  <c r="AJ1659" i="1"/>
  <c r="AK1659" i="1"/>
  <c r="AJ1660" i="1"/>
  <c r="AK1660" i="1"/>
  <c r="AJ1661" i="1"/>
  <c r="AK1661" i="1"/>
  <c r="AJ1662" i="1"/>
  <c r="AK1662" i="1"/>
  <c r="AJ1663" i="1"/>
  <c r="AK1663" i="1"/>
  <c r="AJ1664" i="1"/>
  <c r="AK1664" i="1"/>
  <c r="AJ1665" i="1"/>
  <c r="AK1665" i="1"/>
  <c r="AJ1666" i="1"/>
  <c r="AK1666" i="1"/>
  <c r="AJ1667" i="1"/>
  <c r="AK1667" i="1"/>
  <c r="AJ1668" i="1"/>
  <c r="AK1668" i="1"/>
  <c r="AJ1669" i="1"/>
  <c r="AK1669" i="1"/>
  <c r="AJ1670" i="1"/>
  <c r="AK1670" i="1"/>
  <c r="AJ1671" i="1"/>
  <c r="AK1671" i="1"/>
  <c r="AJ1672" i="1"/>
  <c r="AK1672" i="1"/>
  <c r="AJ1673" i="1"/>
  <c r="AK1673" i="1"/>
  <c r="AJ1674" i="1"/>
  <c r="AK1674" i="1"/>
  <c r="AJ1675" i="1"/>
  <c r="AK1675" i="1"/>
  <c r="AJ1676" i="1"/>
  <c r="AK1676" i="1"/>
  <c r="AJ1677" i="1"/>
  <c r="AK1677" i="1"/>
  <c r="AJ1678" i="1"/>
  <c r="AK1678" i="1"/>
  <c r="AJ1679" i="1"/>
  <c r="AK1679" i="1"/>
  <c r="AJ1680" i="1"/>
  <c r="AK1680" i="1"/>
  <c r="AJ1681" i="1"/>
  <c r="AK1681" i="1"/>
  <c r="AJ1682" i="1"/>
  <c r="AK1682" i="1"/>
  <c r="AJ1683" i="1"/>
  <c r="AK1683" i="1"/>
  <c r="AJ1684" i="1"/>
  <c r="AK1684" i="1"/>
  <c r="AJ1685" i="1"/>
  <c r="AK1685" i="1"/>
  <c r="AJ1686" i="1"/>
  <c r="AK1686" i="1"/>
  <c r="AJ1687" i="1"/>
  <c r="AK1687" i="1"/>
  <c r="AJ1688" i="1"/>
  <c r="AK1688" i="1"/>
  <c r="AJ1689" i="1"/>
  <c r="AK1689" i="1"/>
  <c r="AJ1690" i="1"/>
  <c r="AK1690" i="1"/>
  <c r="AJ1691" i="1"/>
  <c r="AK1691" i="1"/>
  <c r="AJ1692" i="1"/>
  <c r="AK1692" i="1"/>
  <c r="AJ1693" i="1"/>
  <c r="AK1693" i="1"/>
  <c r="AJ1694" i="1"/>
  <c r="AK1694" i="1"/>
  <c r="AJ1695" i="1"/>
  <c r="AK1695" i="1"/>
  <c r="AJ1696" i="1"/>
  <c r="AK1696" i="1"/>
  <c r="AJ1697" i="1"/>
  <c r="AK1697" i="1"/>
  <c r="AJ1698" i="1"/>
  <c r="AK1698" i="1"/>
  <c r="AJ1699" i="1"/>
  <c r="AK1699" i="1"/>
  <c r="AJ1700" i="1"/>
  <c r="AK1700" i="1"/>
  <c r="AJ1701" i="1"/>
  <c r="AK1701" i="1"/>
  <c r="AJ1702" i="1"/>
  <c r="AK1702" i="1"/>
  <c r="AJ1703" i="1"/>
  <c r="AK1703" i="1"/>
  <c r="AJ1704" i="1"/>
  <c r="AK1704" i="1"/>
  <c r="AJ1705" i="1"/>
  <c r="AK1705" i="1"/>
  <c r="AJ1706" i="1"/>
  <c r="AK1706" i="1"/>
  <c r="AJ1707" i="1"/>
  <c r="AK1707" i="1"/>
  <c r="AJ1708" i="1"/>
  <c r="AK1708" i="1"/>
  <c r="AJ1709" i="1"/>
  <c r="AK1709" i="1"/>
  <c r="AJ1710" i="1"/>
  <c r="AK1710" i="1"/>
  <c r="AJ1711" i="1"/>
  <c r="AK1711" i="1"/>
  <c r="AJ1712" i="1"/>
  <c r="AK1712" i="1"/>
  <c r="AJ1713" i="1"/>
  <c r="AK1713" i="1"/>
  <c r="AJ1714" i="1"/>
  <c r="AK1714" i="1"/>
  <c r="AJ1715" i="1"/>
  <c r="AK1715" i="1"/>
  <c r="AJ1716" i="1"/>
  <c r="AK1716" i="1"/>
  <c r="AJ1717" i="1"/>
  <c r="AK1717" i="1"/>
  <c r="AJ1718" i="1"/>
  <c r="AK1718" i="1"/>
  <c r="AJ1719" i="1"/>
  <c r="AK1719" i="1"/>
  <c r="AJ1720" i="1"/>
  <c r="AK1720" i="1"/>
  <c r="AJ1721" i="1"/>
  <c r="AK1721" i="1"/>
  <c r="AJ1722" i="1"/>
  <c r="AK1722" i="1"/>
  <c r="AJ1723" i="1"/>
  <c r="AK1723" i="1"/>
  <c r="AJ1724" i="1"/>
  <c r="AK1724" i="1"/>
  <c r="AJ1725" i="1"/>
  <c r="AK1725" i="1"/>
  <c r="AJ1726" i="1"/>
  <c r="AK1726" i="1"/>
  <c r="AJ1727" i="1"/>
  <c r="AK1727" i="1"/>
  <c r="AJ1728" i="1"/>
  <c r="AK1728" i="1"/>
  <c r="AJ1729" i="1"/>
  <c r="AK1729" i="1"/>
  <c r="AJ1730" i="1"/>
  <c r="AK1730" i="1"/>
  <c r="AJ1731" i="1"/>
  <c r="AK1731" i="1"/>
  <c r="AJ1732" i="1"/>
  <c r="AK1732" i="1"/>
  <c r="AJ1733" i="1"/>
  <c r="AK1733" i="1"/>
  <c r="AJ1734" i="1"/>
  <c r="AK1734" i="1"/>
  <c r="AJ1735" i="1"/>
  <c r="AK1735" i="1"/>
  <c r="AJ1736" i="1"/>
  <c r="AK1736" i="1"/>
  <c r="AJ1737" i="1"/>
  <c r="AK1737" i="1"/>
  <c r="AJ1738" i="1"/>
  <c r="AK1738" i="1"/>
  <c r="AJ1739" i="1"/>
  <c r="AK1739" i="1"/>
  <c r="AJ1740" i="1"/>
  <c r="AK1740" i="1"/>
  <c r="AJ1741" i="1"/>
  <c r="AK1741" i="1"/>
  <c r="AJ1742" i="1"/>
  <c r="AK1742" i="1"/>
  <c r="AJ1743" i="1"/>
  <c r="AK1743" i="1"/>
  <c r="AJ1744" i="1"/>
  <c r="AK1744" i="1"/>
  <c r="AJ1745" i="1"/>
  <c r="AK1745" i="1"/>
  <c r="AJ1746" i="1"/>
  <c r="AK1746" i="1"/>
  <c r="AJ1747" i="1"/>
  <c r="AK1747" i="1"/>
  <c r="AJ1748" i="1"/>
  <c r="AK1748" i="1"/>
  <c r="AJ1749" i="1"/>
  <c r="AK1749" i="1"/>
  <c r="AJ1750" i="1"/>
  <c r="AK1750" i="1"/>
  <c r="AJ1751" i="1"/>
  <c r="AK1751" i="1"/>
  <c r="AJ1752" i="1"/>
  <c r="AK1752" i="1"/>
  <c r="AJ1753" i="1"/>
  <c r="AK1753" i="1"/>
  <c r="AJ1754" i="1"/>
  <c r="AK1754" i="1"/>
  <c r="AJ1755" i="1"/>
  <c r="AK1755" i="1"/>
  <c r="AJ1756" i="1"/>
  <c r="AK1756" i="1"/>
  <c r="AJ1757" i="1"/>
  <c r="AK1757" i="1"/>
  <c r="AJ1758" i="1"/>
  <c r="AK1758" i="1"/>
  <c r="AJ1759" i="1"/>
  <c r="AK1759" i="1"/>
  <c r="AK1575" i="1"/>
  <c r="AJ1575" i="1"/>
  <c r="AJ1559" i="1"/>
  <c r="AK1559" i="1"/>
  <c r="AJ1560" i="1"/>
  <c r="AK1560" i="1"/>
  <c r="AJ1561" i="1"/>
  <c r="AK1561" i="1"/>
  <c r="AJ1562" i="1"/>
  <c r="AK1562" i="1"/>
  <c r="AJ1563" i="1"/>
  <c r="AK1563" i="1"/>
  <c r="AJ1564" i="1"/>
  <c r="AK1564" i="1"/>
  <c r="AJ1565" i="1"/>
  <c r="AK1565" i="1"/>
  <c r="AJ1566" i="1"/>
  <c r="AK1566" i="1"/>
  <c r="AJ1567" i="1"/>
  <c r="AK1567" i="1"/>
  <c r="AJ1568" i="1"/>
  <c r="AK1568" i="1"/>
  <c r="AJ1569" i="1"/>
  <c r="AK1569" i="1"/>
  <c r="AJ1570" i="1"/>
  <c r="AK1570" i="1"/>
  <c r="AJ1571" i="1"/>
  <c r="AK1571" i="1"/>
  <c r="AJ1572" i="1"/>
  <c r="AK1572" i="1"/>
  <c r="AK1558" i="1"/>
  <c r="AJ1558" i="1"/>
  <c r="AJ1467" i="1"/>
  <c r="AK1467" i="1"/>
  <c r="AJ1468" i="1"/>
  <c r="AK1468" i="1"/>
  <c r="AJ1469" i="1"/>
  <c r="AK1469" i="1"/>
  <c r="AJ1470" i="1"/>
  <c r="AK1470" i="1"/>
  <c r="AJ1471" i="1"/>
  <c r="AK1471" i="1"/>
  <c r="AJ1472" i="1"/>
  <c r="AK1472" i="1"/>
  <c r="AJ1473" i="1"/>
  <c r="AK1473" i="1"/>
  <c r="AJ1474" i="1"/>
  <c r="AK1474" i="1"/>
  <c r="AJ1475" i="1"/>
  <c r="AK1475" i="1"/>
  <c r="AJ1476" i="1"/>
  <c r="AK1476" i="1"/>
  <c r="AJ1477" i="1"/>
  <c r="AK1477" i="1"/>
  <c r="AJ1478" i="1"/>
  <c r="AK1478" i="1"/>
  <c r="AJ1479" i="1"/>
  <c r="AK1479" i="1"/>
  <c r="AJ1480" i="1"/>
  <c r="AK1480" i="1"/>
  <c r="AJ1481" i="1"/>
  <c r="AK1481" i="1"/>
  <c r="AJ1482" i="1"/>
  <c r="AK1482" i="1"/>
  <c r="AJ1483" i="1"/>
  <c r="AK1483" i="1"/>
  <c r="AJ1484" i="1"/>
  <c r="AK1484" i="1"/>
  <c r="AJ1485" i="1"/>
  <c r="AK1485" i="1"/>
  <c r="AJ1486" i="1"/>
  <c r="AK1486" i="1"/>
  <c r="AJ1487" i="1"/>
  <c r="AK1487" i="1"/>
  <c r="AJ1488" i="1"/>
  <c r="AK1488" i="1"/>
  <c r="AJ1489" i="1"/>
  <c r="AK1489" i="1"/>
  <c r="AJ1490" i="1"/>
  <c r="AK1490" i="1"/>
  <c r="AJ1491" i="1"/>
  <c r="AK1491" i="1"/>
  <c r="AJ1492" i="1"/>
  <c r="AK1492" i="1"/>
  <c r="AJ1493" i="1"/>
  <c r="AK1493" i="1"/>
  <c r="AJ1494" i="1"/>
  <c r="AK1494" i="1"/>
  <c r="AJ1495" i="1"/>
  <c r="AK1495" i="1"/>
  <c r="AJ1496" i="1"/>
  <c r="AK1496" i="1"/>
  <c r="AJ1497" i="1"/>
  <c r="AK1497" i="1"/>
  <c r="AJ1498" i="1"/>
  <c r="AK1498" i="1"/>
  <c r="AJ1499" i="1"/>
  <c r="AK1499" i="1"/>
  <c r="AJ1500" i="1"/>
  <c r="AK1500" i="1"/>
  <c r="AJ1501" i="1"/>
  <c r="AK1501" i="1"/>
  <c r="AJ1502" i="1"/>
  <c r="AK1502" i="1"/>
  <c r="AJ1503" i="1"/>
  <c r="AK1503" i="1"/>
  <c r="AJ1504" i="1"/>
  <c r="AK1504" i="1"/>
  <c r="AJ1505" i="1"/>
  <c r="AK1505" i="1"/>
  <c r="AJ1506" i="1"/>
  <c r="AK1506" i="1"/>
  <c r="AJ1507" i="1"/>
  <c r="AK1507" i="1"/>
  <c r="AJ1508" i="1"/>
  <c r="AK1508" i="1"/>
  <c r="AJ1509" i="1"/>
  <c r="AK1509" i="1"/>
  <c r="AJ1510" i="1"/>
  <c r="AK1510" i="1"/>
  <c r="AJ1511" i="1"/>
  <c r="AK1511" i="1"/>
  <c r="AJ1512" i="1"/>
  <c r="AK1512" i="1"/>
  <c r="AJ1513" i="1"/>
  <c r="AK1513" i="1"/>
  <c r="AJ1514" i="1"/>
  <c r="AK1514" i="1"/>
  <c r="AJ1515" i="1"/>
  <c r="AK1515" i="1"/>
  <c r="AJ1516" i="1"/>
  <c r="AK1516" i="1"/>
  <c r="AJ1517" i="1"/>
  <c r="AK1517" i="1"/>
  <c r="AJ1518" i="1"/>
  <c r="AK1518" i="1"/>
  <c r="AJ1519" i="1"/>
  <c r="AK1519" i="1"/>
  <c r="AJ1520" i="1"/>
  <c r="AK1520" i="1"/>
  <c r="AJ1521" i="1"/>
  <c r="AK1521" i="1"/>
  <c r="AJ1522" i="1"/>
  <c r="AK1522" i="1"/>
  <c r="AJ1523" i="1"/>
  <c r="AK1523" i="1"/>
  <c r="AJ1524" i="1"/>
  <c r="AK1524" i="1"/>
  <c r="AJ1525" i="1"/>
  <c r="AK1525" i="1"/>
  <c r="AJ1526" i="1"/>
  <c r="AK1526" i="1"/>
  <c r="AJ1527" i="1"/>
  <c r="AK1527" i="1"/>
  <c r="AJ1528" i="1"/>
  <c r="AK1528" i="1"/>
  <c r="AJ1529" i="1"/>
  <c r="AK1529" i="1"/>
  <c r="AJ1530" i="1"/>
  <c r="AK1530" i="1"/>
  <c r="AJ1531" i="1"/>
  <c r="AK1531" i="1"/>
  <c r="AJ1532" i="1"/>
  <c r="AK1532" i="1"/>
  <c r="AJ1533" i="1"/>
  <c r="AK1533" i="1"/>
  <c r="AJ1534" i="1"/>
  <c r="AK1534" i="1"/>
  <c r="AJ1535" i="1"/>
  <c r="AK1535" i="1"/>
  <c r="AJ1536" i="1"/>
  <c r="AK1536" i="1"/>
  <c r="AJ1537" i="1"/>
  <c r="AK1537" i="1"/>
  <c r="AJ1538" i="1"/>
  <c r="AK1538" i="1"/>
  <c r="AJ1539" i="1"/>
  <c r="AK1539" i="1"/>
  <c r="AJ1540" i="1"/>
  <c r="AK1540" i="1"/>
  <c r="AJ1541" i="1"/>
  <c r="AK1541" i="1"/>
  <c r="AJ1542" i="1"/>
  <c r="AK1542" i="1"/>
  <c r="AJ1543" i="1"/>
  <c r="AK1543" i="1"/>
  <c r="AJ1544" i="1"/>
  <c r="AK1544" i="1"/>
  <c r="AJ1545" i="1"/>
  <c r="AK1545" i="1"/>
  <c r="AJ1546" i="1"/>
  <c r="AK1546" i="1"/>
  <c r="AJ1547" i="1"/>
  <c r="AK1547" i="1"/>
  <c r="AJ1548" i="1"/>
  <c r="AK1548" i="1"/>
  <c r="AJ1549" i="1"/>
  <c r="AK1549" i="1"/>
  <c r="AJ1550" i="1"/>
  <c r="AK1550" i="1"/>
  <c r="AJ1551" i="1"/>
  <c r="AK1551" i="1"/>
  <c r="AJ1552" i="1"/>
  <c r="AK1552" i="1"/>
  <c r="AJ1553" i="1"/>
  <c r="AK1553" i="1"/>
  <c r="AJ1554" i="1"/>
  <c r="AK1554" i="1"/>
  <c r="AJ1555" i="1"/>
  <c r="AK1555" i="1"/>
  <c r="AJ1556" i="1"/>
  <c r="AK1556" i="1"/>
  <c r="AJ1464" i="1"/>
  <c r="AK1464" i="1"/>
  <c r="AJ1465" i="1"/>
  <c r="AK1465" i="1"/>
  <c r="AJ1466" i="1"/>
  <c r="AK1466" i="1"/>
  <c r="AK1463" i="1"/>
  <c r="AJ1463" i="1"/>
  <c r="AJ1421" i="1"/>
  <c r="AK1421" i="1"/>
  <c r="AJ1422" i="1"/>
  <c r="AK1422" i="1"/>
  <c r="AJ1423" i="1"/>
  <c r="AK1423" i="1"/>
  <c r="AJ1424" i="1"/>
  <c r="AK1424" i="1"/>
  <c r="AJ1425" i="1"/>
  <c r="AK1425" i="1"/>
  <c r="AJ1426" i="1"/>
  <c r="AK1426" i="1"/>
  <c r="AJ1427" i="1"/>
  <c r="AK1427" i="1"/>
  <c r="AJ1428" i="1"/>
  <c r="AK1428" i="1"/>
  <c r="AJ1429" i="1"/>
  <c r="AK1429" i="1"/>
  <c r="AJ1430" i="1"/>
  <c r="AK1430" i="1"/>
  <c r="AJ1431" i="1"/>
  <c r="AK1431" i="1"/>
  <c r="AJ1432" i="1"/>
  <c r="AK1432" i="1"/>
  <c r="AJ1433" i="1"/>
  <c r="AK1433" i="1"/>
  <c r="AJ1434" i="1"/>
  <c r="AK1434" i="1"/>
  <c r="AJ1435" i="1"/>
  <c r="AK1435" i="1"/>
  <c r="AJ1436" i="1"/>
  <c r="AK1436" i="1"/>
  <c r="AJ1437" i="1"/>
  <c r="AK1437" i="1"/>
  <c r="AJ1438" i="1"/>
  <c r="AK1438" i="1"/>
  <c r="AJ1439" i="1"/>
  <c r="AK1439" i="1"/>
  <c r="AJ1440" i="1"/>
  <c r="AK1440" i="1"/>
  <c r="AJ1441" i="1"/>
  <c r="AK1441" i="1"/>
  <c r="AJ1442" i="1"/>
  <c r="AK1442" i="1"/>
  <c r="AJ1443" i="1"/>
  <c r="AK1443" i="1"/>
  <c r="AJ1444" i="1"/>
  <c r="AK1444" i="1"/>
  <c r="AJ1445" i="1"/>
  <c r="AK1445" i="1"/>
  <c r="AJ1446" i="1"/>
  <c r="AK1446" i="1"/>
  <c r="AJ1447" i="1"/>
  <c r="AK1447" i="1"/>
  <c r="AJ1448" i="1"/>
  <c r="AK1448" i="1"/>
  <c r="AJ1449" i="1"/>
  <c r="AK1449" i="1"/>
  <c r="AJ1450" i="1"/>
  <c r="AK1450" i="1"/>
  <c r="AJ1451" i="1"/>
  <c r="AK1451" i="1"/>
  <c r="AJ1452" i="1"/>
  <c r="AK1452" i="1"/>
  <c r="AJ1453" i="1"/>
  <c r="AK1453" i="1"/>
  <c r="AJ1454" i="1"/>
  <c r="AK1454" i="1"/>
  <c r="AJ1455" i="1"/>
  <c r="AK1455" i="1"/>
  <c r="AJ1456" i="1"/>
  <c r="AK1456" i="1"/>
  <c r="AJ1457" i="1"/>
  <c r="AK1457" i="1"/>
  <c r="AJ1458" i="1"/>
  <c r="AK1458" i="1"/>
  <c r="AJ1459" i="1"/>
  <c r="AK1459" i="1"/>
  <c r="AJ1460" i="1"/>
  <c r="AK1460" i="1"/>
  <c r="AJ1461" i="1"/>
  <c r="AK1461" i="1"/>
  <c r="AK1420" i="1"/>
  <c r="AJ1420" i="1"/>
  <c r="AJ1383" i="1"/>
  <c r="AK1383" i="1"/>
  <c r="AJ1384" i="1"/>
  <c r="AK1384" i="1"/>
  <c r="AJ1385" i="1"/>
  <c r="AK1385" i="1"/>
  <c r="AJ1386" i="1"/>
  <c r="AK1386" i="1"/>
  <c r="AJ1387" i="1"/>
  <c r="AK1387" i="1"/>
  <c r="AJ1388" i="1"/>
  <c r="AK1388" i="1"/>
  <c r="AJ1389" i="1"/>
  <c r="AK1389" i="1"/>
  <c r="AJ1390" i="1"/>
  <c r="AK1390" i="1"/>
  <c r="AJ1391" i="1"/>
  <c r="AK1391" i="1"/>
  <c r="AJ1392" i="1"/>
  <c r="AK1392" i="1"/>
  <c r="AJ1393" i="1"/>
  <c r="AK1393" i="1"/>
  <c r="AJ1394" i="1"/>
  <c r="AK1394" i="1"/>
  <c r="AJ1395" i="1"/>
  <c r="AK1395" i="1"/>
  <c r="AJ1396" i="1"/>
  <c r="AK1396" i="1"/>
  <c r="AJ1397" i="1"/>
  <c r="AK1397" i="1"/>
  <c r="AJ1398" i="1"/>
  <c r="AK1398" i="1"/>
  <c r="AJ1399" i="1"/>
  <c r="AK1399" i="1"/>
  <c r="AJ1400" i="1"/>
  <c r="AK1400" i="1"/>
  <c r="AJ1401" i="1"/>
  <c r="AK1401" i="1"/>
  <c r="AJ1402" i="1"/>
  <c r="AK1402" i="1"/>
  <c r="AJ1403" i="1"/>
  <c r="AK1403" i="1"/>
  <c r="AJ1404" i="1"/>
  <c r="AK1404" i="1"/>
  <c r="AJ1405" i="1"/>
  <c r="AK1405" i="1"/>
  <c r="AJ1406" i="1"/>
  <c r="AK1406" i="1"/>
  <c r="AJ1407" i="1"/>
  <c r="AK1407" i="1"/>
  <c r="AJ1408" i="1"/>
  <c r="AK1408" i="1"/>
  <c r="AJ1409" i="1"/>
  <c r="AK1409" i="1"/>
  <c r="AJ1410" i="1"/>
  <c r="AK1410" i="1"/>
  <c r="AJ1411" i="1"/>
  <c r="AK1411" i="1"/>
  <c r="AJ1412" i="1"/>
  <c r="AK1412" i="1"/>
  <c r="AJ1413" i="1"/>
  <c r="AK1413" i="1"/>
  <c r="AJ1414" i="1"/>
  <c r="AK1414" i="1"/>
  <c r="AJ1415" i="1"/>
  <c r="AK1415" i="1"/>
  <c r="AJ1416" i="1"/>
  <c r="AK1416" i="1"/>
  <c r="AJ1417" i="1"/>
  <c r="AK1417" i="1"/>
  <c r="AJ1418" i="1"/>
  <c r="AK1418" i="1"/>
  <c r="AK1382" i="1"/>
  <c r="AJ1382" i="1"/>
  <c r="AJ1370" i="1"/>
  <c r="AK1370" i="1"/>
  <c r="AJ1371" i="1"/>
  <c r="AK1371" i="1"/>
  <c r="AJ1372" i="1"/>
  <c r="AK1372" i="1"/>
  <c r="AJ1373" i="1"/>
  <c r="AK1373" i="1"/>
  <c r="AJ1374" i="1"/>
  <c r="AK1374" i="1"/>
  <c r="AJ1375" i="1"/>
  <c r="AK1375" i="1"/>
  <c r="AJ1376" i="1"/>
  <c r="AK1376" i="1"/>
  <c r="AJ1377" i="1"/>
  <c r="AK1377" i="1"/>
  <c r="AJ1378" i="1"/>
  <c r="AK1378" i="1"/>
  <c r="AJ1379" i="1"/>
  <c r="AK1379" i="1"/>
  <c r="AJ1380" i="1"/>
  <c r="AK1380" i="1"/>
  <c r="AK1369" i="1"/>
  <c r="AJ1369" i="1"/>
  <c r="AJ1337" i="1"/>
  <c r="AK1337" i="1"/>
  <c r="AJ1338" i="1"/>
  <c r="AK1338" i="1"/>
  <c r="AJ1339" i="1"/>
  <c r="AK1339" i="1"/>
  <c r="AJ1340" i="1"/>
  <c r="AK1340" i="1"/>
  <c r="AJ1341" i="1"/>
  <c r="AK1341" i="1"/>
  <c r="AJ1342" i="1"/>
  <c r="AK1342" i="1"/>
  <c r="AJ1343" i="1"/>
  <c r="AK1343" i="1"/>
  <c r="AJ1344" i="1"/>
  <c r="AK1344" i="1"/>
  <c r="AJ1345" i="1"/>
  <c r="AK1345" i="1"/>
  <c r="AJ1346" i="1"/>
  <c r="AK1346" i="1"/>
  <c r="AJ1347" i="1"/>
  <c r="AK1347" i="1"/>
  <c r="AJ1348" i="1"/>
  <c r="AK1348" i="1"/>
  <c r="AJ1349" i="1"/>
  <c r="AK1349" i="1"/>
  <c r="AJ1350" i="1"/>
  <c r="AK1350" i="1"/>
  <c r="AJ1351" i="1"/>
  <c r="AK1351" i="1"/>
  <c r="AJ1352" i="1"/>
  <c r="AK1352" i="1"/>
  <c r="AJ1353" i="1"/>
  <c r="AK1353" i="1"/>
  <c r="AJ1354" i="1"/>
  <c r="AK1354" i="1"/>
  <c r="AJ1355" i="1"/>
  <c r="AK1355" i="1"/>
  <c r="AJ1356" i="1"/>
  <c r="AK1356" i="1"/>
  <c r="AJ1357" i="1"/>
  <c r="AK1357" i="1"/>
  <c r="AJ1358" i="1"/>
  <c r="AK1358" i="1"/>
  <c r="AJ1359" i="1"/>
  <c r="AK1359" i="1"/>
  <c r="AJ1360" i="1"/>
  <c r="AK1360" i="1"/>
  <c r="AJ1361" i="1"/>
  <c r="AK1361" i="1"/>
  <c r="AJ1362" i="1"/>
  <c r="AK1362" i="1"/>
  <c r="AJ1363" i="1"/>
  <c r="AK1363" i="1"/>
  <c r="AJ1364" i="1"/>
  <c r="AK1364" i="1"/>
  <c r="AJ1365" i="1"/>
  <c r="AK1365" i="1"/>
  <c r="AJ1366" i="1"/>
  <c r="AK1366" i="1"/>
  <c r="AJ1367" i="1"/>
  <c r="AK1367" i="1"/>
  <c r="AK1336" i="1"/>
  <c r="AJ1336" i="1"/>
  <c r="AJ1240" i="1"/>
  <c r="AK1240" i="1"/>
  <c r="AJ1241" i="1"/>
  <c r="AK1241" i="1"/>
  <c r="AJ1242" i="1"/>
  <c r="AK1242" i="1"/>
  <c r="AJ1243" i="1"/>
  <c r="AK1243" i="1"/>
  <c r="AJ1244" i="1"/>
  <c r="AK1244" i="1"/>
  <c r="AJ1245" i="1"/>
  <c r="AK1245" i="1"/>
  <c r="AJ1246" i="1"/>
  <c r="AK1246" i="1"/>
  <c r="AJ1247" i="1"/>
  <c r="AK1247" i="1"/>
  <c r="AJ1248" i="1"/>
  <c r="AK1248" i="1"/>
  <c r="AJ1249" i="1"/>
  <c r="AK1249" i="1"/>
  <c r="AJ1250" i="1"/>
  <c r="AK1250" i="1"/>
  <c r="AJ1251" i="1"/>
  <c r="AK1251" i="1"/>
  <c r="AJ1252" i="1"/>
  <c r="AK1252" i="1"/>
  <c r="AJ1253" i="1"/>
  <c r="AK1253" i="1"/>
  <c r="AJ1254" i="1"/>
  <c r="AK1254" i="1"/>
  <c r="AJ1255" i="1"/>
  <c r="AK1255" i="1"/>
  <c r="AJ1256" i="1"/>
  <c r="AK1256" i="1"/>
  <c r="AJ1257" i="1"/>
  <c r="AK1257" i="1"/>
  <c r="AJ1258" i="1"/>
  <c r="AK1258" i="1"/>
  <c r="AJ1259" i="1"/>
  <c r="AK1259" i="1"/>
  <c r="AJ1260" i="1"/>
  <c r="AK1260" i="1"/>
  <c r="AJ1261" i="1"/>
  <c r="AK1261" i="1"/>
  <c r="AJ1262" i="1"/>
  <c r="AK1262" i="1"/>
  <c r="AJ1263" i="1"/>
  <c r="AK1263" i="1"/>
  <c r="AJ1264" i="1"/>
  <c r="AK1264" i="1"/>
  <c r="AJ1265" i="1"/>
  <c r="AK1265" i="1"/>
  <c r="AJ1266" i="1"/>
  <c r="AK1266" i="1"/>
  <c r="AJ1267" i="1"/>
  <c r="AK1267" i="1"/>
  <c r="AJ1268" i="1"/>
  <c r="AK1268" i="1"/>
  <c r="AJ1269" i="1"/>
  <c r="AK1269" i="1"/>
  <c r="AJ1270" i="1"/>
  <c r="AK1270" i="1"/>
  <c r="AJ1271" i="1"/>
  <c r="AK1271" i="1"/>
  <c r="AJ1272" i="1"/>
  <c r="AK1272" i="1"/>
  <c r="AJ1273" i="1"/>
  <c r="AK1273" i="1"/>
  <c r="AJ1274" i="1"/>
  <c r="AK1274" i="1"/>
  <c r="AJ1275" i="1"/>
  <c r="AK1275" i="1"/>
  <c r="AJ1276" i="1"/>
  <c r="AK1276" i="1"/>
  <c r="AJ1277" i="1"/>
  <c r="AK1277" i="1"/>
  <c r="AJ1278" i="1"/>
  <c r="AK1278" i="1"/>
  <c r="AJ1279" i="1"/>
  <c r="AK1279" i="1"/>
  <c r="AJ1280" i="1"/>
  <c r="AK1280" i="1"/>
  <c r="AJ1281" i="1"/>
  <c r="AK1281" i="1"/>
  <c r="AJ1282" i="1"/>
  <c r="AK1282" i="1"/>
  <c r="AJ1283" i="1"/>
  <c r="AK1283" i="1"/>
  <c r="AJ1284" i="1"/>
  <c r="AK1284" i="1"/>
  <c r="AJ1285" i="1"/>
  <c r="AK1285" i="1"/>
  <c r="AJ1286" i="1"/>
  <c r="AK1286" i="1"/>
  <c r="AJ1287" i="1"/>
  <c r="AK1287" i="1"/>
  <c r="AJ1288" i="1"/>
  <c r="AK1288" i="1"/>
  <c r="AJ1289" i="1"/>
  <c r="AK1289" i="1"/>
  <c r="AJ1290" i="1"/>
  <c r="AK1290" i="1"/>
  <c r="AJ1291" i="1"/>
  <c r="AK1291" i="1"/>
  <c r="AJ1292" i="1"/>
  <c r="AK1292" i="1"/>
  <c r="AJ1293" i="1"/>
  <c r="AK1293" i="1"/>
  <c r="AJ1294" i="1"/>
  <c r="AK1294" i="1"/>
  <c r="AJ1295" i="1"/>
  <c r="AK1295" i="1"/>
  <c r="AJ1296" i="1"/>
  <c r="AK1296" i="1"/>
  <c r="AJ1297" i="1"/>
  <c r="AK1297" i="1"/>
  <c r="AJ1298" i="1"/>
  <c r="AK1298" i="1"/>
  <c r="AJ1299" i="1"/>
  <c r="AK1299" i="1"/>
  <c r="AJ1300" i="1"/>
  <c r="AK1300" i="1"/>
  <c r="AJ1301" i="1"/>
  <c r="AK1301" i="1"/>
  <c r="AJ1302" i="1"/>
  <c r="AK1302" i="1"/>
  <c r="AJ1303" i="1"/>
  <c r="AK1303" i="1"/>
  <c r="AJ1304" i="1"/>
  <c r="AK1304" i="1"/>
  <c r="AJ1305" i="1"/>
  <c r="AK1305" i="1"/>
  <c r="AJ1306" i="1"/>
  <c r="AK1306" i="1"/>
  <c r="AJ1307" i="1"/>
  <c r="AK1307" i="1"/>
  <c r="AJ1308" i="1"/>
  <c r="AK1308" i="1"/>
  <c r="AJ1309" i="1"/>
  <c r="AK1309" i="1"/>
  <c r="AJ1310" i="1"/>
  <c r="AK1310" i="1"/>
  <c r="AJ1311" i="1"/>
  <c r="AK1311" i="1"/>
  <c r="AJ1312" i="1"/>
  <c r="AK1312" i="1"/>
  <c r="AJ1313" i="1"/>
  <c r="AK1313" i="1"/>
  <c r="AJ1314" i="1"/>
  <c r="AK1314" i="1"/>
  <c r="AJ1315" i="1"/>
  <c r="AK1315" i="1"/>
  <c r="AJ1316" i="1"/>
  <c r="AK1316" i="1"/>
  <c r="AJ1317" i="1"/>
  <c r="AK1317" i="1"/>
  <c r="AJ1318" i="1"/>
  <c r="AK1318" i="1"/>
  <c r="AJ1319" i="1"/>
  <c r="AK1319" i="1"/>
  <c r="AJ1320" i="1"/>
  <c r="AK1320" i="1"/>
  <c r="AJ1321" i="1"/>
  <c r="AK1321" i="1"/>
  <c r="AJ1322" i="1"/>
  <c r="AK1322" i="1"/>
  <c r="AJ1323" i="1"/>
  <c r="AK1323" i="1"/>
  <c r="AJ1324" i="1"/>
  <c r="AK1324" i="1"/>
  <c r="AJ1325" i="1"/>
  <c r="AK1325" i="1"/>
  <c r="AJ1326" i="1"/>
  <c r="AK1326" i="1"/>
  <c r="AJ1327" i="1"/>
  <c r="AK1327" i="1"/>
  <c r="AJ1328" i="1"/>
  <c r="AK1328" i="1"/>
  <c r="AJ1329" i="1"/>
  <c r="AK1329" i="1"/>
  <c r="AJ1330" i="1"/>
  <c r="AK1330" i="1"/>
  <c r="AJ1331" i="1"/>
  <c r="AK1331" i="1"/>
  <c r="AJ1332" i="1"/>
  <c r="AK1332" i="1"/>
  <c r="AJ1333" i="1"/>
  <c r="AK1333" i="1"/>
  <c r="AJ1334" i="1"/>
  <c r="AK1334" i="1"/>
  <c r="AK1239" i="1"/>
  <c r="AJ1239" i="1"/>
  <c r="AJ1208" i="1"/>
  <c r="AK1208" i="1"/>
  <c r="AJ1209" i="1"/>
  <c r="AK1209" i="1"/>
  <c r="AJ1210" i="1"/>
  <c r="AK1210" i="1"/>
  <c r="AJ1211" i="1"/>
  <c r="AK1211" i="1"/>
  <c r="AJ1212" i="1"/>
  <c r="AK1212" i="1"/>
  <c r="AJ1213" i="1"/>
  <c r="AK1213" i="1"/>
  <c r="AJ1214" i="1"/>
  <c r="AK1214" i="1"/>
  <c r="AJ1215" i="1"/>
  <c r="AK1215" i="1"/>
  <c r="AJ1216" i="1"/>
  <c r="AK1216" i="1"/>
  <c r="AJ1217" i="1"/>
  <c r="AK1217" i="1"/>
  <c r="AJ1218" i="1"/>
  <c r="AK1218" i="1"/>
  <c r="AJ1219" i="1"/>
  <c r="AK1219" i="1"/>
  <c r="AJ1220" i="1"/>
  <c r="AK1220" i="1"/>
  <c r="AJ1221" i="1"/>
  <c r="AK1221" i="1"/>
  <c r="AJ1222" i="1"/>
  <c r="AK1222" i="1"/>
  <c r="AJ1223" i="1"/>
  <c r="AK1223" i="1"/>
  <c r="AJ1224" i="1"/>
  <c r="AK1224" i="1"/>
  <c r="AJ1225" i="1"/>
  <c r="AK1225" i="1"/>
  <c r="AJ1226" i="1"/>
  <c r="AK1226" i="1"/>
  <c r="AJ1227" i="1"/>
  <c r="AK1227" i="1"/>
  <c r="AJ1228" i="1"/>
  <c r="AK1228" i="1"/>
  <c r="AJ1229" i="1"/>
  <c r="AK1229" i="1"/>
  <c r="AJ1230" i="1"/>
  <c r="AK1230" i="1"/>
  <c r="AJ1231" i="1"/>
  <c r="AK1231" i="1"/>
  <c r="AJ1232" i="1"/>
  <c r="AK1232" i="1"/>
  <c r="AJ1233" i="1"/>
  <c r="AK1233" i="1"/>
  <c r="AJ1234" i="1"/>
  <c r="AK1234" i="1"/>
  <c r="AJ1235" i="1"/>
  <c r="AK1235" i="1"/>
  <c r="AJ1236" i="1"/>
  <c r="AK1236" i="1"/>
  <c r="AJ1237" i="1"/>
  <c r="AK1237" i="1"/>
  <c r="AK1207" i="1"/>
  <c r="AJ1207" i="1"/>
  <c r="AK1205" i="1"/>
  <c r="AJ1205" i="1"/>
  <c r="AK1204" i="1"/>
  <c r="AJ1204" i="1"/>
  <c r="AK1203" i="1"/>
  <c r="AJ1203" i="1"/>
  <c r="AK1202" i="1"/>
  <c r="AJ1202" i="1"/>
  <c r="AJ1051" i="1"/>
  <c r="AK1051" i="1"/>
  <c r="AJ1052" i="1"/>
  <c r="AK1052" i="1"/>
  <c r="AJ1053" i="1"/>
  <c r="AK1053" i="1"/>
  <c r="AJ1054" i="1"/>
  <c r="AK1054" i="1"/>
  <c r="AJ1055" i="1"/>
  <c r="AK1055" i="1"/>
  <c r="AJ1056" i="1"/>
  <c r="AK1056" i="1"/>
  <c r="AJ1057" i="1"/>
  <c r="AK1057" i="1"/>
  <c r="AJ1058" i="1"/>
  <c r="AK1058" i="1"/>
  <c r="AJ1059" i="1"/>
  <c r="AK1059" i="1"/>
  <c r="AJ1060" i="1"/>
  <c r="AK1060" i="1"/>
  <c r="AJ1061" i="1"/>
  <c r="AK1061" i="1"/>
  <c r="AJ1062" i="1"/>
  <c r="AK1062" i="1"/>
  <c r="AJ1063" i="1"/>
  <c r="AK1063" i="1"/>
  <c r="AJ1064" i="1"/>
  <c r="AK1064" i="1"/>
  <c r="AJ1065" i="1"/>
  <c r="AK1065" i="1"/>
  <c r="AJ1066" i="1"/>
  <c r="AK1066" i="1"/>
  <c r="AJ1067" i="1"/>
  <c r="AK1067" i="1"/>
  <c r="AJ1068" i="1"/>
  <c r="AK1068" i="1"/>
  <c r="AJ1069" i="1"/>
  <c r="AK1069" i="1"/>
  <c r="AJ1070" i="1"/>
  <c r="AK1070" i="1"/>
  <c r="AJ1071" i="1"/>
  <c r="AK1071" i="1"/>
  <c r="AJ1072" i="1"/>
  <c r="AK1072" i="1"/>
  <c r="AJ1073" i="1"/>
  <c r="AK1073" i="1"/>
  <c r="AJ1074" i="1"/>
  <c r="AK1074" i="1"/>
  <c r="AJ1075" i="1"/>
  <c r="AK1075" i="1"/>
  <c r="AJ1076" i="1"/>
  <c r="AK1076" i="1"/>
  <c r="AJ1077" i="1"/>
  <c r="AK1077" i="1"/>
  <c r="AJ1078" i="1"/>
  <c r="AK1078" i="1"/>
  <c r="AJ1079" i="1"/>
  <c r="AK1079" i="1"/>
  <c r="AJ1080" i="1"/>
  <c r="AK1080" i="1"/>
  <c r="AJ1081" i="1"/>
  <c r="AK1081" i="1"/>
  <c r="AJ1082" i="1"/>
  <c r="AK1082" i="1"/>
  <c r="AJ1083" i="1"/>
  <c r="AK1083" i="1"/>
  <c r="AJ1084" i="1"/>
  <c r="AK1084" i="1"/>
  <c r="AJ1085" i="1"/>
  <c r="AK1085" i="1"/>
  <c r="AJ1086" i="1"/>
  <c r="AK1086" i="1"/>
  <c r="AJ1087" i="1"/>
  <c r="AK1087" i="1"/>
  <c r="AJ1088" i="1"/>
  <c r="AK1088" i="1"/>
  <c r="AJ1089" i="1"/>
  <c r="AK1089" i="1"/>
  <c r="AJ1090" i="1"/>
  <c r="AK1090" i="1"/>
  <c r="AJ1091" i="1"/>
  <c r="AK1091" i="1"/>
  <c r="AJ1092" i="1"/>
  <c r="AK1092" i="1"/>
  <c r="AJ1093" i="1"/>
  <c r="AK1093" i="1"/>
  <c r="AJ1094" i="1"/>
  <c r="AK1094" i="1"/>
  <c r="AJ1095" i="1"/>
  <c r="AK1095" i="1"/>
  <c r="AJ1096" i="1"/>
  <c r="AK1096" i="1"/>
  <c r="AJ1097" i="1"/>
  <c r="AK1097" i="1"/>
  <c r="AJ1098" i="1"/>
  <c r="AK1098" i="1"/>
  <c r="AJ1099" i="1"/>
  <c r="AK1099" i="1"/>
  <c r="AJ1100" i="1"/>
  <c r="AK1100" i="1"/>
  <c r="AJ1101" i="1"/>
  <c r="AK1101" i="1"/>
  <c r="AJ1102" i="1"/>
  <c r="AK1102" i="1"/>
  <c r="AJ1103" i="1"/>
  <c r="AK1103" i="1"/>
  <c r="AJ1104" i="1"/>
  <c r="AK1104" i="1"/>
  <c r="AJ1105" i="1"/>
  <c r="AK1105" i="1"/>
  <c r="AJ1106" i="1"/>
  <c r="AK1106" i="1"/>
  <c r="AJ1107" i="1"/>
  <c r="AK1107" i="1"/>
  <c r="AJ1108" i="1"/>
  <c r="AK1108" i="1"/>
  <c r="AJ1109" i="1"/>
  <c r="AK1109" i="1"/>
  <c r="AJ1110" i="1"/>
  <c r="AK1110" i="1"/>
  <c r="AJ1111" i="1"/>
  <c r="AK1111" i="1"/>
  <c r="AJ1112" i="1"/>
  <c r="AK1112" i="1"/>
  <c r="AJ1113" i="1"/>
  <c r="AK1113" i="1"/>
  <c r="AJ1114" i="1"/>
  <c r="AK1114" i="1"/>
  <c r="AJ1115" i="1"/>
  <c r="AK1115" i="1"/>
  <c r="AJ1116" i="1"/>
  <c r="AK1116" i="1"/>
  <c r="AJ1117" i="1"/>
  <c r="AK1117" i="1"/>
  <c r="AJ1118" i="1"/>
  <c r="AK1118" i="1"/>
  <c r="AJ1119" i="1"/>
  <c r="AK1119" i="1"/>
  <c r="AJ1120" i="1"/>
  <c r="AK1120" i="1"/>
  <c r="AJ1121" i="1"/>
  <c r="AK1121" i="1"/>
  <c r="AJ1122" i="1"/>
  <c r="AK1122" i="1"/>
  <c r="AJ1123" i="1"/>
  <c r="AK1123" i="1"/>
  <c r="AJ1124" i="1"/>
  <c r="AK1124" i="1"/>
  <c r="AJ1125" i="1"/>
  <c r="AK1125" i="1"/>
  <c r="AJ1126" i="1"/>
  <c r="AK1126" i="1"/>
  <c r="AJ1127" i="1"/>
  <c r="AK1127" i="1"/>
  <c r="AJ1128" i="1"/>
  <c r="AK1128" i="1"/>
  <c r="AJ1129" i="1"/>
  <c r="AK1129" i="1"/>
  <c r="AJ1130" i="1"/>
  <c r="AK1130" i="1"/>
  <c r="AJ1131" i="1"/>
  <c r="AK1131" i="1"/>
  <c r="AJ1132" i="1"/>
  <c r="AK1132" i="1"/>
  <c r="AJ1133" i="1"/>
  <c r="AK1133" i="1"/>
  <c r="AJ1134" i="1"/>
  <c r="AK1134" i="1"/>
  <c r="AJ1135" i="1"/>
  <c r="AK1135" i="1"/>
  <c r="AJ1136" i="1"/>
  <c r="AK1136" i="1"/>
  <c r="AJ1137" i="1"/>
  <c r="AK1137" i="1"/>
  <c r="AJ1138" i="1"/>
  <c r="AK1138" i="1"/>
  <c r="AJ1139" i="1"/>
  <c r="AK1139" i="1"/>
  <c r="AJ1140" i="1"/>
  <c r="AK1140" i="1"/>
  <c r="AJ1141" i="1"/>
  <c r="AK1141" i="1"/>
  <c r="AJ1142" i="1"/>
  <c r="AK1142" i="1"/>
  <c r="AJ1143" i="1"/>
  <c r="AK1143" i="1"/>
  <c r="AJ1144" i="1"/>
  <c r="AK1144" i="1"/>
  <c r="AJ1145" i="1"/>
  <c r="AK1145" i="1"/>
  <c r="AJ1146" i="1"/>
  <c r="AK1146" i="1"/>
  <c r="AJ1147" i="1"/>
  <c r="AK1147" i="1"/>
  <c r="AJ1148" i="1"/>
  <c r="AK1148" i="1"/>
  <c r="AJ1149" i="1"/>
  <c r="AK1149" i="1"/>
  <c r="AJ1150" i="1"/>
  <c r="AK1150" i="1"/>
  <c r="AJ1151" i="1"/>
  <c r="AK1151" i="1"/>
  <c r="AJ1152" i="1"/>
  <c r="AK1152" i="1"/>
  <c r="AJ1153" i="1"/>
  <c r="AK1153" i="1"/>
  <c r="AJ1154" i="1"/>
  <c r="AK1154" i="1"/>
  <c r="AJ1155" i="1"/>
  <c r="AK1155" i="1"/>
  <c r="AJ1156" i="1"/>
  <c r="AK1156" i="1"/>
  <c r="AJ1157" i="1"/>
  <c r="AK1157" i="1"/>
  <c r="AJ1158" i="1"/>
  <c r="AK1158" i="1"/>
  <c r="AJ1159" i="1"/>
  <c r="AK1159" i="1"/>
  <c r="AJ1160" i="1"/>
  <c r="AK1160" i="1"/>
  <c r="AJ1161" i="1"/>
  <c r="AK1161" i="1"/>
  <c r="AJ1162" i="1"/>
  <c r="AK1162" i="1"/>
  <c r="AJ1163" i="1"/>
  <c r="AK1163" i="1"/>
  <c r="AJ1164" i="1"/>
  <c r="AK1164" i="1"/>
  <c r="AJ1165" i="1"/>
  <c r="AK1165" i="1"/>
  <c r="AJ1166" i="1"/>
  <c r="AK1166" i="1"/>
  <c r="AJ1167" i="1"/>
  <c r="AK1167" i="1"/>
  <c r="AJ1168" i="1"/>
  <c r="AK1168" i="1"/>
  <c r="AJ1169" i="1"/>
  <c r="AK1169" i="1"/>
  <c r="AJ1170" i="1"/>
  <c r="AK1170" i="1"/>
  <c r="AJ1171" i="1"/>
  <c r="AK1171" i="1"/>
  <c r="AJ1172" i="1"/>
  <c r="AK1172" i="1"/>
  <c r="AJ1173" i="1"/>
  <c r="AK1173" i="1"/>
  <c r="AJ1174" i="1"/>
  <c r="AK1174" i="1"/>
  <c r="AJ1175" i="1"/>
  <c r="AK1175" i="1"/>
  <c r="AJ1176" i="1"/>
  <c r="AK1176" i="1"/>
  <c r="AJ1177" i="1"/>
  <c r="AK1177" i="1"/>
  <c r="AJ1178" i="1"/>
  <c r="AK1178" i="1"/>
  <c r="AJ1179" i="1"/>
  <c r="AK1179" i="1"/>
  <c r="AJ1180" i="1"/>
  <c r="AK1180" i="1"/>
  <c r="AJ1181" i="1"/>
  <c r="AK1181" i="1"/>
  <c r="AJ1182" i="1"/>
  <c r="AK1182" i="1"/>
  <c r="AJ1183" i="1"/>
  <c r="AK1183" i="1"/>
  <c r="AJ1184" i="1"/>
  <c r="AK1184" i="1"/>
  <c r="AJ1185" i="1"/>
  <c r="AK1185" i="1"/>
  <c r="AJ1186" i="1"/>
  <c r="AK1186" i="1"/>
  <c r="AJ1187" i="1"/>
  <c r="AK1187" i="1"/>
  <c r="AJ1188" i="1"/>
  <c r="AK1188" i="1"/>
  <c r="AJ1189" i="1"/>
  <c r="AK1189" i="1"/>
  <c r="AJ1190" i="1"/>
  <c r="AK1190" i="1"/>
  <c r="AJ1191" i="1"/>
  <c r="AK1191" i="1"/>
  <c r="AJ1192" i="1"/>
  <c r="AK1192" i="1"/>
  <c r="AJ1193" i="1"/>
  <c r="AK1193" i="1"/>
  <c r="AJ1194" i="1"/>
  <c r="AK1194" i="1"/>
  <c r="AJ1195" i="1"/>
  <c r="AK1195" i="1"/>
  <c r="AJ1196" i="1"/>
  <c r="AK1196" i="1"/>
  <c r="AJ1197" i="1"/>
  <c r="AK1197" i="1"/>
  <c r="AJ1198" i="1"/>
  <c r="AK1198" i="1"/>
  <c r="AJ1199" i="1"/>
  <c r="AK1199" i="1"/>
  <c r="AJ1200" i="1"/>
  <c r="AK1200" i="1"/>
  <c r="AK1050" i="1"/>
  <c r="AJ1050" i="1"/>
  <c r="AJ1003" i="1"/>
  <c r="AK1003" i="1"/>
  <c r="AJ1004" i="1"/>
  <c r="AK1004" i="1"/>
  <c r="AJ1005" i="1"/>
  <c r="AK1005" i="1"/>
  <c r="AJ1006" i="1"/>
  <c r="AK1006" i="1"/>
  <c r="AJ1007" i="1"/>
  <c r="AK1007" i="1"/>
  <c r="AJ1008" i="1"/>
  <c r="AK1008" i="1"/>
  <c r="AJ1009" i="1"/>
  <c r="AK1009" i="1"/>
  <c r="AJ1010" i="1"/>
  <c r="AK1010" i="1"/>
  <c r="AJ1011" i="1"/>
  <c r="AK1011" i="1"/>
  <c r="AJ1012" i="1"/>
  <c r="AK1012" i="1"/>
  <c r="AJ1013" i="1"/>
  <c r="AK1013" i="1"/>
  <c r="AJ1014" i="1"/>
  <c r="AK1014" i="1"/>
  <c r="AJ1015" i="1"/>
  <c r="AK1015" i="1"/>
  <c r="AJ1016" i="1"/>
  <c r="AK1016" i="1"/>
  <c r="AJ1017" i="1"/>
  <c r="AK1017" i="1"/>
  <c r="AJ1018" i="1"/>
  <c r="AK1018" i="1"/>
  <c r="AJ1019" i="1"/>
  <c r="AK1019" i="1"/>
  <c r="AJ1020" i="1"/>
  <c r="AK1020" i="1"/>
  <c r="AJ1021" i="1"/>
  <c r="AK1021" i="1"/>
  <c r="AJ1022" i="1"/>
  <c r="AK1022" i="1"/>
  <c r="AJ1023" i="1"/>
  <c r="AK1023" i="1"/>
  <c r="AJ1024" i="1"/>
  <c r="AK1024" i="1"/>
  <c r="AJ1025" i="1"/>
  <c r="AK1025" i="1"/>
  <c r="AJ1026" i="1"/>
  <c r="AK1026" i="1"/>
  <c r="AJ1027" i="1"/>
  <c r="AK1027" i="1"/>
  <c r="AJ1028" i="1"/>
  <c r="AK1028" i="1"/>
  <c r="AJ1029" i="1"/>
  <c r="AK1029" i="1"/>
  <c r="AJ1030" i="1"/>
  <c r="AK1030" i="1"/>
  <c r="AJ1031" i="1"/>
  <c r="AK1031" i="1"/>
  <c r="AJ1032" i="1"/>
  <c r="AK1032" i="1"/>
  <c r="AJ1033" i="1"/>
  <c r="AK1033" i="1"/>
  <c r="AJ1034" i="1"/>
  <c r="AK1034" i="1"/>
  <c r="AJ1035" i="1"/>
  <c r="AK1035" i="1"/>
  <c r="AJ1036" i="1"/>
  <c r="AK1036" i="1"/>
  <c r="AJ1037" i="1"/>
  <c r="AK1037" i="1"/>
  <c r="AJ1038" i="1"/>
  <c r="AK1038" i="1"/>
  <c r="AJ1039" i="1"/>
  <c r="AK1039" i="1"/>
  <c r="AJ1040" i="1"/>
  <c r="AK1040" i="1"/>
  <c r="AJ1041" i="1"/>
  <c r="AK1041" i="1"/>
  <c r="AJ1042" i="1"/>
  <c r="AK1042" i="1"/>
  <c r="AJ1043" i="1"/>
  <c r="AK1043" i="1"/>
  <c r="AJ1044" i="1"/>
  <c r="AK1044" i="1"/>
  <c r="AJ1045" i="1"/>
  <c r="AK1045" i="1"/>
  <c r="AJ1046" i="1"/>
  <c r="AK1046" i="1"/>
  <c r="AJ1047" i="1"/>
  <c r="AK1047" i="1"/>
  <c r="AK1002" i="1"/>
  <c r="AJ1002" i="1"/>
  <c r="AJ929" i="1"/>
  <c r="AK929" i="1"/>
  <c r="AJ930" i="1"/>
  <c r="AK930" i="1"/>
  <c r="AJ931" i="1"/>
  <c r="AK931" i="1"/>
  <c r="AJ932" i="1"/>
  <c r="AK932" i="1"/>
  <c r="AJ933" i="1"/>
  <c r="AK933" i="1"/>
  <c r="AJ934" i="1"/>
  <c r="AK934" i="1"/>
  <c r="AJ935" i="1"/>
  <c r="AK935" i="1"/>
  <c r="AJ936" i="1"/>
  <c r="AK936" i="1"/>
  <c r="AJ937" i="1"/>
  <c r="AK937" i="1"/>
  <c r="AJ938" i="1"/>
  <c r="AK938" i="1"/>
  <c r="AJ939" i="1"/>
  <c r="AK939" i="1"/>
  <c r="AJ940" i="1"/>
  <c r="AK940" i="1"/>
  <c r="AJ941" i="1"/>
  <c r="AK941" i="1"/>
  <c r="AJ942" i="1"/>
  <c r="AK942" i="1"/>
  <c r="AJ943" i="1"/>
  <c r="AK943" i="1"/>
  <c r="AJ944" i="1"/>
  <c r="AK944" i="1"/>
  <c r="AJ945" i="1"/>
  <c r="AK945" i="1"/>
  <c r="AJ946" i="1"/>
  <c r="AK946" i="1"/>
  <c r="AJ947" i="1"/>
  <c r="AK947" i="1"/>
  <c r="AJ948" i="1"/>
  <c r="AK948" i="1"/>
  <c r="AJ949" i="1"/>
  <c r="AK949" i="1"/>
  <c r="AJ950" i="1"/>
  <c r="AK950" i="1"/>
  <c r="AJ951" i="1"/>
  <c r="AK951" i="1"/>
  <c r="AJ952" i="1"/>
  <c r="AK952" i="1"/>
  <c r="AJ953" i="1"/>
  <c r="AK953" i="1"/>
  <c r="AJ954" i="1"/>
  <c r="AK954" i="1"/>
  <c r="AJ955" i="1"/>
  <c r="AK955" i="1"/>
  <c r="AJ956" i="1"/>
  <c r="AK956" i="1"/>
  <c r="AJ957" i="1"/>
  <c r="AK957" i="1"/>
  <c r="AJ958" i="1"/>
  <c r="AK958" i="1"/>
  <c r="AJ959" i="1"/>
  <c r="AK959" i="1"/>
  <c r="AJ960" i="1"/>
  <c r="AK960" i="1"/>
  <c r="AJ961" i="1"/>
  <c r="AK961" i="1"/>
  <c r="AJ962" i="1"/>
  <c r="AK962" i="1"/>
  <c r="AJ963" i="1"/>
  <c r="AK963" i="1"/>
  <c r="AJ964" i="1"/>
  <c r="AK964" i="1"/>
  <c r="AJ965" i="1"/>
  <c r="AK965" i="1"/>
  <c r="AJ966" i="1"/>
  <c r="AK966" i="1"/>
  <c r="AJ967" i="1"/>
  <c r="AK967" i="1"/>
  <c r="AJ968" i="1"/>
  <c r="AK968" i="1"/>
  <c r="AJ969" i="1"/>
  <c r="AK969" i="1"/>
  <c r="AJ970" i="1"/>
  <c r="AK970" i="1"/>
  <c r="AJ971" i="1"/>
  <c r="AK971" i="1"/>
  <c r="AJ972" i="1"/>
  <c r="AK972" i="1"/>
  <c r="AJ973" i="1"/>
  <c r="AK973" i="1"/>
  <c r="AJ974" i="1"/>
  <c r="AK974" i="1"/>
  <c r="AJ975" i="1"/>
  <c r="AK975" i="1"/>
  <c r="AJ976" i="1"/>
  <c r="AK976" i="1"/>
  <c r="AJ977" i="1"/>
  <c r="AK977" i="1"/>
  <c r="AJ978" i="1"/>
  <c r="AK978" i="1"/>
  <c r="AJ979" i="1"/>
  <c r="AK979" i="1"/>
  <c r="AJ980" i="1"/>
  <c r="AK980" i="1"/>
  <c r="AJ981" i="1"/>
  <c r="AK981" i="1"/>
  <c r="AJ982" i="1"/>
  <c r="AK982" i="1"/>
  <c r="AJ983" i="1"/>
  <c r="AK983" i="1"/>
  <c r="AJ984" i="1"/>
  <c r="AK984" i="1"/>
  <c r="AJ985" i="1"/>
  <c r="AK985" i="1"/>
  <c r="AJ986" i="1"/>
  <c r="AK986" i="1"/>
  <c r="AJ987" i="1"/>
  <c r="AK987" i="1"/>
  <c r="AJ988" i="1"/>
  <c r="AK988" i="1"/>
  <c r="AJ989" i="1"/>
  <c r="AK989" i="1"/>
  <c r="AJ990" i="1"/>
  <c r="AK990" i="1"/>
  <c r="AJ991" i="1"/>
  <c r="AK991" i="1"/>
  <c r="AJ992" i="1"/>
  <c r="AK992" i="1"/>
  <c r="AJ993" i="1"/>
  <c r="AK993" i="1"/>
  <c r="AJ994" i="1"/>
  <c r="AK994" i="1"/>
  <c r="AJ995" i="1"/>
  <c r="AK995" i="1"/>
  <c r="AJ996" i="1"/>
  <c r="AK996" i="1"/>
  <c r="AJ997" i="1"/>
  <c r="AK997" i="1"/>
  <c r="AJ998" i="1"/>
  <c r="AK998" i="1"/>
  <c r="AJ999" i="1"/>
  <c r="AK999" i="1"/>
  <c r="AJ1000" i="1"/>
  <c r="AK1000" i="1"/>
  <c r="AK928" i="1"/>
  <c r="AJ928" i="1"/>
  <c r="AJ865" i="1"/>
  <c r="AK865" i="1"/>
  <c r="AJ866" i="1"/>
  <c r="AK866" i="1"/>
  <c r="AJ867" i="1"/>
  <c r="AK867" i="1"/>
  <c r="AJ868" i="1"/>
  <c r="AK868" i="1"/>
  <c r="AJ869" i="1"/>
  <c r="AK869" i="1"/>
  <c r="AJ870" i="1"/>
  <c r="AK870" i="1"/>
  <c r="AJ871" i="1"/>
  <c r="AK871" i="1"/>
  <c r="AJ872" i="1"/>
  <c r="AK872" i="1"/>
  <c r="AJ873" i="1"/>
  <c r="AK873" i="1"/>
  <c r="AJ874" i="1"/>
  <c r="AK874" i="1"/>
  <c r="AJ875" i="1"/>
  <c r="AK875" i="1"/>
  <c r="AJ876" i="1"/>
  <c r="AK876" i="1"/>
  <c r="AJ877" i="1"/>
  <c r="AK877" i="1"/>
  <c r="AJ878" i="1"/>
  <c r="AK878" i="1"/>
  <c r="AJ879" i="1"/>
  <c r="AK879" i="1"/>
  <c r="AJ880" i="1"/>
  <c r="AK880" i="1"/>
  <c r="AJ881" i="1"/>
  <c r="AK881" i="1"/>
  <c r="AJ882" i="1"/>
  <c r="AK882" i="1"/>
  <c r="AJ883" i="1"/>
  <c r="AK883" i="1"/>
  <c r="AJ884" i="1"/>
  <c r="AK884" i="1"/>
  <c r="AJ885" i="1"/>
  <c r="AK885" i="1"/>
  <c r="AJ886" i="1"/>
  <c r="AK886" i="1"/>
  <c r="AJ887" i="1"/>
  <c r="AK887" i="1"/>
  <c r="AJ888" i="1"/>
  <c r="AK888" i="1"/>
  <c r="AJ889" i="1"/>
  <c r="AK889" i="1"/>
  <c r="AJ890" i="1"/>
  <c r="AK890" i="1"/>
  <c r="AJ891" i="1"/>
  <c r="AK891" i="1"/>
  <c r="AJ892" i="1"/>
  <c r="AK892" i="1"/>
  <c r="AJ893" i="1"/>
  <c r="AK893" i="1"/>
  <c r="AJ894" i="1"/>
  <c r="AK894" i="1"/>
  <c r="AJ895" i="1"/>
  <c r="AK895" i="1"/>
  <c r="AJ896" i="1"/>
  <c r="AK896" i="1"/>
  <c r="AJ897" i="1"/>
  <c r="AK897" i="1"/>
  <c r="AJ898" i="1"/>
  <c r="AK898" i="1"/>
  <c r="AJ899" i="1"/>
  <c r="AK899" i="1"/>
  <c r="AJ900" i="1"/>
  <c r="AK900" i="1"/>
  <c r="AJ901" i="1"/>
  <c r="AK901" i="1"/>
  <c r="AJ902" i="1"/>
  <c r="AK902" i="1"/>
  <c r="AJ903" i="1"/>
  <c r="AK903" i="1"/>
  <c r="AJ904" i="1"/>
  <c r="AK904" i="1"/>
  <c r="AJ905" i="1"/>
  <c r="AK905" i="1"/>
  <c r="AJ906" i="1"/>
  <c r="AK906" i="1"/>
  <c r="AJ907" i="1"/>
  <c r="AK907" i="1"/>
  <c r="AJ908" i="1"/>
  <c r="AK908" i="1"/>
  <c r="AJ909" i="1"/>
  <c r="AK909" i="1"/>
  <c r="AJ910" i="1"/>
  <c r="AK910" i="1"/>
  <c r="AJ911" i="1"/>
  <c r="AK911" i="1"/>
  <c r="AJ912" i="1"/>
  <c r="AK912" i="1"/>
  <c r="AJ913" i="1"/>
  <c r="AK913" i="1"/>
  <c r="AJ914" i="1"/>
  <c r="AK914" i="1"/>
  <c r="AJ915" i="1"/>
  <c r="AK915" i="1"/>
  <c r="AJ916" i="1"/>
  <c r="AK916" i="1"/>
  <c r="AJ917" i="1"/>
  <c r="AK917" i="1"/>
  <c r="AJ918" i="1"/>
  <c r="AK918" i="1"/>
  <c r="AJ919" i="1"/>
  <c r="AK919" i="1"/>
  <c r="AJ920" i="1"/>
  <c r="AK920" i="1"/>
  <c r="AJ921" i="1"/>
  <c r="AK921" i="1"/>
  <c r="AJ922" i="1"/>
  <c r="AK922" i="1"/>
  <c r="AJ923" i="1"/>
  <c r="AK923" i="1"/>
  <c r="AJ924" i="1"/>
  <c r="AK924" i="1"/>
  <c r="AK864" i="1"/>
  <c r="AJ864" i="1"/>
  <c r="AJ729" i="1"/>
  <c r="AK729" i="1"/>
  <c r="AJ730" i="1"/>
  <c r="AK730" i="1"/>
  <c r="AJ731" i="1"/>
  <c r="AK731" i="1"/>
  <c r="AJ732" i="1"/>
  <c r="AK732" i="1"/>
  <c r="AJ733" i="1"/>
  <c r="AK733" i="1"/>
  <c r="AJ734" i="1"/>
  <c r="AK734" i="1"/>
  <c r="AJ735" i="1"/>
  <c r="AK735" i="1"/>
  <c r="AJ736" i="1"/>
  <c r="AK736" i="1"/>
  <c r="AJ737" i="1"/>
  <c r="AK737" i="1"/>
  <c r="AJ738" i="1"/>
  <c r="AK738" i="1"/>
  <c r="AJ739" i="1"/>
  <c r="AK739" i="1"/>
  <c r="AJ740" i="1"/>
  <c r="AK740" i="1"/>
  <c r="AJ741" i="1"/>
  <c r="AK741" i="1"/>
  <c r="AJ742" i="1"/>
  <c r="AK742" i="1"/>
  <c r="AJ743" i="1"/>
  <c r="AK743" i="1"/>
  <c r="AJ744" i="1"/>
  <c r="AK744" i="1"/>
  <c r="AJ745" i="1"/>
  <c r="AK745" i="1"/>
  <c r="AJ746" i="1"/>
  <c r="AK746" i="1"/>
  <c r="AJ747" i="1"/>
  <c r="AK747" i="1"/>
  <c r="AJ748" i="1"/>
  <c r="AK748" i="1"/>
  <c r="AJ749" i="1"/>
  <c r="AK749" i="1"/>
  <c r="AJ750" i="1"/>
  <c r="AK750" i="1"/>
  <c r="AJ751" i="1"/>
  <c r="AK751" i="1"/>
  <c r="AJ752" i="1"/>
  <c r="AK752" i="1"/>
  <c r="AJ753" i="1"/>
  <c r="AK753" i="1"/>
  <c r="AJ754" i="1"/>
  <c r="AK754" i="1"/>
  <c r="AJ755" i="1"/>
  <c r="AK755" i="1"/>
  <c r="AJ756" i="1"/>
  <c r="AK756" i="1"/>
  <c r="AJ757" i="1"/>
  <c r="AK757" i="1"/>
  <c r="AJ758" i="1"/>
  <c r="AK758" i="1"/>
  <c r="AJ759" i="1"/>
  <c r="AK759" i="1"/>
  <c r="AJ760" i="1"/>
  <c r="AK760" i="1"/>
  <c r="AJ761" i="1"/>
  <c r="AK761" i="1"/>
  <c r="AJ762" i="1"/>
  <c r="AK762" i="1"/>
  <c r="AJ763" i="1"/>
  <c r="AK763" i="1"/>
  <c r="AJ764" i="1"/>
  <c r="AK764" i="1"/>
  <c r="AJ765" i="1"/>
  <c r="AK765" i="1"/>
  <c r="AJ766" i="1"/>
  <c r="AK766" i="1"/>
  <c r="AJ767" i="1"/>
  <c r="AK767" i="1"/>
  <c r="AJ768" i="1"/>
  <c r="AK768" i="1"/>
  <c r="AJ769" i="1"/>
  <c r="AK769" i="1"/>
  <c r="AJ770" i="1"/>
  <c r="AK770" i="1"/>
  <c r="AJ771" i="1"/>
  <c r="AK771" i="1"/>
  <c r="AJ772" i="1"/>
  <c r="AK772" i="1"/>
  <c r="AJ773" i="1"/>
  <c r="AK773" i="1"/>
  <c r="AJ774" i="1"/>
  <c r="AK774" i="1"/>
  <c r="AJ775" i="1"/>
  <c r="AK775" i="1"/>
  <c r="AJ776" i="1"/>
  <c r="AK776" i="1"/>
  <c r="AJ777" i="1"/>
  <c r="AK777" i="1"/>
  <c r="AJ778" i="1"/>
  <c r="AK778" i="1"/>
  <c r="AJ779" i="1"/>
  <c r="AK779" i="1"/>
  <c r="AJ780" i="1"/>
  <c r="AK780" i="1"/>
  <c r="AJ781" i="1"/>
  <c r="AK781" i="1"/>
  <c r="AJ782" i="1"/>
  <c r="AK782" i="1"/>
  <c r="AJ783" i="1"/>
  <c r="AK783" i="1"/>
  <c r="AJ784" i="1"/>
  <c r="AK784" i="1"/>
  <c r="AJ785" i="1"/>
  <c r="AK785" i="1"/>
  <c r="AJ786" i="1"/>
  <c r="AK786" i="1"/>
  <c r="AJ787" i="1"/>
  <c r="AK787" i="1"/>
  <c r="AJ788" i="1"/>
  <c r="AK788" i="1"/>
  <c r="AJ789" i="1"/>
  <c r="AK789" i="1"/>
  <c r="AJ790" i="1"/>
  <c r="AK790" i="1"/>
  <c r="AJ791" i="1"/>
  <c r="AK791" i="1"/>
  <c r="AJ792" i="1"/>
  <c r="AK792" i="1"/>
  <c r="AJ793" i="1"/>
  <c r="AK793" i="1"/>
  <c r="AJ794" i="1"/>
  <c r="AK794" i="1"/>
  <c r="AJ795" i="1"/>
  <c r="AK795" i="1"/>
  <c r="AJ796" i="1"/>
  <c r="AK796" i="1"/>
  <c r="AJ797" i="1"/>
  <c r="AK797" i="1"/>
  <c r="AJ798" i="1"/>
  <c r="AK798" i="1"/>
  <c r="AJ799" i="1"/>
  <c r="AK799" i="1"/>
  <c r="AJ800" i="1"/>
  <c r="AK800" i="1"/>
  <c r="AJ801" i="1"/>
  <c r="AK801" i="1"/>
  <c r="AJ802" i="1"/>
  <c r="AK802" i="1"/>
  <c r="AJ803" i="1"/>
  <c r="AK803" i="1"/>
  <c r="AJ804" i="1"/>
  <c r="AK804" i="1"/>
  <c r="AJ805" i="1"/>
  <c r="AK805" i="1"/>
  <c r="AJ806" i="1"/>
  <c r="AK806" i="1"/>
  <c r="AJ807" i="1"/>
  <c r="AK807" i="1"/>
  <c r="AJ808" i="1"/>
  <c r="AK808" i="1"/>
  <c r="AJ809" i="1"/>
  <c r="AK809" i="1"/>
  <c r="AJ810" i="1"/>
  <c r="AK810" i="1"/>
  <c r="AJ811" i="1"/>
  <c r="AK811" i="1"/>
  <c r="AJ812" i="1"/>
  <c r="AK812" i="1"/>
  <c r="AJ813" i="1"/>
  <c r="AK813" i="1"/>
  <c r="AJ814" i="1"/>
  <c r="AK814" i="1"/>
  <c r="AJ815" i="1"/>
  <c r="AK815" i="1"/>
  <c r="AJ816" i="1"/>
  <c r="AK816" i="1"/>
  <c r="AJ817" i="1"/>
  <c r="AK817" i="1"/>
  <c r="AJ818" i="1"/>
  <c r="AK818" i="1"/>
  <c r="AJ819" i="1"/>
  <c r="AK819" i="1"/>
  <c r="AJ820" i="1"/>
  <c r="AK820" i="1"/>
  <c r="AJ821" i="1"/>
  <c r="AK821" i="1"/>
  <c r="AJ822" i="1"/>
  <c r="AK822" i="1"/>
  <c r="AJ823" i="1"/>
  <c r="AK823" i="1"/>
  <c r="AJ824" i="1"/>
  <c r="AK824" i="1"/>
  <c r="AJ825" i="1"/>
  <c r="AK825" i="1"/>
  <c r="AJ826" i="1"/>
  <c r="AK826" i="1"/>
  <c r="AJ827" i="1"/>
  <c r="AK827" i="1"/>
  <c r="AJ828" i="1"/>
  <c r="AK828" i="1"/>
  <c r="AJ829" i="1"/>
  <c r="AK829" i="1"/>
  <c r="AJ830" i="1"/>
  <c r="AK830" i="1"/>
  <c r="AJ831" i="1"/>
  <c r="AK831" i="1"/>
  <c r="AJ832" i="1"/>
  <c r="AK832" i="1"/>
  <c r="AJ833" i="1"/>
  <c r="AK833" i="1"/>
  <c r="AJ834" i="1"/>
  <c r="AK834" i="1"/>
  <c r="AJ835" i="1"/>
  <c r="AK835" i="1"/>
  <c r="AJ836" i="1"/>
  <c r="AK836" i="1"/>
  <c r="AJ837" i="1"/>
  <c r="AK837" i="1"/>
  <c r="AJ838" i="1"/>
  <c r="AK838" i="1"/>
  <c r="AJ839" i="1"/>
  <c r="AK839" i="1"/>
  <c r="AJ840" i="1"/>
  <c r="AK840" i="1"/>
  <c r="AJ841" i="1"/>
  <c r="AK841" i="1"/>
  <c r="AJ842" i="1"/>
  <c r="AK842" i="1"/>
  <c r="AJ843" i="1"/>
  <c r="AK843" i="1"/>
  <c r="AJ844" i="1"/>
  <c r="AK844" i="1"/>
  <c r="AJ845" i="1"/>
  <c r="AK845" i="1"/>
  <c r="AJ846" i="1"/>
  <c r="AK846" i="1"/>
  <c r="AJ847" i="1"/>
  <c r="AK847" i="1"/>
  <c r="AJ848" i="1"/>
  <c r="AK848" i="1"/>
  <c r="AJ849" i="1"/>
  <c r="AK849" i="1"/>
  <c r="AJ850" i="1"/>
  <c r="AK850" i="1"/>
  <c r="AJ851" i="1"/>
  <c r="AK851" i="1"/>
  <c r="AJ852" i="1"/>
  <c r="AK852" i="1"/>
  <c r="AJ853" i="1"/>
  <c r="AK853" i="1"/>
  <c r="AJ854" i="1"/>
  <c r="AK854" i="1"/>
  <c r="AJ855" i="1"/>
  <c r="AK855" i="1"/>
  <c r="AJ856" i="1"/>
  <c r="AK856" i="1"/>
  <c r="AJ857" i="1"/>
  <c r="AK857" i="1"/>
  <c r="AJ858" i="1"/>
  <c r="AK858" i="1"/>
  <c r="AJ859" i="1"/>
  <c r="AK859" i="1"/>
  <c r="AJ860" i="1"/>
  <c r="AK860" i="1"/>
  <c r="AJ861" i="1"/>
  <c r="AK861" i="1"/>
  <c r="AJ862" i="1"/>
  <c r="AK862" i="1"/>
  <c r="AK728" i="1"/>
  <c r="AJ728" i="1"/>
  <c r="AJ692" i="1"/>
  <c r="AK692" i="1"/>
  <c r="AJ693" i="1"/>
  <c r="AK693" i="1"/>
  <c r="AJ694" i="1"/>
  <c r="AK694" i="1"/>
  <c r="AJ695" i="1"/>
  <c r="AK695" i="1"/>
  <c r="AJ696" i="1"/>
  <c r="AK696" i="1"/>
  <c r="AJ697" i="1"/>
  <c r="AK697" i="1"/>
  <c r="AJ698" i="1"/>
  <c r="AK698" i="1"/>
  <c r="AJ699" i="1"/>
  <c r="AK699" i="1"/>
  <c r="AJ700" i="1"/>
  <c r="AK700" i="1"/>
  <c r="AJ701" i="1"/>
  <c r="AK701" i="1"/>
  <c r="AJ702" i="1"/>
  <c r="AK702" i="1"/>
  <c r="AJ703" i="1"/>
  <c r="AK703" i="1"/>
  <c r="AJ704" i="1"/>
  <c r="AK704" i="1"/>
  <c r="AJ705" i="1"/>
  <c r="AK705" i="1"/>
  <c r="AJ706" i="1"/>
  <c r="AK706" i="1"/>
  <c r="AJ707" i="1"/>
  <c r="AK707" i="1"/>
  <c r="AJ708" i="1"/>
  <c r="AK708" i="1"/>
  <c r="AJ709" i="1"/>
  <c r="AK709" i="1"/>
  <c r="AJ710" i="1"/>
  <c r="AK710" i="1"/>
  <c r="AJ711" i="1"/>
  <c r="AK711" i="1"/>
  <c r="AJ712" i="1"/>
  <c r="AK712" i="1"/>
  <c r="AJ713" i="1"/>
  <c r="AK713" i="1"/>
  <c r="AJ714" i="1"/>
  <c r="AK714" i="1"/>
  <c r="AJ715" i="1"/>
  <c r="AK715" i="1"/>
  <c r="AJ716" i="1"/>
  <c r="AK716" i="1"/>
  <c r="AJ717" i="1"/>
  <c r="AK717" i="1"/>
  <c r="AJ718" i="1"/>
  <c r="AK718" i="1"/>
  <c r="AJ719" i="1"/>
  <c r="AK719" i="1"/>
  <c r="AJ720" i="1"/>
  <c r="AK720" i="1"/>
  <c r="AJ721" i="1"/>
  <c r="AK721" i="1"/>
  <c r="AJ722" i="1"/>
  <c r="AK722" i="1"/>
  <c r="AJ723" i="1"/>
  <c r="AK723" i="1"/>
  <c r="AJ724" i="1"/>
  <c r="AK724" i="1"/>
  <c r="AJ725" i="1"/>
  <c r="AK725" i="1"/>
  <c r="AK691" i="1"/>
  <c r="AJ691" i="1"/>
  <c r="AJ656" i="1"/>
  <c r="AK656" i="1"/>
  <c r="AJ657" i="1"/>
  <c r="AK657" i="1"/>
  <c r="AJ658" i="1"/>
  <c r="AK658" i="1"/>
  <c r="AJ659" i="1"/>
  <c r="AK659" i="1"/>
  <c r="AJ660" i="1"/>
  <c r="AK660" i="1"/>
  <c r="AJ661" i="1"/>
  <c r="AK661" i="1"/>
  <c r="AJ662" i="1"/>
  <c r="AK662" i="1"/>
  <c r="AJ663" i="1"/>
  <c r="AK663" i="1"/>
  <c r="AJ664" i="1"/>
  <c r="AK664" i="1"/>
  <c r="AJ665" i="1"/>
  <c r="AK665" i="1"/>
  <c r="AJ666" i="1"/>
  <c r="AK666" i="1"/>
  <c r="AJ667" i="1"/>
  <c r="AK667" i="1"/>
  <c r="AJ668" i="1"/>
  <c r="AK668" i="1"/>
  <c r="AJ669" i="1"/>
  <c r="AK669" i="1"/>
  <c r="AJ670" i="1"/>
  <c r="AK670" i="1"/>
  <c r="AJ671" i="1"/>
  <c r="AK671" i="1"/>
  <c r="AJ672" i="1"/>
  <c r="AK672" i="1"/>
  <c r="AJ673" i="1"/>
  <c r="AK673" i="1"/>
  <c r="AJ674" i="1"/>
  <c r="AK674" i="1"/>
  <c r="AJ675" i="1"/>
  <c r="AK675" i="1"/>
  <c r="AJ676" i="1"/>
  <c r="AK676" i="1"/>
  <c r="AJ677" i="1"/>
  <c r="AK677" i="1"/>
  <c r="AJ678" i="1"/>
  <c r="AK678" i="1"/>
  <c r="AJ679" i="1"/>
  <c r="AK679" i="1"/>
  <c r="AJ680" i="1"/>
  <c r="AK680" i="1"/>
  <c r="AJ681" i="1"/>
  <c r="AK681" i="1"/>
  <c r="AJ682" i="1"/>
  <c r="AK682" i="1"/>
  <c r="AJ683" i="1"/>
  <c r="AK683" i="1"/>
  <c r="AJ684" i="1"/>
  <c r="AK684" i="1"/>
  <c r="AJ685" i="1"/>
  <c r="AK685" i="1"/>
  <c r="AJ686" i="1"/>
  <c r="AK686" i="1"/>
  <c r="AJ687" i="1"/>
  <c r="AK687" i="1"/>
  <c r="AJ688" i="1"/>
  <c r="AK688" i="1"/>
  <c r="AK655" i="1"/>
  <c r="AJ655" i="1"/>
  <c r="AJ619" i="1"/>
  <c r="AK619" i="1"/>
  <c r="AJ620" i="1"/>
  <c r="AK620" i="1"/>
  <c r="AJ621" i="1"/>
  <c r="AK621" i="1"/>
  <c r="AJ622" i="1"/>
  <c r="AK622" i="1"/>
  <c r="AJ623" i="1"/>
  <c r="AK623" i="1"/>
  <c r="AJ624" i="1"/>
  <c r="AK624" i="1"/>
  <c r="AJ625" i="1"/>
  <c r="AK625" i="1"/>
  <c r="AJ626" i="1"/>
  <c r="AK626" i="1"/>
  <c r="AJ627" i="1"/>
  <c r="AK627" i="1"/>
  <c r="AJ628" i="1"/>
  <c r="AK628" i="1"/>
  <c r="AJ629" i="1"/>
  <c r="AK629" i="1"/>
  <c r="AJ630" i="1"/>
  <c r="AK630" i="1"/>
  <c r="AJ631" i="1"/>
  <c r="AK631" i="1"/>
  <c r="AJ632" i="1"/>
  <c r="AK632" i="1"/>
  <c r="AJ633" i="1"/>
  <c r="AK633" i="1"/>
  <c r="AJ634" i="1"/>
  <c r="AK634" i="1"/>
  <c r="AJ635" i="1"/>
  <c r="AK635" i="1"/>
  <c r="AJ636" i="1"/>
  <c r="AK636" i="1"/>
  <c r="AJ637" i="1"/>
  <c r="AK637" i="1"/>
  <c r="AJ638" i="1"/>
  <c r="AK638" i="1"/>
  <c r="AJ639" i="1"/>
  <c r="AK639" i="1"/>
  <c r="AJ640" i="1"/>
  <c r="AK640" i="1"/>
  <c r="AJ641" i="1"/>
  <c r="AK641" i="1"/>
  <c r="AJ642" i="1"/>
  <c r="AK642" i="1"/>
  <c r="AJ643" i="1"/>
  <c r="AK643" i="1"/>
  <c r="AJ644" i="1"/>
  <c r="AK644" i="1"/>
  <c r="AJ645" i="1"/>
  <c r="AK645" i="1"/>
  <c r="AJ646" i="1"/>
  <c r="AK646" i="1"/>
  <c r="AJ647" i="1"/>
  <c r="AK647" i="1"/>
  <c r="AJ648" i="1"/>
  <c r="AK648" i="1"/>
  <c r="AJ649" i="1"/>
  <c r="AK649" i="1"/>
  <c r="AJ650" i="1"/>
  <c r="AK650" i="1"/>
  <c r="AJ651" i="1"/>
  <c r="AK651" i="1"/>
  <c r="AJ652" i="1"/>
  <c r="AK652" i="1"/>
  <c r="AJ653" i="1"/>
  <c r="AK653" i="1"/>
  <c r="AK618" i="1"/>
  <c r="AJ618" i="1"/>
  <c r="AJ480" i="1"/>
  <c r="AK480" i="1"/>
  <c r="AJ481" i="1"/>
  <c r="AK481" i="1"/>
  <c r="AJ482" i="1"/>
  <c r="AK482" i="1"/>
  <c r="AJ483" i="1"/>
  <c r="AK483" i="1"/>
  <c r="AJ484" i="1"/>
  <c r="AK484" i="1"/>
  <c r="AJ485" i="1"/>
  <c r="AK485" i="1"/>
  <c r="AJ486" i="1"/>
  <c r="AK486" i="1"/>
  <c r="AJ487" i="1"/>
  <c r="AK487" i="1"/>
  <c r="AJ488" i="1"/>
  <c r="AK488" i="1"/>
  <c r="AJ489" i="1"/>
  <c r="AK489" i="1"/>
  <c r="AJ490" i="1"/>
  <c r="AK490" i="1"/>
  <c r="AJ491" i="1"/>
  <c r="AK491" i="1"/>
  <c r="AJ492" i="1"/>
  <c r="AK492" i="1"/>
  <c r="AJ493" i="1"/>
  <c r="AK493" i="1"/>
  <c r="AJ494" i="1"/>
  <c r="AK494" i="1"/>
  <c r="AJ495" i="1"/>
  <c r="AK495" i="1"/>
  <c r="AJ496" i="1"/>
  <c r="AK496" i="1"/>
  <c r="AJ497" i="1"/>
  <c r="AK497" i="1"/>
  <c r="AJ498" i="1"/>
  <c r="AK498" i="1"/>
  <c r="AJ499" i="1"/>
  <c r="AK499" i="1"/>
  <c r="AJ500" i="1"/>
  <c r="AK500" i="1"/>
  <c r="AJ501" i="1"/>
  <c r="AK501" i="1"/>
  <c r="AJ502" i="1"/>
  <c r="AK502" i="1"/>
  <c r="AJ503" i="1"/>
  <c r="AK503" i="1"/>
  <c r="AJ504" i="1"/>
  <c r="AK504" i="1"/>
  <c r="AJ505" i="1"/>
  <c r="AK505" i="1"/>
  <c r="AJ506" i="1"/>
  <c r="AK506" i="1"/>
  <c r="AJ507" i="1"/>
  <c r="AK507" i="1"/>
  <c r="AJ508" i="1"/>
  <c r="AK508" i="1"/>
  <c r="AJ509" i="1"/>
  <c r="AK509" i="1"/>
  <c r="AJ510" i="1"/>
  <c r="AK510" i="1"/>
  <c r="AJ511" i="1"/>
  <c r="AK511" i="1"/>
  <c r="AJ512" i="1"/>
  <c r="AK512" i="1"/>
  <c r="AJ513" i="1"/>
  <c r="AK513" i="1"/>
  <c r="AJ514" i="1"/>
  <c r="AK514" i="1"/>
  <c r="AJ515" i="1"/>
  <c r="AK515" i="1"/>
  <c r="AJ516" i="1"/>
  <c r="AK516" i="1"/>
  <c r="AJ517" i="1"/>
  <c r="AK517" i="1"/>
  <c r="AJ518" i="1"/>
  <c r="AK518" i="1"/>
  <c r="AJ519" i="1"/>
  <c r="AK519" i="1"/>
  <c r="AJ520" i="1"/>
  <c r="AK520" i="1"/>
  <c r="AJ521" i="1"/>
  <c r="AK521" i="1"/>
  <c r="AJ522" i="1"/>
  <c r="AK522" i="1"/>
  <c r="AJ523" i="1"/>
  <c r="AK523" i="1"/>
  <c r="AJ524" i="1"/>
  <c r="AK524" i="1"/>
  <c r="AJ525" i="1"/>
  <c r="AK525" i="1"/>
  <c r="AJ526" i="1"/>
  <c r="AK526" i="1"/>
  <c r="AJ527" i="1"/>
  <c r="AK527" i="1"/>
  <c r="AJ528" i="1"/>
  <c r="AK528" i="1"/>
  <c r="AJ529" i="1"/>
  <c r="AK529" i="1"/>
  <c r="AJ530" i="1"/>
  <c r="AK530" i="1"/>
  <c r="AJ531" i="1"/>
  <c r="AK531" i="1"/>
  <c r="AJ532" i="1"/>
  <c r="AK532" i="1"/>
  <c r="AJ533" i="1"/>
  <c r="AK533" i="1"/>
  <c r="AJ534" i="1"/>
  <c r="AK534" i="1"/>
  <c r="AJ535" i="1"/>
  <c r="AK535" i="1"/>
  <c r="AJ536" i="1"/>
  <c r="AK536" i="1"/>
  <c r="AJ537" i="1"/>
  <c r="AK537" i="1"/>
  <c r="AJ538" i="1"/>
  <c r="AK538" i="1"/>
  <c r="AJ539" i="1"/>
  <c r="AK539" i="1"/>
  <c r="AJ540" i="1"/>
  <c r="AK540" i="1"/>
  <c r="AJ541" i="1"/>
  <c r="AK541" i="1"/>
  <c r="AJ542" i="1"/>
  <c r="AK542" i="1"/>
  <c r="AJ543" i="1"/>
  <c r="AK543" i="1"/>
  <c r="AJ544" i="1"/>
  <c r="AK544" i="1"/>
  <c r="AJ545" i="1"/>
  <c r="AK545" i="1"/>
  <c r="AJ546" i="1"/>
  <c r="AK546" i="1"/>
  <c r="AJ547" i="1"/>
  <c r="AK547" i="1"/>
  <c r="AJ548" i="1"/>
  <c r="AK548" i="1"/>
  <c r="AJ549" i="1"/>
  <c r="AK549" i="1"/>
  <c r="AJ550" i="1"/>
  <c r="AK550" i="1"/>
  <c r="AJ551" i="1"/>
  <c r="AK551" i="1"/>
  <c r="AJ552" i="1"/>
  <c r="AK552" i="1"/>
  <c r="AJ553" i="1"/>
  <c r="AK553" i="1"/>
  <c r="AJ554" i="1"/>
  <c r="AK554" i="1"/>
  <c r="AJ555" i="1"/>
  <c r="AK555" i="1"/>
  <c r="AJ556" i="1"/>
  <c r="AK556" i="1"/>
  <c r="AJ557" i="1"/>
  <c r="AK557" i="1"/>
  <c r="AJ558" i="1"/>
  <c r="AK558" i="1"/>
  <c r="AJ559" i="1"/>
  <c r="AK559" i="1"/>
  <c r="AJ560" i="1"/>
  <c r="AK560" i="1"/>
  <c r="AJ561" i="1"/>
  <c r="AK561" i="1"/>
  <c r="AJ562" i="1"/>
  <c r="AK562" i="1"/>
  <c r="AJ563" i="1"/>
  <c r="AK563" i="1"/>
  <c r="AJ564" i="1"/>
  <c r="AK564" i="1"/>
  <c r="AJ565" i="1"/>
  <c r="AK565" i="1"/>
  <c r="AJ566" i="1"/>
  <c r="AK566" i="1"/>
  <c r="AJ567" i="1"/>
  <c r="AK567" i="1"/>
  <c r="AJ568" i="1"/>
  <c r="AK568" i="1"/>
  <c r="AJ569" i="1"/>
  <c r="AK569" i="1"/>
  <c r="AJ570" i="1"/>
  <c r="AK570" i="1"/>
  <c r="AJ571" i="1"/>
  <c r="AK571" i="1"/>
  <c r="AJ572" i="1"/>
  <c r="AK572" i="1"/>
  <c r="AJ573" i="1"/>
  <c r="AK573" i="1"/>
  <c r="AJ574" i="1"/>
  <c r="AK574" i="1"/>
  <c r="AJ575" i="1"/>
  <c r="AK575" i="1"/>
  <c r="AJ576" i="1"/>
  <c r="AK576" i="1"/>
  <c r="AJ577" i="1"/>
  <c r="AK577" i="1"/>
  <c r="AJ578" i="1"/>
  <c r="AK578" i="1"/>
  <c r="AJ579" i="1"/>
  <c r="AK579" i="1"/>
  <c r="AJ580" i="1"/>
  <c r="AK580" i="1"/>
  <c r="AJ581" i="1"/>
  <c r="AK581" i="1"/>
  <c r="AJ582" i="1"/>
  <c r="AK582" i="1"/>
  <c r="AJ583" i="1"/>
  <c r="AK583" i="1"/>
  <c r="AJ584" i="1"/>
  <c r="AK584" i="1"/>
  <c r="AJ585" i="1"/>
  <c r="AK585" i="1"/>
  <c r="AJ586" i="1"/>
  <c r="AK586" i="1"/>
  <c r="AJ587" i="1"/>
  <c r="AK587" i="1"/>
  <c r="AJ588" i="1"/>
  <c r="AK588" i="1"/>
  <c r="AJ589" i="1"/>
  <c r="AK589" i="1"/>
  <c r="AJ590" i="1"/>
  <c r="AK590" i="1"/>
  <c r="AJ591" i="1"/>
  <c r="AK591" i="1"/>
  <c r="AJ592" i="1"/>
  <c r="AK592" i="1"/>
  <c r="AJ593" i="1"/>
  <c r="AK593" i="1"/>
  <c r="AJ594" i="1"/>
  <c r="AK594" i="1"/>
  <c r="AJ595" i="1"/>
  <c r="AK595" i="1"/>
  <c r="AJ596" i="1"/>
  <c r="AK596" i="1"/>
  <c r="AJ597" i="1"/>
  <c r="AK597" i="1"/>
  <c r="AJ598" i="1"/>
  <c r="AK598" i="1"/>
  <c r="AJ599" i="1"/>
  <c r="AK599" i="1"/>
  <c r="AJ600" i="1"/>
  <c r="AK600" i="1"/>
  <c r="AJ601" i="1"/>
  <c r="AK601" i="1"/>
  <c r="AJ602" i="1"/>
  <c r="AK602" i="1"/>
  <c r="AJ603" i="1"/>
  <c r="AK603" i="1"/>
  <c r="AJ604" i="1"/>
  <c r="AK604" i="1"/>
  <c r="AJ605" i="1"/>
  <c r="AK605" i="1"/>
  <c r="AJ606" i="1"/>
  <c r="AK606" i="1"/>
  <c r="AJ607" i="1"/>
  <c r="AK607" i="1"/>
  <c r="AJ608" i="1"/>
  <c r="AK608" i="1"/>
  <c r="AJ609" i="1"/>
  <c r="AK609" i="1"/>
  <c r="AJ610" i="1"/>
  <c r="AK610" i="1"/>
  <c r="AJ611" i="1"/>
  <c r="AK611" i="1"/>
  <c r="AJ612" i="1"/>
  <c r="AK612" i="1"/>
  <c r="AJ613" i="1"/>
  <c r="AK613" i="1"/>
  <c r="AJ614" i="1"/>
  <c r="AK614" i="1"/>
  <c r="AJ615" i="1"/>
  <c r="AK615" i="1"/>
  <c r="AJ616" i="1"/>
  <c r="AK616" i="1"/>
  <c r="AK479" i="1"/>
  <c r="AJ479" i="1"/>
  <c r="AJ402" i="1"/>
  <c r="AK402" i="1"/>
  <c r="AJ403" i="1"/>
  <c r="AK403" i="1"/>
  <c r="AJ404" i="1"/>
  <c r="AK404" i="1"/>
  <c r="AJ405" i="1"/>
  <c r="AK405" i="1"/>
  <c r="AJ406" i="1"/>
  <c r="AK406" i="1"/>
  <c r="AJ407" i="1"/>
  <c r="AK407" i="1"/>
  <c r="AJ408" i="1"/>
  <c r="AK408" i="1"/>
  <c r="AJ409" i="1"/>
  <c r="AK409" i="1"/>
  <c r="AJ410" i="1"/>
  <c r="AK410" i="1"/>
  <c r="AJ411" i="1"/>
  <c r="AK411" i="1"/>
  <c r="AJ412" i="1"/>
  <c r="AK412" i="1"/>
  <c r="AJ413" i="1"/>
  <c r="AK413" i="1"/>
  <c r="AJ414" i="1"/>
  <c r="AK414" i="1"/>
  <c r="AJ415" i="1"/>
  <c r="AK415" i="1"/>
  <c r="AJ416" i="1"/>
  <c r="AK416" i="1"/>
  <c r="AJ417" i="1"/>
  <c r="AK417" i="1"/>
  <c r="AJ418" i="1"/>
  <c r="AK418" i="1"/>
  <c r="AJ419" i="1"/>
  <c r="AK419" i="1"/>
  <c r="AJ420" i="1"/>
  <c r="AK420" i="1"/>
  <c r="AJ421" i="1"/>
  <c r="AK421" i="1"/>
  <c r="AJ422" i="1"/>
  <c r="AK422" i="1"/>
  <c r="AJ423" i="1"/>
  <c r="AK423" i="1"/>
  <c r="AJ424" i="1"/>
  <c r="AK424" i="1"/>
  <c r="AJ425" i="1"/>
  <c r="AK425" i="1"/>
  <c r="AJ426" i="1"/>
  <c r="AK426" i="1"/>
  <c r="AJ427" i="1"/>
  <c r="AK427" i="1"/>
  <c r="AJ428" i="1"/>
  <c r="AK428" i="1"/>
  <c r="AJ429" i="1"/>
  <c r="AK429" i="1"/>
  <c r="AJ430" i="1"/>
  <c r="AK430" i="1"/>
  <c r="AJ431" i="1"/>
  <c r="AK431" i="1"/>
  <c r="AJ432" i="1"/>
  <c r="AK432" i="1"/>
  <c r="AJ433" i="1"/>
  <c r="AK433" i="1"/>
  <c r="AJ434" i="1"/>
  <c r="AK434" i="1"/>
  <c r="AJ435" i="1"/>
  <c r="AK435" i="1"/>
  <c r="AJ436" i="1"/>
  <c r="AK436" i="1"/>
  <c r="AJ437" i="1"/>
  <c r="AK437" i="1"/>
  <c r="AJ438" i="1"/>
  <c r="AK438" i="1"/>
  <c r="AJ439" i="1"/>
  <c r="AK439" i="1"/>
  <c r="AJ440" i="1"/>
  <c r="AK440" i="1"/>
  <c r="AJ441" i="1"/>
  <c r="AK441" i="1"/>
  <c r="AJ442" i="1"/>
  <c r="AK442" i="1"/>
  <c r="AJ443" i="1"/>
  <c r="AK443" i="1"/>
  <c r="AJ444" i="1"/>
  <c r="AK444" i="1"/>
  <c r="AJ445" i="1"/>
  <c r="AK445" i="1"/>
  <c r="AJ446" i="1"/>
  <c r="AK446" i="1"/>
  <c r="AJ447" i="1"/>
  <c r="AK447" i="1"/>
  <c r="AJ448" i="1"/>
  <c r="AK448" i="1"/>
  <c r="AJ449" i="1"/>
  <c r="AK449" i="1"/>
  <c r="AJ450" i="1"/>
  <c r="AK450" i="1"/>
  <c r="AJ451" i="1"/>
  <c r="AK451" i="1"/>
  <c r="AJ452" i="1"/>
  <c r="AK452" i="1"/>
  <c r="AJ453" i="1"/>
  <c r="AK453" i="1"/>
  <c r="AJ454" i="1"/>
  <c r="AK454" i="1"/>
  <c r="AJ455" i="1"/>
  <c r="AK455" i="1"/>
  <c r="AJ456" i="1"/>
  <c r="AK456" i="1"/>
  <c r="AJ457" i="1"/>
  <c r="AK457" i="1"/>
  <c r="AJ458" i="1"/>
  <c r="AK458" i="1"/>
  <c r="AJ459" i="1"/>
  <c r="AK459" i="1"/>
  <c r="AJ460" i="1"/>
  <c r="AK460" i="1"/>
  <c r="AJ461" i="1"/>
  <c r="AK461" i="1"/>
  <c r="AJ462" i="1"/>
  <c r="AK462" i="1"/>
  <c r="AJ463" i="1"/>
  <c r="AK463" i="1"/>
  <c r="AJ464" i="1"/>
  <c r="AK464" i="1"/>
  <c r="AJ465" i="1"/>
  <c r="AK465" i="1"/>
  <c r="AJ466" i="1"/>
  <c r="AK466" i="1"/>
  <c r="AJ467" i="1"/>
  <c r="AK467" i="1"/>
  <c r="AJ468" i="1"/>
  <c r="AK468" i="1"/>
  <c r="AJ469" i="1"/>
  <c r="AK469" i="1"/>
  <c r="AJ470" i="1"/>
  <c r="AK470" i="1"/>
  <c r="AJ471" i="1"/>
  <c r="AK471" i="1"/>
  <c r="AJ472" i="1"/>
  <c r="AK472" i="1"/>
  <c r="AJ473" i="1"/>
  <c r="AK473" i="1"/>
  <c r="AJ474" i="1"/>
  <c r="AK474" i="1"/>
  <c r="AJ475" i="1"/>
  <c r="AK475" i="1"/>
  <c r="AK401" i="1"/>
  <c r="AJ401" i="1"/>
  <c r="AJ200" i="1"/>
  <c r="AK200" i="1"/>
  <c r="AJ201" i="1"/>
  <c r="AK201" i="1"/>
  <c r="AJ202" i="1"/>
  <c r="AK202" i="1"/>
  <c r="AJ203" i="1"/>
  <c r="AK203" i="1"/>
  <c r="AJ204" i="1"/>
  <c r="AK204" i="1"/>
  <c r="AJ205" i="1"/>
  <c r="AK205" i="1"/>
  <c r="AJ206" i="1"/>
  <c r="AK206" i="1"/>
  <c r="AJ207" i="1"/>
  <c r="AK207" i="1"/>
  <c r="AJ208" i="1"/>
  <c r="AK208" i="1"/>
  <c r="AJ209" i="1"/>
  <c r="AK209" i="1"/>
  <c r="AJ210" i="1"/>
  <c r="AK210" i="1"/>
  <c r="AJ211" i="1"/>
  <c r="AK211" i="1"/>
  <c r="AJ212" i="1"/>
  <c r="AK212" i="1"/>
  <c r="AJ213" i="1"/>
  <c r="AK213" i="1"/>
  <c r="AJ214" i="1"/>
  <c r="AK214" i="1"/>
  <c r="AJ215" i="1"/>
  <c r="AK215" i="1"/>
  <c r="AJ216" i="1"/>
  <c r="AK216" i="1"/>
  <c r="AJ217" i="1"/>
  <c r="AK217" i="1"/>
  <c r="AJ218" i="1"/>
  <c r="AK218" i="1"/>
  <c r="AJ219" i="1"/>
  <c r="AK219" i="1"/>
  <c r="AJ220" i="1"/>
  <c r="AK220" i="1"/>
  <c r="AJ221" i="1"/>
  <c r="AK221" i="1"/>
  <c r="AJ222" i="1"/>
  <c r="AK222" i="1"/>
  <c r="AJ223" i="1"/>
  <c r="AK223" i="1"/>
  <c r="AJ224" i="1"/>
  <c r="AK224" i="1"/>
  <c r="AJ225" i="1"/>
  <c r="AK225" i="1"/>
  <c r="AJ226" i="1"/>
  <c r="AK226" i="1"/>
  <c r="AJ227" i="1"/>
  <c r="AK227" i="1"/>
  <c r="AJ228" i="1"/>
  <c r="AK228" i="1"/>
  <c r="AJ229" i="1"/>
  <c r="AK229" i="1"/>
  <c r="AJ230" i="1"/>
  <c r="AK230" i="1"/>
  <c r="AJ231" i="1"/>
  <c r="AK231" i="1"/>
  <c r="AJ232" i="1"/>
  <c r="AK232" i="1"/>
  <c r="AJ233" i="1"/>
  <c r="AK233" i="1"/>
  <c r="AJ234" i="1"/>
  <c r="AK234" i="1"/>
  <c r="AJ235" i="1"/>
  <c r="AK235" i="1"/>
  <c r="AJ236" i="1"/>
  <c r="AK236" i="1"/>
  <c r="AJ237" i="1"/>
  <c r="AK237" i="1"/>
  <c r="AJ238" i="1"/>
  <c r="AK238" i="1"/>
  <c r="AJ239" i="1"/>
  <c r="AK239" i="1"/>
  <c r="AJ240" i="1"/>
  <c r="AK240" i="1"/>
  <c r="AJ241" i="1"/>
  <c r="AK241" i="1"/>
  <c r="AJ242" i="1"/>
  <c r="AK242" i="1"/>
  <c r="AJ243" i="1"/>
  <c r="AK243" i="1"/>
  <c r="AJ244" i="1"/>
  <c r="AK244" i="1"/>
  <c r="AJ245" i="1"/>
  <c r="AK245" i="1"/>
  <c r="AJ246" i="1"/>
  <c r="AK246" i="1"/>
  <c r="AJ247" i="1"/>
  <c r="AK247" i="1"/>
  <c r="AJ248" i="1"/>
  <c r="AK248" i="1"/>
  <c r="AJ249" i="1"/>
  <c r="AK249" i="1"/>
  <c r="AJ250" i="1"/>
  <c r="AK250" i="1"/>
  <c r="AJ251" i="1"/>
  <c r="AK251" i="1"/>
  <c r="AJ252" i="1"/>
  <c r="AK252" i="1"/>
  <c r="AJ253" i="1"/>
  <c r="AK253" i="1"/>
  <c r="AJ254" i="1"/>
  <c r="AK254" i="1"/>
  <c r="AJ255" i="1"/>
  <c r="AK255" i="1"/>
  <c r="AJ256" i="1"/>
  <c r="AK256" i="1"/>
  <c r="AJ257" i="1"/>
  <c r="AK257" i="1"/>
  <c r="AJ258" i="1"/>
  <c r="AK258" i="1"/>
  <c r="AJ259" i="1"/>
  <c r="AK259" i="1"/>
  <c r="AJ260" i="1"/>
  <c r="AK260" i="1"/>
  <c r="AJ261" i="1"/>
  <c r="AK261" i="1"/>
  <c r="AJ262" i="1"/>
  <c r="AK262" i="1"/>
  <c r="AJ263" i="1"/>
  <c r="AK263" i="1"/>
  <c r="AJ264" i="1"/>
  <c r="AK264" i="1"/>
  <c r="AJ265" i="1"/>
  <c r="AK265" i="1"/>
  <c r="AJ266" i="1"/>
  <c r="AK266" i="1"/>
  <c r="AJ267" i="1"/>
  <c r="AK267" i="1"/>
  <c r="AJ268" i="1"/>
  <c r="AK268" i="1"/>
  <c r="AJ269" i="1"/>
  <c r="AK269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J277" i="1"/>
  <c r="AK277" i="1"/>
  <c r="AJ278" i="1"/>
  <c r="AK278" i="1"/>
  <c r="AJ279" i="1"/>
  <c r="AK279" i="1"/>
  <c r="AJ280" i="1"/>
  <c r="AK280" i="1"/>
  <c r="AJ281" i="1"/>
  <c r="AK281" i="1"/>
  <c r="AJ282" i="1"/>
  <c r="AK282" i="1"/>
  <c r="AJ283" i="1"/>
  <c r="AK283" i="1"/>
  <c r="AJ284" i="1"/>
  <c r="AK284" i="1"/>
  <c r="AJ285" i="1"/>
  <c r="AK285" i="1"/>
  <c r="AJ286" i="1"/>
  <c r="AK286" i="1"/>
  <c r="AJ287" i="1"/>
  <c r="AK287" i="1"/>
  <c r="AJ288" i="1"/>
  <c r="AK288" i="1"/>
  <c r="AJ289" i="1"/>
  <c r="AK289" i="1"/>
  <c r="AJ290" i="1"/>
  <c r="AK290" i="1"/>
  <c r="AJ291" i="1"/>
  <c r="AK291" i="1"/>
  <c r="AJ292" i="1"/>
  <c r="AK292" i="1"/>
  <c r="AJ293" i="1"/>
  <c r="AK293" i="1"/>
  <c r="AJ294" i="1"/>
  <c r="AK294" i="1"/>
  <c r="AJ295" i="1"/>
  <c r="AK295" i="1"/>
  <c r="AJ296" i="1"/>
  <c r="AK296" i="1"/>
  <c r="AJ297" i="1"/>
  <c r="AK297" i="1"/>
  <c r="AJ298" i="1"/>
  <c r="AK298" i="1"/>
  <c r="AJ299" i="1"/>
  <c r="AK299" i="1"/>
  <c r="AJ300" i="1"/>
  <c r="AK300" i="1"/>
  <c r="AJ301" i="1"/>
  <c r="AK301" i="1"/>
  <c r="AJ302" i="1"/>
  <c r="AK302" i="1"/>
  <c r="AJ303" i="1"/>
  <c r="AK303" i="1"/>
  <c r="AJ304" i="1"/>
  <c r="AK304" i="1"/>
  <c r="AJ305" i="1"/>
  <c r="AK305" i="1"/>
  <c r="AJ306" i="1"/>
  <c r="AK306" i="1"/>
  <c r="AJ307" i="1"/>
  <c r="AK307" i="1"/>
  <c r="AJ308" i="1"/>
  <c r="AK308" i="1"/>
  <c r="AJ309" i="1"/>
  <c r="AK309" i="1"/>
  <c r="AJ310" i="1"/>
  <c r="AK310" i="1"/>
  <c r="AJ311" i="1"/>
  <c r="AK311" i="1"/>
  <c r="AJ312" i="1"/>
  <c r="AK312" i="1"/>
  <c r="AJ313" i="1"/>
  <c r="AK313" i="1"/>
  <c r="AJ314" i="1"/>
  <c r="AK314" i="1"/>
  <c r="AJ315" i="1"/>
  <c r="AK315" i="1"/>
  <c r="AJ316" i="1"/>
  <c r="AK316" i="1"/>
  <c r="AJ317" i="1"/>
  <c r="AK317" i="1"/>
  <c r="AJ318" i="1"/>
  <c r="AK318" i="1"/>
  <c r="AJ319" i="1"/>
  <c r="AK319" i="1"/>
  <c r="AJ320" i="1"/>
  <c r="AK320" i="1"/>
  <c r="AJ321" i="1"/>
  <c r="AK321" i="1"/>
  <c r="AJ322" i="1"/>
  <c r="AK322" i="1"/>
  <c r="AJ323" i="1"/>
  <c r="AK323" i="1"/>
  <c r="AJ324" i="1"/>
  <c r="AK324" i="1"/>
  <c r="AJ325" i="1"/>
  <c r="AK325" i="1"/>
  <c r="AJ326" i="1"/>
  <c r="AK326" i="1"/>
  <c r="AJ327" i="1"/>
  <c r="AK327" i="1"/>
  <c r="AJ328" i="1"/>
  <c r="AK328" i="1"/>
  <c r="AJ329" i="1"/>
  <c r="AK329" i="1"/>
  <c r="AJ330" i="1"/>
  <c r="AK330" i="1"/>
  <c r="AJ331" i="1"/>
  <c r="AK331" i="1"/>
  <c r="AJ332" i="1"/>
  <c r="AK332" i="1"/>
  <c r="AJ333" i="1"/>
  <c r="AK333" i="1"/>
  <c r="AJ334" i="1"/>
  <c r="AK334" i="1"/>
  <c r="AJ335" i="1"/>
  <c r="AK335" i="1"/>
  <c r="AJ336" i="1"/>
  <c r="AK336" i="1"/>
  <c r="AJ337" i="1"/>
  <c r="AK337" i="1"/>
  <c r="AJ338" i="1"/>
  <c r="AK338" i="1"/>
  <c r="AJ339" i="1"/>
  <c r="AK339" i="1"/>
  <c r="AJ340" i="1"/>
  <c r="AK340" i="1"/>
  <c r="AJ341" i="1"/>
  <c r="AK341" i="1"/>
  <c r="AJ342" i="1"/>
  <c r="AK342" i="1"/>
  <c r="AJ343" i="1"/>
  <c r="AK343" i="1"/>
  <c r="AJ344" i="1"/>
  <c r="AK344" i="1"/>
  <c r="AJ345" i="1"/>
  <c r="AK345" i="1"/>
  <c r="AJ346" i="1"/>
  <c r="AK346" i="1"/>
  <c r="AJ347" i="1"/>
  <c r="AK347" i="1"/>
  <c r="AJ348" i="1"/>
  <c r="AK348" i="1"/>
  <c r="AJ349" i="1"/>
  <c r="AK349" i="1"/>
  <c r="AJ350" i="1"/>
  <c r="AK350" i="1"/>
  <c r="AJ351" i="1"/>
  <c r="AK351" i="1"/>
  <c r="AJ352" i="1"/>
  <c r="AK352" i="1"/>
  <c r="AJ353" i="1"/>
  <c r="AK353" i="1"/>
  <c r="AJ354" i="1"/>
  <c r="AK354" i="1"/>
  <c r="AJ355" i="1"/>
  <c r="AK355" i="1"/>
  <c r="AJ356" i="1"/>
  <c r="AK356" i="1"/>
  <c r="AJ357" i="1"/>
  <c r="AK357" i="1"/>
  <c r="AJ358" i="1"/>
  <c r="AK358" i="1"/>
  <c r="AJ359" i="1"/>
  <c r="AK359" i="1"/>
  <c r="AJ360" i="1"/>
  <c r="AK360" i="1"/>
  <c r="AJ361" i="1"/>
  <c r="AK361" i="1"/>
  <c r="AJ362" i="1"/>
  <c r="AK362" i="1"/>
  <c r="AJ363" i="1"/>
  <c r="AK363" i="1"/>
  <c r="AJ364" i="1"/>
  <c r="AK364" i="1"/>
  <c r="AJ365" i="1"/>
  <c r="AK365" i="1"/>
  <c r="AJ366" i="1"/>
  <c r="AK366" i="1"/>
  <c r="AJ367" i="1"/>
  <c r="AK367" i="1"/>
  <c r="AJ368" i="1"/>
  <c r="AK368" i="1"/>
  <c r="AJ369" i="1"/>
  <c r="AK369" i="1"/>
  <c r="AJ370" i="1"/>
  <c r="AK370" i="1"/>
  <c r="AJ371" i="1"/>
  <c r="AK371" i="1"/>
  <c r="AJ372" i="1"/>
  <c r="AK372" i="1"/>
  <c r="AJ373" i="1"/>
  <c r="AK373" i="1"/>
  <c r="AJ374" i="1"/>
  <c r="AK374" i="1"/>
  <c r="AJ375" i="1"/>
  <c r="AK375" i="1"/>
  <c r="AJ376" i="1"/>
  <c r="AK376" i="1"/>
  <c r="AJ377" i="1"/>
  <c r="AK377" i="1"/>
  <c r="AJ378" i="1"/>
  <c r="AK378" i="1"/>
  <c r="AJ379" i="1"/>
  <c r="AK379" i="1"/>
  <c r="AJ380" i="1"/>
  <c r="AK380" i="1"/>
  <c r="AJ381" i="1"/>
  <c r="AK381" i="1"/>
  <c r="AJ382" i="1"/>
  <c r="AK382" i="1"/>
  <c r="AJ383" i="1"/>
  <c r="AK383" i="1"/>
  <c r="AJ384" i="1"/>
  <c r="AK384" i="1"/>
  <c r="AJ385" i="1"/>
  <c r="AK385" i="1"/>
  <c r="AJ386" i="1"/>
  <c r="AK386" i="1"/>
  <c r="AJ387" i="1"/>
  <c r="AK387" i="1"/>
  <c r="AJ388" i="1"/>
  <c r="AK388" i="1"/>
  <c r="AJ389" i="1"/>
  <c r="AK389" i="1"/>
  <c r="AJ390" i="1"/>
  <c r="AK390" i="1"/>
  <c r="AJ391" i="1"/>
  <c r="AK391" i="1"/>
  <c r="AJ392" i="1"/>
  <c r="AK392" i="1"/>
  <c r="AJ393" i="1"/>
  <c r="AK393" i="1"/>
  <c r="AJ394" i="1"/>
  <c r="AK394" i="1"/>
  <c r="AJ395" i="1"/>
  <c r="AK395" i="1"/>
  <c r="AJ396" i="1"/>
  <c r="AK396" i="1"/>
  <c r="AJ397" i="1"/>
  <c r="AK397" i="1"/>
  <c r="AJ398" i="1"/>
  <c r="AK398" i="1"/>
  <c r="AJ399" i="1"/>
  <c r="AK399" i="1"/>
  <c r="AK199" i="1"/>
  <c r="AI954" i="1" l="1"/>
  <c r="AI1767" i="1"/>
  <c r="AI241" i="1"/>
  <c r="AI233" i="1"/>
  <c r="AI414" i="1"/>
  <c r="AI604" i="1"/>
  <c r="AI564" i="1"/>
  <c r="AI645" i="1"/>
  <c r="AI629" i="1"/>
  <c r="AI625" i="1"/>
  <c r="AI1416" i="1"/>
  <c r="AI1412" i="1"/>
  <c r="AI1408" i="1"/>
  <c r="AI1932" i="1"/>
  <c r="AI1920" i="1"/>
  <c r="AI652" i="1"/>
  <c r="AI648" i="1"/>
  <c r="AI646" i="1"/>
  <c r="AI620" i="1"/>
  <c r="AI655" i="1"/>
  <c r="AI685" i="1"/>
  <c r="AI683" i="1"/>
  <c r="AI706" i="1"/>
  <c r="AI1239" i="1"/>
  <c r="AI1329" i="1"/>
  <c r="AI1257" i="1"/>
  <c r="AI1531" i="1"/>
  <c r="AI1527" i="1"/>
  <c r="AI1491" i="1"/>
  <c r="AI1742" i="1"/>
  <c r="AI1740" i="1"/>
  <c r="AI1734" i="1"/>
  <c r="AI1720" i="1"/>
  <c r="AI1716" i="1"/>
  <c r="AI1688" i="1"/>
  <c r="AI1684" i="1"/>
  <c r="AI1676" i="1"/>
  <c r="AI1672" i="1"/>
  <c r="AI1668" i="1"/>
  <c r="AI1666" i="1"/>
  <c r="AI1592" i="1"/>
  <c r="AI1588" i="1"/>
  <c r="AI952" i="1"/>
  <c r="AI950" i="1"/>
  <c r="AI946" i="1"/>
  <c r="AI942" i="1"/>
  <c r="AI1044" i="1"/>
  <c r="AI1016" i="1"/>
  <c r="AI1165" i="1"/>
  <c r="AI1369" i="1"/>
  <c r="AI1413" i="1"/>
  <c r="AI1947" i="1"/>
  <c r="AI1943" i="1"/>
  <c r="AI1941" i="1"/>
  <c r="AI1939" i="1"/>
  <c r="AI1937" i="1"/>
  <c r="AI379" i="1"/>
  <c r="AI309" i="1"/>
  <c r="AI701" i="1"/>
  <c r="AI699" i="1"/>
  <c r="AI855" i="1"/>
  <c r="AI823" i="1"/>
  <c r="AI743" i="1"/>
  <c r="AI1349" i="1"/>
  <c r="AI1411" i="1"/>
  <c r="AI1409" i="1"/>
  <c r="AI1397" i="1"/>
  <c r="AI1445" i="1"/>
  <c r="AI1475" i="1"/>
  <c r="AI1662" i="1"/>
  <c r="AI375" i="1"/>
  <c r="AI369" i="1"/>
  <c r="AI365" i="1"/>
  <c r="AI311" i="1"/>
  <c r="AI305" i="1"/>
  <c r="AI297" i="1"/>
  <c r="AI293" i="1"/>
  <c r="AI289" i="1"/>
  <c r="AI285" i="1"/>
  <c r="AI269" i="1"/>
  <c r="AI560" i="1"/>
  <c r="AI556" i="1"/>
  <c r="AI552" i="1"/>
  <c r="AI540" i="1"/>
  <c r="AI504" i="1"/>
  <c r="AI492" i="1"/>
  <c r="AI1347" i="1"/>
  <c r="AI1345" i="1"/>
  <c r="AI1339" i="1"/>
  <c r="AI1337" i="1"/>
  <c r="AI618" i="1"/>
  <c r="AI741" i="1"/>
  <c r="AI739" i="1"/>
  <c r="AI920" i="1"/>
  <c r="AI918" i="1"/>
  <c r="AI888" i="1"/>
  <c r="AI886" i="1"/>
  <c r="AI874" i="1"/>
  <c r="AI928" i="1"/>
  <c r="AI997" i="1"/>
  <c r="AI995" i="1"/>
  <c r="AI993" i="1"/>
  <c r="AI991" i="1"/>
  <c r="AI989" i="1"/>
  <c r="AI987" i="1"/>
  <c r="AI1163" i="1"/>
  <c r="AI1161" i="1"/>
  <c r="AI1149" i="1"/>
  <c r="AI1131" i="1"/>
  <c r="AI1129" i="1"/>
  <c r="AI1117" i="1"/>
  <c r="AI1113" i="1"/>
  <c r="AI1325" i="1"/>
  <c r="AI1968" i="1"/>
  <c r="AI1868" i="1"/>
  <c r="AI1815" i="1"/>
  <c r="AI1813" i="1"/>
  <c r="AI1811" i="1"/>
  <c r="AI1809" i="1"/>
  <c r="AI488" i="1"/>
  <c r="AI704" i="1"/>
  <c r="AI702" i="1"/>
  <c r="AI698" i="1"/>
  <c r="AI694" i="1"/>
  <c r="AI850" i="1"/>
  <c r="AI846" i="1"/>
  <c r="AI844" i="1"/>
  <c r="AI1039" i="1"/>
  <c r="AI1037" i="1"/>
  <c r="AI1323" i="1"/>
  <c r="AI1321" i="1"/>
  <c r="AI1289" i="1"/>
  <c r="AI1285" i="1"/>
  <c r="AI1473" i="1"/>
  <c r="AI1471" i="1"/>
  <c r="AI1467" i="1"/>
  <c r="AI1560" i="1"/>
  <c r="AI1966" i="1"/>
  <c r="AI1964" i="1"/>
  <c r="AI1918" i="1"/>
  <c r="AI1916" i="1"/>
  <c r="AI1904" i="1"/>
  <c r="AI1886" i="1"/>
  <c r="AI1884" i="1"/>
  <c r="AI1872" i="1"/>
  <c r="AI393" i="1"/>
  <c r="AI266" i="1"/>
  <c r="AI262" i="1"/>
  <c r="AI236" i="1"/>
  <c r="AI234" i="1"/>
  <c r="AI441" i="1"/>
  <c r="AI437" i="1"/>
  <c r="AI435" i="1"/>
  <c r="AI425" i="1"/>
  <c r="AI421" i="1"/>
  <c r="AI419" i="1"/>
  <c r="AI409" i="1"/>
  <c r="AI405" i="1"/>
  <c r="AI403" i="1"/>
  <c r="AI601" i="1"/>
  <c r="AI593" i="1"/>
  <c r="AI589" i="1"/>
  <c r="AI585" i="1"/>
  <c r="AI581" i="1"/>
  <c r="AI577" i="1"/>
  <c r="AI791" i="1"/>
  <c r="AI775" i="1"/>
  <c r="AI759" i="1"/>
  <c r="AI913" i="1"/>
  <c r="AI911" i="1"/>
  <c r="AI905" i="1"/>
  <c r="AI903" i="1"/>
  <c r="AI881" i="1"/>
  <c r="AI879" i="1"/>
  <c r="AI988" i="1"/>
  <c r="AI986" i="1"/>
  <c r="AI974" i="1"/>
  <c r="AI1177" i="1"/>
  <c r="AI1224" i="1"/>
  <c r="AI1558" i="1"/>
  <c r="AI1658" i="1"/>
  <c r="AI1654" i="1"/>
  <c r="AI1650" i="1"/>
  <c r="AI1626" i="1"/>
  <c r="AI1622" i="1"/>
  <c r="AI1618" i="1"/>
  <c r="AI1602" i="1"/>
  <c r="AI1864" i="1"/>
  <c r="AI1860" i="1"/>
  <c r="AI1856" i="1"/>
  <c r="AI1840" i="1"/>
  <c r="AI281" i="1"/>
  <c r="AI277" i="1"/>
  <c r="AI533" i="1"/>
  <c r="AI529" i="1"/>
  <c r="AI519" i="1"/>
  <c r="AI517" i="1"/>
  <c r="AI515" i="1"/>
  <c r="AI623" i="1"/>
  <c r="AI621" i="1"/>
  <c r="AI680" i="1"/>
  <c r="AI678" i="1"/>
  <c r="AI662" i="1"/>
  <c r="AI1222" i="1"/>
  <c r="AI1220" i="1"/>
  <c r="AI1216" i="1"/>
  <c r="AI1212" i="1"/>
  <c r="AI1287" i="1"/>
  <c r="AI1281" i="1"/>
  <c r="AI1277" i="1"/>
  <c r="AI1255" i="1"/>
  <c r="AI1253" i="1"/>
  <c r="AI1247" i="1"/>
  <c r="AI1245" i="1"/>
  <c r="AI1336" i="1"/>
  <c r="AI1364" i="1"/>
  <c r="AI1362" i="1"/>
  <c r="AI1360" i="1"/>
  <c r="AI1358" i="1"/>
  <c r="AI1356" i="1"/>
  <c r="AI1354" i="1"/>
  <c r="AI1370" i="1"/>
  <c r="AI1443" i="1"/>
  <c r="AI1441" i="1"/>
  <c r="AI1437" i="1"/>
  <c r="AI1433" i="1"/>
  <c r="AI1525" i="1"/>
  <c r="AI1523" i="1"/>
  <c r="AI1511" i="1"/>
  <c r="AI1689" i="1"/>
  <c r="AI1687" i="1"/>
  <c r="AI1673" i="1"/>
  <c r="AI1671" i="1"/>
  <c r="AI1669" i="1"/>
  <c r="AI1667" i="1"/>
  <c r="AI1598" i="1"/>
  <c r="AI1586" i="1"/>
  <c r="AI332" i="1"/>
  <c r="AI330" i="1"/>
  <c r="AI324" i="1"/>
  <c r="AI318" i="1"/>
  <c r="AI308" i="1"/>
  <c r="AI306" i="1"/>
  <c r="AI302" i="1"/>
  <c r="AI298" i="1"/>
  <c r="AI294" i="1"/>
  <c r="AI292" i="1"/>
  <c r="AI290" i="1"/>
  <c r="AI265" i="1"/>
  <c r="AI261" i="1"/>
  <c r="AI257" i="1"/>
  <c r="AI239" i="1"/>
  <c r="AI237" i="1"/>
  <c r="AI229" i="1"/>
  <c r="AI213" i="1"/>
  <c r="AI1188" i="1"/>
  <c r="AI1182" i="1"/>
  <c r="AI361" i="1"/>
  <c r="AI357" i="1"/>
  <c r="AI345" i="1"/>
  <c r="AI479" i="1"/>
  <c r="AI609" i="1"/>
  <c r="AI657" i="1"/>
  <c r="AI691" i="1"/>
  <c r="AI724" i="1"/>
  <c r="AI722" i="1"/>
  <c r="AI710" i="1"/>
  <c r="AI821" i="1"/>
  <c r="AI819" i="1"/>
  <c r="AI807" i="1"/>
  <c r="AI757" i="1"/>
  <c r="AI755" i="1"/>
  <c r="AI906" i="1"/>
  <c r="AI890" i="1"/>
  <c r="AI972" i="1"/>
  <c r="AI970" i="1"/>
  <c r="AI958" i="1"/>
  <c r="AI1124" i="1"/>
  <c r="AI1122" i="1"/>
  <c r="AI1120" i="1"/>
  <c r="AI1118" i="1"/>
  <c r="AI1506" i="1"/>
  <c r="AI1504" i="1"/>
  <c r="AI1502" i="1"/>
  <c r="AI1500" i="1"/>
  <c r="AI1498" i="1"/>
  <c r="AI1496" i="1"/>
  <c r="AI1490" i="1"/>
  <c r="AI1488" i="1"/>
  <c r="AI1486" i="1"/>
  <c r="AI1484" i="1"/>
  <c r="AI1482" i="1"/>
  <c r="AI1480" i="1"/>
  <c r="AI1754" i="1"/>
  <c r="AI1752" i="1"/>
  <c r="AI1746" i="1"/>
  <c r="AI1714" i="1"/>
  <c r="AI1698" i="1"/>
  <c r="AI382" i="1"/>
  <c r="AI273" i="1"/>
  <c r="AI535" i="1"/>
  <c r="AI531" i="1"/>
  <c r="AI513" i="1"/>
  <c r="AI1186" i="1"/>
  <c r="AI1184" i="1"/>
  <c r="AI1111" i="1"/>
  <c r="AI1109" i="1"/>
  <c r="AI1105" i="1"/>
  <c r="AI1101" i="1"/>
  <c r="AI1085" i="1"/>
  <c r="AI1883" i="1"/>
  <c r="AI1879" i="1"/>
  <c r="AI1877" i="1"/>
  <c r="AI1875" i="1"/>
  <c r="AI1873" i="1"/>
  <c r="AI1838" i="1"/>
  <c r="AI1836" i="1"/>
  <c r="AI1824" i="1"/>
  <c r="AI1804" i="1"/>
  <c r="AI313" i="1"/>
  <c r="AI209" i="1"/>
  <c r="AI474" i="1"/>
  <c r="AI462" i="1"/>
  <c r="AI412" i="1"/>
  <c r="AI410" i="1"/>
  <c r="AI616" i="1"/>
  <c r="AI508" i="1"/>
  <c r="AI660" i="1"/>
  <c r="AI658" i="1"/>
  <c r="AI721" i="1"/>
  <c r="AI717" i="1"/>
  <c r="AI715" i="1"/>
  <c r="AI713" i="1"/>
  <c r="AI711" i="1"/>
  <c r="AI859" i="1"/>
  <c r="AI782" i="1"/>
  <c r="AI780" i="1"/>
  <c r="AI774" i="1"/>
  <c r="AI772" i="1"/>
  <c r="AI766" i="1"/>
  <c r="AI764" i="1"/>
  <c r="AI965" i="1"/>
  <c r="AI963" i="1"/>
  <c r="AI961" i="1"/>
  <c r="AI959" i="1"/>
  <c r="AI1047" i="1"/>
  <c r="AI1014" i="1"/>
  <c r="AI1012" i="1"/>
  <c r="AI1175" i="1"/>
  <c r="AI1173" i="1"/>
  <c r="AI1169" i="1"/>
  <c r="AI1133" i="1"/>
  <c r="AI1108" i="1"/>
  <c r="AI1106" i="1"/>
  <c r="AI1204" i="1"/>
  <c r="AI1207" i="1"/>
  <c r="AI1313" i="1"/>
  <c r="AI1297" i="1"/>
  <c r="AI1272" i="1"/>
  <c r="AI1268" i="1"/>
  <c r="AI1266" i="1"/>
  <c r="AI1264" i="1"/>
  <c r="AI1262" i="1"/>
  <c r="AI1256" i="1"/>
  <c r="AI1254" i="1"/>
  <c r="AI1252" i="1"/>
  <c r="AI1250" i="1"/>
  <c r="AI1367" i="1"/>
  <c r="AI1365" i="1"/>
  <c r="AI1353" i="1"/>
  <c r="AI1385" i="1"/>
  <c r="AI1554" i="1"/>
  <c r="AI1550" i="1"/>
  <c r="AI1548" i="1"/>
  <c r="AI1538" i="1"/>
  <c r="AI1534" i="1"/>
  <c r="AI1532" i="1"/>
  <c r="AI1530" i="1"/>
  <c r="AI1528" i="1"/>
  <c r="AI1509" i="1"/>
  <c r="AI1507" i="1"/>
  <c r="AI1497" i="1"/>
  <c r="AI1495" i="1"/>
  <c r="AI1489" i="1"/>
  <c r="AI1487" i="1"/>
  <c r="AI1479" i="1"/>
  <c r="AI1725" i="1"/>
  <c r="AI1723" i="1"/>
  <c r="AI1721" i="1"/>
  <c r="AI1719" i="1"/>
  <c r="AI1694" i="1"/>
  <c r="AI1644" i="1"/>
  <c r="AI1640" i="1"/>
  <c r="AI1636" i="1"/>
  <c r="AI1630" i="1"/>
  <c r="AI1612" i="1"/>
  <c r="AI1608" i="1"/>
  <c r="AI1604" i="1"/>
  <c r="AI1083" i="1"/>
  <c r="AI1081" i="1"/>
  <c r="AI1069" i="1"/>
  <c r="AI1053" i="1"/>
  <c r="AI1205" i="1"/>
  <c r="AI1235" i="1"/>
  <c r="AI1233" i="1"/>
  <c r="AI1231" i="1"/>
  <c r="AI1229" i="1"/>
  <c r="AI1304" i="1"/>
  <c r="AI1300" i="1"/>
  <c r="AI1298" i="1"/>
  <c r="AI1296" i="1"/>
  <c r="AI1294" i="1"/>
  <c r="AI1348" i="1"/>
  <c r="AI1346" i="1"/>
  <c r="AI1344" i="1"/>
  <c r="AI1342" i="1"/>
  <c r="AI1420" i="1"/>
  <c r="AI1460" i="1"/>
  <c r="AI1456" i="1"/>
  <c r="AI1454" i="1"/>
  <c r="AI1452" i="1"/>
  <c r="AI1450" i="1"/>
  <c r="AI1521" i="1"/>
  <c r="AI1519" i="1"/>
  <c r="AI1513" i="1"/>
  <c r="AI1474" i="1"/>
  <c r="AI1470" i="1"/>
  <c r="AI1468" i="1"/>
  <c r="AI1710" i="1"/>
  <c r="AI1645" i="1"/>
  <c r="AI1641" i="1"/>
  <c r="AI1639" i="1"/>
  <c r="AI1637" i="1"/>
  <c r="AI1635" i="1"/>
  <c r="AI1629" i="1"/>
  <c r="AI1625" i="1"/>
  <c r="AI1623" i="1"/>
  <c r="AI1582" i="1"/>
  <c r="AI1993" i="1"/>
  <c r="AI1989" i="1"/>
  <c r="AI1979" i="1"/>
  <c r="AI1973" i="1"/>
  <c r="AI1971" i="1"/>
  <c r="AI1969" i="1"/>
  <c r="AI1960" i="1"/>
  <c r="AI1956" i="1"/>
  <c r="AI1952" i="1"/>
  <c r="AI1928" i="1"/>
  <c r="AI1924" i="1"/>
  <c r="AI1888" i="1"/>
  <c r="AI1863" i="1"/>
  <c r="AI1861" i="1"/>
  <c r="AI1800" i="1"/>
  <c r="AI1796" i="1"/>
  <c r="AI1792" i="1"/>
  <c r="AI569" i="1"/>
  <c r="AI363" i="1"/>
  <c r="AI353" i="1"/>
  <c r="AI349" i="1"/>
  <c r="AI347" i="1"/>
  <c r="AI343" i="1"/>
  <c r="AI222" i="1"/>
  <c r="AI218" i="1"/>
  <c r="AI460" i="1"/>
  <c r="AI458" i="1"/>
  <c r="AI446" i="1"/>
  <c r="AI397" i="1"/>
  <c r="AI391" i="1"/>
  <c r="AI608" i="1"/>
  <c r="AI596" i="1"/>
  <c r="AI1197" i="1"/>
  <c r="AI787" i="1"/>
  <c r="AI359" i="1"/>
  <c r="AI220" i="1"/>
  <c r="AI503" i="1"/>
  <c r="AI499" i="1"/>
  <c r="AI497" i="1"/>
  <c r="AI653" i="1"/>
  <c r="AI643" i="1"/>
  <c r="AI641" i="1"/>
  <c r="AI834" i="1"/>
  <c r="AI828" i="1"/>
  <c r="AI805" i="1"/>
  <c r="AI758" i="1"/>
  <c r="AI748" i="1"/>
  <c r="AI914" i="1"/>
  <c r="AI902" i="1"/>
  <c r="AI1019" i="1"/>
  <c r="AI1008" i="1"/>
  <c r="AI1170" i="1"/>
  <c r="AI1145" i="1"/>
  <c r="AI1228" i="1"/>
  <c r="AI1275" i="1"/>
  <c r="AI1261" i="1"/>
  <c r="AI387" i="1"/>
  <c r="AI385" i="1"/>
  <c r="AI378" i="1"/>
  <c r="AI374" i="1"/>
  <c r="AI372" i="1"/>
  <c r="AI370" i="1"/>
  <c r="AI333" i="1"/>
  <c r="AI329" i="1"/>
  <c r="AI246" i="1"/>
  <c r="AI225" i="1"/>
  <c r="AI584" i="1"/>
  <c r="AI576" i="1"/>
  <c r="AI636" i="1"/>
  <c r="AI634" i="1"/>
  <c r="AI632" i="1"/>
  <c r="AI630" i="1"/>
  <c r="AI676" i="1"/>
  <c r="AI674" i="1"/>
  <c r="AI708" i="1"/>
  <c r="AI853" i="1"/>
  <c r="AI851" i="1"/>
  <c r="AI839" i="1"/>
  <c r="AI922" i="1"/>
  <c r="AI897" i="1"/>
  <c r="AI895" i="1"/>
  <c r="AI872" i="1"/>
  <c r="AI870" i="1"/>
  <c r="AI984" i="1"/>
  <c r="AI982" i="1"/>
  <c r="AI978" i="1"/>
  <c r="AI949" i="1"/>
  <c r="AI947" i="1"/>
  <c r="AI1042" i="1"/>
  <c r="AI1040" i="1"/>
  <c r="AI1036" i="1"/>
  <c r="AI1032" i="1"/>
  <c r="AI1140" i="1"/>
  <c r="AI1138" i="1"/>
  <c r="AI1115" i="1"/>
  <c r="AI1076" i="1"/>
  <c r="AI1074" i="1"/>
  <c r="AI1210" i="1"/>
  <c r="AI1208" i="1"/>
  <c r="AI1332" i="1"/>
  <c r="AI1330" i="1"/>
  <c r="AI1328" i="1"/>
  <c r="AI1326" i="1"/>
  <c r="AI1319" i="1"/>
  <c r="AI1317" i="1"/>
  <c r="AI1311" i="1"/>
  <c r="AI1309" i="1"/>
  <c r="AI1293" i="1"/>
  <c r="AI1499" i="1"/>
  <c r="AI830" i="1"/>
  <c r="AI803" i="1"/>
  <c r="AI789" i="1"/>
  <c r="AI750" i="1"/>
  <c r="AI916" i="1"/>
  <c r="AI904" i="1"/>
  <c r="AI898" i="1"/>
  <c r="AI1021" i="1"/>
  <c r="AI1017" i="1"/>
  <c r="AI1010" i="1"/>
  <c r="AI1004" i="1"/>
  <c r="AI1172" i="1"/>
  <c r="AI1147" i="1"/>
  <c r="AI1273" i="1"/>
  <c r="AI337" i="1"/>
  <c r="AI231" i="1"/>
  <c r="AI204" i="1"/>
  <c r="AI202" i="1"/>
  <c r="AI473" i="1"/>
  <c r="AI471" i="1"/>
  <c r="AI469" i="1"/>
  <c r="AI467" i="1"/>
  <c r="AI465" i="1"/>
  <c r="AI444" i="1"/>
  <c r="AI442" i="1"/>
  <c r="AI430" i="1"/>
  <c r="AI536" i="1"/>
  <c r="AI524" i="1"/>
  <c r="AI857" i="1"/>
  <c r="AI818" i="1"/>
  <c r="AI814" i="1"/>
  <c r="AI812" i="1"/>
  <c r="AI785" i="1"/>
  <c r="AI783" i="1"/>
  <c r="AI773" i="1"/>
  <c r="AI771" i="1"/>
  <c r="AI767" i="1"/>
  <c r="AI940" i="1"/>
  <c r="AI938" i="1"/>
  <c r="AI1002" i="1"/>
  <c r="AI1046" i="1"/>
  <c r="AI1195" i="1"/>
  <c r="AI1193" i="1"/>
  <c r="AI1181" i="1"/>
  <c r="AI1092" i="1"/>
  <c r="AI1090" i="1"/>
  <c r="AI1088" i="1"/>
  <c r="AI1067" i="1"/>
  <c r="AI1065" i="1"/>
  <c r="AI1431" i="1"/>
  <c r="AI1429" i="1"/>
  <c r="AI1466" i="1"/>
  <c r="AI1464" i="1"/>
  <c r="AI1555" i="1"/>
  <c r="AI1730" i="1"/>
  <c r="AI1646" i="1"/>
  <c r="AI1634" i="1"/>
  <c r="AI1931" i="1"/>
  <c r="AI1929" i="1"/>
  <c r="AI1927" i="1"/>
  <c r="AI1925" i="1"/>
  <c r="AI1902" i="1"/>
  <c r="AI1900" i="1"/>
  <c r="AI1790" i="1"/>
  <c r="AI1788" i="1"/>
  <c r="AI1776" i="1"/>
  <c r="AI1051" i="1"/>
  <c r="AI1219" i="1"/>
  <c r="AI1217" i="1"/>
  <c r="AI394" i="1"/>
  <c r="AI381" i="1"/>
  <c r="AI377" i="1"/>
  <c r="AI373" i="1"/>
  <c r="AI362" i="1"/>
  <c r="AI358" i="1"/>
  <c r="AI356" i="1"/>
  <c r="AI354" i="1"/>
  <c r="AI350" i="1"/>
  <c r="AI346" i="1"/>
  <c r="AI327" i="1"/>
  <c r="AI325" i="1"/>
  <c r="AI321" i="1"/>
  <c r="AI317" i="1"/>
  <c r="AI301" i="1"/>
  <c r="AI278" i="1"/>
  <c r="AI276" i="1"/>
  <c r="AI274" i="1"/>
  <c r="AI255" i="1"/>
  <c r="AI253" i="1"/>
  <c r="AI249" i="1"/>
  <c r="AI245" i="1"/>
  <c r="AI230" i="1"/>
  <c r="AI223" i="1"/>
  <c r="AI221" i="1"/>
  <c r="AI217" i="1"/>
  <c r="AI401" i="1"/>
  <c r="AI466" i="1"/>
  <c r="AI457" i="1"/>
  <c r="AI453" i="1"/>
  <c r="AI451" i="1"/>
  <c r="AI428" i="1"/>
  <c r="AI426" i="1"/>
  <c r="AI572" i="1"/>
  <c r="AI557" i="1"/>
  <c r="AI545" i="1"/>
  <c r="AI520" i="1"/>
  <c r="AI487" i="1"/>
  <c r="AI485" i="1"/>
  <c r="AI483" i="1"/>
  <c r="AI481" i="1"/>
  <c r="AI639" i="1"/>
  <c r="AI637" i="1"/>
  <c r="AI627" i="1"/>
  <c r="AI682" i="1"/>
  <c r="AI673" i="1"/>
  <c r="AI671" i="1"/>
  <c r="AI669" i="1"/>
  <c r="AI667" i="1"/>
  <c r="AI692" i="1"/>
  <c r="AI862" i="1"/>
  <c r="AI860" i="1"/>
  <c r="AI854" i="1"/>
  <c r="AI837" i="1"/>
  <c r="AI835" i="1"/>
  <c r="AI798" i="1"/>
  <c r="AI796" i="1"/>
  <c r="AI794" i="1"/>
  <c r="AI792" i="1"/>
  <c r="AI765" i="1"/>
  <c r="AI763" i="1"/>
  <c r="AI734" i="1"/>
  <c r="AI732" i="1"/>
  <c r="AI730" i="1"/>
  <c r="AI864" i="1"/>
  <c r="AI923" i="1"/>
  <c r="AI896" i="1"/>
  <c r="AI894" i="1"/>
  <c r="AI865" i="1"/>
  <c r="AI990" i="1"/>
  <c r="AI981" i="1"/>
  <c r="AI979" i="1"/>
  <c r="AI956" i="1"/>
  <c r="AI933" i="1"/>
  <c r="AI931" i="1"/>
  <c r="AI929" i="1"/>
  <c r="AI1030" i="1"/>
  <c r="AI1028" i="1"/>
  <c r="AI1007" i="1"/>
  <c r="AI1005" i="1"/>
  <c r="AI1179" i="1"/>
  <c r="AI1156" i="1"/>
  <c r="AI1154" i="1"/>
  <c r="AI1152" i="1"/>
  <c r="AI1150" i="1"/>
  <c r="AI1143" i="1"/>
  <c r="AI1141" i="1"/>
  <c r="AI1137" i="1"/>
  <c r="AI1099" i="1"/>
  <c r="AI1097" i="1"/>
  <c r="AI1060" i="1"/>
  <c r="AI1058" i="1"/>
  <c r="AI1202" i="1"/>
  <c r="AI1226" i="1"/>
  <c r="AI1327" i="1"/>
  <c r="AI1320" i="1"/>
  <c r="AI1316" i="1"/>
  <c r="AI1314" i="1"/>
  <c r="AI1291" i="1"/>
  <c r="AI1243" i="1"/>
  <c r="AI1241" i="1"/>
  <c r="AI1351" i="1"/>
  <c r="AI1341" i="1"/>
  <c r="AI1377" i="1"/>
  <c r="AI1375" i="1"/>
  <c r="AI1373" i="1"/>
  <c r="AI1371" i="1"/>
  <c r="AI1404" i="1"/>
  <c r="AI1402" i="1"/>
  <c r="AI1461" i="1"/>
  <c r="AI1449" i="1"/>
  <c r="AI1515" i="1"/>
  <c r="AI1477" i="1"/>
  <c r="AI1759" i="1"/>
  <c r="AI1757" i="1"/>
  <c r="AI1753" i="1"/>
  <c r="AI1726" i="1"/>
  <c r="AI1656" i="1"/>
  <c r="AI1652" i="1"/>
  <c r="AI1614" i="1"/>
  <c r="AI1581" i="1"/>
  <c r="AI1579" i="1"/>
  <c r="AI1577" i="1"/>
  <c r="AI1992" i="1"/>
  <c r="AI1988" i="1"/>
  <c r="AI1984" i="1"/>
  <c r="AI1899" i="1"/>
  <c r="AI1895" i="1"/>
  <c r="AI1893" i="1"/>
  <c r="AI1870" i="1"/>
  <c r="AI1822" i="1"/>
  <c r="AI1820" i="1"/>
  <c r="AI1808" i="1"/>
  <c r="AI1307" i="1"/>
  <c r="AI1305" i="1"/>
  <c r="AI1295" i="1"/>
  <c r="AI1418" i="1"/>
  <c r="AI1395" i="1"/>
  <c r="AI1393" i="1"/>
  <c r="AI1383" i="1"/>
  <c r="AI1444" i="1"/>
  <c r="AI1440" i="1"/>
  <c r="AI1438" i="1"/>
  <c r="AI1553" i="1"/>
  <c r="AI1551" i="1"/>
  <c r="AI1547" i="1"/>
  <c r="AI1543" i="1"/>
  <c r="AI1571" i="1"/>
  <c r="AI1569" i="1"/>
  <c r="AI1567" i="1"/>
  <c r="AI1565" i="1"/>
  <c r="AI1563" i="1"/>
  <c r="AI1561" i="1"/>
  <c r="AI1744" i="1"/>
  <c r="AI1709" i="1"/>
  <c r="AI1705" i="1"/>
  <c r="AI1703" i="1"/>
  <c r="AI1701" i="1"/>
  <c r="AI1699" i="1"/>
  <c r="AI1690" i="1"/>
  <c r="AI1686" i="1"/>
  <c r="AI1682" i="1"/>
  <c r="AI1597" i="1"/>
  <c r="AI1593" i="1"/>
  <c r="AI1591" i="1"/>
  <c r="AI1950" i="1"/>
  <c r="AI1948" i="1"/>
  <c r="AI1936" i="1"/>
  <c r="AI1847" i="1"/>
  <c r="AI1845" i="1"/>
  <c r="AI1843" i="1"/>
  <c r="AI1841" i="1"/>
  <c r="AI1832" i="1"/>
  <c r="AI1828" i="1"/>
  <c r="AI1799" i="1"/>
  <c r="AI1797" i="1"/>
  <c r="AI1774" i="1"/>
  <c r="AI1772" i="1"/>
  <c r="AI1288" i="1"/>
  <c r="AI1284" i="1"/>
  <c r="AI1282" i="1"/>
  <c r="AI1259" i="1"/>
  <c r="AI1249" i="1"/>
  <c r="AI1240" i="1"/>
  <c r="AI1392" i="1"/>
  <c r="AI1388" i="1"/>
  <c r="AI1386" i="1"/>
  <c r="AI1447" i="1"/>
  <c r="AI1428" i="1"/>
  <c r="AI1424" i="1"/>
  <c r="AI1422" i="1"/>
  <c r="AI1541" i="1"/>
  <c r="AI1539" i="1"/>
  <c r="AI1529" i="1"/>
  <c r="AI1522" i="1"/>
  <c r="AI1520" i="1"/>
  <c r="AI1518" i="1"/>
  <c r="AI1516" i="1"/>
  <c r="AI1493" i="1"/>
  <c r="AI1572" i="1"/>
  <c r="AI1750" i="1"/>
  <c r="AI1748" i="1"/>
  <c r="AI1743" i="1"/>
  <c r="AI1741" i="1"/>
  <c r="AI1737" i="1"/>
  <c r="AI1735" i="1"/>
  <c r="AI1733" i="1"/>
  <c r="AI1731" i="1"/>
  <c r="AI1722" i="1"/>
  <c r="AI1718" i="1"/>
  <c r="AI1708" i="1"/>
  <c r="AI1704" i="1"/>
  <c r="AI1700" i="1"/>
  <c r="AI1678" i="1"/>
  <c r="AI1657" i="1"/>
  <c r="AI1655" i="1"/>
  <c r="AI1624" i="1"/>
  <c r="AI1620" i="1"/>
  <c r="AI1613" i="1"/>
  <c r="AI1609" i="1"/>
  <c r="AI1607" i="1"/>
  <c r="AI1605" i="1"/>
  <c r="AI1603" i="1"/>
  <c r="AI1594" i="1"/>
  <c r="AI1590" i="1"/>
  <c r="AI1580" i="1"/>
  <c r="AI1576" i="1"/>
  <c r="AI1982" i="1"/>
  <c r="AI1980" i="1"/>
  <c r="AI1963" i="1"/>
  <c r="AI1959" i="1"/>
  <c r="AI1957" i="1"/>
  <c r="AI1934" i="1"/>
  <c r="AI1915" i="1"/>
  <c r="AI1913" i="1"/>
  <c r="AI1911" i="1"/>
  <c r="AI1909" i="1"/>
  <c r="AI1907" i="1"/>
  <c r="AI1905" i="1"/>
  <c r="AI1896" i="1"/>
  <c r="AI1892" i="1"/>
  <c r="AI1854" i="1"/>
  <c r="AI1852" i="1"/>
  <c r="AI1831" i="1"/>
  <c r="AI1829" i="1"/>
  <c r="AI1806" i="1"/>
  <c r="AI1783" i="1"/>
  <c r="AI1781" i="1"/>
  <c r="AI463" i="1"/>
  <c r="AI454" i="1"/>
  <c r="AI431" i="1"/>
  <c r="AI422" i="1"/>
  <c r="AI600" i="1"/>
  <c r="AI565" i="1"/>
  <c r="AI548" i="1"/>
  <c r="AI525" i="1"/>
  <c r="AI518" i="1"/>
  <c r="AI512" i="1"/>
  <c r="AI495" i="1"/>
  <c r="AI484" i="1"/>
  <c r="AI644" i="1"/>
  <c r="AI633" i="1"/>
  <c r="AI679" i="1"/>
  <c r="AI670" i="1"/>
  <c r="AI858" i="1"/>
  <c r="AI849" i="1"/>
  <c r="AI843" i="1"/>
  <c r="AI824" i="1"/>
  <c r="AI817" i="1"/>
  <c r="AI811" i="1"/>
  <c r="AI788" i="1"/>
  <c r="AI779" i="1"/>
  <c r="AI744" i="1"/>
  <c r="AI737" i="1"/>
  <c r="AI882" i="1"/>
  <c r="AI1072" i="1"/>
  <c r="AI1063" i="1"/>
  <c r="AI1400" i="1"/>
  <c r="AI1389" i="1"/>
  <c r="AI398" i="1"/>
  <c r="AI389" i="1"/>
  <c r="AI341" i="1"/>
  <c r="AI334" i="1"/>
  <c r="AI322" i="1"/>
  <c r="AI287" i="1"/>
  <c r="AI271" i="1"/>
  <c r="AI252" i="1"/>
  <c r="AI250" i="1"/>
  <c r="AI472" i="1"/>
  <c r="AI470" i="1"/>
  <c r="AI449" i="1"/>
  <c r="AI447" i="1"/>
  <c r="AI440" i="1"/>
  <c r="AI438" i="1"/>
  <c r="AI434" i="1"/>
  <c r="AI417" i="1"/>
  <c r="AI415" i="1"/>
  <c r="AI408" i="1"/>
  <c r="AI406" i="1"/>
  <c r="AI402" i="1"/>
  <c r="AI597" i="1"/>
  <c r="AI580" i="1"/>
  <c r="AI568" i="1"/>
  <c r="AI543" i="1"/>
  <c r="AI541" i="1"/>
  <c r="AI534" i="1"/>
  <c r="AI532" i="1"/>
  <c r="AI528" i="1"/>
  <c r="AI511" i="1"/>
  <c r="AI509" i="1"/>
  <c r="AI502" i="1"/>
  <c r="AI500" i="1"/>
  <c r="AI496" i="1"/>
  <c r="AI651" i="1"/>
  <c r="AI649" i="1"/>
  <c r="AI628" i="1"/>
  <c r="AI626" i="1"/>
  <c r="AI619" i="1"/>
  <c r="AI688" i="1"/>
  <c r="AI686" i="1"/>
  <c r="AI665" i="1"/>
  <c r="AI663" i="1"/>
  <c r="AI656" i="1"/>
  <c r="AI842" i="1"/>
  <c r="AI840" i="1"/>
  <c r="AI833" i="1"/>
  <c r="AI831" i="1"/>
  <c r="AI827" i="1"/>
  <c r="AI810" i="1"/>
  <c r="AI808" i="1"/>
  <c r="AI801" i="1"/>
  <c r="AI799" i="1"/>
  <c r="AI751" i="1"/>
  <c r="AI921" i="1"/>
  <c r="AI919" i="1"/>
  <c r="AI912" i="1"/>
  <c r="AI910" i="1"/>
  <c r="AI877" i="1"/>
  <c r="AI875" i="1"/>
  <c r="AI868" i="1"/>
  <c r="AI866" i="1"/>
  <c r="AI366" i="1"/>
  <c r="AI335" i="1"/>
  <c r="AI314" i="1"/>
  <c r="AI244" i="1"/>
  <c r="AI316" i="1"/>
  <c r="AI300" i="1"/>
  <c r="AI295" i="1"/>
  <c r="AI286" i="1"/>
  <c r="AI279" i="1"/>
  <c r="AI270" i="1"/>
  <c r="AI260" i="1"/>
  <c r="AI258" i="1"/>
  <c r="AI242" i="1"/>
  <c r="AI456" i="1"/>
  <c r="AI450" i="1"/>
  <c r="AI433" i="1"/>
  <c r="AI424" i="1"/>
  <c r="AI418" i="1"/>
  <c r="AI612" i="1"/>
  <c r="AI544" i="1"/>
  <c r="AI527" i="1"/>
  <c r="AI516" i="1"/>
  <c r="AI493" i="1"/>
  <c r="AI486" i="1"/>
  <c r="AI480" i="1"/>
  <c r="AI642" i="1"/>
  <c r="AI635" i="1"/>
  <c r="AI681" i="1"/>
  <c r="AI672" i="1"/>
  <c r="AI666" i="1"/>
  <c r="AI856" i="1"/>
  <c r="AI847" i="1"/>
  <c r="AI826" i="1"/>
  <c r="AI815" i="1"/>
  <c r="AI790" i="1"/>
  <c r="AI781" i="1"/>
  <c r="AI746" i="1"/>
  <c r="AI735" i="1"/>
  <c r="AI1070" i="1"/>
  <c r="AI1061" i="1"/>
  <c r="AI1057" i="1"/>
  <c r="AI1398" i="1"/>
  <c r="AI1391" i="1"/>
  <c r="AI395" i="1"/>
  <c r="AI390" i="1"/>
  <c r="AI388" i="1"/>
  <c r="AI386" i="1"/>
  <c r="AI355" i="1"/>
  <c r="AI342" i="1"/>
  <c r="AI340" i="1"/>
  <c r="AI338" i="1"/>
  <c r="AI326" i="1"/>
  <c r="AI319" i="1"/>
  <c r="AI310" i="1"/>
  <c r="AI303" i="1"/>
  <c r="AI284" i="1"/>
  <c r="AI282" i="1"/>
  <c r="AI268" i="1"/>
  <c r="AI263" i="1"/>
  <c r="AI254" i="1"/>
  <c r="AI247" i="1"/>
  <c r="AI238" i="1"/>
  <c r="AI214" i="1"/>
  <c r="AI207" i="1"/>
  <c r="AI205" i="1"/>
  <c r="AI201" i="1"/>
  <c r="AI592" i="1"/>
  <c r="AI588" i="1"/>
  <c r="AI561" i="1"/>
  <c r="AI553" i="1"/>
  <c r="AI720" i="1"/>
  <c r="AI718" i="1"/>
  <c r="AI714" i="1"/>
  <c r="AI697" i="1"/>
  <c r="AI695" i="1"/>
  <c r="AI1000" i="1"/>
  <c r="AI998" i="1"/>
  <c r="AI1035" i="1"/>
  <c r="AI1033" i="1"/>
  <c r="AI1026" i="1"/>
  <c r="AI1024" i="1"/>
  <c r="AI1020" i="1"/>
  <c r="AI1003" i="1"/>
  <c r="AI1200" i="1"/>
  <c r="AI1198" i="1"/>
  <c r="AI1191" i="1"/>
  <c r="AI1189" i="1"/>
  <c r="AI1185" i="1"/>
  <c r="AI1168" i="1"/>
  <c r="AI1166" i="1"/>
  <c r="AI1159" i="1"/>
  <c r="AI1157" i="1"/>
  <c r="AI1153" i="1"/>
  <c r="AI1136" i="1"/>
  <c r="AI1134" i="1"/>
  <c r="AI1127" i="1"/>
  <c r="AI1125" i="1"/>
  <c r="AI1121" i="1"/>
  <c r="AI1104" i="1"/>
  <c r="AI1102" i="1"/>
  <c r="AI1095" i="1"/>
  <c r="AI1093" i="1"/>
  <c r="AI1089" i="1"/>
  <c r="AI215" i="1"/>
  <c r="AI206" i="1"/>
  <c r="AI464" i="1"/>
  <c r="AI455" i="1"/>
  <c r="AI448" i="1"/>
  <c r="AI439" i="1"/>
  <c r="AI432" i="1"/>
  <c r="AI423" i="1"/>
  <c r="AI416" i="1"/>
  <c r="AI407" i="1"/>
  <c r="AI613" i="1"/>
  <c r="AI549" i="1"/>
  <c r="AI501" i="1"/>
  <c r="AI650" i="1"/>
  <c r="AI687" i="1"/>
  <c r="AI664" i="1"/>
  <c r="AI719" i="1"/>
  <c r="AI712" i="1"/>
  <c r="AI705" i="1"/>
  <c r="AI703" i="1"/>
  <c r="AI696" i="1"/>
  <c r="AI848" i="1"/>
  <c r="AI841" i="1"/>
  <c r="AI832" i="1"/>
  <c r="AI825" i="1"/>
  <c r="AI816" i="1"/>
  <c r="AI809" i="1"/>
  <c r="AI778" i="1"/>
  <c r="AI776" i="1"/>
  <c r="AI769" i="1"/>
  <c r="AI756" i="1"/>
  <c r="AI749" i="1"/>
  <c r="AI747" i="1"/>
  <c r="AI909" i="1"/>
  <c r="AI907" i="1"/>
  <c r="AI900" i="1"/>
  <c r="AI889" i="1"/>
  <c r="AI887" i="1"/>
  <c r="AI880" i="1"/>
  <c r="AI878" i="1"/>
  <c r="AI1086" i="1"/>
  <c r="AI1079" i="1"/>
  <c r="AI1077" i="1"/>
  <c r="AI1073" i="1"/>
  <c r="AI1056" i="1"/>
  <c r="AI1054" i="1"/>
  <c r="AI1463" i="1"/>
  <c r="AI1465" i="1"/>
  <c r="AI228" i="1"/>
  <c r="AI226" i="1"/>
  <c r="AI212" i="1"/>
  <c r="AI210" i="1"/>
  <c r="AI475" i="1"/>
  <c r="AI468" i="1"/>
  <c r="AI461" i="1"/>
  <c r="AI459" i="1"/>
  <c r="AI452" i="1"/>
  <c r="AI445" i="1"/>
  <c r="AI443" i="1"/>
  <c r="AI436" i="1"/>
  <c r="AI429" i="1"/>
  <c r="AI427" i="1"/>
  <c r="AI420" i="1"/>
  <c r="AI413" i="1"/>
  <c r="AI411" i="1"/>
  <c r="AI404" i="1"/>
  <c r="AI605" i="1"/>
  <c r="AI573" i="1"/>
  <c r="AI539" i="1"/>
  <c r="AI537" i="1"/>
  <c r="AI523" i="1"/>
  <c r="AI521" i="1"/>
  <c r="AI507" i="1"/>
  <c r="AI505" i="1"/>
  <c r="AI491" i="1"/>
  <c r="AI489" i="1"/>
  <c r="AI647" i="1"/>
  <c r="AI640" i="1"/>
  <c r="AI638" i="1"/>
  <c r="AI631" i="1"/>
  <c r="AI624" i="1"/>
  <c r="AI622" i="1"/>
  <c r="AI684" i="1"/>
  <c r="AI677" i="1"/>
  <c r="AI675" i="1"/>
  <c r="AI668" i="1"/>
  <c r="AI661" i="1"/>
  <c r="AI659" i="1"/>
  <c r="AI725" i="1"/>
  <c r="AI723" i="1"/>
  <c r="AI716" i="1"/>
  <c r="AI709" i="1"/>
  <c r="AI707" i="1"/>
  <c r="AI700" i="1"/>
  <c r="AI693" i="1"/>
  <c r="AI728" i="1"/>
  <c r="AI861" i="1"/>
  <c r="AI852" i="1"/>
  <c r="AI845" i="1"/>
  <c r="AI838" i="1"/>
  <c r="AI836" i="1"/>
  <c r="AI829" i="1"/>
  <c r="AI822" i="1"/>
  <c r="AI820" i="1"/>
  <c r="AI813" i="1"/>
  <c r="AI806" i="1"/>
  <c r="AI804" i="1"/>
  <c r="AI797" i="1"/>
  <c r="AI795" i="1"/>
  <c r="AI762" i="1"/>
  <c r="AI760" i="1"/>
  <c r="AI753" i="1"/>
  <c r="AI742" i="1"/>
  <c r="AI740" i="1"/>
  <c r="AI733" i="1"/>
  <c r="AI731" i="1"/>
  <c r="AI893" i="1"/>
  <c r="AI891" i="1"/>
  <c r="AI884" i="1"/>
  <c r="AI873" i="1"/>
  <c r="AI871" i="1"/>
  <c r="AI996" i="1"/>
  <c r="AI994" i="1"/>
  <c r="AI977" i="1"/>
  <c r="AI975" i="1"/>
  <c r="AI968" i="1"/>
  <c r="AI966" i="1"/>
  <c r="AI962" i="1"/>
  <c r="AI945" i="1"/>
  <c r="AI943" i="1"/>
  <c r="AI936" i="1"/>
  <c r="AI934" i="1"/>
  <c r="AI930" i="1"/>
  <c r="AI1236" i="1"/>
  <c r="AI1232" i="1"/>
  <c r="AI1215" i="1"/>
  <c r="AI1213" i="1"/>
  <c r="AI1417" i="1"/>
  <c r="AI980" i="1"/>
  <c r="AI973" i="1"/>
  <c r="AI971" i="1"/>
  <c r="AI964" i="1"/>
  <c r="AI957" i="1"/>
  <c r="AI955" i="1"/>
  <c r="AI948" i="1"/>
  <c r="AI941" i="1"/>
  <c r="AI939" i="1"/>
  <c r="AI932" i="1"/>
  <c r="AI1045" i="1"/>
  <c r="AI1038" i="1"/>
  <c r="AI1031" i="1"/>
  <c r="AI1029" i="1"/>
  <c r="AI1022" i="1"/>
  <c r="AI1015" i="1"/>
  <c r="AI1013" i="1"/>
  <c r="AI1006" i="1"/>
  <c r="AI1196" i="1"/>
  <c r="AI1194" i="1"/>
  <c r="AI1187" i="1"/>
  <c r="AI1180" i="1"/>
  <c r="AI1178" i="1"/>
  <c r="AI1171" i="1"/>
  <c r="AI1164" i="1"/>
  <c r="AI1162" i="1"/>
  <c r="AI1155" i="1"/>
  <c r="AI1148" i="1"/>
  <c r="AI1146" i="1"/>
  <c r="AI1139" i="1"/>
  <c r="AI1132" i="1"/>
  <c r="AI1130" i="1"/>
  <c r="AI1123" i="1"/>
  <c r="AI1116" i="1"/>
  <c r="AI1114" i="1"/>
  <c r="AI1107" i="1"/>
  <c r="AI1100" i="1"/>
  <c r="AI1098" i="1"/>
  <c r="AI1091" i="1"/>
  <c r="AI1084" i="1"/>
  <c r="AI1082" i="1"/>
  <c r="AI1075" i="1"/>
  <c r="AI1068" i="1"/>
  <c r="AI1066" i="1"/>
  <c r="AI1059" i="1"/>
  <c r="AI1052" i="1"/>
  <c r="AI1234" i="1"/>
  <c r="AI1227" i="1"/>
  <c r="AI1225" i="1"/>
  <c r="AI1218" i="1"/>
  <c r="AI1211" i="1"/>
  <c r="AI1209" i="1"/>
  <c r="AI1333" i="1"/>
  <c r="AI1312" i="1"/>
  <c r="AI1310" i="1"/>
  <c r="AI1303" i="1"/>
  <c r="AI1301" i="1"/>
  <c r="AI1280" i="1"/>
  <c r="AI1278" i="1"/>
  <c r="AI1271" i="1"/>
  <c r="AI1269" i="1"/>
  <c r="AI1265" i="1"/>
  <c r="AI1248" i="1"/>
  <c r="AI1246" i="1"/>
  <c r="AI1363" i="1"/>
  <c r="AI1361" i="1"/>
  <c r="AI1357" i="1"/>
  <c r="AI1340" i="1"/>
  <c r="AI1338" i="1"/>
  <c r="AI1380" i="1"/>
  <c r="AI1378" i="1"/>
  <c r="AI1374" i="1"/>
  <c r="AI1546" i="1"/>
  <c r="AI1544" i="1"/>
  <c r="AI1537" i="1"/>
  <c r="AI1535" i="1"/>
  <c r="AI1514" i="1"/>
  <c r="AI1512" i="1"/>
  <c r="AI1505" i="1"/>
  <c r="AI1503" i="1"/>
  <c r="AI1751" i="1"/>
  <c r="AI1749" i="1"/>
  <c r="AI1747" i="1"/>
  <c r="AI1738" i="1"/>
  <c r="AI1736" i="1"/>
  <c r="AI1717" i="1"/>
  <c r="AI1715" i="1"/>
  <c r="AI1706" i="1"/>
  <c r="AI1702" i="1"/>
  <c r="AI1685" i="1"/>
  <c r="AI1683" i="1"/>
  <c r="AI1674" i="1"/>
  <c r="AI1670" i="1"/>
  <c r="AI1653" i="1"/>
  <c r="AI1651" i="1"/>
  <c r="AI1642" i="1"/>
  <c r="AI1638" i="1"/>
  <c r="AI1621" i="1"/>
  <c r="AI1619" i="1"/>
  <c r="AI1610" i="1"/>
  <c r="AI1606" i="1"/>
  <c r="AI1589" i="1"/>
  <c r="AI1587" i="1"/>
  <c r="AI1578" i="1"/>
  <c r="AI1987" i="1"/>
  <c r="AI1985" i="1"/>
  <c r="AI1976" i="1"/>
  <c r="AI1972" i="1"/>
  <c r="AI1955" i="1"/>
  <c r="AI1953" i="1"/>
  <c r="AI1944" i="1"/>
  <c r="AI1940" i="1"/>
  <c r="AI1923" i="1"/>
  <c r="AI1921" i="1"/>
  <c r="AI1912" i="1"/>
  <c r="AI1908" i="1"/>
  <c r="AI1891" i="1"/>
  <c r="AI1889" i="1"/>
  <c r="AI1880" i="1"/>
  <c r="AI1876" i="1"/>
  <c r="AI1859" i="1"/>
  <c r="AI1857" i="1"/>
  <c r="AI1848" i="1"/>
  <c r="AI1844" i="1"/>
  <c r="AI1827" i="1"/>
  <c r="AI1825" i="1"/>
  <c r="AI1816" i="1"/>
  <c r="AI1812" i="1"/>
  <c r="AI1795" i="1"/>
  <c r="AI1793" i="1"/>
  <c r="AI1784" i="1"/>
  <c r="AI1780" i="1"/>
  <c r="AI802" i="1"/>
  <c r="AI800" i="1"/>
  <c r="AI793" i="1"/>
  <c r="AI786" i="1"/>
  <c r="AI784" i="1"/>
  <c r="AI777" i="1"/>
  <c r="AI770" i="1"/>
  <c r="AI768" i="1"/>
  <c r="AI761" i="1"/>
  <c r="AI754" i="1"/>
  <c r="AI752" i="1"/>
  <c r="AI745" i="1"/>
  <c r="AI738" i="1"/>
  <c r="AI736" i="1"/>
  <c r="AI729" i="1"/>
  <c r="AI924" i="1"/>
  <c r="AI917" i="1"/>
  <c r="AI915" i="1"/>
  <c r="AI908" i="1"/>
  <c r="AI901" i="1"/>
  <c r="AI899" i="1"/>
  <c r="AI892" i="1"/>
  <c r="AI885" i="1"/>
  <c r="AI883" i="1"/>
  <c r="AI876" i="1"/>
  <c r="AI869" i="1"/>
  <c r="AI867" i="1"/>
  <c r="AI999" i="1"/>
  <c r="AI992" i="1"/>
  <c r="AI985" i="1"/>
  <c r="AI983" i="1"/>
  <c r="AI976" i="1"/>
  <c r="AI969" i="1"/>
  <c r="AI967" i="1"/>
  <c r="AI960" i="1"/>
  <c r="AI953" i="1"/>
  <c r="AI951" i="1"/>
  <c r="AI944" i="1"/>
  <c r="AI937" i="1"/>
  <c r="AI935" i="1"/>
  <c r="AI1043" i="1"/>
  <c r="AI1041" i="1"/>
  <c r="AI1034" i="1"/>
  <c r="AI1027" i="1"/>
  <c r="AI1025" i="1"/>
  <c r="AI1023" i="1"/>
  <c r="AI1018" i="1"/>
  <c r="AI1011" i="1"/>
  <c r="AI1009" i="1"/>
  <c r="AI1050" i="1"/>
  <c r="AI1199" i="1"/>
  <c r="AI1192" i="1"/>
  <c r="AI1190" i="1"/>
  <c r="AI1183" i="1"/>
  <c r="AI1176" i="1"/>
  <c r="AI1174" i="1"/>
  <c r="AI1167" i="1"/>
  <c r="AI1160" i="1"/>
  <c r="AI1158" i="1"/>
  <c r="AI1151" i="1"/>
  <c r="AI1144" i="1"/>
  <c r="AI1142" i="1"/>
  <c r="AI1135" i="1"/>
  <c r="AI1128" i="1"/>
  <c r="AI1126" i="1"/>
  <c r="AI1119" i="1"/>
  <c r="AI1112" i="1"/>
  <c r="AI1110" i="1"/>
  <c r="AI1103" i="1"/>
  <c r="AI1096" i="1"/>
  <c r="AI1094" i="1"/>
  <c r="AI1087" i="1"/>
  <c r="AI1080" i="1"/>
  <c r="AI1078" i="1"/>
  <c r="AI1071" i="1"/>
  <c r="AI1064" i="1"/>
  <c r="AI1062" i="1"/>
  <c r="AI1055" i="1"/>
  <c r="AI1203" i="1"/>
  <c r="AI1237" i="1"/>
  <c r="AI1230" i="1"/>
  <c r="AI1223" i="1"/>
  <c r="AI1221" i="1"/>
  <c r="AI1214" i="1"/>
  <c r="AI1414" i="1"/>
  <c r="AI1407" i="1"/>
  <c r="AI1405" i="1"/>
  <c r="AI1401" i="1"/>
  <c r="AI1384" i="1"/>
  <c r="AI1459" i="1"/>
  <c r="AI1457" i="1"/>
  <c r="AI1453" i="1"/>
  <c r="AI1436" i="1"/>
  <c r="AI1434" i="1"/>
  <c r="AI1427" i="1"/>
  <c r="AI1425" i="1"/>
  <c r="AI1421" i="1"/>
  <c r="AI1331" i="1"/>
  <c r="AI1324" i="1"/>
  <c r="AI1322" i="1"/>
  <c r="AI1315" i="1"/>
  <c r="AI1308" i="1"/>
  <c r="AI1306" i="1"/>
  <c r="AI1299" i="1"/>
  <c r="AI1292" i="1"/>
  <c r="AI1290" i="1"/>
  <c r="AI1283" i="1"/>
  <c r="AI1276" i="1"/>
  <c r="AI1274" i="1"/>
  <c r="AI1267" i="1"/>
  <c r="AI1260" i="1"/>
  <c r="AI1258" i="1"/>
  <c r="AI1251" i="1"/>
  <c r="AI1244" i="1"/>
  <c r="AI1242" i="1"/>
  <c r="AI1366" i="1"/>
  <c r="AI1359" i="1"/>
  <c r="AI1352" i="1"/>
  <c r="AI1350" i="1"/>
  <c r="AI1343" i="1"/>
  <c r="AI1376" i="1"/>
  <c r="AI1382" i="1"/>
  <c r="AI1410" i="1"/>
  <c r="AI1403" i="1"/>
  <c r="AI1396" i="1"/>
  <c r="AI1394" i="1"/>
  <c r="AI1387" i="1"/>
  <c r="AI1455" i="1"/>
  <c r="AI1448" i="1"/>
  <c r="AI1446" i="1"/>
  <c r="AI1439" i="1"/>
  <c r="AI1432" i="1"/>
  <c r="AI1430" i="1"/>
  <c r="AI1423" i="1"/>
  <c r="AI1556" i="1"/>
  <c r="AI1549" i="1"/>
  <c r="AI1542" i="1"/>
  <c r="AI1540" i="1"/>
  <c r="AI1533" i="1"/>
  <c r="AI1526" i="1"/>
  <c r="AI1524" i="1"/>
  <c r="AI1517" i="1"/>
  <c r="AI1510" i="1"/>
  <c r="AI1508" i="1"/>
  <c r="AI1501" i="1"/>
  <c r="AI1494" i="1"/>
  <c r="AI1492" i="1"/>
  <c r="AI1483" i="1"/>
  <c r="AI1570" i="1"/>
  <c r="AI1568" i="1"/>
  <c r="AI1564" i="1"/>
  <c r="AI1575" i="1"/>
  <c r="AI1758" i="1"/>
  <c r="AI1756" i="1"/>
  <c r="AI1724" i="1"/>
  <c r="AI1692" i="1"/>
  <c r="AI1660" i="1"/>
  <c r="AI1628" i="1"/>
  <c r="AI1596" i="1"/>
  <c r="AI1765" i="1"/>
  <c r="AI1334" i="1"/>
  <c r="AI1318" i="1"/>
  <c r="AI1302" i="1"/>
  <c r="AI1286" i="1"/>
  <c r="AI1279" i="1"/>
  <c r="AI1270" i="1"/>
  <c r="AI1263" i="1"/>
  <c r="AI1355" i="1"/>
  <c r="AI1379" i="1"/>
  <c r="AI1372" i="1"/>
  <c r="AI1415" i="1"/>
  <c r="AI1406" i="1"/>
  <c r="AI1399" i="1"/>
  <c r="AI1390" i="1"/>
  <c r="AI1458" i="1"/>
  <c r="AI1451" i="1"/>
  <c r="AI1442" i="1"/>
  <c r="AI1435" i="1"/>
  <c r="AI1426" i="1"/>
  <c r="AI1552" i="1"/>
  <c r="AI1545" i="1"/>
  <c r="AI1536" i="1"/>
  <c r="AI1779" i="1"/>
  <c r="AI1777" i="1"/>
  <c r="AI1768" i="1"/>
  <c r="AI1481" i="1"/>
  <c r="AI1472" i="1"/>
  <c r="AI1562" i="1"/>
  <c r="AI1755" i="1"/>
  <c r="AI1739" i="1"/>
  <c r="AI1728" i="1"/>
  <c r="AI1712" i="1"/>
  <c r="AI1707" i="1"/>
  <c r="AI1696" i="1"/>
  <c r="AI1693" i="1"/>
  <c r="AI1691" i="1"/>
  <c r="AI1680" i="1"/>
  <c r="AI1677" i="1"/>
  <c r="AI1675" i="1"/>
  <c r="AI1664" i="1"/>
  <c r="AI1661" i="1"/>
  <c r="AI1659" i="1"/>
  <c r="AI1648" i="1"/>
  <c r="AI1643" i="1"/>
  <c r="AI1632" i="1"/>
  <c r="AI1627" i="1"/>
  <c r="AI1616" i="1"/>
  <c r="AI1611" i="1"/>
  <c r="AI1600" i="1"/>
  <c r="AI1595" i="1"/>
  <c r="AI1584" i="1"/>
  <c r="AI1977" i="1"/>
  <c r="AI1961" i="1"/>
  <c r="AI1945" i="1"/>
  <c r="AI1897" i="1"/>
  <c r="AI1881" i="1"/>
  <c r="AI1867" i="1"/>
  <c r="AI1865" i="1"/>
  <c r="AI1851" i="1"/>
  <c r="AI1849" i="1"/>
  <c r="AI1835" i="1"/>
  <c r="AI1833" i="1"/>
  <c r="AI1819" i="1"/>
  <c r="AI1817" i="1"/>
  <c r="AI1803" i="1"/>
  <c r="AI1801" i="1"/>
  <c r="AI1787" i="1"/>
  <c r="AI1785" i="1"/>
  <c r="AI1771" i="1"/>
  <c r="AI1769" i="1"/>
  <c r="AI1485" i="1"/>
  <c r="AI1478" i="1"/>
  <c r="AI1476" i="1"/>
  <c r="AI1469" i="1"/>
  <c r="AI1566" i="1"/>
  <c r="AI1559" i="1"/>
  <c r="AI1745" i="1"/>
  <c r="AI1732" i="1"/>
  <c r="AI1729" i="1"/>
  <c r="AI1727" i="1"/>
  <c r="AI1713" i="1"/>
  <c r="AI1711" i="1"/>
  <c r="AI1697" i="1"/>
  <c r="AI1695" i="1"/>
  <c r="AI1681" i="1"/>
  <c r="AI1679" i="1"/>
  <c r="AI1665" i="1"/>
  <c r="AI1663" i="1"/>
  <c r="AI1649" i="1"/>
  <c r="AI1647" i="1"/>
  <c r="AI1633" i="1"/>
  <c r="AI1631" i="1"/>
  <c r="AI1617" i="1"/>
  <c r="AI1615" i="1"/>
  <c r="AI1601" i="1"/>
  <c r="AI1599" i="1"/>
  <c r="AI1585" i="1"/>
  <c r="AI1583" i="1"/>
  <c r="AI1990" i="1"/>
  <c r="AI1981" i="1"/>
  <c r="AI1974" i="1"/>
  <c r="AI1965" i="1"/>
  <c r="AI1951" i="1"/>
  <c r="AI1949" i="1"/>
  <c r="AI1935" i="1"/>
  <c r="AI1933" i="1"/>
  <c r="AI1919" i="1"/>
  <c r="AI1917" i="1"/>
  <c r="AI1903" i="1"/>
  <c r="AI1901" i="1"/>
  <c r="AI1887" i="1"/>
  <c r="AI1885" i="1"/>
  <c r="AI1871" i="1"/>
  <c r="AI1869" i="1"/>
  <c r="AI1855" i="1"/>
  <c r="AI1853" i="1"/>
  <c r="AI1839" i="1"/>
  <c r="AI1837" i="1"/>
  <c r="AI1823" i="1"/>
  <c r="AI1821" i="1"/>
  <c r="AI1807" i="1"/>
  <c r="AI1805" i="1"/>
  <c r="AI1791" i="1"/>
  <c r="AI1789" i="1"/>
  <c r="AI1775" i="1"/>
  <c r="AI1773" i="1"/>
  <c r="AI1962" i="1"/>
  <c r="AI1946" i="1"/>
  <c r="AI1930" i="1"/>
  <c r="AI1914" i="1"/>
  <c r="AI1898" i="1"/>
  <c r="AI1882" i="1"/>
  <c r="AI1866" i="1"/>
  <c r="AI1850" i="1"/>
  <c r="AI1834" i="1"/>
  <c r="AI1818" i="1"/>
  <c r="AI1802" i="1"/>
  <c r="AI1786" i="1"/>
  <c r="AI1770" i="1"/>
  <c r="AI1991" i="1"/>
  <c r="AI1986" i="1"/>
  <c r="AI1983" i="1"/>
  <c r="AI1978" i="1"/>
  <c r="AI1975" i="1"/>
  <c r="AI1970" i="1"/>
  <c r="AI1967" i="1"/>
  <c r="AI1958" i="1"/>
  <c r="AI1954" i="1"/>
  <c r="AI1938" i="1"/>
  <c r="AI1922" i="1"/>
  <c r="AI1906" i="1"/>
  <c r="AI1890" i="1"/>
  <c r="AI1874" i="1"/>
  <c r="AI1858" i="1"/>
  <c r="AI1842" i="1"/>
  <c r="AI1826" i="1"/>
  <c r="AI1810" i="1"/>
  <c r="AI1794" i="1"/>
  <c r="AI1778" i="1"/>
  <c r="AI1942" i="1"/>
  <c r="AI1926" i="1"/>
  <c r="AI1910" i="1"/>
  <c r="AI1894" i="1"/>
  <c r="AI1878" i="1"/>
  <c r="AI1862" i="1"/>
  <c r="AI1846" i="1"/>
  <c r="AI1830" i="1"/>
  <c r="AI1814" i="1"/>
  <c r="AI1798" i="1"/>
  <c r="AI1782" i="1"/>
  <c r="AI1766" i="1"/>
  <c r="AI615" i="1"/>
  <c r="AI610" i="1"/>
  <c r="AI607" i="1"/>
  <c r="AI602" i="1"/>
  <c r="AI599" i="1"/>
  <c r="AI594" i="1"/>
  <c r="AI591" i="1"/>
  <c r="AI586" i="1"/>
  <c r="AI583" i="1"/>
  <c r="AI578" i="1"/>
  <c r="AI575" i="1"/>
  <c r="AI570" i="1"/>
  <c r="AI567" i="1"/>
  <c r="AI562" i="1"/>
  <c r="AI559" i="1"/>
  <c r="AI554" i="1"/>
  <c r="AI551" i="1"/>
  <c r="AI546" i="1"/>
  <c r="AI530" i="1"/>
  <c r="AI514" i="1"/>
  <c r="AI498" i="1"/>
  <c r="AI482" i="1"/>
  <c r="AI542" i="1"/>
  <c r="AI526" i="1"/>
  <c r="AI510" i="1"/>
  <c r="AI494" i="1"/>
  <c r="AI614" i="1"/>
  <c r="AI611" i="1"/>
  <c r="AI606" i="1"/>
  <c r="AI603" i="1"/>
  <c r="AI598" i="1"/>
  <c r="AI595" i="1"/>
  <c r="AI590" i="1"/>
  <c r="AI587" i="1"/>
  <c r="AI582" i="1"/>
  <c r="AI579" i="1"/>
  <c r="AI574" i="1"/>
  <c r="AI571" i="1"/>
  <c r="AI566" i="1"/>
  <c r="AI563" i="1"/>
  <c r="AI558" i="1"/>
  <c r="AI555" i="1"/>
  <c r="AI550" i="1"/>
  <c r="AI547" i="1"/>
  <c r="AI538" i="1"/>
  <c r="AI522" i="1"/>
  <c r="AI506" i="1"/>
  <c r="AI490" i="1"/>
  <c r="AI392" i="1"/>
  <c r="AI383" i="1"/>
  <c r="AI360" i="1"/>
  <c r="AI351" i="1"/>
  <c r="AI371" i="1"/>
  <c r="AI399" i="1"/>
  <c r="AI376" i="1"/>
  <c r="AI367" i="1"/>
  <c r="AI344" i="1"/>
  <c r="AI396" i="1"/>
  <c r="AI380" i="1"/>
  <c r="AI364" i="1"/>
  <c r="AI348" i="1"/>
  <c r="AI339" i="1"/>
  <c r="AI336" i="1"/>
  <c r="AI331" i="1"/>
  <c r="AI328" i="1"/>
  <c r="AI323" i="1"/>
  <c r="AI320" i="1"/>
  <c r="AI315" i="1"/>
  <c r="AI312" i="1"/>
  <c r="AI307" i="1"/>
  <c r="AI304" i="1"/>
  <c r="AI299" i="1"/>
  <c r="AI296" i="1"/>
  <c r="AI291" i="1"/>
  <c r="AI288" i="1"/>
  <c r="AI283" i="1"/>
  <c r="AI280" i="1"/>
  <c r="AI275" i="1"/>
  <c r="AI272" i="1"/>
  <c r="AI267" i="1"/>
  <c r="AI264" i="1"/>
  <c r="AI259" i="1"/>
  <c r="AI256" i="1"/>
  <c r="AI251" i="1"/>
  <c r="AI248" i="1"/>
  <c r="AI243" i="1"/>
  <c r="AI240" i="1"/>
  <c r="AI235" i="1"/>
  <c r="AI232" i="1"/>
  <c r="AI227" i="1"/>
  <c r="AI224" i="1"/>
  <c r="AI219" i="1"/>
  <c r="AI216" i="1"/>
  <c r="AI211" i="1"/>
  <c r="AI208" i="1"/>
  <c r="AI203" i="1"/>
  <c r="AI200" i="1"/>
  <c r="AI384" i="1"/>
  <c r="AI368" i="1"/>
  <c r="AI352" i="1"/>
  <c r="AA1573" i="1" l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K1763" i="1"/>
  <c r="AK1762" i="1"/>
  <c r="AK1761" i="1"/>
  <c r="AK1760" i="1"/>
  <c r="AK1419" i="1"/>
  <c r="AK1381" i="1"/>
  <c r="AK1335" i="1"/>
  <c r="AK654" i="1"/>
  <c r="AK1368" i="1"/>
  <c r="AK1238" i="1"/>
  <c r="AK1206" i="1"/>
  <c r="AK1201" i="1"/>
  <c r="AK1049" i="1"/>
  <c r="AK1048" i="1"/>
  <c r="AK1001" i="1"/>
  <c r="AK927" i="1"/>
  <c r="AK926" i="1"/>
  <c r="AK925" i="1"/>
  <c r="AK863" i="1"/>
  <c r="AK727" i="1"/>
  <c r="AK726" i="1"/>
  <c r="AK690" i="1"/>
  <c r="AK689" i="1"/>
  <c r="AK617" i="1"/>
  <c r="AK478" i="1"/>
  <c r="AK477" i="1"/>
  <c r="AK476" i="1"/>
  <c r="AK400" i="1"/>
  <c r="AK198" i="1"/>
  <c r="AK197" i="1"/>
  <c r="AK196" i="1"/>
  <c r="AJ1764" i="1"/>
  <c r="AJ1763" i="1"/>
  <c r="AJ1762" i="1"/>
  <c r="AJ1761" i="1"/>
  <c r="AJ1760" i="1"/>
  <c r="AJ1574" i="1"/>
  <c r="AI1574" i="1" s="1"/>
  <c r="AJ1573" i="1"/>
  <c r="AI1573" i="1" s="1"/>
  <c r="AJ1462" i="1"/>
  <c r="AI1462" i="1" s="1"/>
  <c r="AJ1419" i="1"/>
  <c r="AJ1381" i="1"/>
  <c r="AJ1368" i="1"/>
  <c r="AJ1335" i="1"/>
  <c r="AJ1238" i="1"/>
  <c r="AJ1206" i="1"/>
  <c r="AJ1201" i="1"/>
  <c r="AJ1049" i="1"/>
  <c r="AJ1048" i="1"/>
  <c r="AJ1001" i="1"/>
  <c r="AJ927" i="1"/>
  <c r="AJ926" i="1"/>
  <c r="AJ925" i="1"/>
  <c r="AJ863" i="1"/>
  <c r="AJ727" i="1"/>
  <c r="AJ726" i="1"/>
  <c r="AJ690" i="1"/>
  <c r="AJ689" i="1"/>
  <c r="AJ654" i="1"/>
  <c r="AJ617" i="1"/>
  <c r="AJ478" i="1"/>
  <c r="AJ477" i="1"/>
  <c r="AJ476" i="1"/>
  <c r="AJ400" i="1"/>
  <c r="AJ199" i="1"/>
  <c r="AI199" i="1" s="1"/>
  <c r="AJ198" i="1"/>
  <c r="AJ197" i="1"/>
  <c r="AJ196" i="1"/>
  <c r="AK1764" i="1"/>
  <c r="AI727" i="1" l="1"/>
  <c r="AI863" i="1"/>
  <c r="AI1368" i="1"/>
  <c r="AI927" i="1"/>
  <c r="AI1419" i="1"/>
  <c r="AI400" i="1"/>
  <c r="AI476" i="1"/>
  <c r="AI1762" i="1"/>
  <c r="AI1764" i="1"/>
  <c r="AI690" i="1"/>
  <c r="AI1206" i="1"/>
  <c r="AI1238" i="1"/>
  <c r="AI617" i="1"/>
  <c r="AI1761" i="1"/>
  <c r="AI1760" i="1"/>
  <c r="AI726" i="1"/>
  <c r="AI1001" i="1"/>
  <c r="AI689" i="1"/>
  <c r="AI926" i="1"/>
  <c r="AI1381" i="1"/>
  <c r="AI1049" i="1"/>
  <c r="AI198" i="1"/>
  <c r="AI197" i="1"/>
  <c r="AI477" i="1"/>
  <c r="AI1048" i="1"/>
  <c r="AI654" i="1"/>
  <c r="AI478" i="1"/>
  <c r="AI925" i="1"/>
  <c r="AI1201" i="1"/>
  <c r="AI196" i="1"/>
  <c r="AI1763" i="1"/>
  <c r="AI1335" i="1"/>
  <c r="AG1575" i="1" l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573" i="1"/>
  <c r="AG1574" i="1"/>
  <c r="AB1573" i="1"/>
  <c r="AE1573" i="1" s="1"/>
  <c r="AB1574" i="1"/>
  <c r="AE1574" i="1" s="1"/>
  <c r="AB1575" i="1"/>
  <c r="AE1575" i="1" s="1"/>
  <c r="AB1576" i="1"/>
  <c r="AE1576" i="1" s="1"/>
  <c r="AB1577" i="1"/>
  <c r="AE1577" i="1" s="1"/>
  <c r="AB1578" i="1"/>
  <c r="AE1578" i="1" s="1"/>
  <c r="AB1579" i="1"/>
  <c r="AE1579" i="1" s="1"/>
  <c r="AB1580" i="1"/>
  <c r="AE1580" i="1" s="1"/>
  <c r="AB1581" i="1"/>
  <c r="AE1581" i="1" s="1"/>
  <c r="AB1582" i="1"/>
  <c r="AE1582" i="1" s="1"/>
  <c r="AB1583" i="1"/>
  <c r="AE1583" i="1" s="1"/>
  <c r="AB1584" i="1"/>
  <c r="AE1584" i="1" s="1"/>
  <c r="AB1585" i="1"/>
  <c r="AE1585" i="1" s="1"/>
  <c r="AB1586" i="1"/>
  <c r="AE1586" i="1" s="1"/>
  <c r="AB1587" i="1"/>
  <c r="AE1587" i="1" s="1"/>
  <c r="AB1588" i="1"/>
  <c r="AE1588" i="1" s="1"/>
  <c r="AB1589" i="1"/>
  <c r="AE1589" i="1" s="1"/>
  <c r="AB1590" i="1"/>
  <c r="AE1590" i="1" s="1"/>
  <c r="AB1591" i="1"/>
  <c r="AE1591" i="1" s="1"/>
  <c r="AB1592" i="1"/>
  <c r="AE1592" i="1" s="1"/>
  <c r="AB1593" i="1"/>
  <c r="AE1593" i="1" s="1"/>
  <c r="AB1594" i="1"/>
  <c r="AE1594" i="1" s="1"/>
  <c r="AB1595" i="1"/>
  <c r="AE1595" i="1" s="1"/>
  <c r="AB1596" i="1"/>
  <c r="AE1596" i="1" s="1"/>
  <c r="AB1597" i="1"/>
  <c r="AE1597" i="1" s="1"/>
  <c r="AB1598" i="1"/>
  <c r="AE1598" i="1" s="1"/>
  <c r="AB1599" i="1"/>
  <c r="AE1599" i="1" s="1"/>
  <c r="AB1600" i="1"/>
  <c r="AE1600" i="1" s="1"/>
  <c r="AB1601" i="1"/>
  <c r="AE1601" i="1" s="1"/>
  <c r="AB1602" i="1"/>
  <c r="AE1602" i="1" s="1"/>
  <c r="AB1603" i="1"/>
  <c r="AE1603" i="1" s="1"/>
  <c r="AB1604" i="1"/>
  <c r="AE1604" i="1" s="1"/>
  <c r="AB1605" i="1"/>
  <c r="AE1605" i="1" s="1"/>
  <c r="AB1606" i="1"/>
  <c r="AE1606" i="1" s="1"/>
  <c r="AB1607" i="1"/>
  <c r="AE1607" i="1" s="1"/>
  <c r="AB1608" i="1"/>
  <c r="AE1608" i="1" s="1"/>
  <c r="AB1609" i="1"/>
  <c r="AE1609" i="1" s="1"/>
  <c r="AB1610" i="1"/>
  <c r="AE1610" i="1" s="1"/>
  <c r="AB1611" i="1"/>
  <c r="AE1611" i="1" s="1"/>
  <c r="AB1612" i="1"/>
  <c r="AE1612" i="1" s="1"/>
  <c r="AB1613" i="1"/>
  <c r="AE1613" i="1" s="1"/>
  <c r="AB1614" i="1"/>
  <c r="AE1614" i="1" s="1"/>
  <c r="AB1615" i="1"/>
  <c r="AE1615" i="1" s="1"/>
  <c r="AB1616" i="1"/>
  <c r="AE1616" i="1" s="1"/>
  <c r="AB1617" i="1"/>
  <c r="AE1617" i="1" s="1"/>
  <c r="AB1618" i="1"/>
  <c r="AE1618" i="1" s="1"/>
  <c r="AB1619" i="1"/>
  <c r="AE1619" i="1" s="1"/>
  <c r="AB1620" i="1"/>
  <c r="AE1620" i="1" s="1"/>
  <c r="AB1621" i="1"/>
  <c r="AE1621" i="1" s="1"/>
  <c r="AB1622" i="1"/>
  <c r="AE1622" i="1" s="1"/>
  <c r="AB1623" i="1"/>
  <c r="AE1623" i="1" s="1"/>
  <c r="AB1624" i="1"/>
  <c r="AE1624" i="1" s="1"/>
  <c r="AB1625" i="1"/>
  <c r="AE1625" i="1" s="1"/>
  <c r="AB1626" i="1"/>
  <c r="AE1626" i="1" s="1"/>
  <c r="AB1627" i="1"/>
  <c r="AE1627" i="1" s="1"/>
  <c r="AB1628" i="1"/>
  <c r="AE1628" i="1" s="1"/>
  <c r="AB1629" i="1"/>
  <c r="AE1629" i="1" s="1"/>
  <c r="AB1630" i="1"/>
  <c r="AE1630" i="1" s="1"/>
  <c r="AB1631" i="1"/>
  <c r="AE1631" i="1" s="1"/>
  <c r="AB1632" i="1"/>
  <c r="AE1632" i="1" s="1"/>
  <c r="AB1633" i="1"/>
  <c r="AE1633" i="1" s="1"/>
  <c r="AB1634" i="1"/>
  <c r="AE1634" i="1" s="1"/>
  <c r="AB1635" i="1"/>
  <c r="AE1635" i="1" s="1"/>
  <c r="AB1636" i="1"/>
  <c r="AE1636" i="1" s="1"/>
  <c r="AB1637" i="1"/>
  <c r="AE1637" i="1" s="1"/>
  <c r="AB1638" i="1"/>
  <c r="AE1638" i="1" s="1"/>
  <c r="AB1639" i="1"/>
  <c r="AE1639" i="1" s="1"/>
  <c r="AB1640" i="1"/>
  <c r="AE1640" i="1" s="1"/>
  <c r="AB1641" i="1"/>
  <c r="AE1641" i="1" s="1"/>
  <c r="AB1642" i="1"/>
  <c r="AE1642" i="1" s="1"/>
  <c r="AB1643" i="1"/>
  <c r="AE1643" i="1" s="1"/>
  <c r="AB1644" i="1"/>
  <c r="AE1644" i="1" s="1"/>
  <c r="AB1645" i="1"/>
  <c r="AE1645" i="1" s="1"/>
  <c r="AB1646" i="1"/>
  <c r="AE1646" i="1" s="1"/>
  <c r="AB1647" i="1"/>
  <c r="AE1647" i="1" s="1"/>
  <c r="AB1648" i="1"/>
  <c r="AE1648" i="1" s="1"/>
  <c r="AB1649" i="1"/>
  <c r="AE1649" i="1" s="1"/>
  <c r="AB1650" i="1"/>
  <c r="AE1650" i="1" s="1"/>
  <c r="AB1651" i="1"/>
  <c r="AE1651" i="1" s="1"/>
  <c r="AB1652" i="1"/>
  <c r="AE1652" i="1" s="1"/>
  <c r="AB1653" i="1"/>
  <c r="AE1653" i="1" s="1"/>
  <c r="AB1654" i="1"/>
  <c r="AE1654" i="1" s="1"/>
  <c r="AB1655" i="1"/>
  <c r="AE1655" i="1" s="1"/>
  <c r="AB1656" i="1"/>
  <c r="AE1656" i="1" s="1"/>
  <c r="AB1657" i="1"/>
  <c r="AE1657" i="1" s="1"/>
  <c r="AB1658" i="1"/>
  <c r="AE1658" i="1" s="1"/>
  <c r="AB1659" i="1"/>
  <c r="AE1659" i="1" s="1"/>
  <c r="AB1660" i="1"/>
  <c r="AE1660" i="1" s="1"/>
  <c r="AB1661" i="1"/>
  <c r="AE1661" i="1" s="1"/>
  <c r="AB1662" i="1"/>
  <c r="AE1662" i="1" s="1"/>
  <c r="AB1663" i="1"/>
  <c r="AE1663" i="1" s="1"/>
  <c r="AB1664" i="1"/>
  <c r="AE1664" i="1" s="1"/>
  <c r="AB1665" i="1"/>
  <c r="AE1665" i="1" s="1"/>
  <c r="AB1666" i="1"/>
  <c r="AE1666" i="1" s="1"/>
  <c r="AB1667" i="1"/>
  <c r="AE1667" i="1" s="1"/>
  <c r="AB1668" i="1"/>
  <c r="AE1668" i="1" s="1"/>
  <c r="AB1669" i="1"/>
  <c r="AE1669" i="1" s="1"/>
  <c r="AB1670" i="1"/>
  <c r="AE1670" i="1" s="1"/>
  <c r="AB1671" i="1"/>
  <c r="AE1671" i="1" s="1"/>
  <c r="AB1672" i="1"/>
  <c r="AE1672" i="1" s="1"/>
  <c r="AB1673" i="1"/>
  <c r="AE1673" i="1" s="1"/>
  <c r="AB1674" i="1"/>
  <c r="AE1674" i="1" s="1"/>
  <c r="AB1675" i="1"/>
  <c r="AE1675" i="1" s="1"/>
  <c r="AB1676" i="1"/>
  <c r="AE1676" i="1" s="1"/>
  <c r="AB1677" i="1"/>
  <c r="AE1677" i="1" s="1"/>
  <c r="AB1678" i="1"/>
  <c r="AE1678" i="1" s="1"/>
  <c r="AB1679" i="1"/>
  <c r="AE1679" i="1" s="1"/>
  <c r="AB1680" i="1"/>
  <c r="AE1680" i="1" s="1"/>
  <c r="AB1681" i="1"/>
  <c r="AE1681" i="1" s="1"/>
  <c r="AB1682" i="1"/>
  <c r="AE1682" i="1" s="1"/>
  <c r="AB1683" i="1"/>
  <c r="AE1683" i="1" s="1"/>
  <c r="AB1684" i="1"/>
  <c r="AE1684" i="1" s="1"/>
  <c r="AB1685" i="1"/>
  <c r="AE1685" i="1" s="1"/>
  <c r="AB1686" i="1"/>
  <c r="AE1686" i="1" s="1"/>
  <c r="AB1687" i="1"/>
  <c r="AE1687" i="1" s="1"/>
  <c r="AB1688" i="1"/>
  <c r="AE1688" i="1" s="1"/>
  <c r="AB1689" i="1"/>
  <c r="AE1689" i="1" s="1"/>
  <c r="AB1690" i="1"/>
  <c r="AE1690" i="1" s="1"/>
  <c r="AB1691" i="1"/>
  <c r="AE1691" i="1" s="1"/>
  <c r="AB1692" i="1"/>
  <c r="AE1692" i="1" s="1"/>
  <c r="AB1693" i="1"/>
  <c r="AE1693" i="1" s="1"/>
  <c r="AB1694" i="1"/>
  <c r="AE1694" i="1" s="1"/>
  <c r="AB1695" i="1"/>
  <c r="AE1695" i="1" s="1"/>
  <c r="AB1696" i="1"/>
  <c r="AE1696" i="1" s="1"/>
  <c r="AB1697" i="1"/>
  <c r="AE1697" i="1" s="1"/>
  <c r="AB1698" i="1"/>
  <c r="AE1698" i="1" s="1"/>
  <c r="AB1699" i="1"/>
  <c r="AE1699" i="1" s="1"/>
  <c r="AB1700" i="1"/>
  <c r="AE1700" i="1" s="1"/>
  <c r="AB1701" i="1"/>
  <c r="AE1701" i="1" s="1"/>
  <c r="AB1702" i="1"/>
  <c r="AE1702" i="1" s="1"/>
  <c r="AB1703" i="1"/>
  <c r="AE1703" i="1" s="1"/>
  <c r="AB1704" i="1"/>
  <c r="AE1704" i="1" s="1"/>
  <c r="AB1705" i="1"/>
  <c r="AE1705" i="1" s="1"/>
  <c r="AB1706" i="1"/>
  <c r="AE1706" i="1" s="1"/>
  <c r="AB1707" i="1"/>
  <c r="AE1707" i="1" s="1"/>
  <c r="AB1708" i="1"/>
  <c r="AE1708" i="1" s="1"/>
  <c r="AB1709" i="1"/>
  <c r="AE1709" i="1" s="1"/>
  <c r="AB1710" i="1"/>
  <c r="AE1710" i="1" s="1"/>
  <c r="AB1711" i="1"/>
  <c r="AE1711" i="1" s="1"/>
  <c r="AB1712" i="1"/>
  <c r="AE1712" i="1" s="1"/>
  <c r="AB1713" i="1"/>
  <c r="AE1713" i="1" s="1"/>
  <c r="AB1714" i="1"/>
  <c r="AE1714" i="1" s="1"/>
  <c r="AB1715" i="1"/>
  <c r="AE1715" i="1" s="1"/>
  <c r="AB1716" i="1"/>
  <c r="AE1716" i="1" s="1"/>
  <c r="AB1717" i="1"/>
  <c r="AE1717" i="1" s="1"/>
  <c r="AB1718" i="1"/>
  <c r="AE1718" i="1" s="1"/>
  <c r="AB1719" i="1"/>
  <c r="AE1719" i="1" s="1"/>
  <c r="AB1720" i="1"/>
  <c r="AE1720" i="1" s="1"/>
  <c r="AB1721" i="1"/>
  <c r="AE1721" i="1" s="1"/>
  <c r="AB1722" i="1"/>
  <c r="AE1722" i="1" s="1"/>
  <c r="AB1723" i="1"/>
  <c r="AE1723" i="1" s="1"/>
  <c r="AB1724" i="1"/>
  <c r="AE1724" i="1" s="1"/>
  <c r="AB1725" i="1"/>
  <c r="AE1725" i="1" s="1"/>
  <c r="AB1726" i="1"/>
  <c r="AE1726" i="1" s="1"/>
  <c r="AB1727" i="1"/>
  <c r="AE1727" i="1" s="1"/>
  <c r="AB1728" i="1"/>
  <c r="AE1728" i="1" s="1"/>
  <c r="AB1729" i="1"/>
  <c r="AE1729" i="1" s="1"/>
  <c r="AB1730" i="1"/>
  <c r="AE1730" i="1" s="1"/>
  <c r="AB1731" i="1"/>
  <c r="AE1731" i="1" s="1"/>
  <c r="AB1732" i="1"/>
  <c r="AE1732" i="1" s="1"/>
  <c r="AB1733" i="1"/>
  <c r="AE1733" i="1" s="1"/>
  <c r="AB1734" i="1"/>
  <c r="AE1734" i="1" s="1"/>
  <c r="AB1735" i="1"/>
  <c r="AE1735" i="1" s="1"/>
  <c r="AB1736" i="1"/>
  <c r="AE1736" i="1" s="1"/>
  <c r="AB1737" i="1"/>
  <c r="AE1737" i="1" s="1"/>
  <c r="AB1738" i="1"/>
  <c r="AE1738" i="1" s="1"/>
  <c r="AB1739" i="1"/>
  <c r="AE1739" i="1" s="1"/>
  <c r="AB1740" i="1"/>
  <c r="AE1740" i="1" s="1"/>
  <c r="AB1741" i="1"/>
  <c r="AE1741" i="1" s="1"/>
  <c r="AB1742" i="1"/>
  <c r="AE1742" i="1" s="1"/>
  <c r="AB1743" i="1"/>
  <c r="AE1743" i="1" s="1"/>
  <c r="AB1744" i="1"/>
  <c r="AE1744" i="1" s="1"/>
  <c r="AB1745" i="1"/>
  <c r="AE1745" i="1" s="1"/>
  <c r="AB1746" i="1"/>
  <c r="AE1746" i="1" s="1"/>
  <c r="AB1747" i="1"/>
  <c r="AE1747" i="1" s="1"/>
  <c r="AB1748" i="1"/>
  <c r="AE1748" i="1" s="1"/>
  <c r="AB1749" i="1"/>
  <c r="AE1749" i="1" s="1"/>
  <c r="AB1750" i="1"/>
  <c r="AE1750" i="1" s="1"/>
  <c r="AB1751" i="1"/>
  <c r="AE1751" i="1" s="1"/>
  <c r="AB1752" i="1"/>
  <c r="AE1752" i="1" s="1"/>
  <c r="AB1753" i="1"/>
  <c r="AE1753" i="1" s="1"/>
  <c r="AB1754" i="1"/>
  <c r="AE1754" i="1" s="1"/>
  <c r="AB1755" i="1"/>
  <c r="AE1755" i="1" s="1"/>
  <c r="AB1756" i="1"/>
  <c r="AE1756" i="1" s="1"/>
  <c r="AB1757" i="1"/>
  <c r="AE1757" i="1" s="1"/>
  <c r="AB1758" i="1"/>
  <c r="AE1758" i="1" s="1"/>
  <c r="AB1759" i="1"/>
  <c r="AE1759" i="1" s="1"/>
  <c r="AB1760" i="1"/>
  <c r="AE1760" i="1" s="1"/>
  <c r="AB1761" i="1"/>
  <c r="AE1761" i="1" s="1"/>
  <c r="AB1762" i="1"/>
  <c r="AE1762" i="1" s="1"/>
  <c r="AB1763" i="1"/>
  <c r="AE1763" i="1" s="1"/>
  <c r="AB1764" i="1"/>
  <c r="AE1764" i="1" s="1"/>
  <c r="AB1765" i="1"/>
  <c r="AE1765" i="1" s="1"/>
  <c r="AB1766" i="1"/>
  <c r="AE1766" i="1" s="1"/>
  <c r="AB1767" i="1"/>
  <c r="AE1767" i="1" s="1"/>
  <c r="AB1768" i="1"/>
  <c r="AE1768" i="1" s="1"/>
  <c r="AB1769" i="1"/>
  <c r="AE1769" i="1" s="1"/>
  <c r="AB1770" i="1"/>
  <c r="AE1770" i="1" s="1"/>
  <c r="AB1771" i="1"/>
  <c r="AE1771" i="1" s="1"/>
  <c r="AB1772" i="1"/>
  <c r="AE1772" i="1" s="1"/>
  <c r="AB1773" i="1"/>
  <c r="AE1773" i="1" s="1"/>
  <c r="AB1774" i="1"/>
  <c r="AE1774" i="1" s="1"/>
  <c r="AB1775" i="1"/>
  <c r="AE1775" i="1" s="1"/>
  <c r="AB1776" i="1"/>
  <c r="AE1776" i="1" s="1"/>
  <c r="AB1777" i="1"/>
  <c r="AE1777" i="1" s="1"/>
  <c r="AB1778" i="1"/>
  <c r="AE1778" i="1" s="1"/>
  <c r="AB1779" i="1"/>
  <c r="AE1779" i="1" s="1"/>
  <c r="AB1780" i="1"/>
  <c r="AE1780" i="1" s="1"/>
  <c r="AB1781" i="1"/>
  <c r="AE1781" i="1" s="1"/>
  <c r="AB1782" i="1"/>
  <c r="AE1782" i="1" s="1"/>
  <c r="AB1783" i="1"/>
  <c r="AE1783" i="1" s="1"/>
  <c r="AB1784" i="1"/>
  <c r="AE1784" i="1" s="1"/>
  <c r="AB1785" i="1"/>
  <c r="AE1785" i="1" s="1"/>
  <c r="AB1786" i="1"/>
  <c r="AE1786" i="1" s="1"/>
  <c r="AB1787" i="1"/>
  <c r="AE1787" i="1" s="1"/>
  <c r="AB1788" i="1"/>
  <c r="AE1788" i="1" s="1"/>
  <c r="AB1789" i="1"/>
  <c r="AE1789" i="1" s="1"/>
  <c r="AB1790" i="1"/>
  <c r="AE1790" i="1" s="1"/>
  <c r="AB1791" i="1"/>
  <c r="AE1791" i="1" s="1"/>
  <c r="AB1792" i="1"/>
  <c r="AE1792" i="1" s="1"/>
  <c r="AB1793" i="1"/>
  <c r="AE1793" i="1" s="1"/>
  <c r="AB1794" i="1"/>
  <c r="AE1794" i="1" s="1"/>
  <c r="AB1795" i="1"/>
  <c r="AE1795" i="1" s="1"/>
  <c r="AB1796" i="1"/>
  <c r="AE1796" i="1" s="1"/>
  <c r="AB1797" i="1"/>
  <c r="AE1797" i="1" s="1"/>
  <c r="AB1798" i="1"/>
  <c r="AE1798" i="1" s="1"/>
  <c r="AB1799" i="1"/>
  <c r="AE1799" i="1" s="1"/>
  <c r="AB1800" i="1"/>
  <c r="AE1800" i="1" s="1"/>
  <c r="AB1801" i="1"/>
  <c r="AE1801" i="1" s="1"/>
  <c r="AB1802" i="1"/>
  <c r="AE1802" i="1" s="1"/>
  <c r="AB1803" i="1"/>
  <c r="AE1803" i="1" s="1"/>
  <c r="AB1804" i="1"/>
  <c r="AE1804" i="1" s="1"/>
  <c r="AB1805" i="1"/>
  <c r="AE1805" i="1" s="1"/>
  <c r="AB1806" i="1"/>
  <c r="AE1806" i="1" s="1"/>
  <c r="AB1807" i="1"/>
  <c r="AE1807" i="1" s="1"/>
  <c r="AB1808" i="1"/>
  <c r="AE1808" i="1" s="1"/>
  <c r="AB1809" i="1"/>
  <c r="AE1809" i="1" s="1"/>
  <c r="AB1810" i="1"/>
  <c r="AE1810" i="1" s="1"/>
  <c r="AB1811" i="1"/>
  <c r="AE1811" i="1" s="1"/>
  <c r="AB1812" i="1"/>
  <c r="AE1812" i="1" s="1"/>
  <c r="AB1813" i="1"/>
  <c r="AE1813" i="1" s="1"/>
  <c r="AB1814" i="1"/>
  <c r="AE1814" i="1" s="1"/>
  <c r="AB1815" i="1"/>
  <c r="AE1815" i="1" s="1"/>
  <c r="AB1816" i="1"/>
  <c r="AE1816" i="1" s="1"/>
  <c r="AB1817" i="1"/>
  <c r="AE1817" i="1" s="1"/>
  <c r="AB1818" i="1"/>
  <c r="AE1818" i="1" s="1"/>
  <c r="AB1819" i="1"/>
  <c r="AE1819" i="1" s="1"/>
  <c r="AB1820" i="1"/>
  <c r="AE1820" i="1" s="1"/>
  <c r="AB1821" i="1"/>
  <c r="AE1821" i="1" s="1"/>
  <c r="AB1822" i="1"/>
  <c r="AE1822" i="1" s="1"/>
  <c r="AB1823" i="1"/>
  <c r="AE1823" i="1" s="1"/>
  <c r="AB1824" i="1"/>
  <c r="AE1824" i="1" s="1"/>
  <c r="AB1825" i="1"/>
  <c r="AE1825" i="1" s="1"/>
  <c r="AB1826" i="1"/>
  <c r="AE1826" i="1" s="1"/>
  <c r="AB1827" i="1"/>
  <c r="AE1827" i="1" s="1"/>
  <c r="AB1828" i="1"/>
  <c r="AE1828" i="1" s="1"/>
  <c r="AB1829" i="1"/>
  <c r="AE1829" i="1" s="1"/>
  <c r="AB1830" i="1"/>
  <c r="AE1830" i="1" s="1"/>
  <c r="AB1831" i="1"/>
  <c r="AE1831" i="1" s="1"/>
  <c r="AB1832" i="1"/>
  <c r="AE1832" i="1" s="1"/>
  <c r="AB1833" i="1"/>
  <c r="AE1833" i="1" s="1"/>
  <c r="AB1834" i="1"/>
  <c r="AE1834" i="1" s="1"/>
  <c r="AB1835" i="1"/>
  <c r="AE1835" i="1" s="1"/>
  <c r="AB1836" i="1"/>
  <c r="AE1836" i="1" s="1"/>
  <c r="AB1837" i="1"/>
  <c r="AE1837" i="1" s="1"/>
  <c r="AB1838" i="1"/>
  <c r="AE1838" i="1" s="1"/>
  <c r="AB1839" i="1"/>
  <c r="AE1839" i="1" s="1"/>
  <c r="AB1840" i="1"/>
  <c r="AE1840" i="1" s="1"/>
  <c r="AB1841" i="1"/>
  <c r="AE1841" i="1" s="1"/>
  <c r="AB1842" i="1"/>
  <c r="AE1842" i="1" s="1"/>
  <c r="AB1843" i="1"/>
  <c r="AE1843" i="1" s="1"/>
  <c r="AB1844" i="1"/>
  <c r="AE1844" i="1" s="1"/>
  <c r="AB1845" i="1"/>
  <c r="AE1845" i="1" s="1"/>
  <c r="AB1846" i="1"/>
  <c r="AE1846" i="1" s="1"/>
  <c r="AB1847" i="1"/>
  <c r="AE1847" i="1" s="1"/>
  <c r="AB1848" i="1"/>
  <c r="AE1848" i="1" s="1"/>
  <c r="AB1849" i="1"/>
  <c r="AE1849" i="1" s="1"/>
  <c r="AB1850" i="1"/>
  <c r="AE1850" i="1" s="1"/>
  <c r="AB1851" i="1"/>
  <c r="AE1851" i="1" s="1"/>
  <c r="AB1852" i="1"/>
  <c r="AE1852" i="1" s="1"/>
  <c r="AB1853" i="1"/>
  <c r="AE1853" i="1" s="1"/>
  <c r="AB1854" i="1"/>
  <c r="AE1854" i="1" s="1"/>
  <c r="AB1855" i="1"/>
  <c r="AE1855" i="1" s="1"/>
  <c r="AB1856" i="1"/>
  <c r="AE1856" i="1" s="1"/>
  <c r="AB1857" i="1"/>
  <c r="AE1857" i="1" s="1"/>
  <c r="AB1858" i="1"/>
  <c r="AE1858" i="1" s="1"/>
  <c r="AB1859" i="1"/>
  <c r="AE1859" i="1" s="1"/>
  <c r="AB1860" i="1"/>
  <c r="AE1860" i="1" s="1"/>
  <c r="AB1861" i="1"/>
  <c r="AE1861" i="1" s="1"/>
  <c r="AB1862" i="1"/>
  <c r="AE1862" i="1" s="1"/>
  <c r="AB1863" i="1"/>
  <c r="AE1863" i="1" s="1"/>
  <c r="AB1864" i="1"/>
  <c r="AE1864" i="1" s="1"/>
  <c r="AB1865" i="1"/>
  <c r="AE1865" i="1" s="1"/>
  <c r="AB1866" i="1"/>
  <c r="AE1866" i="1" s="1"/>
  <c r="AB1867" i="1"/>
  <c r="AE1867" i="1" s="1"/>
  <c r="AB1868" i="1"/>
  <c r="AE1868" i="1" s="1"/>
  <c r="AB1869" i="1"/>
  <c r="AE1869" i="1" s="1"/>
  <c r="AB1870" i="1"/>
  <c r="AE1870" i="1" s="1"/>
  <c r="AB1871" i="1"/>
  <c r="AE1871" i="1" s="1"/>
  <c r="AB1872" i="1"/>
  <c r="AE1872" i="1" s="1"/>
  <c r="AB1873" i="1"/>
  <c r="AE1873" i="1" s="1"/>
  <c r="AB1874" i="1"/>
  <c r="AE1874" i="1" s="1"/>
  <c r="AB1875" i="1"/>
  <c r="AE1875" i="1" s="1"/>
  <c r="AB1876" i="1"/>
  <c r="AE1876" i="1" s="1"/>
  <c r="AB1877" i="1"/>
  <c r="AE1877" i="1" s="1"/>
  <c r="AB1878" i="1"/>
  <c r="AE1878" i="1" s="1"/>
  <c r="AB1879" i="1"/>
  <c r="AE1879" i="1" s="1"/>
  <c r="AB1880" i="1"/>
  <c r="AE1880" i="1" s="1"/>
  <c r="AB1881" i="1"/>
  <c r="AE1881" i="1" s="1"/>
  <c r="AB1882" i="1"/>
  <c r="AE1882" i="1" s="1"/>
  <c r="AB1883" i="1"/>
  <c r="AE1883" i="1" s="1"/>
  <c r="AB1884" i="1"/>
  <c r="AE1884" i="1" s="1"/>
  <c r="AB1885" i="1"/>
  <c r="AE1885" i="1" s="1"/>
  <c r="AB1886" i="1"/>
  <c r="AE1886" i="1" s="1"/>
  <c r="AB1887" i="1"/>
  <c r="AE1887" i="1" s="1"/>
  <c r="AB1888" i="1"/>
  <c r="AE1888" i="1" s="1"/>
  <c r="AB1889" i="1"/>
  <c r="AE1889" i="1" s="1"/>
  <c r="AB1890" i="1"/>
  <c r="AE1890" i="1" s="1"/>
  <c r="AB1891" i="1"/>
  <c r="AE1891" i="1" s="1"/>
  <c r="AB1892" i="1"/>
  <c r="AE1892" i="1" s="1"/>
  <c r="AB1893" i="1"/>
  <c r="AE1893" i="1" s="1"/>
  <c r="AB1894" i="1"/>
  <c r="AE1894" i="1" s="1"/>
  <c r="AB1895" i="1"/>
  <c r="AE1895" i="1" s="1"/>
  <c r="AB1896" i="1"/>
  <c r="AE1896" i="1" s="1"/>
  <c r="AB1897" i="1"/>
  <c r="AE1897" i="1" s="1"/>
  <c r="AB1898" i="1"/>
  <c r="AE1898" i="1" s="1"/>
  <c r="AB1899" i="1"/>
  <c r="AE1899" i="1" s="1"/>
  <c r="AB1900" i="1"/>
  <c r="AE1900" i="1" s="1"/>
  <c r="AB1901" i="1"/>
  <c r="AE1901" i="1" s="1"/>
  <c r="AB1902" i="1"/>
  <c r="AE1902" i="1" s="1"/>
  <c r="AB1903" i="1"/>
  <c r="AE1903" i="1" s="1"/>
  <c r="AB1904" i="1"/>
  <c r="AE1904" i="1" s="1"/>
  <c r="AB1905" i="1"/>
  <c r="AE1905" i="1" s="1"/>
  <c r="AB1906" i="1"/>
  <c r="AE1906" i="1" s="1"/>
  <c r="AB1907" i="1"/>
  <c r="AE1907" i="1" s="1"/>
  <c r="AB1908" i="1"/>
  <c r="AE1908" i="1" s="1"/>
  <c r="AB1909" i="1"/>
  <c r="AE1909" i="1" s="1"/>
  <c r="AB1910" i="1"/>
  <c r="AE1910" i="1" s="1"/>
  <c r="AB1911" i="1"/>
  <c r="AE1911" i="1" s="1"/>
  <c r="AB1912" i="1"/>
  <c r="AE1912" i="1" s="1"/>
  <c r="AB1913" i="1"/>
  <c r="AE1913" i="1" s="1"/>
  <c r="AB1914" i="1"/>
  <c r="AE1914" i="1" s="1"/>
  <c r="AB1915" i="1"/>
  <c r="AE1915" i="1" s="1"/>
  <c r="AB1916" i="1"/>
  <c r="AE1916" i="1" s="1"/>
  <c r="AB1917" i="1"/>
  <c r="AE1917" i="1" s="1"/>
  <c r="AB1918" i="1"/>
  <c r="AE1918" i="1" s="1"/>
  <c r="AB1919" i="1"/>
  <c r="AE1919" i="1" s="1"/>
  <c r="AB1920" i="1"/>
  <c r="AE1920" i="1" s="1"/>
  <c r="AB1921" i="1"/>
  <c r="AE1921" i="1" s="1"/>
  <c r="AB1922" i="1"/>
  <c r="AE1922" i="1" s="1"/>
  <c r="AB1923" i="1"/>
  <c r="AE1923" i="1" s="1"/>
  <c r="AB1924" i="1"/>
  <c r="AE1924" i="1" s="1"/>
  <c r="AB1925" i="1"/>
  <c r="AE1925" i="1" s="1"/>
  <c r="AB1926" i="1"/>
  <c r="AE1926" i="1" s="1"/>
  <c r="AB1927" i="1"/>
  <c r="AE1927" i="1" s="1"/>
  <c r="AB1928" i="1"/>
  <c r="AE1928" i="1" s="1"/>
  <c r="AB1929" i="1"/>
  <c r="AE1929" i="1" s="1"/>
  <c r="AB1930" i="1"/>
  <c r="AE1930" i="1" s="1"/>
  <c r="AB1931" i="1"/>
  <c r="AE1931" i="1" s="1"/>
  <c r="AB1932" i="1"/>
  <c r="AE1932" i="1" s="1"/>
  <c r="AB1933" i="1"/>
  <c r="AE1933" i="1" s="1"/>
  <c r="AB1934" i="1"/>
  <c r="AE1934" i="1" s="1"/>
  <c r="AB1935" i="1"/>
  <c r="AE1935" i="1" s="1"/>
  <c r="AB1936" i="1"/>
  <c r="AE1936" i="1" s="1"/>
  <c r="AB1937" i="1"/>
  <c r="AE1937" i="1" s="1"/>
  <c r="AB1938" i="1"/>
  <c r="AE1938" i="1" s="1"/>
  <c r="AB1939" i="1"/>
  <c r="AE1939" i="1" s="1"/>
  <c r="AB1940" i="1"/>
  <c r="AE1940" i="1" s="1"/>
  <c r="AB1941" i="1"/>
  <c r="AE1941" i="1" s="1"/>
  <c r="AB1942" i="1"/>
  <c r="AE1942" i="1" s="1"/>
  <c r="AB1943" i="1"/>
  <c r="AE1943" i="1" s="1"/>
  <c r="AB1944" i="1"/>
  <c r="AE1944" i="1" s="1"/>
  <c r="AB1945" i="1"/>
  <c r="AE1945" i="1" s="1"/>
  <c r="AB1946" i="1"/>
  <c r="AE1946" i="1" s="1"/>
  <c r="AB1947" i="1"/>
  <c r="AE1947" i="1" s="1"/>
  <c r="AB1948" i="1"/>
  <c r="AE1948" i="1" s="1"/>
  <c r="AB1949" i="1"/>
  <c r="AE1949" i="1" s="1"/>
  <c r="AB1950" i="1"/>
  <c r="AE1950" i="1" s="1"/>
  <c r="AB1951" i="1"/>
  <c r="AE1951" i="1" s="1"/>
  <c r="AB1952" i="1"/>
  <c r="AE1952" i="1" s="1"/>
  <c r="AB1953" i="1"/>
  <c r="AE1953" i="1" s="1"/>
  <c r="AB1954" i="1"/>
  <c r="AE1954" i="1" s="1"/>
  <c r="AB1955" i="1"/>
  <c r="AE1955" i="1" s="1"/>
  <c r="AB1956" i="1"/>
  <c r="AE1956" i="1" s="1"/>
  <c r="AB1957" i="1"/>
  <c r="AE1957" i="1" s="1"/>
  <c r="AB1958" i="1"/>
  <c r="AE1958" i="1" s="1"/>
  <c r="AB1959" i="1"/>
  <c r="AE1959" i="1" s="1"/>
  <c r="AB1960" i="1"/>
  <c r="AE1960" i="1" s="1"/>
  <c r="AB1961" i="1"/>
  <c r="AE1961" i="1" s="1"/>
  <c r="AB1962" i="1"/>
  <c r="AE1962" i="1" s="1"/>
  <c r="AB1963" i="1"/>
  <c r="AE1963" i="1" s="1"/>
  <c r="AB1964" i="1"/>
  <c r="AE1964" i="1" s="1"/>
  <c r="AB1965" i="1"/>
  <c r="AE1965" i="1" s="1"/>
  <c r="AB1966" i="1"/>
  <c r="AE1966" i="1" s="1"/>
  <c r="AB1967" i="1"/>
  <c r="AE1967" i="1" s="1"/>
  <c r="AB1968" i="1"/>
  <c r="AE1968" i="1" s="1"/>
  <c r="AB1969" i="1"/>
  <c r="AE1969" i="1" s="1"/>
  <c r="AB1970" i="1"/>
  <c r="AE1970" i="1" s="1"/>
  <c r="AB1971" i="1"/>
  <c r="AE1971" i="1" s="1"/>
  <c r="AB1972" i="1"/>
  <c r="AE1972" i="1" s="1"/>
  <c r="AB1973" i="1"/>
  <c r="AE1973" i="1" s="1"/>
  <c r="AB1974" i="1"/>
  <c r="AE1974" i="1" s="1"/>
  <c r="AB1975" i="1"/>
  <c r="AE1975" i="1" s="1"/>
  <c r="AB1976" i="1"/>
  <c r="AE1976" i="1" s="1"/>
  <c r="AB1977" i="1"/>
  <c r="AE1977" i="1" s="1"/>
  <c r="AB1978" i="1"/>
  <c r="AE1978" i="1" s="1"/>
  <c r="AB1979" i="1"/>
  <c r="AE1979" i="1" s="1"/>
  <c r="AB1980" i="1"/>
  <c r="AE1980" i="1" s="1"/>
  <c r="AB1981" i="1"/>
  <c r="AE1981" i="1" s="1"/>
  <c r="AB1982" i="1"/>
  <c r="AE1982" i="1" s="1"/>
  <c r="AB1983" i="1"/>
  <c r="AE1983" i="1" s="1"/>
  <c r="AB1984" i="1"/>
  <c r="AE1984" i="1" s="1"/>
  <c r="AB1985" i="1"/>
  <c r="AE1985" i="1" s="1"/>
  <c r="AB1986" i="1"/>
  <c r="AE1986" i="1" s="1"/>
  <c r="AB1987" i="1"/>
  <c r="AE1987" i="1" s="1"/>
  <c r="AB1988" i="1"/>
  <c r="AE1988" i="1" s="1"/>
  <c r="AB1989" i="1"/>
  <c r="AE1989" i="1" s="1"/>
  <c r="AB1990" i="1"/>
  <c r="AE1990" i="1" s="1"/>
  <c r="AB1991" i="1"/>
  <c r="AE1991" i="1" s="1"/>
  <c r="AB1992" i="1"/>
  <c r="AE1992" i="1" s="1"/>
  <c r="AB1993" i="1"/>
  <c r="AE1993" i="1" s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C39" i="3" l="1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1" i="3"/>
  <c r="AM1576" i="1" l="1"/>
  <c r="AM1580" i="1"/>
  <c r="AM1584" i="1"/>
  <c r="AM1588" i="1"/>
  <c r="AM1592" i="1"/>
  <c r="AM1596" i="1"/>
  <c r="AM1600" i="1"/>
  <c r="AM1604" i="1"/>
  <c r="AM1608" i="1"/>
  <c r="AM1612" i="1"/>
  <c r="AM1616" i="1"/>
  <c r="AM1620" i="1"/>
  <c r="AM1624" i="1"/>
  <c r="AM1628" i="1"/>
  <c r="AM1632" i="1"/>
  <c r="AM1636" i="1"/>
  <c r="AM1640" i="1"/>
  <c r="AM1644" i="1"/>
  <c r="AM1648" i="1"/>
  <c r="AM1652" i="1"/>
  <c r="AM1656" i="1"/>
  <c r="AM1660" i="1"/>
  <c r="AM1664" i="1"/>
  <c r="AM1668" i="1"/>
  <c r="AM1672" i="1"/>
  <c r="AM1676" i="1"/>
  <c r="AM1680" i="1"/>
  <c r="AM1684" i="1"/>
  <c r="AM1688" i="1"/>
  <c r="AM1692" i="1"/>
  <c r="AM1696" i="1"/>
  <c r="AM1700" i="1"/>
  <c r="AM1704" i="1"/>
  <c r="AM1708" i="1"/>
  <c r="AM1712" i="1"/>
  <c r="AM1716" i="1"/>
  <c r="AM1720" i="1"/>
  <c r="AM1724" i="1"/>
  <c r="AM1728" i="1"/>
  <c r="AM1732" i="1"/>
  <c r="AM1736" i="1"/>
  <c r="AM1740" i="1"/>
  <c r="AM1744" i="1"/>
  <c r="AM1748" i="1"/>
  <c r="AM1752" i="1"/>
  <c r="AM1756" i="1"/>
  <c r="AM1760" i="1"/>
  <c r="AM1764" i="1"/>
  <c r="AM1768" i="1"/>
  <c r="AM1772" i="1"/>
  <c r="AM1776" i="1"/>
  <c r="AM1780" i="1"/>
  <c r="AM1784" i="1"/>
  <c r="AM1788" i="1"/>
  <c r="AM1792" i="1"/>
  <c r="AM1796" i="1"/>
  <c r="AM1800" i="1"/>
  <c r="AM1804" i="1"/>
  <c r="AM1808" i="1"/>
  <c r="AM1812" i="1"/>
  <c r="AM1816" i="1"/>
  <c r="AM1820" i="1"/>
  <c r="AM1824" i="1"/>
  <c r="AM1828" i="1"/>
  <c r="AM1832" i="1"/>
  <c r="AM1836" i="1"/>
  <c r="AM1840" i="1"/>
  <c r="AM1844" i="1"/>
  <c r="AM1848" i="1"/>
  <c r="AM1852" i="1"/>
  <c r="AM1856" i="1"/>
  <c r="AM1860" i="1"/>
  <c r="AM1864" i="1"/>
  <c r="AM1868" i="1"/>
  <c r="AM1872" i="1"/>
  <c r="AM1876" i="1"/>
  <c r="AM1880" i="1"/>
  <c r="AM1884" i="1"/>
  <c r="AM1888" i="1"/>
  <c r="AM1892" i="1"/>
  <c r="AM1896" i="1"/>
  <c r="AM1900" i="1"/>
  <c r="AM1904" i="1"/>
  <c r="AM1908" i="1"/>
  <c r="AM1912" i="1"/>
  <c r="AM1577" i="1"/>
  <c r="AM1582" i="1"/>
  <c r="AM1587" i="1"/>
  <c r="AM1593" i="1"/>
  <c r="AM1598" i="1"/>
  <c r="AM1603" i="1"/>
  <c r="AM1609" i="1"/>
  <c r="AM1614" i="1"/>
  <c r="AM1619" i="1"/>
  <c r="AM1625" i="1"/>
  <c r="AM1630" i="1"/>
  <c r="AM1635" i="1"/>
  <c r="AM1641" i="1"/>
  <c r="AM1646" i="1"/>
  <c r="AM1651" i="1"/>
  <c r="AM1657" i="1"/>
  <c r="AM1662" i="1"/>
  <c r="AM1667" i="1"/>
  <c r="AM1673" i="1"/>
  <c r="AM1678" i="1"/>
  <c r="AM1683" i="1"/>
  <c r="AM1689" i="1"/>
  <c r="AM1694" i="1"/>
  <c r="AM1699" i="1"/>
  <c r="AM1705" i="1"/>
  <c r="AM1710" i="1"/>
  <c r="AM1715" i="1"/>
  <c r="AM1721" i="1"/>
  <c r="AM1726" i="1"/>
  <c r="AM1731" i="1"/>
  <c r="AM1737" i="1"/>
  <c r="AM1742" i="1"/>
  <c r="AM1747" i="1"/>
  <c r="AM1753" i="1"/>
  <c r="AM1758" i="1"/>
  <c r="AM1763" i="1"/>
  <c r="AM1769" i="1"/>
  <c r="AM1774" i="1"/>
  <c r="AM1779" i="1"/>
  <c r="AM1785" i="1"/>
  <c r="AM1790" i="1"/>
  <c r="AM1795" i="1"/>
  <c r="AM1801" i="1"/>
  <c r="AM1806" i="1"/>
  <c r="AM1811" i="1"/>
  <c r="AM1817" i="1"/>
  <c r="AM1822" i="1"/>
  <c r="AM1827" i="1"/>
  <c r="AM1833" i="1"/>
  <c r="AM1838" i="1"/>
  <c r="AM1843" i="1"/>
  <c r="AM1849" i="1"/>
  <c r="AM1854" i="1"/>
  <c r="AM1859" i="1"/>
  <c r="AM1865" i="1"/>
  <c r="AM1870" i="1"/>
  <c r="AM1875" i="1"/>
  <c r="AM1881" i="1"/>
  <c r="AM1886" i="1"/>
  <c r="AM1891" i="1"/>
  <c r="AM1897" i="1"/>
  <c r="AM1902" i="1"/>
  <c r="AM1907" i="1"/>
  <c r="AM1913" i="1"/>
  <c r="AM1917" i="1"/>
  <c r="AM1921" i="1"/>
  <c r="AM1925" i="1"/>
  <c r="AM1929" i="1"/>
  <c r="AM1933" i="1"/>
  <c r="AM1937" i="1"/>
  <c r="AM1941" i="1"/>
  <c r="AM1945" i="1"/>
  <c r="AM1949" i="1"/>
  <c r="AM1953" i="1"/>
  <c r="AM1957" i="1"/>
  <c r="AM1961" i="1"/>
  <c r="AM1965" i="1"/>
  <c r="AM1969" i="1"/>
  <c r="AM1973" i="1"/>
  <c r="AM1977" i="1"/>
  <c r="AM1981" i="1"/>
  <c r="AM1985" i="1"/>
  <c r="AM1989" i="1"/>
  <c r="AM1993" i="1"/>
  <c r="AM1573" i="1"/>
  <c r="AM1578" i="1"/>
  <c r="AM1583" i="1"/>
  <c r="AM1589" i="1"/>
  <c r="AM1594" i="1"/>
  <c r="AM1599" i="1"/>
  <c r="AM1605" i="1"/>
  <c r="AM1610" i="1"/>
  <c r="AM1615" i="1"/>
  <c r="AM1621" i="1"/>
  <c r="AM1626" i="1"/>
  <c r="AM1631" i="1"/>
  <c r="AM1637" i="1"/>
  <c r="AM1642" i="1"/>
  <c r="AM1647" i="1"/>
  <c r="AM1653" i="1"/>
  <c r="AM1658" i="1"/>
  <c r="AM1663" i="1"/>
  <c r="AM1669" i="1"/>
  <c r="AM1674" i="1"/>
  <c r="AM1679" i="1"/>
  <c r="AM1685" i="1"/>
  <c r="AM1690" i="1"/>
  <c r="AM1695" i="1"/>
  <c r="AM1701" i="1"/>
  <c r="AM1706" i="1"/>
  <c r="AM1711" i="1"/>
  <c r="AM1717" i="1"/>
  <c r="AM1722" i="1"/>
  <c r="AM1727" i="1"/>
  <c r="AM1733" i="1"/>
  <c r="AM1738" i="1"/>
  <c r="AM1743" i="1"/>
  <c r="AM1749" i="1"/>
  <c r="AM1754" i="1"/>
  <c r="AM1759" i="1"/>
  <c r="AM1765" i="1"/>
  <c r="AM1770" i="1"/>
  <c r="AM1775" i="1"/>
  <c r="AM1781" i="1"/>
  <c r="AM1786" i="1"/>
  <c r="AM1791" i="1"/>
  <c r="AM1797" i="1"/>
  <c r="AM1802" i="1"/>
  <c r="AM1807" i="1"/>
  <c r="AM1813" i="1"/>
  <c r="AM1818" i="1"/>
  <c r="AM1823" i="1"/>
  <c r="AM1829" i="1"/>
  <c r="AM1834" i="1"/>
  <c r="AM1839" i="1"/>
  <c r="AM1845" i="1"/>
  <c r="AM1850" i="1"/>
  <c r="AM1855" i="1"/>
  <c r="AM1861" i="1"/>
  <c r="AM1866" i="1"/>
  <c r="AM1871" i="1"/>
  <c r="AM1877" i="1"/>
  <c r="AM1882" i="1"/>
  <c r="AM1887" i="1"/>
  <c r="AM1893" i="1"/>
  <c r="AM1898" i="1"/>
  <c r="AM1903" i="1"/>
  <c r="AM1909" i="1"/>
  <c r="AM1914" i="1"/>
  <c r="AM1918" i="1"/>
  <c r="AM1922" i="1"/>
  <c r="AM1926" i="1"/>
  <c r="AM1930" i="1"/>
  <c r="AM1934" i="1"/>
  <c r="AM1938" i="1"/>
  <c r="AM1942" i="1"/>
  <c r="AM1946" i="1"/>
  <c r="AM1950" i="1"/>
  <c r="AM1954" i="1"/>
  <c r="AM1958" i="1"/>
  <c r="AM1962" i="1"/>
  <c r="AM1966" i="1"/>
  <c r="AM1970" i="1"/>
  <c r="AM1974" i="1"/>
  <c r="AM1978" i="1"/>
  <c r="AM1982" i="1"/>
  <c r="AM1986" i="1"/>
  <c r="AM1990" i="1"/>
  <c r="AM1572" i="1"/>
  <c r="AM1574" i="1"/>
  <c r="AM1585" i="1"/>
  <c r="AM1595" i="1"/>
  <c r="AM1606" i="1"/>
  <c r="AM1617" i="1"/>
  <c r="AM1627" i="1"/>
  <c r="AM1638" i="1"/>
  <c r="AM1649" i="1"/>
  <c r="AM1659" i="1"/>
  <c r="AM1670" i="1"/>
  <c r="AM1681" i="1"/>
  <c r="AM1691" i="1"/>
  <c r="AM1702" i="1"/>
  <c r="AM1713" i="1"/>
  <c r="AM1723" i="1"/>
  <c r="AM1734" i="1"/>
  <c r="AM1745" i="1"/>
  <c r="AM1755" i="1"/>
  <c r="AM1766" i="1"/>
  <c r="AM1777" i="1"/>
  <c r="AM1787" i="1"/>
  <c r="AM1798" i="1"/>
  <c r="AM1809" i="1"/>
  <c r="AM1819" i="1"/>
  <c r="AM1830" i="1"/>
  <c r="AM1841" i="1"/>
  <c r="AM1851" i="1"/>
  <c r="AM1862" i="1"/>
  <c r="AM1873" i="1"/>
  <c r="AM1883" i="1"/>
  <c r="AM1894" i="1"/>
  <c r="AM1905" i="1"/>
  <c r="AM1915" i="1"/>
  <c r="AM1923" i="1"/>
  <c r="AM1931" i="1"/>
  <c r="AM1939" i="1"/>
  <c r="AM1947" i="1"/>
  <c r="AM1955" i="1"/>
  <c r="AM1963" i="1"/>
  <c r="AM1971" i="1"/>
  <c r="AM1979" i="1"/>
  <c r="AM1987" i="1"/>
  <c r="AM1575" i="1"/>
  <c r="AM1586" i="1"/>
  <c r="AM1597" i="1"/>
  <c r="AM1607" i="1"/>
  <c r="AM1618" i="1"/>
  <c r="AM1629" i="1"/>
  <c r="AM1639" i="1"/>
  <c r="AM1650" i="1"/>
  <c r="AM1661" i="1"/>
  <c r="AM1671" i="1"/>
  <c r="AM1682" i="1"/>
  <c r="AM1693" i="1"/>
  <c r="AM1703" i="1"/>
  <c r="AM1714" i="1"/>
  <c r="AM1725" i="1"/>
  <c r="AM1735" i="1"/>
  <c r="AM1746" i="1"/>
  <c r="AM1757" i="1"/>
  <c r="AM1767" i="1"/>
  <c r="AM1778" i="1"/>
  <c r="AM1789" i="1"/>
  <c r="AM1799" i="1"/>
  <c r="AM1810" i="1"/>
  <c r="AM1821" i="1"/>
  <c r="AM1831" i="1"/>
  <c r="AM1842" i="1"/>
  <c r="AM1853" i="1"/>
  <c r="AM1863" i="1"/>
  <c r="AM1874" i="1"/>
  <c r="AM1885" i="1"/>
  <c r="AM1895" i="1"/>
  <c r="AM1906" i="1"/>
  <c r="AM1916" i="1"/>
  <c r="AM1924" i="1"/>
  <c r="AM1932" i="1"/>
  <c r="AM1940" i="1"/>
  <c r="AM1948" i="1"/>
  <c r="AM1956" i="1"/>
  <c r="AM1964" i="1"/>
  <c r="AM1972" i="1"/>
  <c r="AM1980" i="1"/>
  <c r="AM1988" i="1"/>
  <c r="AM1579" i="1"/>
  <c r="AM1590" i="1"/>
  <c r="AM1601" i="1"/>
  <c r="AM1611" i="1"/>
  <c r="AM1622" i="1"/>
  <c r="AM1633" i="1"/>
  <c r="AM1643" i="1"/>
  <c r="AM1654" i="1"/>
  <c r="AM1665" i="1"/>
  <c r="AM1675" i="1"/>
  <c r="AM1686" i="1"/>
  <c r="AM1697" i="1"/>
  <c r="AM1707" i="1"/>
  <c r="AM1718" i="1"/>
  <c r="AM1729" i="1"/>
  <c r="AM1739" i="1"/>
  <c r="AM1750" i="1"/>
  <c r="AM1761" i="1"/>
  <c r="AM1771" i="1"/>
  <c r="AM1782" i="1"/>
  <c r="AM1793" i="1"/>
  <c r="AM1803" i="1"/>
  <c r="AM1814" i="1"/>
  <c r="AM1825" i="1"/>
  <c r="AM1835" i="1"/>
  <c r="AM1846" i="1"/>
  <c r="AM1857" i="1"/>
  <c r="AM1867" i="1"/>
  <c r="AM1878" i="1"/>
  <c r="AM1889" i="1"/>
  <c r="AM1899" i="1"/>
  <c r="AM1910" i="1"/>
  <c r="AM1919" i="1"/>
  <c r="AM1927" i="1"/>
  <c r="AM1935" i="1"/>
  <c r="AM1943" i="1"/>
  <c r="AM1951" i="1"/>
  <c r="AM1959" i="1"/>
  <c r="AM1967" i="1"/>
  <c r="AM1975" i="1"/>
  <c r="AM1983" i="1"/>
  <c r="AM1991" i="1"/>
  <c r="AM1581" i="1"/>
  <c r="AM1591" i="1"/>
  <c r="AM1602" i="1"/>
  <c r="AM1613" i="1"/>
  <c r="AM1623" i="1"/>
  <c r="AM1634" i="1"/>
  <c r="AM1645" i="1"/>
  <c r="AM1655" i="1"/>
  <c r="AM1666" i="1"/>
  <c r="AM1677" i="1"/>
  <c r="AM1687" i="1"/>
  <c r="AM1698" i="1"/>
  <c r="AM1709" i="1"/>
  <c r="AM1719" i="1"/>
  <c r="AM1730" i="1"/>
  <c r="AM1741" i="1"/>
  <c r="AM1751" i="1"/>
  <c r="AM1762" i="1"/>
  <c r="AM1773" i="1"/>
  <c r="AM1783" i="1"/>
  <c r="AM1794" i="1"/>
  <c r="AM1805" i="1"/>
  <c r="AM1815" i="1"/>
  <c r="AM1826" i="1"/>
  <c r="AM1837" i="1"/>
  <c r="AM1847" i="1"/>
  <c r="AM1858" i="1"/>
  <c r="AM1869" i="1"/>
  <c r="AM1879" i="1"/>
  <c r="AM1890" i="1"/>
  <c r="AM1901" i="1"/>
  <c r="AM1911" i="1"/>
  <c r="AM1920" i="1"/>
  <c r="AM1928" i="1"/>
  <c r="AM1936" i="1"/>
  <c r="AM1944" i="1"/>
  <c r="AM1952" i="1"/>
  <c r="AM1960" i="1"/>
  <c r="AM1968" i="1"/>
  <c r="AM1976" i="1"/>
  <c r="AM1984" i="1"/>
  <c r="AM1992" i="1"/>
  <c r="C3" i="4" l="1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AC149" i="1" s="1"/>
  <c r="D40" i="4"/>
  <c r="AD149" i="1" s="1"/>
  <c r="C41" i="4"/>
  <c r="D41" i="4"/>
  <c r="C42" i="4"/>
  <c r="D42" i="4"/>
  <c r="C43" i="4"/>
  <c r="AC152" i="1" s="1"/>
  <c r="D43" i="4"/>
  <c r="AD152" i="1" s="1"/>
  <c r="C44" i="4"/>
  <c r="AC925" i="1" s="1"/>
  <c r="D44" i="4"/>
  <c r="AD925" i="1" s="1"/>
  <c r="C45" i="4"/>
  <c r="AC926" i="1" s="1"/>
  <c r="D45" i="4"/>
  <c r="AD926" i="1" s="1"/>
  <c r="C46" i="4"/>
  <c r="AC927" i="1" s="1"/>
  <c r="D46" i="4"/>
  <c r="AD927" i="1" s="1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AC183" i="1" s="1"/>
  <c r="D55" i="4"/>
  <c r="AD183" i="1" s="1"/>
  <c r="C56" i="4"/>
  <c r="D56" i="4"/>
  <c r="C57" i="4"/>
  <c r="D57" i="4"/>
  <c r="C58" i="4"/>
  <c r="D58" i="4"/>
  <c r="C59" i="4"/>
  <c r="AC189" i="1" s="1"/>
  <c r="D59" i="4"/>
  <c r="AD189" i="1" s="1"/>
  <c r="C60" i="4"/>
  <c r="D60" i="4"/>
  <c r="C61" i="4"/>
  <c r="D61" i="4"/>
  <c r="C62" i="4"/>
  <c r="D62" i="4"/>
  <c r="C63" i="4"/>
  <c r="AC196" i="1" s="1"/>
  <c r="D63" i="4"/>
  <c r="AD196" i="1" s="1"/>
  <c r="C64" i="4"/>
  <c r="AC197" i="1" s="1"/>
  <c r="D64" i="4"/>
  <c r="AD197" i="1" s="1"/>
  <c r="C65" i="4"/>
  <c r="AC198" i="1" s="1"/>
  <c r="D65" i="4"/>
  <c r="AD198" i="1" s="1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AC400" i="1" s="1"/>
  <c r="D72" i="4"/>
  <c r="AD400" i="1" s="1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AC447" i="1" s="1"/>
  <c r="D122" i="4"/>
  <c r="AD447" i="1" s="1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AC457" i="1" s="1"/>
  <c r="D130" i="4"/>
  <c r="AD457" i="1" s="1"/>
  <c r="C131" i="4"/>
  <c r="AC458" i="1" s="1"/>
  <c r="D131" i="4"/>
  <c r="AD458" i="1" s="1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AC476" i="1" s="1"/>
  <c r="D139" i="4"/>
  <c r="AD476" i="1" s="1"/>
  <c r="C140" i="4"/>
  <c r="AC477" i="1" s="1"/>
  <c r="D140" i="4"/>
  <c r="AD477" i="1" s="1"/>
  <c r="C141" i="4"/>
  <c r="AC478" i="1" s="1"/>
  <c r="D141" i="4"/>
  <c r="AD478" i="1" s="1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AC617" i="1" s="1"/>
  <c r="D173" i="4"/>
  <c r="AD617" i="1" s="1"/>
  <c r="C174" i="4"/>
  <c r="D174" i="4"/>
  <c r="C175" i="4"/>
  <c r="D175" i="4"/>
  <c r="C176" i="4"/>
  <c r="D176" i="4"/>
  <c r="C177" i="4"/>
  <c r="D177" i="4"/>
  <c r="C178" i="4"/>
  <c r="D178" i="4"/>
  <c r="C179" i="4"/>
  <c r="AC654" i="1" s="1"/>
  <c r="D179" i="4"/>
  <c r="AD654" i="1" s="1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AC726" i="1" s="1"/>
  <c r="D206" i="4"/>
  <c r="AD726" i="1" s="1"/>
  <c r="C207" i="4"/>
  <c r="AC727" i="1" s="1"/>
  <c r="D207" i="4"/>
  <c r="AD727" i="1" s="1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AC863" i="1" s="1"/>
  <c r="D244" i="4"/>
  <c r="AD863" i="1" s="1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AC1001" i="1" s="1"/>
  <c r="D278" i="4"/>
  <c r="AD1001" i="1" s="1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AC1026" i="1" s="1"/>
  <c r="D288" i="4"/>
  <c r="AD1026" i="1" s="1"/>
  <c r="C289" i="4"/>
  <c r="D289" i="4"/>
  <c r="C290" i="4"/>
  <c r="D290" i="4"/>
  <c r="C291" i="4"/>
  <c r="D291" i="4"/>
  <c r="C292" i="4"/>
  <c r="AC1034" i="1" s="1"/>
  <c r="D292" i="4"/>
  <c r="AD1034" i="1" s="1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AC1206" i="1" s="1"/>
  <c r="D347" i="4"/>
  <c r="AD1206" i="1" s="1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AC1238" i="1" s="1"/>
  <c r="D354" i="4"/>
  <c r="AD1238" i="1" s="1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AC1335" i="1" s="1"/>
  <c r="D375" i="4"/>
  <c r="AD1335" i="1" s="1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AC1368" i="1" s="1"/>
  <c r="D382" i="4"/>
  <c r="AD1368" i="1" s="1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AC1462" i="1" s="1"/>
  <c r="D411" i="4"/>
  <c r="AD1462" i="1" s="1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AC1778" i="1" s="1"/>
  <c r="D446" i="4"/>
  <c r="AD1778" i="1" s="1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AC1574" i="1" s="1"/>
  <c r="D453" i="4"/>
  <c r="AD1574" i="1" s="1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AC1764" i="1" s="1"/>
  <c r="D476" i="4"/>
  <c r="AD1764" i="1" s="1"/>
  <c r="C477" i="4"/>
  <c r="D477" i="4"/>
  <c r="C478" i="4"/>
  <c r="D478" i="4"/>
  <c r="C479" i="4"/>
  <c r="D479" i="4"/>
  <c r="C480" i="4"/>
  <c r="AC1717" i="1" s="1"/>
  <c r="D480" i="4"/>
  <c r="AD1717" i="1" s="1"/>
  <c r="C481" i="4"/>
  <c r="AC1765" i="1" s="1"/>
  <c r="D481" i="4"/>
  <c r="AD1765" i="1" s="1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C1026" i="4"/>
  <c r="D1026" i="4"/>
  <c r="C1027" i="4"/>
  <c r="D1027" i="4"/>
  <c r="C1028" i="4"/>
  <c r="D1028" i="4"/>
  <c r="C1029" i="4"/>
  <c r="D1029" i="4"/>
  <c r="C1030" i="4"/>
  <c r="D1030" i="4"/>
  <c r="C1031" i="4"/>
  <c r="D1031" i="4"/>
  <c r="C1032" i="4"/>
  <c r="D1032" i="4"/>
  <c r="C1033" i="4"/>
  <c r="D1033" i="4"/>
  <c r="C1034" i="4"/>
  <c r="D1034" i="4"/>
  <c r="C1035" i="4"/>
  <c r="D1035" i="4"/>
  <c r="C1036" i="4"/>
  <c r="D1036" i="4"/>
  <c r="C1037" i="4"/>
  <c r="D1037" i="4"/>
  <c r="C1038" i="4"/>
  <c r="D1038" i="4"/>
  <c r="C1039" i="4"/>
  <c r="D1039" i="4"/>
  <c r="C1040" i="4"/>
  <c r="D1040" i="4"/>
  <c r="C1041" i="4"/>
  <c r="D1041" i="4"/>
  <c r="C1042" i="4"/>
  <c r="D1042" i="4"/>
  <c r="C1043" i="4"/>
  <c r="D1043" i="4"/>
  <c r="C1044" i="4"/>
  <c r="D1044" i="4"/>
  <c r="C1045" i="4"/>
  <c r="D1045" i="4"/>
  <c r="C1046" i="4"/>
  <c r="D1046" i="4"/>
  <c r="C1047" i="4"/>
  <c r="D1047" i="4"/>
  <c r="C1048" i="4"/>
  <c r="D1048" i="4"/>
  <c r="C1049" i="4"/>
  <c r="D1049" i="4"/>
  <c r="C1050" i="4"/>
  <c r="D1050" i="4"/>
  <c r="C1051" i="4"/>
  <c r="D1051" i="4"/>
  <c r="C1052" i="4"/>
  <c r="D1052" i="4"/>
  <c r="C1053" i="4"/>
  <c r="D1053" i="4"/>
  <c r="C1054" i="4"/>
  <c r="D1054" i="4"/>
  <c r="C1055" i="4"/>
  <c r="D1055" i="4"/>
  <c r="C1056" i="4"/>
  <c r="D1056" i="4"/>
  <c r="C1057" i="4"/>
  <c r="D1057" i="4"/>
  <c r="C1058" i="4"/>
  <c r="D1058" i="4"/>
  <c r="C1059" i="4"/>
  <c r="D1059" i="4"/>
  <c r="C1060" i="4"/>
  <c r="D1060" i="4"/>
  <c r="C1061" i="4"/>
  <c r="D1061" i="4"/>
  <c r="C1062" i="4"/>
  <c r="D1062" i="4"/>
  <c r="C1063" i="4"/>
  <c r="D1063" i="4"/>
  <c r="C1064" i="4"/>
  <c r="D1064" i="4"/>
  <c r="C1065" i="4"/>
  <c r="D1065" i="4"/>
  <c r="C1066" i="4"/>
  <c r="D1066" i="4"/>
  <c r="C1067" i="4"/>
  <c r="D1067" i="4"/>
  <c r="C1068" i="4"/>
  <c r="D1068" i="4"/>
  <c r="C1069" i="4"/>
  <c r="D1069" i="4"/>
  <c r="C1070" i="4"/>
  <c r="D1070" i="4"/>
  <c r="C1071" i="4"/>
  <c r="D1071" i="4"/>
  <c r="C1072" i="4"/>
  <c r="D1072" i="4"/>
  <c r="C1073" i="4"/>
  <c r="D1073" i="4"/>
  <c r="C1074" i="4"/>
  <c r="D1074" i="4"/>
  <c r="C1075" i="4"/>
  <c r="D1075" i="4"/>
  <c r="C1076" i="4"/>
  <c r="D1076" i="4"/>
  <c r="C1077" i="4"/>
  <c r="D1077" i="4"/>
  <c r="C1078" i="4"/>
  <c r="D1078" i="4"/>
  <c r="C1079" i="4"/>
  <c r="D1079" i="4"/>
  <c r="C1080" i="4"/>
  <c r="D1080" i="4"/>
  <c r="C1081" i="4"/>
  <c r="D1081" i="4"/>
  <c r="C1082" i="4"/>
  <c r="D1082" i="4"/>
  <c r="C1083" i="4"/>
  <c r="D1083" i="4"/>
  <c r="C1084" i="4"/>
  <c r="D1084" i="4"/>
  <c r="C1085" i="4"/>
  <c r="D1085" i="4"/>
  <c r="C1086" i="4"/>
  <c r="D1086" i="4"/>
  <c r="C1087" i="4"/>
  <c r="D1087" i="4"/>
  <c r="C1088" i="4"/>
  <c r="D1088" i="4"/>
  <c r="C1089" i="4"/>
  <c r="D1089" i="4"/>
  <c r="C1090" i="4"/>
  <c r="D1090" i="4"/>
  <c r="C1091" i="4"/>
  <c r="D1091" i="4"/>
  <c r="C1092" i="4"/>
  <c r="D1092" i="4"/>
  <c r="C1093" i="4"/>
  <c r="D1093" i="4"/>
  <c r="C1094" i="4"/>
  <c r="D1094" i="4"/>
  <c r="C1095" i="4"/>
  <c r="D1095" i="4"/>
  <c r="C1096" i="4"/>
  <c r="D1096" i="4"/>
  <c r="C1097" i="4"/>
  <c r="D1097" i="4"/>
  <c r="C1098" i="4"/>
  <c r="D1098" i="4"/>
  <c r="C1099" i="4"/>
  <c r="D1099" i="4"/>
  <c r="C1100" i="4"/>
  <c r="D1100" i="4"/>
  <c r="C1101" i="4"/>
  <c r="D1101" i="4"/>
  <c r="C1102" i="4"/>
  <c r="D1102" i="4"/>
  <c r="C1103" i="4"/>
  <c r="D1103" i="4"/>
  <c r="C1104" i="4"/>
  <c r="D1104" i="4"/>
  <c r="C1105" i="4"/>
  <c r="D1105" i="4"/>
  <c r="C1106" i="4"/>
  <c r="D1106" i="4"/>
  <c r="C1107" i="4"/>
  <c r="D1107" i="4"/>
  <c r="C1108" i="4"/>
  <c r="D1108" i="4"/>
  <c r="C1109" i="4"/>
  <c r="D1109" i="4"/>
  <c r="C1110" i="4"/>
  <c r="D1110" i="4"/>
  <c r="C1111" i="4"/>
  <c r="D1111" i="4"/>
  <c r="C1112" i="4"/>
  <c r="D1112" i="4"/>
  <c r="C1113" i="4"/>
  <c r="D1113" i="4"/>
  <c r="C1114" i="4"/>
  <c r="D1114" i="4"/>
  <c r="C1115" i="4"/>
  <c r="D1115" i="4"/>
  <c r="C1116" i="4"/>
  <c r="D1116" i="4"/>
  <c r="C1117" i="4"/>
  <c r="D1117" i="4"/>
  <c r="C1118" i="4"/>
  <c r="D1118" i="4"/>
  <c r="C1119" i="4"/>
  <c r="D1119" i="4"/>
  <c r="C1120" i="4"/>
  <c r="D1120" i="4"/>
  <c r="C1121" i="4"/>
  <c r="D1121" i="4"/>
  <c r="C1122" i="4"/>
  <c r="D1122" i="4"/>
  <c r="C1123" i="4"/>
  <c r="D1123" i="4"/>
  <c r="C1124" i="4"/>
  <c r="D1124" i="4"/>
  <c r="C1125" i="4"/>
  <c r="D1125" i="4"/>
  <c r="C1126" i="4"/>
  <c r="D1126" i="4"/>
  <c r="C1127" i="4"/>
  <c r="D1127" i="4"/>
  <c r="C1128" i="4"/>
  <c r="D1128" i="4"/>
  <c r="C1129" i="4"/>
  <c r="D1129" i="4"/>
  <c r="C1130" i="4"/>
  <c r="D1130" i="4"/>
  <c r="C1131" i="4"/>
  <c r="D1131" i="4"/>
  <c r="C1132" i="4"/>
  <c r="D1132" i="4"/>
  <c r="C1133" i="4"/>
  <c r="D1133" i="4"/>
  <c r="C1134" i="4"/>
  <c r="D1134" i="4"/>
  <c r="C1135" i="4"/>
  <c r="D1135" i="4"/>
  <c r="C1136" i="4"/>
  <c r="D1136" i="4"/>
  <c r="C1137" i="4"/>
  <c r="D1137" i="4"/>
  <c r="C1138" i="4"/>
  <c r="D1138" i="4"/>
  <c r="C1139" i="4"/>
  <c r="D1139" i="4"/>
  <c r="C1140" i="4"/>
  <c r="D1140" i="4"/>
  <c r="C1141" i="4"/>
  <c r="D1141" i="4"/>
  <c r="C1142" i="4"/>
  <c r="D1142" i="4"/>
  <c r="C1143" i="4"/>
  <c r="D1143" i="4"/>
  <c r="C1144" i="4"/>
  <c r="D1144" i="4"/>
  <c r="C1145" i="4"/>
  <c r="D1145" i="4"/>
  <c r="C1146" i="4"/>
  <c r="D1146" i="4"/>
  <c r="C1147" i="4"/>
  <c r="D1147" i="4"/>
  <c r="C1148" i="4"/>
  <c r="D1148" i="4"/>
  <c r="C1149" i="4"/>
  <c r="D1149" i="4"/>
  <c r="C1150" i="4"/>
  <c r="D1150" i="4"/>
  <c r="C1151" i="4"/>
  <c r="D1151" i="4"/>
  <c r="C1152" i="4"/>
  <c r="D1152" i="4"/>
  <c r="C1153" i="4"/>
  <c r="D1153" i="4"/>
  <c r="C1154" i="4"/>
  <c r="D1154" i="4"/>
  <c r="C1155" i="4"/>
  <c r="D1155" i="4"/>
  <c r="C1156" i="4"/>
  <c r="D1156" i="4"/>
  <c r="C1157" i="4"/>
  <c r="D1157" i="4"/>
  <c r="C1158" i="4"/>
  <c r="D1158" i="4"/>
  <c r="C1159" i="4"/>
  <c r="D1159" i="4"/>
  <c r="C1160" i="4"/>
  <c r="D1160" i="4"/>
  <c r="C1161" i="4"/>
  <c r="D1161" i="4"/>
  <c r="C1162" i="4"/>
  <c r="D1162" i="4"/>
  <c r="C1163" i="4"/>
  <c r="D1163" i="4"/>
  <c r="C1164" i="4"/>
  <c r="D1164" i="4"/>
  <c r="C1165" i="4"/>
  <c r="D1165" i="4"/>
  <c r="C1166" i="4"/>
  <c r="D1166" i="4"/>
  <c r="C1167" i="4"/>
  <c r="D1167" i="4"/>
  <c r="C1168" i="4"/>
  <c r="D1168" i="4"/>
  <c r="C1169" i="4"/>
  <c r="D1169" i="4"/>
  <c r="C1170" i="4"/>
  <c r="D1170" i="4"/>
  <c r="C1171" i="4"/>
  <c r="D1171" i="4"/>
  <c r="C1172" i="4"/>
  <c r="D1172" i="4"/>
  <c r="C1173" i="4"/>
  <c r="D1173" i="4"/>
  <c r="C1174" i="4"/>
  <c r="D1174" i="4"/>
  <c r="C1175" i="4"/>
  <c r="D1175" i="4"/>
  <c r="C1176" i="4"/>
  <c r="D1176" i="4"/>
  <c r="C1177" i="4"/>
  <c r="D1177" i="4"/>
  <c r="C1178" i="4"/>
  <c r="D1178" i="4"/>
  <c r="C1179" i="4"/>
  <c r="D1179" i="4"/>
  <c r="C1180" i="4"/>
  <c r="D1180" i="4"/>
  <c r="C1181" i="4"/>
  <c r="D1181" i="4"/>
  <c r="C1182" i="4"/>
  <c r="D1182" i="4"/>
  <c r="C1183" i="4"/>
  <c r="D1183" i="4"/>
  <c r="C1184" i="4"/>
  <c r="D1184" i="4"/>
  <c r="C1185" i="4"/>
  <c r="D1185" i="4"/>
  <c r="C1186" i="4"/>
  <c r="D1186" i="4"/>
  <c r="C1187" i="4"/>
  <c r="D1187" i="4"/>
  <c r="C1188" i="4"/>
  <c r="D1188" i="4"/>
  <c r="C1189" i="4"/>
  <c r="D1189" i="4"/>
  <c r="C1190" i="4"/>
  <c r="D1190" i="4"/>
  <c r="C1191" i="4"/>
  <c r="D1191" i="4"/>
  <c r="C1192" i="4"/>
  <c r="D1192" i="4"/>
  <c r="C1193" i="4"/>
  <c r="D1193" i="4"/>
  <c r="C1194" i="4"/>
  <c r="D1194" i="4"/>
  <c r="C1195" i="4"/>
  <c r="D1195" i="4"/>
  <c r="C1196" i="4"/>
  <c r="D1196" i="4"/>
  <c r="C1197" i="4"/>
  <c r="D1197" i="4"/>
  <c r="C1198" i="4"/>
  <c r="D1198" i="4"/>
  <c r="C1199" i="4"/>
  <c r="D1199" i="4"/>
  <c r="C1200" i="4"/>
  <c r="D1200" i="4"/>
  <c r="C1201" i="4"/>
  <c r="D1201" i="4"/>
  <c r="C1202" i="4"/>
  <c r="D1202" i="4"/>
  <c r="C1203" i="4"/>
  <c r="D1203" i="4"/>
  <c r="C1204" i="4"/>
  <c r="D1204" i="4"/>
  <c r="C1205" i="4"/>
  <c r="D1205" i="4"/>
  <c r="C1206" i="4"/>
  <c r="D1206" i="4"/>
  <c r="C1207" i="4"/>
  <c r="D1207" i="4"/>
  <c r="C1208" i="4"/>
  <c r="D1208" i="4"/>
  <c r="C1209" i="4"/>
  <c r="D1209" i="4"/>
  <c r="C1210" i="4"/>
  <c r="D1210" i="4"/>
  <c r="C1211" i="4"/>
  <c r="D1211" i="4"/>
  <c r="C1212" i="4"/>
  <c r="D1212" i="4"/>
  <c r="C1213" i="4"/>
  <c r="D1213" i="4"/>
  <c r="C1214" i="4"/>
  <c r="D1214" i="4"/>
  <c r="C1215" i="4"/>
  <c r="D1215" i="4"/>
  <c r="C1216" i="4"/>
  <c r="D1216" i="4"/>
  <c r="C1217" i="4"/>
  <c r="D1217" i="4"/>
  <c r="C1218" i="4"/>
  <c r="D1218" i="4"/>
  <c r="C1219" i="4"/>
  <c r="D1219" i="4"/>
  <c r="C1220" i="4"/>
  <c r="D1220" i="4"/>
  <c r="C1221" i="4"/>
  <c r="D1221" i="4"/>
  <c r="C1222" i="4"/>
  <c r="D1222" i="4"/>
  <c r="C1223" i="4"/>
  <c r="D1223" i="4"/>
  <c r="C1224" i="4"/>
  <c r="D1224" i="4"/>
  <c r="C1225" i="4"/>
  <c r="D1225" i="4"/>
  <c r="C1226" i="4"/>
  <c r="D1226" i="4"/>
  <c r="C1227" i="4"/>
  <c r="D1227" i="4"/>
  <c r="C1228" i="4"/>
  <c r="D1228" i="4"/>
  <c r="C1229" i="4"/>
  <c r="D1229" i="4"/>
  <c r="C1230" i="4"/>
  <c r="D1230" i="4"/>
  <c r="C1231" i="4"/>
  <c r="D1231" i="4"/>
  <c r="C1232" i="4"/>
  <c r="D1232" i="4"/>
  <c r="C1233" i="4"/>
  <c r="D1233" i="4"/>
  <c r="C1234" i="4"/>
  <c r="D1234" i="4"/>
  <c r="C1235" i="4"/>
  <c r="D1235" i="4"/>
  <c r="C1236" i="4"/>
  <c r="D1236" i="4"/>
  <c r="C1237" i="4"/>
  <c r="D1237" i="4"/>
  <c r="C1238" i="4"/>
  <c r="D1238" i="4"/>
  <c r="C1239" i="4"/>
  <c r="D1239" i="4"/>
  <c r="C1240" i="4"/>
  <c r="D1240" i="4"/>
  <c r="C1241" i="4"/>
  <c r="D1241" i="4"/>
  <c r="C1242" i="4"/>
  <c r="D1242" i="4"/>
  <c r="C1243" i="4"/>
  <c r="D1243" i="4"/>
  <c r="C1244" i="4"/>
  <c r="D1244" i="4"/>
  <c r="C1245" i="4"/>
  <c r="D1245" i="4"/>
  <c r="C1246" i="4"/>
  <c r="D1246" i="4"/>
  <c r="C1247" i="4"/>
  <c r="D1247" i="4"/>
  <c r="C1248" i="4"/>
  <c r="D1248" i="4"/>
  <c r="C1249" i="4"/>
  <c r="D1249" i="4"/>
  <c r="C1250" i="4"/>
  <c r="D1250" i="4"/>
  <c r="C1251" i="4"/>
  <c r="D1251" i="4"/>
  <c r="C1252" i="4"/>
  <c r="D1252" i="4"/>
  <c r="C1253" i="4"/>
  <c r="D1253" i="4"/>
  <c r="C1254" i="4"/>
  <c r="D1254" i="4"/>
  <c r="C1255" i="4"/>
  <c r="D1255" i="4"/>
  <c r="C1256" i="4"/>
  <c r="D1256" i="4"/>
  <c r="C1257" i="4"/>
  <c r="D1257" i="4"/>
  <c r="C1258" i="4"/>
  <c r="D1258" i="4"/>
  <c r="C1259" i="4"/>
  <c r="D1259" i="4"/>
  <c r="C1260" i="4"/>
  <c r="D1260" i="4"/>
  <c r="C1261" i="4"/>
  <c r="D1261" i="4"/>
  <c r="C1262" i="4"/>
  <c r="D1262" i="4"/>
  <c r="C1263" i="4"/>
  <c r="D1263" i="4"/>
  <c r="C1264" i="4"/>
  <c r="D1264" i="4"/>
  <c r="C1265" i="4"/>
  <c r="D1265" i="4"/>
  <c r="C1266" i="4"/>
  <c r="D1266" i="4"/>
  <c r="C1267" i="4"/>
  <c r="D1267" i="4"/>
  <c r="C1268" i="4"/>
  <c r="D1268" i="4"/>
  <c r="C1269" i="4"/>
  <c r="D1269" i="4"/>
  <c r="C1270" i="4"/>
  <c r="D1270" i="4"/>
  <c r="C1271" i="4"/>
  <c r="D1271" i="4"/>
  <c r="C1272" i="4"/>
  <c r="D1272" i="4"/>
  <c r="C1273" i="4"/>
  <c r="D1273" i="4"/>
  <c r="C1274" i="4"/>
  <c r="D1274" i="4"/>
  <c r="C1275" i="4"/>
  <c r="D1275" i="4"/>
  <c r="C1276" i="4"/>
  <c r="D1276" i="4"/>
  <c r="C1277" i="4"/>
  <c r="D1277" i="4"/>
  <c r="C1278" i="4"/>
  <c r="D1278" i="4"/>
  <c r="C1279" i="4"/>
  <c r="D1279" i="4"/>
  <c r="C1280" i="4"/>
  <c r="D1280" i="4"/>
  <c r="C1281" i="4"/>
  <c r="D1281" i="4"/>
  <c r="C1282" i="4"/>
  <c r="D1282" i="4"/>
  <c r="C1283" i="4"/>
  <c r="D1283" i="4"/>
  <c r="C1284" i="4"/>
  <c r="D1284" i="4"/>
  <c r="C1285" i="4"/>
  <c r="D1285" i="4"/>
  <c r="C1286" i="4"/>
  <c r="D1286" i="4"/>
  <c r="C1287" i="4"/>
  <c r="D1287" i="4"/>
  <c r="C1288" i="4"/>
  <c r="D1288" i="4"/>
  <c r="C1289" i="4"/>
  <c r="D1289" i="4"/>
  <c r="C1290" i="4"/>
  <c r="D1290" i="4"/>
  <c r="C1291" i="4"/>
  <c r="D1291" i="4"/>
  <c r="C1292" i="4"/>
  <c r="D1292" i="4"/>
  <c r="C1293" i="4"/>
  <c r="D1293" i="4"/>
  <c r="C1294" i="4"/>
  <c r="D1294" i="4"/>
  <c r="C1295" i="4"/>
  <c r="D1295" i="4"/>
  <c r="C1296" i="4"/>
  <c r="D1296" i="4"/>
  <c r="C1297" i="4"/>
  <c r="D1297" i="4"/>
  <c r="C1298" i="4"/>
  <c r="D1298" i="4"/>
  <c r="C1299" i="4"/>
  <c r="D1299" i="4"/>
  <c r="C1300" i="4"/>
  <c r="D1300" i="4"/>
  <c r="C1301" i="4"/>
  <c r="D1301" i="4"/>
  <c r="C1302" i="4"/>
  <c r="D1302" i="4"/>
  <c r="C1303" i="4"/>
  <c r="D1303" i="4"/>
  <c r="C1304" i="4"/>
  <c r="D1304" i="4"/>
  <c r="C1305" i="4"/>
  <c r="D1305" i="4"/>
  <c r="C1306" i="4"/>
  <c r="D1306" i="4"/>
  <c r="C1307" i="4"/>
  <c r="D1307" i="4"/>
  <c r="C1308" i="4"/>
  <c r="D1308" i="4"/>
  <c r="C1309" i="4"/>
  <c r="D1309" i="4"/>
  <c r="C1310" i="4"/>
  <c r="D1310" i="4"/>
  <c r="C1311" i="4"/>
  <c r="D1311" i="4"/>
  <c r="C1312" i="4"/>
  <c r="D1312" i="4"/>
  <c r="C1313" i="4"/>
  <c r="D1313" i="4"/>
  <c r="C1314" i="4"/>
  <c r="D1314" i="4"/>
  <c r="C1315" i="4"/>
  <c r="D1315" i="4"/>
  <c r="C1316" i="4"/>
  <c r="D1316" i="4"/>
  <c r="C1317" i="4"/>
  <c r="D1317" i="4"/>
  <c r="C1318" i="4"/>
  <c r="D1318" i="4"/>
  <c r="C1319" i="4"/>
  <c r="D1319" i="4"/>
  <c r="C1320" i="4"/>
  <c r="D1320" i="4"/>
  <c r="C1321" i="4"/>
  <c r="D1321" i="4"/>
  <c r="C1322" i="4"/>
  <c r="D1322" i="4"/>
  <c r="C1323" i="4"/>
  <c r="D1323" i="4"/>
  <c r="C1324" i="4"/>
  <c r="D1324" i="4"/>
  <c r="C1325" i="4"/>
  <c r="D1325" i="4"/>
  <c r="C1326" i="4"/>
  <c r="D1326" i="4"/>
  <c r="C1327" i="4"/>
  <c r="D1327" i="4"/>
  <c r="C1328" i="4"/>
  <c r="D1328" i="4"/>
  <c r="C1329" i="4"/>
  <c r="D1329" i="4"/>
  <c r="C1330" i="4"/>
  <c r="D1330" i="4"/>
  <c r="C1331" i="4"/>
  <c r="D1331" i="4"/>
  <c r="C1332" i="4"/>
  <c r="D1332" i="4"/>
  <c r="C1333" i="4"/>
  <c r="D1333" i="4"/>
  <c r="C1334" i="4"/>
  <c r="D1334" i="4"/>
  <c r="C1335" i="4"/>
  <c r="D1335" i="4"/>
  <c r="C1336" i="4"/>
  <c r="D1336" i="4"/>
  <c r="C1337" i="4"/>
  <c r="D1337" i="4"/>
  <c r="C1338" i="4"/>
  <c r="D1338" i="4"/>
  <c r="C1339" i="4"/>
  <c r="D1339" i="4"/>
  <c r="C1340" i="4"/>
  <c r="D1340" i="4"/>
  <c r="C1341" i="4"/>
  <c r="D1341" i="4"/>
  <c r="C1342" i="4"/>
  <c r="D1342" i="4"/>
  <c r="C1343" i="4"/>
  <c r="D1343" i="4"/>
  <c r="C1344" i="4"/>
  <c r="D1344" i="4"/>
  <c r="C1345" i="4"/>
  <c r="D1345" i="4"/>
  <c r="C1346" i="4"/>
  <c r="D1346" i="4"/>
  <c r="C1347" i="4"/>
  <c r="D1347" i="4"/>
  <c r="C1348" i="4"/>
  <c r="D1348" i="4"/>
  <c r="C1349" i="4"/>
  <c r="D1349" i="4"/>
  <c r="C1350" i="4"/>
  <c r="D1350" i="4"/>
  <c r="C1351" i="4"/>
  <c r="D1351" i="4"/>
  <c r="C1352" i="4"/>
  <c r="D1352" i="4"/>
  <c r="C1353" i="4"/>
  <c r="D1353" i="4"/>
  <c r="C1354" i="4"/>
  <c r="D1354" i="4"/>
  <c r="C1355" i="4"/>
  <c r="D1355" i="4"/>
  <c r="C1356" i="4"/>
  <c r="D1356" i="4"/>
  <c r="C1357" i="4"/>
  <c r="D1357" i="4"/>
  <c r="C1358" i="4"/>
  <c r="D1358" i="4"/>
  <c r="C1359" i="4"/>
  <c r="D1359" i="4"/>
  <c r="C1360" i="4"/>
  <c r="D1360" i="4"/>
  <c r="C1361" i="4"/>
  <c r="D1361" i="4"/>
  <c r="C1362" i="4"/>
  <c r="D1362" i="4"/>
  <c r="C1363" i="4"/>
  <c r="D1363" i="4"/>
  <c r="C1364" i="4"/>
  <c r="D1364" i="4"/>
  <c r="C1365" i="4"/>
  <c r="D1365" i="4"/>
  <c r="C1366" i="4"/>
  <c r="D1366" i="4"/>
  <c r="C1367" i="4"/>
  <c r="D1367" i="4"/>
  <c r="C1368" i="4"/>
  <c r="D1368" i="4"/>
  <c r="C1369" i="4"/>
  <c r="D1369" i="4"/>
  <c r="C1370" i="4"/>
  <c r="D1370" i="4"/>
  <c r="C1371" i="4"/>
  <c r="D1371" i="4"/>
  <c r="C1372" i="4"/>
  <c r="D1372" i="4"/>
  <c r="C1373" i="4"/>
  <c r="D1373" i="4"/>
  <c r="C1374" i="4"/>
  <c r="D1374" i="4"/>
  <c r="C1375" i="4"/>
  <c r="D1375" i="4"/>
  <c r="C1376" i="4"/>
  <c r="D1376" i="4"/>
  <c r="C1377" i="4"/>
  <c r="D1377" i="4"/>
  <c r="C1378" i="4"/>
  <c r="D1378" i="4"/>
  <c r="C1379" i="4"/>
  <c r="D1379" i="4"/>
  <c r="C1380" i="4"/>
  <c r="D1380" i="4"/>
  <c r="C1381" i="4"/>
  <c r="D1381" i="4"/>
  <c r="C1382" i="4"/>
  <c r="D1382" i="4"/>
  <c r="C1383" i="4"/>
  <c r="D1383" i="4"/>
  <c r="C1384" i="4"/>
  <c r="D1384" i="4"/>
  <c r="C1385" i="4"/>
  <c r="D1385" i="4"/>
  <c r="C1386" i="4"/>
  <c r="D1386" i="4"/>
  <c r="C1387" i="4"/>
  <c r="D1387" i="4"/>
  <c r="C1388" i="4"/>
  <c r="D1388" i="4"/>
  <c r="C1389" i="4"/>
  <c r="D1389" i="4"/>
  <c r="C1390" i="4"/>
  <c r="D1390" i="4"/>
  <c r="C1391" i="4"/>
  <c r="D1391" i="4"/>
  <c r="C1392" i="4"/>
  <c r="D1392" i="4"/>
  <c r="C1393" i="4"/>
  <c r="D1393" i="4"/>
  <c r="C1394" i="4"/>
  <c r="D1394" i="4"/>
  <c r="C1395" i="4"/>
  <c r="D1395" i="4"/>
  <c r="C1396" i="4"/>
  <c r="D1396" i="4"/>
  <c r="C1397" i="4"/>
  <c r="D1397" i="4"/>
  <c r="C1398" i="4"/>
  <c r="D1398" i="4"/>
  <c r="C1399" i="4"/>
  <c r="D1399" i="4"/>
  <c r="C1400" i="4"/>
  <c r="D1400" i="4"/>
  <c r="C1401" i="4"/>
  <c r="D1401" i="4"/>
  <c r="C1402" i="4"/>
  <c r="D1402" i="4"/>
  <c r="C1403" i="4"/>
  <c r="D1403" i="4"/>
  <c r="C1404" i="4"/>
  <c r="D1404" i="4"/>
  <c r="C1405" i="4"/>
  <c r="D1405" i="4"/>
  <c r="C1406" i="4"/>
  <c r="D1406" i="4"/>
  <c r="C1407" i="4"/>
  <c r="D1407" i="4"/>
  <c r="C1408" i="4"/>
  <c r="D1408" i="4"/>
  <c r="C1409" i="4"/>
  <c r="D1409" i="4"/>
  <c r="C1410" i="4"/>
  <c r="D1410" i="4"/>
  <c r="C1411" i="4"/>
  <c r="D1411" i="4"/>
  <c r="C1412" i="4"/>
  <c r="D1412" i="4"/>
  <c r="C1413" i="4"/>
  <c r="D1413" i="4"/>
  <c r="C1414" i="4"/>
  <c r="D1414" i="4"/>
  <c r="C1415" i="4"/>
  <c r="D1415" i="4"/>
  <c r="C1416" i="4"/>
  <c r="D1416" i="4"/>
  <c r="C1417" i="4"/>
  <c r="D1417" i="4"/>
  <c r="C1418" i="4"/>
  <c r="D1418" i="4"/>
  <c r="C1419" i="4"/>
  <c r="D1419" i="4"/>
  <c r="C1420" i="4"/>
  <c r="D1420" i="4"/>
  <c r="C1421" i="4"/>
  <c r="D1421" i="4"/>
  <c r="C1422" i="4"/>
  <c r="D1422" i="4"/>
  <c r="C1423" i="4"/>
  <c r="D1423" i="4"/>
  <c r="C1424" i="4"/>
  <c r="D1424" i="4"/>
  <c r="C1425" i="4"/>
  <c r="D1425" i="4"/>
  <c r="C1426" i="4"/>
  <c r="D1426" i="4"/>
  <c r="C1427" i="4"/>
  <c r="D1427" i="4"/>
  <c r="C1428" i="4"/>
  <c r="D1428" i="4"/>
  <c r="C1429" i="4"/>
  <c r="D1429" i="4"/>
  <c r="C1430" i="4"/>
  <c r="D1430" i="4"/>
  <c r="C1431" i="4"/>
  <c r="D1431" i="4"/>
  <c r="C1432" i="4"/>
  <c r="D1432" i="4"/>
  <c r="C1433" i="4"/>
  <c r="D1433" i="4"/>
  <c r="C1434" i="4"/>
  <c r="D1434" i="4"/>
  <c r="C1435" i="4"/>
  <c r="D1435" i="4"/>
  <c r="C1436" i="4"/>
  <c r="D1436" i="4"/>
  <c r="C1437" i="4"/>
  <c r="D1437" i="4"/>
  <c r="C1438" i="4"/>
  <c r="D1438" i="4"/>
  <c r="C1439" i="4"/>
  <c r="D1439" i="4"/>
  <c r="C1440" i="4"/>
  <c r="D1440" i="4"/>
  <c r="C1441" i="4"/>
  <c r="D1441" i="4"/>
  <c r="C1442" i="4"/>
  <c r="D1442" i="4"/>
  <c r="C1443" i="4"/>
  <c r="D1443" i="4"/>
  <c r="C1444" i="4"/>
  <c r="D1444" i="4"/>
  <c r="C1445" i="4"/>
  <c r="D1445" i="4"/>
  <c r="C1446" i="4"/>
  <c r="D1446" i="4"/>
  <c r="C1447" i="4"/>
  <c r="D1447" i="4"/>
  <c r="C1448" i="4"/>
  <c r="D1448" i="4"/>
  <c r="C1449" i="4"/>
  <c r="D1449" i="4"/>
  <c r="C1450" i="4"/>
  <c r="D1450" i="4"/>
  <c r="C1451" i="4"/>
  <c r="D1451" i="4"/>
  <c r="C1452" i="4"/>
  <c r="D1452" i="4"/>
  <c r="C1453" i="4"/>
  <c r="D1453" i="4"/>
  <c r="C1454" i="4"/>
  <c r="D1454" i="4"/>
  <c r="C1455" i="4"/>
  <c r="D1455" i="4"/>
  <c r="C1456" i="4"/>
  <c r="D1456" i="4"/>
  <c r="C1457" i="4"/>
  <c r="D1457" i="4"/>
  <c r="C1458" i="4"/>
  <c r="D1458" i="4"/>
  <c r="C1459" i="4"/>
  <c r="D1459" i="4"/>
  <c r="C1460" i="4"/>
  <c r="D1460" i="4"/>
  <c r="C1461" i="4"/>
  <c r="D1461" i="4"/>
  <c r="C1462" i="4"/>
  <c r="D1462" i="4"/>
  <c r="C1463" i="4"/>
  <c r="D1463" i="4"/>
  <c r="C1464" i="4"/>
  <c r="D1464" i="4"/>
  <c r="C1465" i="4"/>
  <c r="D1465" i="4"/>
  <c r="C1466" i="4"/>
  <c r="D1466" i="4"/>
  <c r="C1467" i="4"/>
  <c r="D1467" i="4"/>
  <c r="C1468" i="4"/>
  <c r="D1468" i="4"/>
  <c r="C1469" i="4"/>
  <c r="D1469" i="4"/>
  <c r="C1470" i="4"/>
  <c r="D1470" i="4"/>
  <c r="C1471" i="4"/>
  <c r="D1471" i="4"/>
  <c r="C1472" i="4"/>
  <c r="D1472" i="4"/>
  <c r="C1473" i="4"/>
  <c r="D1473" i="4"/>
  <c r="C1474" i="4"/>
  <c r="D1474" i="4"/>
  <c r="C1475" i="4"/>
  <c r="D1475" i="4"/>
  <c r="C1476" i="4"/>
  <c r="D1476" i="4"/>
  <c r="C1477" i="4"/>
  <c r="D1477" i="4"/>
  <c r="C1478" i="4"/>
  <c r="D1478" i="4"/>
  <c r="C1479" i="4"/>
  <c r="D1479" i="4"/>
  <c r="C1480" i="4"/>
  <c r="D1480" i="4"/>
  <c r="C1481" i="4"/>
  <c r="D1481" i="4"/>
  <c r="C1482" i="4"/>
  <c r="D1482" i="4"/>
  <c r="C1483" i="4"/>
  <c r="D1483" i="4"/>
  <c r="C1484" i="4"/>
  <c r="D1484" i="4"/>
  <c r="C1485" i="4"/>
  <c r="D1485" i="4"/>
  <c r="C1486" i="4"/>
  <c r="D1486" i="4"/>
  <c r="C1487" i="4"/>
  <c r="D1487" i="4"/>
  <c r="C1488" i="4"/>
  <c r="D1488" i="4"/>
  <c r="C1489" i="4"/>
  <c r="D1489" i="4"/>
  <c r="C1490" i="4"/>
  <c r="D1490" i="4"/>
  <c r="C1491" i="4"/>
  <c r="D1491" i="4"/>
  <c r="C1492" i="4"/>
  <c r="D1492" i="4"/>
  <c r="C1493" i="4"/>
  <c r="D1493" i="4"/>
  <c r="C1494" i="4"/>
  <c r="D1494" i="4"/>
  <c r="C1495" i="4"/>
  <c r="D1495" i="4"/>
  <c r="C1496" i="4"/>
  <c r="D1496" i="4"/>
  <c r="C1497" i="4"/>
  <c r="D1497" i="4"/>
  <c r="C1498" i="4"/>
  <c r="D1498" i="4"/>
  <c r="C1499" i="4"/>
  <c r="D1499" i="4"/>
  <c r="C1500" i="4"/>
  <c r="D1500" i="4"/>
  <c r="C1501" i="4"/>
  <c r="D1501" i="4"/>
  <c r="C1502" i="4"/>
  <c r="D1502" i="4"/>
  <c r="C1503" i="4"/>
  <c r="D1503" i="4"/>
  <c r="C1504" i="4"/>
  <c r="D1504" i="4"/>
  <c r="C1505" i="4"/>
  <c r="D1505" i="4"/>
  <c r="C1506" i="4"/>
  <c r="D1506" i="4"/>
  <c r="C1507" i="4"/>
  <c r="D1507" i="4"/>
  <c r="C1508" i="4"/>
  <c r="D1508" i="4"/>
  <c r="C1509" i="4"/>
  <c r="D1509" i="4"/>
  <c r="C1510" i="4"/>
  <c r="D1510" i="4"/>
  <c r="C1511" i="4"/>
  <c r="D1511" i="4"/>
  <c r="C1512" i="4"/>
  <c r="D1512" i="4"/>
  <c r="C1513" i="4"/>
  <c r="D1513" i="4"/>
  <c r="C1514" i="4"/>
  <c r="D1514" i="4"/>
  <c r="C1515" i="4"/>
  <c r="D1515" i="4"/>
  <c r="C1516" i="4"/>
  <c r="D1516" i="4"/>
  <c r="C1517" i="4"/>
  <c r="D1517" i="4"/>
  <c r="C1518" i="4"/>
  <c r="D1518" i="4"/>
  <c r="C1519" i="4"/>
  <c r="D1519" i="4"/>
  <c r="C1520" i="4"/>
  <c r="D1520" i="4"/>
  <c r="C1521" i="4"/>
  <c r="D1521" i="4"/>
  <c r="C1522" i="4"/>
  <c r="D1522" i="4"/>
  <c r="C1523" i="4"/>
  <c r="D1523" i="4"/>
  <c r="C1524" i="4"/>
  <c r="D1524" i="4"/>
  <c r="C1525" i="4"/>
  <c r="D1525" i="4"/>
  <c r="C1526" i="4"/>
  <c r="D1526" i="4"/>
  <c r="C1527" i="4"/>
  <c r="D1527" i="4"/>
  <c r="C1528" i="4"/>
  <c r="D1528" i="4"/>
  <c r="C1529" i="4"/>
  <c r="D1529" i="4"/>
  <c r="C1530" i="4"/>
  <c r="D1530" i="4"/>
  <c r="C1531" i="4"/>
  <c r="D1531" i="4"/>
  <c r="C1532" i="4"/>
  <c r="D1532" i="4"/>
  <c r="C1533" i="4"/>
  <c r="D1533" i="4"/>
  <c r="C1534" i="4"/>
  <c r="D1534" i="4"/>
  <c r="C1535" i="4"/>
  <c r="D1535" i="4"/>
  <c r="C1536" i="4"/>
  <c r="D1536" i="4"/>
  <c r="C1537" i="4"/>
  <c r="D1537" i="4"/>
  <c r="C1538" i="4"/>
  <c r="D1538" i="4"/>
  <c r="C1539" i="4"/>
  <c r="D1539" i="4"/>
  <c r="C1540" i="4"/>
  <c r="D1540" i="4"/>
  <c r="C1541" i="4"/>
  <c r="D1541" i="4"/>
  <c r="C1542" i="4"/>
  <c r="D1542" i="4"/>
  <c r="C1543" i="4"/>
  <c r="D1543" i="4"/>
  <c r="C1544" i="4"/>
  <c r="D1544" i="4"/>
  <c r="C1545" i="4"/>
  <c r="D1545" i="4"/>
  <c r="C1546" i="4"/>
  <c r="D1546" i="4"/>
  <c r="C1547" i="4"/>
  <c r="D1547" i="4"/>
  <c r="C1548" i="4"/>
  <c r="D1548" i="4"/>
  <c r="C1549" i="4"/>
  <c r="D1549" i="4"/>
  <c r="C1550" i="4"/>
  <c r="D1550" i="4"/>
  <c r="C1551" i="4"/>
  <c r="D1551" i="4"/>
  <c r="C1552" i="4"/>
  <c r="D1552" i="4"/>
  <c r="C1553" i="4"/>
  <c r="D1553" i="4"/>
  <c r="C1554" i="4"/>
  <c r="D1554" i="4"/>
  <c r="C1555" i="4"/>
  <c r="D1555" i="4"/>
  <c r="C1556" i="4"/>
  <c r="D1556" i="4"/>
  <c r="C1557" i="4"/>
  <c r="D1557" i="4"/>
  <c r="C1558" i="4"/>
  <c r="D1558" i="4"/>
  <c r="C1559" i="4"/>
  <c r="D1559" i="4"/>
  <c r="C1560" i="4"/>
  <c r="D1560" i="4"/>
  <c r="C1561" i="4"/>
  <c r="D1561" i="4"/>
  <c r="C1562" i="4"/>
  <c r="D1562" i="4"/>
  <c r="C1563" i="4"/>
  <c r="D1563" i="4"/>
  <c r="C1564" i="4"/>
  <c r="D1564" i="4"/>
  <c r="C1565" i="4"/>
  <c r="D1565" i="4"/>
  <c r="C1566" i="4"/>
  <c r="D1566" i="4"/>
  <c r="C1567" i="4"/>
  <c r="D1567" i="4"/>
  <c r="C1568" i="4"/>
  <c r="D1568" i="4"/>
  <c r="C1569" i="4"/>
  <c r="D1569" i="4"/>
  <c r="C1570" i="4"/>
  <c r="D1570" i="4"/>
  <c r="C1571" i="4"/>
  <c r="D1571" i="4"/>
  <c r="C1572" i="4"/>
  <c r="D1572" i="4"/>
  <c r="C1573" i="4"/>
  <c r="D1573" i="4"/>
  <c r="C1574" i="4"/>
  <c r="D1574" i="4"/>
  <c r="C1575" i="4"/>
  <c r="D1575" i="4"/>
  <c r="C1576" i="4"/>
  <c r="D1576" i="4"/>
  <c r="C1577" i="4"/>
  <c r="D1577" i="4"/>
  <c r="C1578" i="4"/>
  <c r="D1578" i="4"/>
  <c r="C1579" i="4"/>
  <c r="D1579" i="4"/>
  <c r="C1580" i="4"/>
  <c r="D1580" i="4"/>
  <c r="C1581" i="4"/>
  <c r="D1581" i="4"/>
  <c r="C1582" i="4"/>
  <c r="D1582" i="4"/>
  <c r="C1583" i="4"/>
  <c r="D1583" i="4"/>
  <c r="C1584" i="4"/>
  <c r="D1584" i="4"/>
  <c r="C1585" i="4"/>
  <c r="D1585" i="4"/>
  <c r="C1586" i="4"/>
  <c r="D1586" i="4"/>
  <c r="C1587" i="4"/>
  <c r="D1587" i="4"/>
  <c r="C1588" i="4"/>
  <c r="D1588" i="4"/>
  <c r="C1589" i="4"/>
  <c r="D1589" i="4"/>
  <c r="C1590" i="4"/>
  <c r="D1590" i="4"/>
  <c r="C1591" i="4"/>
  <c r="D1591" i="4"/>
  <c r="C1592" i="4"/>
  <c r="D1592" i="4"/>
  <c r="C1593" i="4"/>
  <c r="D1593" i="4"/>
  <c r="C1594" i="4"/>
  <c r="D1594" i="4"/>
  <c r="C1595" i="4"/>
  <c r="D1595" i="4"/>
  <c r="C1596" i="4"/>
  <c r="D1596" i="4"/>
  <c r="C1597" i="4"/>
  <c r="D1597" i="4"/>
  <c r="C1598" i="4"/>
  <c r="D1598" i="4"/>
  <c r="C1599" i="4"/>
  <c r="D1599" i="4"/>
  <c r="C1600" i="4"/>
  <c r="D1600" i="4"/>
  <c r="C1601" i="4"/>
  <c r="D1601" i="4"/>
  <c r="C1602" i="4"/>
  <c r="D1602" i="4"/>
  <c r="C1603" i="4"/>
  <c r="D1603" i="4"/>
  <c r="C1604" i="4"/>
  <c r="D1604" i="4"/>
  <c r="C1605" i="4"/>
  <c r="D1605" i="4"/>
  <c r="C1606" i="4"/>
  <c r="D1606" i="4"/>
  <c r="C1607" i="4"/>
  <c r="D1607" i="4"/>
  <c r="C1608" i="4"/>
  <c r="D1608" i="4"/>
  <c r="C1609" i="4"/>
  <c r="D1609" i="4"/>
  <c r="C1610" i="4"/>
  <c r="D1610" i="4"/>
  <c r="C1611" i="4"/>
  <c r="D1611" i="4"/>
  <c r="C1612" i="4"/>
  <c r="D1612" i="4"/>
  <c r="C1613" i="4"/>
  <c r="D1613" i="4"/>
  <c r="C1614" i="4"/>
  <c r="D1614" i="4"/>
  <c r="C1615" i="4"/>
  <c r="D1615" i="4"/>
  <c r="C1616" i="4"/>
  <c r="D1616" i="4"/>
  <c r="C1617" i="4"/>
  <c r="D1617" i="4"/>
  <c r="C1618" i="4"/>
  <c r="D1618" i="4"/>
  <c r="C1619" i="4"/>
  <c r="D1619" i="4"/>
  <c r="C1620" i="4"/>
  <c r="D1620" i="4"/>
  <c r="C1621" i="4"/>
  <c r="D1621" i="4"/>
  <c r="C1622" i="4"/>
  <c r="D1622" i="4"/>
  <c r="C1623" i="4"/>
  <c r="D1623" i="4"/>
  <c r="C1624" i="4"/>
  <c r="D1624" i="4"/>
  <c r="C1625" i="4"/>
  <c r="D1625" i="4"/>
  <c r="C1626" i="4"/>
  <c r="D1626" i="4"/>
  <c r="C1627" i="4"/>
  <c r="D1627" i="4"/>
  <c r="C1628" i="4"/>
  <c r="D1628" i="4"/>
  <c r="C1629" i="4"/>
  <c r="D1629" i="4"/>
  <c r="C1630" i="4"/>
  <c r="D1630" i="4"/>
  <c r="C1631" i="4"/>
  <c r="D1631" i="4"/>
  <c r="C1632" i="4"/>
  <c r="D1632" i="4"/>
  <c r="C1633" i="4"/>
  <c r="D1633" i="4"/>
  <c r="C1634" i="4"/>
  <c r="D1634" i="4"/>
  <c r="C1635" i="4"/>
  <c r="D1635" i="4"/>
  <c r="C1636" i="4"/>
  <c r="D1636" i="4"/>
  <c r="C1637" i="4"/>
  <c r="D1637" i="4"/>
  <c r="C1638" i="4"/>
  <c r="D1638" i="4"/>
  <c r="C1639" i="4"/>
  <c r="D1639" i="4"/>
  <c r="C1640" i="4"/>
  <c r="D1640" i="4"/>
  <c r="C1641" i="4"/>
  <c r="D1641" i="4"/>
  <c r="C1642" i="4"/>
  <c r="D1642" i="4"/>
  <c r="C1643" i="4"/>
  <c r="D1643" i="4"/>
  <c r="C1644" i="4"/>
  <c r="D1644" i="4"/>
  <c r="C1645" i="4"/>
  <c r="D1645" i="4"/>
  <c r="C1646" i="4"/>
  <c r="D1646" i="4"/>
  <c r="C1647" i="4"/>
  <c r="D1647" i="4"/>
  <c r="C1648" i="4"/>
  <c r="D1648" i="4"/>
  <c r="C1649" i="4"/>
  <c r="D1649" i="4"/>
  <c r="C1650" i="4"/>
  <c r="D1650" i="4"/>
  <c r="C1651" i="4"/>
  <c r="D1651" i="4"/>
  <c r="C1652" i="4"/>
  <c r="D1652" i="4"/>
  <c r="C1653" i="4"/>
  <c r="D1653" i="4"/>
  <c r="C1654" i="4"/>
  <c r="D1654" i="4"/>
  <c r="C1655" i="4"/>
  <c r="D1655" i="4"/>
  <c r="C1656" i="4"/>
  <c r="D1656" i="4"/>
  <c r="C1657" i="4"/>
  <c r="D1657" i="4"/>
  <c r="C1658" i="4"/>
  <c r="D1658" i="4"/>
  <c r="C1659" i="4"/>
  <c r="D1659" i="4"/>
  <c r="C1660" i="4"/>
  <c r="D1660" i="4"/>
  <c r="C1661" i="4"/>
  <c r="D1661" i="4"/>
  <c r="C1662" i="4"/>
  <c r="D1662" i="4"/>
  <c r="C1663" i="4"/>
  <c r="D1663" i="4"/>
  <c r="C1664" i="4"/>
  <c r="D1664" i="4"/>
  <c r="C1665" i="4"/>
  <c r="D1665" i="4"/>
  <c r="C1666" i="4"/>
  <c r="D1666" i="4"/>
  <c r="C1667" i="4"/>
  <c r="D1667" i="4"/>
  <c r="C1668" i="4"/>
  <c r="D1668" i="4"/>
  <c r="C1669" i="4"/>
  <c r="D1669" i="4"/>
  <c r="C1670" i="4"/>
  <c r="D1670" i="4"/>
  <c r="C1671" i="4"/>
  <c r="D1671" i="4"/>
  <c r="C1672" i="4"/>
  <c r="D1672" i="4"/>
  <c r="C1673" i="4"/>
  <c r="D1673" i="4"/>
  <c r="C1674" i="4"/>
  <c r="D1674" i="4"/>
  <c r="C1675" i="4"/>
  <c r="D1675" i="4"/>
  <c r="C1676" i="4"/>
  <c r="D1676" i="4"/>
  <c r="C1677" i="4"/>
  <c r="D1677" i="4"/>
  <c r="C1678" i="4"/>
  <c r="D1678" i="4"/>
  <c r="C1679" i="4"/>
  <c r="D1679" i="4"/>
  <c r="C1680" i="4"/>
  <c r="D1680" i="4"/>
  <c r="C1681" i="4"/>
  <c r="D1681" i="4"/>
  <c r="C1682" i="4"/>
  <c r="D1682" i="4"/>
  <c r="C1683" i="4"/>
  <c r="D1683" i="4"/>
  <c r="C1684" i="4"/>
  <c r="D1684" i="4"/>
  <c r="C1685" i="4"/>
  <c r="D1685" i="4"/>
  <c r="C1686" i="4"/>
  <c r="D1686" i="4"/>
  <c r="C1687" i="4"/>
  <c r="D1687" i="4"/>
  <c r="C1688" i="4"/>
  <c r="D1688" i="4"/>
  <c r="C1689" i="4"/>
  <c r="D1689" i="4"/>
  <c r="C1690" i="4"/>
  <c r="D1690" i="4"/>
  <c r="C1691" i="4"/>
  <c r="D1691" i="4"/>
  <c r="C1692" i="4"/>
  <c r="D1692" i="4"/>
  <c r="C1693" i="4"/>
  <c r="D1693" i="4"/>
  <c r="C1694" i="4"/>
  <c r="D1694" i="4"/>
  <c r="C1695" i="4"/>
  <c r="D1695" i="4"/>
  <c r="C1696" i="4"/>
  <c r="D1696" i="4"/>
  <c r="C1697" i="4"/>
  <c r="D1697" i="4"/>
  <c r="C1698" i="4"/>
  <c r="D1698" i="4"/>
  <c r="C1699" i="4"/>
  <c r="D1699" i="4"/>
  <c r="C1700" i="4"/>
  <c r="D1700" i="4"/>
  <c r="C1701" i="4"/>
  <c r="D1701" i="4"/>
  <c r="C1702" i="4"/>
  <c r="D1702" i="4"/>
  <c r="C1703" i="4"/>
  <c r="D1703" i="4"/>
  <c r="C1704" i="4"/>
  <c r="D1704" i="4"/>
  <c r="C1705" i="4"/>
  <c r="D1705" i="4"/>
  <c r="C1706" i="4"/>
  <c r="D1706" i="4"/>
  <c r="C1707" i="4"/>
  <c r="D1707" i="4"/>
  <c r="C1708" i="4"/>
  <c r="D1708" i="4"/>
  <c r="C1709" i="4"/>
  <c r="D1709" i="4"/>
  <c r="C1710" i="4"/>
  <c r="D1710" i="4"/>
  <c r="C1711" i="4"/>
  <c r="D1711" i="4"/>
  <c r="C1712" i="4"/>
  <c r="D1712" i="4"/>
  <c r="C1713" i="4"/>
  <c r="D1713" i="4"/>
  <c r="C1714" i="4"/>
  <c r="D1714" i="4"/>
  <c r="C1715" i="4"/>
  <c r="D1715" i="4"/>
  <c r="C1716" i="4"/>
  <c r="D1716" i="4"/>
  <c r="C1717" i="4"/>
  <c r="D1717" i="4"/>
  <c r="C1718" i="4"/>
  <c r="D1718" i="4"/>
  <c r="C1719" i="4"/>
  <c r="D1719" i="4"/>
  <c r="C1720" i="4"/>
  <c r="D1720" i="4"/>
  <c r="C1721" i="4"/>
  <c r="D1721" i="4"/>
  <c r="C1722" i="4"/>
  <c r="D1722" i="4"/>
  <c r="C1723" i="4"/>
  <c r="D1723" i="4"/>
  <c r="C1724" i="4"/>
  <c r="D1724" i="4"/>
  <c r="C1725" i="4"/>
  <c r="D1725" i="4"/>
  <c r="C1726" i="4"/>
  <c r="D1726" i="4"/>
  <c r="C1727" i="4"/>
  <c r="D1727" i="4"/>
  <c r="C1728" i="4"/>
  <c r="D1728" i="4"/>
  <c r="C1729" i="4"/>
  <c r="D1729" i="4"/>
  <c r="C1730" i="4"/>
  <c r="D1730" i="4"/>
  <c r="C1731" i="4"/>
  <c r="D1731" i="4"/>
  <c r="C1732" i="4"/>
  <c r="D1732" i="4"/>
  <c r="C1733" i="4"/>
  <c r="D1733" i="4"/>
  <c r="C1734" i="4"/>
  <c r="D1734" i="4"/>
  <c r="C1735" i="4"/>
  <c r="D1735" i="4"/>
  <c r="C1736" i="4"/>
  <c r="D1736" i="4"/>
  <c r="C1737" i="4"/>
  <c r="D1737" i="4"/>
  <c r="C1738" i="4"/>
  <c r="D1738" i="4"/>
  <c r="C1739" i="4"/>
  <c r="D1739" i="4"/>
  <c r="C1740" i="4"/>
  <c r="D1740" i="4"/>
  <c r="C1741" i="4"/>
  <c r="D1741" i="4"/>
  <c r="C1742" i="4"/>
  <c r="D1742" i="4"/>
  <c r="C1743" i="4"/>
  <c r="D1743" i="4"/>
  <c r="C1744" i="4"/>
  <c r="D1744" i="4"/>
  <c r="C1745" i="4"/>
  <c r="D1745" i="4"/>
  <c r="C1746" i="4"/>
  <c r="D1746" i="4"/>
  <c r="C1747" i="4"/>
  <c r="D1747" i="4"/>
  <c r="C1748" i="4"/>
  <c r="D1748" i="4"/>
  <c r="C1749" i="4"/>
  <c r="D1749" i="4"/>
  <c r="C1750" i="4"/>
  <c r="D1750" i="4"/>
  <c r="C1751" i="4"/>
  <c r="D1751" i="4"/>
  <c r="C1752" i="4"/>
  <c r="D1752" i="4"/>
  <c r="C1753" i="4"/>
  <c r="D1753" i="4"/>
  <c r="C1754" i="4"/>
  <c r="D1754" i="4"/>
  <c r="C1755" i="4"/>
  <c r="D1755" i="4"/>
  <c r="C1756" i="4"/>
  <c r="D1756" i="4"/>
  <c r="C1757" i="4"/>
  <c r="D1757" i="4"/>
  <c r="C1758" i="4"/>
  <c r="D1758" i="4"/>
  <c r="C1759" i="4"/>
  <c r="D1759" i="4"/>
  <c r="C1760" i="4"/>
  <c r="D1760" i="4"/>
  <c r="C1761" i="4"/>
  <c r="D1761" i="4"/>
  <c r="C1762" i="4"/>
  <c r="D1762" i="4"/>
  <c r="C1763" i="4"/>
  <c r="D1763" i="4"/>
  <c r="C1764" i="4"/>
  <c r="D1764" i="4"/>
  <c r="C1765" i="4"/>
  <c r="D1765" i="4"/>
  <c r="C1766" i="4"/>
  <c r="D1766" i="4"/>
  <c r="C1767" i="4"/>
  <c r="D1767" i="4"/>
  <c r="C1768" i="4"/>
  <c r="D1768" i="4"/>
  <c r="C1769" i="4"/>
  <c r="D1769" i="4"/>
  <c r="C1770" i="4"/>
  <c r="D1770" i="4"/>
  <c r="C1771" i="4"/>
  <c r="D1771" i="4"/>
  <c r="C1772" i="4"/>
  <c r="D1772" i="4"/>
  <c r="C1773" i="4"/>
  <c r="D1773" i="4"/>
  <c r="C1774" i="4"/>
  <c r="D1774" i="4"/>
  <c r="C1775" i="4"/>
  <c r="D1775" i="4"/>
  <c r="C1776" i="4"/>
  <c r="D1776" i="4"/>
  <c r="C1777" i="4"/>
  <c r="D1777" i="4"/>
  <c r="C1778" i="4"/>
  <c r="D1778" i="4"/>
  <c r="C1779" i="4"/>
  <c r="D1779" i="4"/>
  <c r="C1780" i="4"/>
  <c r="D1780" i="4"/>
  <c r="C1781" i="4"/>
  <c r="D1781" i="4"/>
  <c r="C1782" i="4"/>
  <c r="D1782" i="4"/>
  <c r="C1783" i="4"/>
  <c r="D1783" i="4"/>
  <c r="C1784" i="4"/>
  <c r="D1784" i="4"/>
  <c r="C1785" i="4"/>
  <c r="D1785" i="4"/>
  <c r="C1786" i="4"/>
  <c r="D1786" i="4"/>
  <c r="C1787" i="4"/>
  <c r="D1787" i="4"/>
  <c r="C1788" i="4"/>
  <c r="D1788" i="4"/>
  <c r="C1789" i="4"/>
  <c r="D1789" i="4"/>
  <c r="C1790" i="4"/>
  <c r="D1790" i="4"/>
  <c r="C1791" i="4"/>
  <c r="D1791" i="4"/>
  <c r="C1792" i="4"/>
  <c r="D1792" i="4"/>
  <c r="C1793" i="4"/>
  <c r="D1793" i="4"/>
  <c r="C1794" i="4"/>
  <c r="D1794" i="4"/>
  <c r="C1795" i="4"/>
  <c r="D1795" i="4"/>
  <c r="C1796" i="4"/>
  <c r="D1796" i="4"/>
  <c r="C1797" i="4"/>
  <c r="D1797" i="4"/>
  <c r="C1798" i="4"/>
  <c r="D1798" i="4"/>
  <c r="C1799" i="4"/>
  <c r="D1799" i="4"/>
  <c r="C1800" i="4"/>
  <c r="D1800" i="4"/>
  <c r="C1801" i="4"/>
  <c r="D1801" i="4"/>
  <c r="C1802" i="4"/>
  <c r="D1802" i="4"/>
  <c r="C1803" i="4"/>
  <c r="D1803" i="4"/>
  <c r="C1804" i="4"/>
  <c r="D1804" i="4"/>
  <c r="C1805" i="4"/>
  <c r="D1805" i="4"/>
  <c r="C1806" i="4"/>
  <c r="D1806" i="4"/>
  <c r="C1807" i="4"/>
  <c r="D1807" i="4"/>
  <c r="C1808" i="4"/>
  <c r="D1808" i="4"/>
  <c r="C1809" i="4"/>
  <c r="D1809" i="4"/>
  <c r="C1810" i="4"/>
  <c r="D1810" i="4"/>
  <c r="C1811" i="4"/>
  <c r="D1811" i="4"/>
  <c r="C1812" i="4"/>
  <c r="D1812" i="4"/>
  <c r="C1813" i="4"/>
  <c r="D1813" i="4"/>
  <c r="C1814" i="4"/>
  <c r="D1814" i="4"/>
  <c r="C1815" i="4"/>
  <c r="D1815" i="4"/>
  <c r="C1816" i="4"/>
  <c r="D1816" i="4"/>
  <c r="C1817" i="4"/>
  <c r="D1817" i="4"/>
  <c r="C1818" i="4"/>
  <c r="D1818" i="4"/>
  <c r="C1819" i="4"/>
  <c r="D1819" i="4"/>
  <c r="C1820" i="4"/>
  <c r="D1820" i="4"/>
  <c r="C1821" i="4"/>
  <c r="D1821" i="4"/>
  <c r="C1822" i="4"/>
  <c r="D1822" i="4"/>
  <c r="C1823" i="4"/>
  <c r="D1823" i="4"/>
  <c r="C1824" i="4"/>
  <c r="D1824" i="4"/>
  <c r="C1825" i="4"/>
  <c r="D1825" i="4"/>
  <c r="C1826" i="4"/>
  <c r="D1826" i="4"/>
  <c r="C1827" i="4"/>
  <c r="D1827" i="4"/>
  <c r="C1828" i="4"/>
  <c r="D1828" i="4"/>
  <c r="C1829" i="4"/>
  <c r="D1829" i="4"/>
  <c r="C1830" i="4"/>
  <c r="D1830" i="4"/>
  <c r="C1831" i="4"/>
  <c r="D1831" i="4"/>
  <c r="C1832" i="4"/>
  <c r="D1832" i="4"/>
  <c r="C1833" i="4"/>
  <c r="D1833" i="4"/>
  <c r="C1834" i="4"/>
  <c r="D1834" i="4"/>
  <c r="C1835" i="4"/>
  <c r="D1835" i="4"/>
  <c r="C1836" i="4"/>
  <c r="D1836" i="4"/>
  <c r="C1837" i="4"/>
  <c r="D1837" i="4"/>
  <c r="C1838" i="4"/>
  <c r="D1838" i="4"/>
  <c r="C1839" i="4"/>
  <c r="D1839" i="4"/>
  <c r="C1840" i="4"/>
  <c r="D1840" i="4"/>
  <c r="C1841" i="4"/>
  <c r="D1841" i="4"/>
  <c r="C1842" i="4"/>
  <c r="D1842" i="4"/>
  <c r="C1843" i="4"/>
  <c r="D1843" i="4"/>
  <c r="C1844" i="4"/>
  <c r="D1844" i="4"/>
  <c r="C1845" i="4"/>
  <c r="D1845" i="4"/>
  <c r="C1846" i="4"/>
  <c r="D1846" i="4"/>
  <c r="C1847" i="4"/>
  <c r="D1847" i="4"/>
  <c r="C1848" i="4"/>
  <c r="D1848" i="4"/>
  <c r="C1849" i="4"/>
  <c r="D1849" i="4"/>
  <c r="C1850" i="4"/>
  <c r="D1850" i="4"/>
  <c r="C1851" i="4"/>
  <c r="D1851" i="4"/>
  <c r="C1852" i="4"/>
  <c r="D1852" i="4"/>
  <c r="C1853" i="4"/>
  <c r="D1853" i="4"/>
  <c r="C1854" i="4"/>
  <c r="D1854" i="4"/>
  <c r="C1855" i="4"/>
  <c r="D1855" i="4"/>
  <c r="C1856" i="4"/>
  <c r="D1856" i="4"/>
  <c r="C1857" i="4"/>
  <c r="D1857" i="4"/>
  <c r="C1858" i="4"/>
  <c r="D1858" i="4"/>
  <c r="C1859" i="4"/>
  <c r="D1859" i="4"/>
  <c r="C1860" i="4"/>
  <c r="D1860" i="4"/>
  <c r="C1861" i="4"/>
  <c r="D1861" i="4"/>
  <c r="C1862" i="4"/>
  <c r="D1862" i="4"/>
  <c r="C1863" i="4"/>
  <c r="D1863" i="4"/>
  <c r="C1864" i="4"/>
  <c r="D1864" i="4"/>
  <c r="C1865" i="4"/>
  <c r="D1865" i="4"/>
  <c r="C1866" i="4"/>
  <c r="D1866" i="4"/>
  <c r="C1867" i="4"/>
  <c r="D1867" i="4"/>
  <c r="C1868" i="4"/>
  <c r="D1868" i="4"/>
  <c r="C1869" i="4"/>
  <c r="D1869" i="4"/>
  <c r="C1870" i="4"/>
  <c r="D1870" i="4"/>
  <c r="C1871" i="4"/>
  <c r="D1871" i="4"/>
  <c r="C1872" i="4"/>
  <c r="D1872" i="4"/>
  <c r="C1873" i="4"/>
  <c r="D1873" i="4"/>
  <c r="C1874" i="4"/>
  <c r="D1874" i="4"/>
  <c r="C1875" i="4"/>
  <c r="D1875" i="4"/>
  <c r="C1876" i="4"/>
  <c r="D1876" i="4"/>
  <c r="C1877" i="4"/>
  <c r="D1877" i="4"/>
  <c r="C1878" i="4"/>
  <c r="D1878" i="4"/>
  <c r="C1879" i="4"/>
  <c r="D1879" i="4"/>
  <c r="C1880" i="4"/>
  <c r="D1880" i="4"/>
  <c r="C1881" i="4"/>
  <c r="D1881" i="4"/>
  <c r="C1882" i="4"/>
  <c r="D1882" i="4"/>
  <c r="C1883" i="4"/>
  <c r="D1883" i="4"/>
  <c r="C1884" i="4"/>
  <c r="D1884" i="4"/>
  <c r="C1885" i="4"/>
  <c r="D1885" i="4"/>
  <c r="C1886" i="4"/>
  <c r="D1886" i="4"/>
  <c r="C1887" i="4"/>
  <c r="D1887" i="4"/>
  <c r="C1888" i="4"/>
  <c r="D1888" i="4"/>
  <c r="C1889" i="4"/>
  <c r="D1889" i="4"/>
  <c r="C1890" i="4"/>
  <c r="D1890" i="4"/>
  <c r="C1891" i="4"/>
  <c r="D1891" i="4"/>
  <c r="C1892" i="4"/>
  <c r="D1892" i="4"/>
  <c r="C1893" i="4"/>
  <c r="D1893" i="4"/>
  <c r="C1894" i="4"/>
  <c r="D1894" i="4"/>
  <c r="C1895" i="4"/>
  <c r="D1895" i="4"/>
  <c r="C1896" i="4"/>
  <c r="D1896" i="4"/>
  <c r="C1897" i="4"/>
  <c r="D1897" i="4"/>
  <c r="C1898" i="4"/>
  <c r="D1898" i="4"/>
  <c r="C1899" i="4"/>
  <c r="D1899" i="4"/>
  <c r="C1900" i="4"/>
  <c r="D1900" i="4"/>
  <c r="C1901" i="4"/>
  <c r="D1901" i="4"/>
  <c r="C1902" i="4"/>
  <c r="D1902" i="4"/>
  <c r="C1903" i="4"/>
  <c r="D1903" i="4"/>
  <c r="C1904" i="4"/>
  <c r="D1904" i="4"/>
  <c r="C1905" i="4"/>
  <c r="D1905" i="4"/>
  <c r="C1906" i="4"/>
  <c r="D1906" i="4"/>
  <c r="C1907" i="4"/>
  <c r="D1907" i="4"/>
  <c r="C1908" i="4"/>
  <c r="D1908" i="4"/>
  <c r="C1909" i="4"/>
  <c r="D1909" i="4"/>
  <c r="C1910" i="4"/>
  <c r="D1910" i="4"/>
  <c r="C1911" i="4"/>
  <c r="D1911" i="4"/>
  <c r="C1912" i="4"/>
  <c r="D1912" i="4"/>
  <c r="C1913" i="4"/>
  <c r="D1913" i="4"/>
  <c r="C1914" i="4"/>
  <c r="D1914" i="4"/>
  <c r="C1915" i="4"/>
  <c r="D1915" i="4"/>
  <c r="C1916" i="4"/>
  <c r="D1916" i="4"/>
  <c r="C1917" i="4"/>
  <c r="D1917" i="4"/>
  <c r="C1918" i="4"/>
  <c r="D1918" i="4"/>
  <c r="C1919" i="4"/>
  <c r="D1919" i="4"/>
  <c r="C1920" i="4"/>
  <c r="D1920" i="4"/>
  <c r="C1921" i="4"/>
  <c r="D1921" i="4"/>
  <c r="C1922" i="4"/>
  <c r="D1922" i="4"/>
  <c r="C1923" i="4"/>
  <c r="D1923" i="4"/>
  <c r="C1924" i="4"/>
  <c r="D1924" i="4"/>
  <c r="C1925" i="4"/>
  <c r="D1925" i="4"/>
  <c r="C1926" i="4"/>
  <c r="D1926" i="4"/>
  <c r="C1927" i="4"/>
  <c r="D1927" i="4"/>
  <c r="C1928" i="4"/>
  <c r="D1928" i="4"/>
  <c r="C1929" i="4"/>
  <c r="D1929" i="4"/>
  <c r="C1930" i="4"/>
  <c r="D1930" i="4"/>
  <c r="C1931" i="4"/>
  <c r="D1931" i="4"/>
  <c r="C1932" i="4"/>
  <c r="D1932" i="4"/>
  <c r="C1933" i="4"/>
  <c r="D1933" i="4"/>
  <c r="C1934" i="4"/>
  <c r="D1934" i="4"/>
  <c r="C1935" i="4"/>
  <c r="D1935" i="4"/>
  <c r="C1936" i="4"/>
  <c r="D1936" i="4"/>
  <c r="C1937" i="4"/>
  <c r="D1937" i="4"/>
  <c r="C1938" i="4"/>
  <c r="D1938" i="4"/>
  <c r="C1939" i="4"/>
  <c r="D1939" i="4"/>
  <c r="C1940" i="4"/>
  <c r="D1940" i="4"/>
  <c r="C1941" i="4"/>
  <c r="D1941" i="4"/>
  <c r="C1942" i="4"/>
  <c r="D1942" i="4"/>
  <c r="C1943" i="4"/>
  <c r="D1943" i="4"/>
  <c r="C1944" i="4"/>
  <c r="D1944" i="4"/>
  <c r="C1945" i="4"/>
  <c r="D1945" i="4"/>
  <c r="C1946" i="4"/>
  <c r="D1946" i="4"/>
  <c r="C1947" i="4"/>
  <c r="D1947" i="4"/>
  <c r="C1948" i="4"/>
  <c r="D1948" i="4"/>
  <c r="C1949" i="4"/>
  <c r="D1949" i="4"/>
  <c r="C1950" i="4"/>
  <c r="D1950" i="4"/>
  <c r="C1951" i="4"/>
  <c r="D1951" i="4"/>
  <c r="C1952" i="4"/>
  <c r="D1952" i="4"/>
  <c r="C1953" i="4"/>
  <c r="D1953" i="4"/>
  <c r="C1954" i="4"/>
  <c r="D1954" i="4"/>
  <c r="C1955" i="4"/>
  <c r="D1955" i="4"/>
  <c r="C1956" i="4"/>
  <c r="D1956" i="4"/>
  <c r="C1957" i="4"/>
  <c r="D1957" i="4"/>
  <c r="C1958" i="4"/>
  <c r="D1958" i="4"/>
  <c r="C1959" i="4"/>
  <c r="D1959" i="4"/>
  <c r="C1960" i="4"/>
  <c r="D1960" i="4"/>
  <c r="C1961" i="4"/>
  <c r="D1961" i="4"/>
  <c r="C1962" i="4"/>
  <c r="D1962" i="4"/>
  <c r="C1963" i="4"/>
  <c r="D1963" i="4"/>
  <c r="C1964" i="4"/>
  <c r="D1964" i="4"/>
  <c r="C1965" i="4"/>
  <c r="D1965" i="4"/>
  <c r="C1966" i="4"/>
  <c r="D1966" i="4"/>
  <c r="C1967" i="4"/>
  <c r="D1967" i="4"/>
  <c r="C1968" i="4"/>
  <c r="D1968" i="4"/>
  <c r="C1969" i="4"/>
  <c r="D1969" i="4"/>
  <c r="C1970" i="4"/>
  <c r="D1970" i="4"/>
  <c r="C1971" i="4"/>
  <c r="D1971" i="4"/>
  <c r="C1972" i="4"/>
  <c r="D1972" i="4"/>
  <c r="C1973" i="4"/>
  <c r="D1973" i="4"/>
  <c r="C1974" i="4"/>
  <c r="D1974" i="4"/>
  <c r="C1975" i="4"/>
  <c r="D1975" i="4"/>
  <c r="C1976" i="4"/>
  <c r="D1976" i="4"/>
  <c r="C1977" i="4"/>
  <c r="D1977" i="4"/>
  <c r="C1978" i="4"/>
  <c r="D1978" i="4"/>
  <c r="C1979" i="4"/>
  <c r="D1979" i="4"/>
  <c r="C1980" i="4"/>
  <c r="D1980" i="4"/>
  <c r="C1981" i="4"/>
  <c r="D1981" i="4"/>
  <c r="C1982" i="4"/>
  <c r="D1982" i="4"/>
  <c r="C1983" i="4"/>
  <c r="D1983" i="4"/>
  <c r="C1984" i="4"/>
  <c r="D1984" i="4"/>
  <c r="C1985" i="4"/>
  <c r="D1985" i="4"/>
  <c r="C1986" i="4"/>
  <c r="D1986" i="4"/>
  <c r="C1987" i="4"/>
  <c r="D1987" i="4"/>
  <c r="C1988" i="4"/>
  <c r="D1988" i="4"/>
  <c r="C1989" i="4"/>
  <c r="D1989" i="4"/>
  <c r="C1990" i="4"/>
  <c r="D1990" i="4"/>
  <c r="C1991" i="4"/>
  <c r="D1991" i="4"/>
  <c r="C1992" i="4"/>
  <c r="D1992" i="4"/>
  <c r="C1993" i="4"/>
  <c r="D1993" i="4"/>
  <c r="C1994" i="4"/>
  <c r="D1994" i="4"/>
  <c r="C1995" i="4"/>
  <c r="D1995" i="4"/>
  <c r="C1996" i="4"/>
  <c r="D1996" i="4"/>
  <c r="C1997" i="4"/>
  <c r="D1997" i="4"/>
  <c r="C1998" i="4"/>
  <c r="D1998" i="4"/>
  <c r="C1999" i="4"/>
  <c r="D1999" i="4"/>
  <c r="C2000" i="4"/>
  <c r="D2000" i="4"/>
  <c r="C2001" i="4"/>
  <c r="D2001" i="4"/>
  <c r="C2002" i="4"/>
  <c r="D2002" i="4"/>
  <c r="C2003" i="4"/>
  <c r="D2003" i="4"/>
  <c r="C2004" i="4"/>
  <c r="D2004" i="4"/>
  <c r="C2005" i="4"/>
  <c r="D2005" i="4"/>
  <c r="C2006" i="4"/>
  <c r="D2006" i="4"/>
  <c r="C2007" i="4"/>
  <c r="D2007" i="4"/>
  <c r="C2008" i="4"/>
  <c r="D2008" i="4"/>
  <c r="C2009" i="4"/>
  <c r="D2009" i="4"/>
  <c r="C2010" i="4"/>
  <c r="D2010" i="4"/>
  <c r="C2011" i="4"/>
  <c r="D2011" i="4"/>
  <c r="C2012" i="4"/>
  <c r="D2012" i="4"/>
  <c r="C2013" i="4"/>
  <c r="D2013" i="4"/>
  <c r="C2014" i="4"/>
  <c r="D2014" i="4"/>
  <c r="C2015" i="4"/>
  <c r="D2015" i="4"/>
  <c r="C2016" i="4"/>
  <c r="D2016" i="4"/>
  <c r="C2017" i="4"/>
  <c r="D2017" i="4"/>
  <c r="C2018" i="4"/>
  <c r="D2018" i="4"/>
  <c r="C2019" i="4"/>
  <c r="D2019" i="4"/>
  <c r="C2020" i="4"/>
  <c r="D2020" i="4"/>
  <c r="C2021" i="4"/>
  <c r="D2021" i="4"/>
  <c r="C2022" i="4"/>
  <c r="D2022" i="4"/>
  <c r="C2023" i="4"/>
  <c r="D2023" i="4"/>
  <c r="C2024" i="4"/>
  <c r="D2024" i="4"/>
  <c r="C2025" i="4"/>
  <c r="D2025" i="4"/>
  <c r="C2026" i="4"/>
  <c r="D2026" i="4"/>
  <c r="C2027" i="4"/>
  <c r="D2027" i="4"/>
  <c r="C2028" i="4"/>
  <c r="D2028" i="4"/>
  <c r="C2029" i="4"/>
  <c r="D2029" i="4"/>
  <c r="C2030" i="4"/>
  <c r="D2030" i="4"/>
  <c r="C2031" i="4"/>
  <c r="D2031" i="4"/>
  <c r="C2032" i="4"/>
  <c r="D2032" i="4"/>
  <c r="C2033" i="4"/>
  <c r="D2033" i="4"/>
  <c r="C2034" i="4"/>
  <c r="D2034" i="4"/>
  <c r="C2035" i="4"/>
  <c r="D2035" i="4"/>
  <c r="C2036" i="4"/>
  <c r="D2036" i="4"/>
  <c r="C2037" i="4"/>
  <c r="D2037" i="4"/>
  <c r="C2038" i="4"/>
  <c r="D2038" i="4"/>
  <c r="C2039" i="4"/>
  <c r="D2039" i="4"/>
  <c r="C2040" i="4"/>
  <c r="D2040" i="4"/>
  <c r="C2041" i="4"/>
  <c r="D2041" i="4"/>
  <c r="C2042" i="4"/>
  <c r="D2042" i="4"/>
  <c r="C2043" i="4"/>
  <c r="D2043" i="4"/>
  <c r="C2044" i="4"/>
  <c r="D2044" i="4"/>
  <c r="C2045" i="4"/>
  <c r="D2045" i="4"/>
  <c r="C2046" i="4"/>
  <c r="D2046" i="4"/>
  <c r="C2047" i="4"/>
  <c r="D2047" i="4"/>
  <c r="C2048" i="4"/>
  <c r="D2048" i="4"/>
  <c r="C2049" i="4"/>
  <c r="D2049" i="4"/>
  <c r="C2050" i="4"/>
  <c r="D2050" i="4"/>
  <c r="C2051" i="4"/>
  <c r="D2051" i="4"/>
  <c r="C2052" i="4"/>
  <c r="D2052" i="4"/>
  <c r="C2053" i="4"/>
  <c r="D2053" i="4"/>
  <c r="C2054" i="4"/>
  <c r="D2054" i="4"/>
  <c r="C2055" i="4"/>
  <c r="D2055" i="4"/>
  <c r="C2056" i="4"/>
  <c r="D2056" i="4"/>
  <c r="C2057" i="4"/>
  <c r="D2057" i="4"/>
  <c r="C2058" i="4"/>
  <c r="D2058" i="4"/>
  <c r="C2059" i="4"/>
  <c r="D2059" i="4"/>
  <c r="C2060" i="4"/>
  <c r="D2060" i="4"/>
  <c r="C2061" i="4"/>
  <c r="D2061" i="4"/>
  <c r="C2062" i="4"/>
  <c r="D2062" i="4"/>
  <c r="C2063" i="4"/>
  <c r="D2063" i="4"/>
  <c r="C2064" i="4"/>
  <c r="D2064" i="4"/>
  <c r="C2065" i="4"/>
  <c r="D2065" i="4"/>
  <c r="C2066" i="4"/>
  <c r="D2066" i="4"/>
  <c r="C2067" i="4"/>
  <c r="D2067" i="4"/>
  <c r="C2068" i="4"/>
  <c r="D2068" i="4"/>
  <c r="C2069" i="4"/>
  <c r="D2069" i="4"/>
  <c r="C2070" i="4"/>
  <c r="D2070" i="4"/>
  <c r="C2071" i="4"/>
  <c r="D2071" i="4"/>
  <c r="C2072" i="4"/>
  <c r="D2072" i="4"/>
  <c r="C2073" i="4"/>
  <c r="D2073" i="4"/>
  <c r="C2074" i="4"/>
  <c r="D2074" i="4"/>
  <c r="C2075" i="4"/>
  <c r="D2075" i="4"/>
  <c r="C2076" i="4"/>
  <c r="D2076" i="4"/>
  <c r="C2077" i="4"/>
  <c r="D2077" i="4"/>
  <c r="C2078" i="4"/>
  <c r="D2078" i="4"/>
  <c r="C2079" i="4"/>
  <c r="D2079" i="4"/>
  <c r="C2080" i="4"/>
  <c r="D2080" i="4"/>
  <c r="C2081" i="4"/>
  <c r="D2081" i="4"/>
  <c r="C2082" i="4"/>
  <c r="D2082" i="4"/>
  <c r="C2083" i="4"/>
  <c r="D2083" i="4"/>
  <c r="C2084" i="4"/>
  <c r="D2084" i="4"/>
  <c r="C2085" i="4"/>
  <c r="D2085" i="4"/>
  <c r="C2086" i="4"/>
  <c r="D2086" i="4"/>
  <c r="C2087" i="4"/>
  <c r="D2087" i="4"/>
  <c r="C2088" i="4"/>
  <c r="D2088" i="4"/>
  <c r="C2089" i="4"/>
  <c r="D2089" i="4"/>
  <c r="C2090" i="4"/>
  <c r="D2090" i="4"/>
  <c r="C2091" i="4"/>
  <c r="D2091" i="4"/>
  <c r="C2092" i="4"/>
  <c r="D2092" i="4"/>
  <c r="C2093" i="4"/>
  <c r="D2093" i="4"/>
  <c r="C2094" i="4"/>
  <c r="D2094" i="4"/>
  <c r="C2095" i="4"/>
  <c r="D2095" i="4"/>
  <c r="C2096" i="4"/>
  <c r="D2096" i="4"/>
  <c r="C2097" i="4"/>
  <c r="D2097" i="4"/>
  <c r="C2098" i="4"/>
  <c r="D2098" i="4"/>
  <c r="C2099" i="4"/>
  <c r="D2099" i="4"/>
  <c r="C2100" i="4"/>
  <c r="D2100" i="4"/>
  <c r="C2101" i="4"/>
  <c r="D2101" i="4"/>
  <c r="C2102" i="4"/>
  <c r="D2102" i="4"/>
  <c r="C2103" i="4"/>
  <c r="D2103" i="4"/>
  <c r="C2104" i="4"/>
  <c r="D2104" i="4"/>
  <c r="C2105" i="4"/>
  <c r="D2105" i="4"/>
  <c r="C2106" i="4"/>
  <c r="D2106" i="4"/>
  <c r="C2107" i="4"/>
  <c r="D2107" i="4"/>
  <c r="C2108" i="4"/>
  <c r="D2108" i="4"/>
  <c r="C2109" i="4"/>
  <c r="D2109" i="4"/>
  <c r="C2110" i="4"/>
  <c r="D2110" i="4"/>
  <c r="C2111" i="4"/>
  <c r="D2111" i="4"/>
  <c r="C2112" i="4"/>
  <c r="D2112" i="4"/>
  <c r="C2113" i="4"/>
  <c r="D2113" i="4"/>
  <c r="C2114" i="4"/>
  <c r="D2114" i="4"/>
  <c r="C2115" i="4"/>
  <c r="D2115" i="4"/>
  <c r="C2116" i="4"/>
  <c r="D2116" i="4"/>
  <c r="C2117" i="4"/>
  <c r="D2117" i="4"/>
  <c r="C2118" i="4"/>
  <c r="D2118" i="4"/>
  <c r="C2119" i="4"/>
  <c r="D2119" i="4"/>
  <c r="C2120" i="4"/>
  <c r="D2120" i="4"/>
  <c r="C2121" i="4"/>
  <c r="D2121" i="4"/>
  <c r="C2122" i="4"/>
  <c r="D2122" i="4"/>
  <c r="C2123" i="4"/>
  <c r="D2123" i="4"/>
  <c r="C2124" i="4"/>
  <c r="D2124" i="4"/>
  <c r="C2125" i="4"/>
  <c r="D2125" i="4"/>
  <c r="C2126" i="4"/>
  <c r="D2126" i="4"/>
  <c r="C2127" i="4"/>
  <c r="D2127" i="4"/>
  <c r="C2128" i="4"/>
  <c r="D2128" i="4"/>
  <c r="C2129" i="4"/>
  <c r="D2129" i="4"/>
  <c r="C2130" i="4"/>
  <c r="D2130" i="4"/>
  <c r="C2131" i="4"/>
  <c r="D2131" i="4"/>
  <c r="C2132" i="4"/>
  <c r="D2132" i="4"/>
  <c r="C2133" i="4"/>
  <c r="D2133" i="4"/>
  <c r="C2134" i="4"/>
  <c r="D2134" i="4"/>
  <c r="C2135" i="4"/>
  <c r="D2135" i="4"/>
  <c r="C2136" i="4"/>
  <c r="D2136" i="4"/>
  <c r="C2137" i="4"/>
  <c r="D2137" i="4"/>
  <c r="C2138" i="4"/>
  <c r="D2138" i="4"/>
  <c r="C2139" i="4"/>
  <c r="D2139" i="4"/>
  <c r="C2140" i="4"/>
  <c r="D2140" i="4"/>
  <c r="C2141" i="4"/>
  <c r="D2141" i="4"/>
  <c r="C2142" i="4"/>
  <c r="D2142" i="4"/>
  <c r="C2143" i="4"/>
  <c r="D2143" i="4"/>
  <c r="C2144" i="4"/>
  <c r="D2144" i="4"/>
  <c r="C2145" i="4"/>
  <c r="D2145" i="4"/>
  <c r="C2146" i="4"/>
  <c r="D2146" i="4"/>
  <c r="C2147" i="4"/>
  <c r="D2147" i="4"/>
  <c r="C2148" i="4"/>
  <c r="D2148" i="4"/>
  <c r="C2149" i="4"/>
  <c r="D2149" i="4"/>
  <c r="C2150" i="4"/>
  <c r="D2150" i="4"/>
  <c r="C2151" i="4"/>
  <c r="D2151" i="4"/>
  <c r="C2152" i="4"/>
  <c r="D2152" i="4"/>
  <c r="C2153" i="4"/>
  <c r="D2153" i="4"/>
  <c r="C2154" i="4"/>
  <c r="D2154" i="4"/>
  <c r="C2155" i="4"/>
  <c r="D2155" i="4"/>
  <c r="C2156" i="4"/>
  <c r="D2156" i="4"/>
  <c r="C2157" i="4"/>
  <c r="D2157" i="4"/>
  <c r="C2158" i="4"/>
  <c r="D2158" i="4"/>
  <c r="C2159" i="4"/>
  <c r="D2159" i="4"/>
  <c r="C2160" i="4"/>
  <c r="D2160" i="4"/>
  <c r="C2161" i="4"/>
  <c r="D2161" i="4"/>
  <c r="C2162" i="4"/>
  <c r="D2162" i="4"/>
  <c r="C2163" i="4"/>
  <c r="D2163" i="4"/>
  <c r="C2164" i="4"/>
  <c r="D2164" i="4"/>
  <c r="C2165" i="4"/>
  <c r="D2165" i="4"/>
  <c r="C2166" i="4"/>
  <c r="D2166" i="4"/>
  <c r="C2167" i="4"/>
  <c r="D2167" i="4"/>
  <c r="C2168" i="4"/>
  <c r="D2168" i="4"/>
  <c r="C2169" i="4"/>
  <c r="D2169" i="4"/>
  <c r="C2170" i="4"/>
  <c r="D2170" i="4"/>
  <c r="C2171" i="4"/>
  <c r="D2171" i="4"/>
  <c r="C2172" i="4"/>
  <c r="D2172" i="4"/>
  <c r="C2173" i="4"/>
  <c r="D2173" i="4"/>
  <c r="C2174" i="4"/>
  <c r="D2174" i="4"/>
  <c r="C2175" i="4"/>
  <c r="D2175" i="4"/>
  <c r="C2176" i="4"/>
  <c r="D2176" i="4"/>
  <c r="C2177" i="4"/>
  <c r="D2177" i="4"/>
  <c r="C2178" i="4"/>
  <c r="D2178" i="4"/>
  <c r="C2179" i="4"/>
  <c r="D2179" i="4"/>
  <c r="C2180" i="4"/>
  <c r="D2180" i="4"/>
  <c r="C2181" i="4"/>
  <c r="D2181" i="4"/>
  <c r="C2182" i="4"/>
  <c r="D2182" i="4"/>
  <c r="C2183" i="4"/>
  <c r="D2183" i="4"/>
  <c r="C2184" i="4"/>
  <c r="D2184" i="4"/>
  <c r="C2185" i="4"/>
  <c r="D2185" i="4"/>
  <c r="C2186" i="4"/>
  <c r="D2186" i="4"/>
  <c r="C2187" i="4"/>
  <c r="D2187" i="4"/>
  <c r="C2188" i="4"/>
  <c r="D2188" i="4"/>
  <c r="C2189" i="4"/>
  <c r="D2189" i="4"/>
  <c r="C2190" i="4"/>
  <c r="D2190" i="4"/>
  <c r="C2191" i="4"/>
  <c r="D2191" i="4"/>
  <c r="C2192" i="4"/>
  <c r="D2192" i="4"/>
  <c r="C2193" i="4"/>
  <c r="D2193" i="4"/>
  <c r="C2194" i="4"/>
  <c r="D2194" i="4"/>
  <c r="C2195" i="4"/>
  <c r="D2195" i="4"/>
  <c r="C2196" i="4"/>
  <c r="D2196" i="4"/>
  <c r="C2197" i="4"/>
  <c r="D2197" i="4"/>
  <c r="C2198" i="4"/>
  <c r="D2198" i="4"/>
  <c r="C2199" i="4"/>
  <c r="D2199" i="4"/>
  <c r="C2200" i="4"/>
  <c r="D2200" i="4"/>
  <c r="C2201" i="4"/>
  <c r="D2201" i="4"/>
  <c r="C2202" i="4"/>
  <c r="D2202" i="4"/>
  <c r="C2203" i="4"/>
  <c r="D2203" i="4"/>
  <c r="C2204" i="4"/>
  <c r="D2204" i="4"/>
  <c r="C2205" i="4"/>
  <c r="D2205" i="4"/>
  <c r="C2206" i="4"/>
  <c r="D2206" i="4"/>
  <c r="C2207" i="4"/>
  <c r="D2207" i="4"/>
  <c r="C2208" i="4"/>
  <c r="D2208" i="4"/>
  <c r="C2209" i="4"/>
  <c r="D2209" i="4"/>
  <c r="C2210" i="4"/>
  <c r="D2210" i="4"/>
  <c r="C2211" i="4"/>
  <c r="D2211" i="4"/>
  <c r="C2212" i="4"/>
  <c r="D2212" i="4"/>
  <c r="C2213" i="4"/>
  <c r="D2213" i="4"/>
  <c r="C2214" i="4"/>
  <c r="D2214" i="4"/>
  <c r="C2215" i="4"/>
  <c r="D2215" i="4"/>
  <c r="C2216" i="4"/>
  <c r="D2216" i="4"/>
  <c r="C2217" i="4"/>
  <c r="D2217" i="4"/>
  <c r="C2218" i="4"/>
  <c r="D2218" i="4"/>
  <c r="C2219" i="4"/>
  <c r="D2219" i="4"/>
  <c r="C2220" i="4"/>
  <c r="D2220" i="4"/>
  <c r="C2221" i="4"/>
  <c r="D2221" i="4"/>
  <c r="C2222" i="4"/>
  <c r="D2222" i="4"/>
  <c r="C2223" i="4"/>
  <c r="D2223" i="4"/>
  <c r="C2224" i="4"/>
  <c r="D2224" i="4"/>
  <c r="C2225" i="4"/>
  <c r="D2225" i="4"/>
  <c r="C2226" i="4"/>
  <c r="D2226" i="4"/>
  <c r="C2227" i="4"/>
  <c r="D2227" i="4"/>
  <c r="C2228" i="4"/>
  <c r="D2228" i="4"/>
  <c r="C2229" i="4"/>
  <c r="D2229" i="4"/>
  <c r="C2230" i="4"/>
  <c r="D2230" i="4"/>
  <c r="C2231" i="4"/>
  <c r="D2231" i="4"/>
  <c r="C2232" i="4"/>
  <c r="D2232" i="4"/>
  <c r="C2233" i="4"/>
  <c r="D2233" i="4"/>
  <c r="C2234" i="4"/>
  <c r="D2234" i="4"/>
  <c r="C2235" i="4"/>
  <c r="D2235" i="4"/>
  <c r="C2236" i="4"/>
  <c r="D2236" i="4"/>
  <c r="C2237" i="4"/>
  <c r="D2237" i="4"/>
  <c r="C2238" i="4"/>
  <c r="D2238" i="4"/>
  <c r="C2239" i="4"/>
  <c r="D2239" i="4"/>
  <c r="C2240" i="4"/>
  <c r="D2240" i="4"/>
  <c r="C2241" i="4"/>
  <c r="D2241" i="4"/>
  <c r="C2242" i="4"/>
  <c r="D2242" i="4"/>
  <c r="C2243" i="4"/>
  <c r="D2243" i="4"/>
  <c r="C2244" i="4"/>
  <c r="D2244" i="4"/>
  <c r="C2245" i="4"/>
  <c r="D2245" i="4"/>
  <c r="C2246" i="4"/>
  <c r="D2246" i="4"/>
  <c r="C2247" i="4"/>
  <c r="D2247" i="4"/>
  <c r="C2248" i="4"/>
  <c r="D2248" i="4"/>
  <c r="C2249" i="4"/>
  <c r="D2249" i="4"/>
  <c r="C2250" i="4"/>
  <c r="D2250" i="4"/>
  <c r="C2251" i="4"/>
  <c r="D2251" i="4"/>
  <c r="C2252" i="4"/>
  <c r="D2252" i="4"/>
  <c r="C2253" i="4"/>
  <c r="D2253" i="4"/>
  <c r="C2254" i="4"/>
  <c r="D2254" i="4"/>
  <c r="C2255" i="4"/>
  <c r="D2255" i="4"/>
  <c r="C2256" i="4"/>
  <c r="D2256" i="4"/>
  <c r="C2257" i="4"/>
  <c r="D2257" i="4"/>
  <c r="C2258" i="4"/>
  <c r="D2258" i="4"/>
  <c r="C2259" i="4"/>
  <c r="D2259" i="4"/>
  <c r="C2260" i="4"/>
  <c r="D2260" i="4"/>
  <c r="C2261" i="4"/>
  <c r="D2261" i="4"/>
  <c r="C2262" i="4"/>
  <c r="D2262" i="4"/>
  <c r="C2263" i="4"/>
  <c r="D2263" i="4"/>
  <c r="C2264" i="4"/>
  <c r="D2264" i="4"/>
  <c r="C2265" i="4"/>
  <c r="D2265" i="4"/>
  <c r="C2266" i="4"/>
  <c r="D2266" i="4"/>
  <c r="C2267" i="4"/>
  <c r="D2267" i="4"/>
  <c r="C2268" i="4"/>
  <c r="D2268" i="4"/>
  <c r="C2269" i="4"/>
  <c r="D2269" i="4"/>
  <c r="C2270" i="4"/>
  <c r="D2270" i="4"/>
  <c r="C2271" i="4"/>
  <c r="D2271" i="4"/>
  <c r="C2272" i="4"/>
  <c r="D2272" i="4"/>
  <c r="C2273" i="4"/>
  <c r="D2273" i="4"/>
  <c r="C2274" i="4"/>
  <c r="D2274" i="4"/>
  <c r="C2275" i="4"/>
  <c r="D2275" i="4"/>
  <c r="C2276" i="4"/>
  <c r="D2276" i="4"/>
  <c r="C2277" i="4"/>
  <c r="D2277" i="4"/>
  <c r="C2278" i="4"/>
  <c r="D2278" i="4"/>
  <c r="C2279" i="4"/>
  <c r="D2279" i="4"/>
  <c r="C2280" i="4"/>
  <c r="D2280" i="4"/>
  <c r="C2281" i="4"/>
  <c r="D2281" i="4"/>
  <c r="C2282" i="4"/>
  <c r="D2282" i="4"/>
  <c r="C2283" i="4"/>
  <c r="D2283" i="4"/>
  <c r="C2284" i="4"/>
  <c r="D2284" i="4"/>
  <c r="C2285" i="4"/>
  <c r="D2285" i="4"/>
  <c r="C2286" i="4"/>
  <c r="D2286" i="4"/>
  <c r="C2287" i="4"/>
  <c r="D2287" i="4"/>
  <c r="C2288" i="4"/>
  <c r="D2288" i="4"/>
  <c r="C2289" i="4"/>
  <c r="D2289" i="4"/>
  <c r="C2290" i="4"/>
  <c r="D2290" i="4"/>
  <c r="C2291" i="4"/>
  <c r="D2291" i="4"/>
  <c r="C2292" i="4"/>
  <c r="D2292" i="4"/>
  <c r="C2293" i="4"/>
  <c r="D2293" i="4"/>
  <c r="C2294" i="4"/>
  <c r="D2294" i="4"/>
  <c r="C2295" i="4"/>
  <c r="D2295" i="4"/>
  <c r="C2296" i="4"/>
  <c r="D2296" i="4"/>
  <c r="C2297" i="4"/>
  <c r="D2297" i="4"/>
  <c r="C2298" i="4"/>
  <c r="D2298" i="4"/>
  <c r="C2299" i="4"/>
  <c r="D2299" i="4"/>
  <c r="C2300" i="4"/>
  <c r="D2300" i="4"/>
  <c r="C2301" i="4"/>
  <c r="D2301" i="4"/>
  <c r="C2302" i="4"/>
  <c r="D2302" i="4"/>
  <c r="C2303" i="4"/>
  <c r="D2303" i="4"/>
  <c r="C2304" i="4"/>
  <c r="D2304" i="4"/>
  <c r="C2305" i="4"/>
  <c r="D2305" i="4"/>
  <c r="C2306" i="4"/>
  <c r="D2306" i="4"/>
  <c r="C2307" i="4"/>
  <c r="D2307" i="4"/>
  <c r="C2308" i="4"/>
  <c r="D2308" i="4"/>
  <c r="C2309" i="4"/>
  <c r="D2309" i="4"/>
  <c r="C2310" i="4"/>
  <c r="D2310" i="4"/>
  <c r="C2311" i="4"/>
  <c r="D2311" i="4"/>
  <c r="C2312" i="4"/>
  <c r="D2312" i="4"/>
  <c r="C2313" i="4"/>
  <c r="D2313" i="4"/>
  <c r="C2314" i="4"/>
  <c r="D2314" i="4"/>
  <c r="C2315" i="4"/>
  <c r="D2315" i="4"/>
  <c r="C2316" i="4"/>
  <c r="D2316" i="4"/>
  <c r="C2317" i="4"/>
  <c r="D2317" i="4"/>
  <c r="C2318" i="4"/>
  <c r="D2318" i="4"/>
  <c r="C2319" i="4"/>
  <c r="D2319" i="4"/>
  <c r="C2320" i="4"/>
  <c r="D2320" i="4"/>
  <c r="C2321" i="4"/>
  <c r="D2321" i="4"/>
  <c r="C2322" i="4"/>
  <c r="D2322" i="4"/>
  <c r="C2323" i="4"/>
  <c r="D2323" i="4"/>
  <c r="C2324" i="4"/>
  <c r="D2324" i="4"/>
  <c r="C2325" i="4"/>
  <c r="D2325" i="4"/>
  <c r="C2326" i="4"/>
  <c r="D2326" i="4"/>
  <c r="C2327" i="4"/>
  <c r="D2327" i="4"/>
  <c r="C2328" i="4"/>
  <c r="D2328" i="4"/>
  <c r="C2329" i="4"/>
  <c r="D2329" i="4"/>
  <c r="C2330" i="4"/>
  <c r="D2330" i="4"/>
  <c r="C2331" i="4"/>
  <c r="D2331" i="4"/>
  <c r="C2332" i="4"/>
  <c r="D2332" i="4"/>
  <c r="C2333" i="4"/>
  <c r="D2333" i="4"/>
  <c r="C2334" i="4"/>
  <c r="D2334" i="4"/>
  <c r="C2335" i="4"/>
  <c r="D2335" i="4"/>
  <c r="C2336" i="4"/>
  <c r="D2336" i="4"/>
  <c r="C2337" i="4"/>
  <c r="D2337" i="4"/>
  <c r="C2338" i="4"/>
  <c r="D2338" i="4"/>
  <c r="C2339" i="4"/>
  <c r="D2339" i="4"/>
  <c r="C2340" i="4"/>
  <c r="D2340" i="4"/>
  <c r="C2341" i="4"/>
  <c r="D2341" i="4"/>
  <c r="C2342" i="4"/>
  <c r="D2342" i="4"/>
  <c r="C2343" i="4"/>
  <c r="D2343" i="4"/>
  <c r="C2344" i="4"/>
  <c r="D2344" i="4"/>
  <c r="C2345" i="4"/>
  <c r="D2345" i="4"/>
  <c r="C2346" i="4"/>
  <c r="D2346" i="4"/>
  <c r="C2347" i="4"/>
  <c r="D2347" i="4"/>
  <c r="C2348" i="4"/>
  <c r="D2348" i="4"/>
  <c r="C2349" i="4"/>
  <c r="D2349" i="4"/>
  <c r="C2350" i="4"/>
  <c r="D2350" i="4"/>
  <c r="C2351" i="4"/>
  <c r="D2351" i="4"/>
  <c r="C2352" i="4"/>
  <c r="D2352" i="4"/>
  <c r="C2353" i="4"/>
  <c r="D2353" i="4"/>
  <c r="C2354" i="4"/>
  <c r="D2354" i="4"/>
  <c r="C2355" i="4"/>
  <c r="D2355" i="4"/>
  <c r="C2356" i="4"/>
  <c r="D2356" i="4"/>
  <c r="C2357" i="4"/>
  <c r="D2357" i="4"/>
  <c r="C2358" i="4"/>
  <c r="D2358" i="4"/>
  <c r="C2359" i="4"/>
  <c r="D2359" i="4"/>
  <c r="C2360" i="4"/>
  <c r="D2360" i="4"/>
  <c r="C2361" i="4"/>
  <c r="D2361" i="4"/>
  <c r="C2362" i="4"/>
  <c r="D2362" i="4"/>
  <c r="C2363" i="4"/>
  <c r="D2363" i="4"/>
  <c r="C2364" i="4"/>
  <c r="D2364" i="4"/>
  <c r="C2365" i="4"/>
  <c r="D2365" i="4"/>
  <c r="C2366" i="4"/>
  <c r="D2366" i="4"/>
  <c r="C2367" i="4"/>
  <c r="D2367" i="4"/>
  <c r="C2368" i="4"/>
  <c r="D2368" i="4"/>
  <c r="C2369" i="4"/>
  <c r="D2369" i="4"/>
  <c r="C2370" i="4"/>
  <c r="D2370" i="4"/>
  <c r="C2371" i="4"/>
  <c r="D2371" i="4"/>
  <c r="C2372" i="4"/>
  <c r="D2372" i="4"/>
  <c r="C2373" i="4"/>
  <c r="D2373" i="4"/>
  <c r="C2374" i="4"/>
  <c r="D2374" i="4"/>
  <c r="C2375" i="4"/>
  <c r="D2375" i="4"/>
  <c r="C2376" i="4"/>
  <c r="D2376" i="4"/>
  <c r="C2377" i="4"/>
  <c r="D2377" i="4"/>
  <c r="C2378" i="4"/>
  <c r="D2378" i="4"/>
  <c r="C2379" i="4"/>
  <c r="D2379" i="4"/>
  <c r="C2380" i="4"/>
  <c r="D2380" i="4"/>
  <c r="C2381" i="4"/>
  <c r="D2381" i="4"/>
  <c r="C2382" i="4"/>
  <c r="D2382" i="4"/>
  <c r="C2383" i="4"/>
  <c r="D2383" i="4"/>
  <c r="C2384" i="4"/>
  <c r="D2384" i="4"/>
  <c r="C2385" i="4"/>
  <c r="D2385" i="4"/>
  <c r="C2386" i="4"/>
  <c r="D2386" i="4"/>
  <c r="C2387" i="4"/>
  <c r="D2387" i="4"/>
  <c r="C2388" i="4"/>
  <c r="D2388" i="4"/>
  <c r="C2389" i="4"/>
  <c r="D2389" i="4"/>
  <c r="C2390" i="4"/>
  <c r="D2390" i="4"/>
  <c r="C2391" i="4"/>
  <c r="D2391" i="4"/>
  <c r="C2392" i="4"/>
  <c r="D2392" i="4"/>
  <c r="C2393" i="4"/>
  <c r="D2393" i="4"/>
  <c r="C2394" i="4"/>
  <c r="D2394" i="4"/>
  <c r="C2395" i="4"/>
  <c r="D2395" i="4"/>
  <c r="C2396" i="4"/>
  <c r="D2396" i="4"/>
  <c r="C2397" i="4"/>
  <c r="D2397" i="4"/>
  <c r="C2398" i="4"/>
  <c r="D2398" i="4"/>
  <c r="C2399" i="4"/>
  <c r="D2399" i="4"/>
  <c r="C2400" i="4"/>
  <c r="D2400" i="4"/>
  <c r="C2401" i="4"/>
  <c r="D2401" i="4"/>
  <c r="C2402" i="4"/>
  <c r="D2402" i="4"/>
  <c r="C2403" i="4"/>
  <c r="D2403" i="4"/>
  <c r="C2404" i="4"/>
  <c r="D2404" i="4"/>
  <c r="C2405" i="4"/>
  <c r="D2405" i="4"/>
  <c r="C2406" i="4"/>
  <c r="D2406" i="4"/>
  <c r="C2407" i="4"/>
  <c r="D2407" i="4"/>
  <c r="C2408" i="4"/>
  <c r="D2408" i="4"/>
  <c r="C2409" i="4"/>
  <c r="D2409" i="4"/>
  <c r="C2410" i="4"/>
  <c r="D2410" i="4"/>
  <c r="C2411" i="4"/>
  <c r="D2411" i="4"/>
  <c r="C2412" i="4"/>
  <c r="D2412" i="4"/>
  <c r="C2413" i="4"/>
  <c r="D2413" i="4"/>
  <c r="C2414" i="4"/>
  <c r="D2414" i="4"/>
  <c r="C2415" i="4"/>
  <c r="D2415" i="4"/>
  <c r="C2416" i="4"/>
  <c r="D2416" i="4"/>
  <c r="C2417" i="4"/>
  <c r="D2417" i="4"/>
  <c r="C2418" i="4"/>
  <c r="D2418" i="4"/>
  <c r="C2419" i="4"/>
  <c r="D2419" i="4"/>
  <c r="C2420" i="4"/>
  <c r="D2420" i="4"/>
  <c r="C2421" i="4"/>
  <c r="D2421" i="4"/>
  <c r="C2422" i="4"/>
  <c r="D2422" i="4"/>
  <c r="C2423" i="4"/>
  <c r="D2423" i="4"/>
  <c r="C2424" i="4"/>
  <c r="D2424" i="4"/>
  <c r="C2425" i="4"/>
  <c r="D2425" i="4"/>
  <c r="C2426" i="4"/>
  <c r="D2426" i="4"/>
  <c r="C2427" i="4"/>
  <c r="D2427" i="4"/>
  <c r="C2428" i="4"/>
  <c r="D2428" i="4"/>
  <c r="C2429" i="4"/>
  <c r="D2429" i="4"/>
  <c r="C2430" i="4"/>
  <c r="D2430" i="4"/>
  <c r="C2431" i="4"/>
  <c r="D2431" i="4"/>
  <c r="C2432" i="4"/>
  <c r="D2432" i="4"/>
  <c r="C2433" i="4"/>
  <c r="D2433" i="4"/>
  <c r="C2434" i="4"/>
  <c r="D2434" i="4"/>
  <c r="C2435" i="4"/>
  <c r="D2435" i="4"/>
  <c r="C2436" i="4"/>
  <c r="D2436" i="4"/>
  <c r="C2437" i="4"/>
  <c r="D2437" i="4"/>
  <c r="C2438" i="4"/>
  <c r="D2438" i="4"/>
  <c r="C2439" i="4"/>
  <c r="D2439" i="4"/>
  <c r="C2440" i="4"/>
  <c r="D2440" i="4"/>
  <c r="C2441" i="4"/>
  <c r="D2441" i="4"/>
  <c r="C2442" i="4"/>
  <c r="D2442" i="4"/>
  <c r="C2443" i="4"/>
  <c r="D2443" i="4"/>
  <c r="C2444" i="4"/>
  <c r="D2444" i="4"/>
  <c r="C2445" i="4"/>
  <c r="D2445" i="4"/>
  <c r="C2446" i="4"/>
  <c r="D2446" i="4"/>
  <c r="C2447" i="4"/>
  <c r="D2447" i="4"/>
  <c r="C2448" i="4"/>
  <c r="D2448" i="4"/>
  <c r="C2449" i="4"/>
  <c r="D2449" i="4"/>
  <c r="C2450" i="4"/>
  <c r="D2450" i="4"/>
  <c r="C2451" i="4"/>
  <c r="D2451" i="4"/>
  <c r="C2452" i="4"/>
  <c r="D2452" i="4"/>
  <c r="C2453" i="4"/>
  <c r="D2453" i="4"/>
  <c r="C2454" i="4"/>
  <c r="D2454" i="4"/>
  <c r="C2455" i="4"/>
  <c r="D2455" i="4"/>
  <c r="C2456" i="4"/>
  <c r="D2456" i="4"/>
  <c r="C2457" i="4"/>
  <c r="D2457" i="4"/>
  <c r="C2458" i="4"/>
  <c r="D2458" i="4"/>
  <c r="C2459" i="4"/>
  <c r="D2459" i="4"/>
  <c r="C2460" i="4"/>
  <c r="D2460" i="4"/>
  <c r="C2461" i="4"/>
  <c r="D2461" i="4"/>
  <c r="C2462" i="4"/>
  <c r="D2462" i="4"/>
  <c r="C2463" i="4"/>
  <c r="D2463" i="4"/>
  <c r="C2464" i="4"/>
  <c r="D2464" i="4"/>
  <c r="C2465" i="4"/>
  <c r="D2465" i="4"/>
  <c r="C2466" i="4"/>
  <c r="D2466" i="4"/>
  <c r="C2467" i="4"/>
  <c r="D2467" i="4"/>
  <c r="C2468" i="4"/>
  <c r="D2468" i="4"/>
  <c r="C2469" i="4"/>
  <c r="D2469" i="4"/>
  <c r="C2470" i="4"/>
  <c r="D2470" i="4"/>
  <c r="C2471" i="4"/>
  <c r="D2471" i="4"/>
  <c r="C2472" i="4"/>
  <c r="D2472" i="4"/>
  <c r="C2473" i="4"/>
  <c r="D2473" i="4"/>
  <c r="C2474" i="4"/>
  <c r="D2474" i="4"/>
  <c r="C2475" i="4"/>
  <c r="D2475" i="4"/>
  <c r="C2476" i="4"/>
  <c r="D2476" i="4"/>
  <c r="C2477" i="4"/>
  <c r="D2477" i="4"/>
  <c r="C2478" i="4"/>
  <c r="D2478" i="4"/>
  <c r="C2479" i="4"/>
  <c r="D2479" i="4"/>
  <c r="C2480" i="4"/>
  <c r="D2480" i="4"/>
  <c r="C2481" i="4"/>
  <c r="D2481" i="4"/>
  <c r="C2482" i="4"/>
  <c r="D2482" i="4"/>
  <c r="C2483" i="4"/>
  <c r="D2483" i="4"/>
  <c r="C2484" i="4"/>
  <c r="D2484" i="4"/>
  <c r="C2485" i="4"/>
  <c r="D2485" i="4"/>
  <c r="C2486" i="4"/>
  <c r="D2486" i="4"/>
  <c r="C2487" i="4"/>
  <c r="D2487" i="4"/>
  <c r="C2488" i="4"/>
  <c r="D2488" i="4"/>
  <c r="C2489" i="4"/>
  <c r="D2489" i="4"/>
  <c r="C2490" i="4"/>
  <c r="D2490" i="4"/>
  <c r="C2491" i="4"/>
  <c r="D2491" i="4"/>
  <c r="C2492" i="4"/>
  <c r="D2492" i="4"/>
  <c r="C2493" i="4"/>
  <c r="D2493" i="4"/>
  <c r="C2494" i="4"/>
  <c r="D2494" i="4"/>
  <c r="C2495" i="4"/>
  <c r="D2495" i="4"/>
  <c r="C2496" i="4"/>
  <c r="D2496" i="4"/>
  <c r="C2497" i="4"/>
  <c r="D2497" i="4"/>
  <c r="C2498" i="4"/>
  <c r="D2498" i="4"/>
  <c r="C2499" i="4"/>
  <c r="D2499" i="4"/>
  <c r="C2500" i="4"/>
  <c r="D2500" i="4"/>
  <c r="C2501" i="4"/>
  <c r="D2501" i="4"/>
  <c r="C2502" i="4"/>
  <c r="D2502" i="4"/>
  <c r="C2503" i="4"/>
  <c r="D2503" i="4"/>
  <c r="C2504" i="4"/>
  <c r="D2504" i="4"/>
  <c r="C2505" i="4"/>
  <c r="D2505" i="4"/>
  <c r="C2506" i="4"/>
  <c r="D2506" i="4"/>
  <c r="C2507" i="4"/>
  <c r="D2507" i="4"/>
  <c r="C2508" i="4"/>
  <c r="D2508" i="4"/>
  <c r="C2509" i="4"/>
  <c r="D2509" i="4"/>
  <c r="C2510" i="4"/>
  <c r="D2510" i="4"/>
  <c r="C2511" i="4"/>
  <c r="D2511" i="4"/>
  <c r="C2512" i="4"/>
  <c r="D2512" i="4"/>
  <c r="C2513" i="4"/>
  <c r="D2513" i="4"/>
  <c r="C2514" i="4"/>
  <c r="D2514" i="4"/>
  <c r="C2515" i="4"/>
  <c r="D2515" i="4"/>
  <c r="C2516" i="4"/>
  <c r="D2516" i="4"/>
  <c r="C2517" i="4"/>
  <c r="D2517" i="4"/>
  <c r="C2518" i="4"/>
  <c r="D2518" i="4"/>
  <c r="C2519" i="4"/>
  <c r="D2519" i="4"/>
  <c r="C2520" i="4"/>
  <c r="D2520" i="4"/>
  <c r="C2521" i="4"/>
  <c r="D2521" i="4"/>
  <c r="C2522" i="4"/>
  <c r="D2522" i="4"/>
  <c r="C2523" i="4"/>
  <c r="D2523" i="4"/>
  <c r="C2524" i="4"/>
  <c r="D2524" i="4"/>
  <c r="C2525" i="4"/>
  <c r="D2525" i="4"/>
  <c r="C2526" i="4"/>
  <c r="D2526" i="4"/>
  <c r="C2527" i="4"/>
  <c r="D2527" i="4"/>
  <c r="C2528" i="4"/>
  <c r="D2528" i="4"/>
  <c r="C2529" i="4"/>
  <c r="D2529" i="4"/>
  <c r="C2530" i="4"/>
  <c r="D2530" i="4"/>
  <c r="C2531" i="4"/>
  <c r="D2531" i="4"/>
  <c r="C2532" i="4"/>
  <c r="D2532" i="4"/>
  <c r="C2533" i="4"/>
  <c r="D2533" i="4"/>
  <c r="C2534" i="4"/>
  <c r="D2534" i="4"/>
  <c r="C2535" i="4"/>
  <c r="D2535" i="4"/>
  <c r="C2536" i="4"/>
  <c r="D2536" i="4"/>
  <c r="C2537" i="4"/>
  <c r="D2537" i="4"/>
  <c r="C2538" i="4"/>
  <c r="D2538" i="4"/>
  <c r="C2539" i="4"/>
  <c r="D2539" i="4"/>
  <c r="C2540" i="4"/>
  <c r="D2540" i="4"/>
  <c r="C2541" i="4"/>
  <c r="D2541" i="4"/>
  <c r="C2542" i="4"/>
  <c r="D2542" i="4"/>
  <c r="C2543" i="4"/>
  <c r="D2543" i="4"/>
  <c r="C2544" i="4"/>
  <c r="D2544" i="4"/>
  <c r="C2545" i="4"/>
  <c r="D2545" i="4"/>
  <c r="C2546" i="4"/>
  <c r="D2546" i="4"/>
  <c r="C2547" i="4"/>
  <c r="D2547" i="4"/>
  <c r="C2548" i="4"/>
  <c r="D2548" i="4"/>
  <c r="C2549" i="4"/>
  <c r="D2549" i="4"/>
  <c r="C2550" i="4"/>
  <c r="D2550" i="4"/>
  <c r="C2551" i="4"/>
  <c r="D2551" i="4"/>
  <c r="C2552" i="4"/>
  <c r="D2552" i="4"/>
  <c r="C2553" i="4"/>
  <c r="D2553" i="4"/>
  <c r="C2554" i="4"/>
  <c r="D2554" i="4"/>
  <c r="C2555" i="4"/>
  <c r="D2555" i="4"/>
  <c r="C2556" i="4"/>
  <c r="D2556" i="4"/>
  <c r="C2557" i="4"/>
  <c r="D2557" i="4"/>
  <c r="C2558" i="4"/>
  <c r="D2558" i="4"/>
  <c r="C2559" i="4"/>
  <c r="D2559" i="4"/>
  <c r="C2560" i="4"/>
  <c r="D2560" i="4"/>
  <c r="C2561" i="4"/>
  <c r="D2561" i="4"/>
  <c r="C2562" i="4"/>
  <c r="D2562" i="4"/>
  <c r="C2563" i="4"/>
  <c r="D2563" i="4"/>
  <c r="C2564" i="4"/>
  <c r="D2564" i="4"/>
  <c r="C2565" i="4"/>
  <c r="D2565" i="4"/>
  <c r="C2566" i="4"/>
  <c r="D2566" i="4"/>
  <c r="C2567" i="4"/>
  <c r="D2567" i="4"/>
  <c r="C2568" i="4"/>
  <c r="D2568" i="4"/>
  <c r="C2569" i="4"/>
  <c r="D2569" i="4"/>
  <c r="C2570" i="4"/>
  <c r="D2570" i="4"/>
  <c r="C2571" i="4"/>
  <c r="D2571" i="4"/>
  <c r="C2572" i="4"/>
  <c r="D2572" i="4"/>
  <c r="C2573" i="4"/>
  <c r="D2573" i="4"/>
  <c r="C2574" i="4"/>
  <c r="D2574" i="4"/>
  <c r="C2575" i="4"/>
  <c r="D2575" i="4"/>
  <c r="C2576" i="4"/>
  <c r="D2576" i="4"/>
  <c r="C2577" i="4"/>
  <c r="D2577" i="4"/>
  <c r="C2578" i="4"/>
  <c r="D2578" i="4"/>
  <c r="C2579" i="4"/>
  <c r="D2579" i="4"/>
  <c r="C2580" i="4"/>
  <c r="D2580" i="4"/>
  <c r="C2581" i="4"/>
  <c r="D2581" i="4"/>
  <c r="C2582" i="4"/>
  <c r="D2582" i="4"/>
  <c r="C2583" i="4"/>
  <c r="D2583" i="4"/>
  <c r="C2584" i="4"/>
  <c r="D2584" i="4"/>
  <c r="C2585" i="4"/>
  <c r="D2585" i="4"/>
  <c r="C2586" i="4"/>
  <c r="D2586" i="4"/>
  <c r="C2587" i="4"/>
  <c r="D2587" i="4"/>
  <c r="C2588" i="4"/>
  <c r="D2588" i="4"/>
  <c r="C2589" i="4"/>
  <c r="D2589" i="4"/>
  <c r="C2590" i="4"/>
  <c r="D2590" i="4"/>
  <c r="C2591" i="4"/>
  <c r="D2591" i="4"/>
  <c r="C2592" i="4"/>
  <c r="D2592" i="4"/>
  <c r="C2593" i="4"/>
  <c r="D2593" i="4"/>
  <c r="C2594" i="4"/>
  <c r="D2594" i="4"/>
  <c r="C2595" i="4"/>
  <c r="D2595" i="4"/>
  <c r="C2596" i="4"/>
  <c r="D2596" i="4"/>
  <c r="C2597" i="4"/>
  <c r="D2597" i="4"/>
  <c r="C2598" i="4"/>
  <c r="D2598" i="4"/>
  <c r="C2599" i="4"/>
  <c r="D2599" i="4"/>
  <c r="C2600" i="4"/>
  <c r="D2600" i="4"/>
  <c r="C2601" i="4"/>
  <c r="D2601" i="4"/>
  <c r="C2602" i="4"/>
  <c r="D2602" i="4"/>
  <c r="C2603" i="4"/>
  <c r="D2603" i="4"/>
  <c r="C2604" i="4"/>
  <c r="D2604" i="4"/>
  <c r="C2605" i="4"/>
  <c r="D2605" i="4"/>
  <c r="C2606" i="4"/>
  <c r="D2606" i="4"/>
  <c r="C2607" i="4"/>
  <c r="D2607" i="4"/>
  <c r="C2608" i="4"/>
  <c r="D2608" i="4"/>
  <c r="C2609" i="4"/>
  <c r="D2609" i="4"/>
  <c r="C2610" i="4"/>
  <c r="D2610" i="4"/>
  <c r="C2611" i="4"/>
  <c r="D2611" i="4"/>
  <c r="C2612" i="4"/>
  <c r="D2612" i="4"/>
  <c r="C2613" i="4"/>
  <c r="D2613" i="4"/>
  <c r="C2614" i="4"/>
  <c r="D2614" i="4"/>
  <c r="C2615" i="4"/>
  <c r="D2615" i="4"/>
  <c r="C2616" i="4"/>
  <c r="D2616" i="4"/>
  <c r="C2617" i="4"/>
  <c r="D2617" i="4"/>
  <c r="C2618" i="4"/>
  <c r="D2618" i="4"/>
  <c r="C2619" i="4"/>
  <c r="D2619" i="4"/>
  <c r="C2620" i="4"/>
  <c r="D2620" i="4"/>
  <c r="C2621" i="4"/>
  <c r="D2621" i="4"/>
  <c r="C2622" i="4"/>
  <c r="D2622" i="4"/>
  <c r="C2623" i="4"/>
  <c r="D2623" i="4"/>
  <c r="C2624" i="4"/>
  <c r="D2624" i="4"/>
  <c r="C2625" i="4"/>
  <c r="D2625" i="4"/>
  <c r="C2626" i="4"/>
  <c r="D2626" i="4"/>
  <c r="C2627" i="4"/>
  <c r="D2627" i="4"/>
  <c r="C2628" i="4"/>
  <c r="D2628" i="4"/>
  <c r="C2629" i="4"/>
  <c r="D2629" i="4"/>
  <c r="C2630" i="4"/>
  <c r="D2630" i="4"/>
  <c r="C2631" i="4"/>
  <c r="D2631" i="4"/>
  <c r="C2632" i="4"/>
  <c r="D2632" i="4"/>
  <c r="C2633" i="4"/>
  <c r="D2633" i="4"/>
  <c r="C2634" i="4"/>
  <c r="D2634" i="4"/>
  <c r="C2635" i="4"/>
  <c r="D2635" i="4"/>
  <c r="C2636" i="4"/>
  <c r="D2636" i="4"/>
  <c r="C2637" i="4"/>
  <c r="D2637" i="4"/>
  <c r="C2638" i="4"/>
  <c r="D2638" i="4"/>
  <c r="C2639" i="4"/>
  <c r="D2639" i="4"/>
  <c r="C2640" i="4"/>
  <c r="D2640" i="4"/>
  <c r="C2641" i="4"/>
  <c r="D2641" i="4"/>
  <c r="C2642" i="4"/>
  <c r="D2642" i="4"/>
  <c r="C2643" i="4"/>
  <c r="D2643" i="4"/>
  <c r="C2644" i="4"/>
  <c r="D2644" i="4"/>
  <c r="C2645" i="4"/>
  <c r="D2645" i="4"/>
  <c r="C2646" i="4"/>
  <c r="D2646" i="4"/>
  <c r="C2647" i="4"/>
  <c r="D2647" i="4"/>
  <c r="C2648" i="4"/>
  <c r="D2648" i="4"/>
  <c r="C2649" i="4"/>
  <c r="D2649" i="4"/>
  <c r="C2650" i="4"/>
  <c r="D2650" i="4"/>
  <c r="C2651" i="4"/>
  <c r="D2651" i="4"/>
  <c r="C2652" i="4"/>
  <c r="D2652" i="4"/>
  <c r="C2653" i="4"/>
  <c r="D2653" i="4"/>
  <c r="C2654" i="4"/>
  <c r="D2654" i="4"/>
  <c r="C2655" i="4"/>
  <c r="D2655" i="4"/>
  <c r="C2656" i="4"/>
  <c r="D2656" i="4"/>
  <c r="C2657" i="4"/>
  <c r="D2657" i="4"/>
  <c r="C2658" i="4"/>
  <c r="D2658" i="4"/>
  <c r="C2659" i="4"/>
  <c r="D2659" i="4"/>
  <c r="C2660" i="4"/>
  <c r="D2660" i="4"/>
  <c r="C2661" i="4"/>
  <c r="D2661" i="4"/>
  <c r="C2662" i="4"/>
  <c r="D2662" i="4"/>
  <c r="C2663" i="4"/>
  <c r="D2663" i="4"/>
  <c r="C2664" i="4"/>
  <c r="D2664" i="4"/>
  <c r="C2665" i="4"/>
  <c r="D2665" i="4"/>
  <c r="C2666" i="4"/>
  <c r="D2666" i="4"/>
  <c r="C2667" i="4"/>
  <c r="D2667" i="4"/>
  <c r="C2668" i="4"/>
  <c r="D2668" i="4"/>
  <c r="C2669" i="4"/>
  <c r="D2669" i="4"/>
  <c r="C2670" i="4"/>
  <c r="D2670" i="4"/>
  <c r="C2671" i="4"/>
  <c r="D2671" i="4"/>
  <c r="C2672" i="4"/>
  <c r="D2672" i="4"/>
  <c r="C2673" i="4"/>
  <c r="D2673" i="4"/>
  <c r="C2674" i="4"/>
  <c r="D2674" i="4"/>
  <c r="C2675" i="4"/>
  <c r="D2675" i="4"/>
  <c r="C2676" i="4"/>
  <c r="D2676" i="4"/>
  <c r="C2677" i="4"/>
  <c r="D2677" i="4"/>
  <c r="C2678" i="4"/>
  <c r="D2678" i="4"/>
  <c r="C2679" i="4"/>
  <c r="D2679" i="4"/>
  <c r="C2680" i="4"/>
  <c r="D2680" i="4"/>
  <c r="C2681" i="4"/>
  <c r="D2681" i="4"/>
  <c r="C2682" i="4"/>
  <c r="D2682" i="4"/>
  <c r="C2683" i="4"/>
  <c r="D2683" i="4"/>
  <c r="C2684" i="4"/>
  <c r="D2684" i="4"/>
  <c r="C2685" i="4"/>
  <c r="D2685" i="4"/>
  <c r="C2686" i="4"/>
  <c r="D2686" i="4"/>
  <c r="C2687" i="4"/>
  <c r="D2687" i="4"/>
  <c r="C2688" i="4"/>
  <c r="D2688" i="4"/>
  <c r="C2689" i="4"/>
  <c r="D2689" i="4"/>
  <c r="C2690" i="4"/>
  <c r="D2690" i="4"/>
  <c r="C2691" i="4"/>
  <c r="D2691" i="4"/>
  <c r="C2692" i="4"/>
  <c r="D2692" i="4"/>
  <c r="C2693" i="4"/>
  <c r="D2693" i="4"/>
  <c r="C2694" i="4"/>
  <c r="D2694" i="4"/>
  <c r="C2695" i="4"/>
  <c r="D2695" i="4"/>
  <c r="C2696" i="4"/>
  <c r="D2696" i="4"/>
  <c r="C2697" i="4"/>
  <c r="D2697" i="4"/>
  <c r="C2698" i="4"/>
  <c r="D2698" i="4"/>
  <c r="C2699" i="4"/>
  <c r="D2699" i="4"/>
  <c r="C2700" i="4"/>
  <c r="D2700" i="4"/>
  <c r="C2701" i="4"/>
  <c r="D2701" i="4"/>
  <c r="C2702" i="4"/>
  <c r="D2702" i="4"/>
  <c r="C2703" i="4"/>
  <c r="D2703" i="4"/>
  <c r="C2704" i="4"/>
  <c r="D2704" i="4"/>
  <c r="C2705" i="4"/>
  <c r="D2705" i="4"/>
  <c r="C2706" i="4"/>
  <c r="D2706" i="4"/>
  <c r="C2707" i="4"/>
  <c r="D2707" i="4"/>
  <c r="C2708" i="4"/>
  <c r="D2708" i="4"/>
  <c r="C2709" i="4"/>
  <c r="D2709" i="4"/>
  <c r="C2710" i="4"/>
  <c r="D2710" i="4"/>
  <c r="C2711" i="4"/>
  <c r="D2711" i="4"/>
  <c r="C2712" i="4"/>
  <c r="D2712" i="4"/>
  <c r="C2713" i="4"/>
  <c r="D2713" i="4"/>
  <c r="C2714" i="4"/>
  <c r="D2714" i="4"/>
  <c r="C2715" i="4"/>
  <c r="D2715" i="4"/>
  <c r="C2716" i="4"/>
  <c r="D2716" i="4"/>
  <c r="C2717" i="4"/>
  <c r="D2717" i="4"/>
  <c r="C2718" i="4"/>
  <c r="D2718" i="4"/>
  <c r="C2719" i="4"/>
  <c r="D2719" i="4"/>
  <c r="C2720" i="4"/>
  <c r="D2720" i="4"/>
  <c r="C2721" i="4"/>
  <c r="D2721" i="4"/>
  <c r="C2722" i="4"/>
  <c r="D2722" i="4"/>
  <c r="C2723" i="4"/>
  <c r="D2723" i="4"/>
  <c r="C2724" i="4"/>
  <c r="D2724" i="4"/>
  <c r="C2725" i="4"/>
  <c r="D2725" i="4"/>
  <c r="C2726" i="4"/>
  <c r="D2726" i="4"/>
  <c r="C2727" i="4"/>
  <c r="D2727" i="4"/>
  <c r="C2728" i="4"/>
  <c r="D2728" i="4"/>
  <c r="C2729" i="4"/>
  <c r="D2729" i="4"/>
  <c r="C2730" i="4"/>
  <c r="D2730" i="4"/>
  <c r="C2731" i="4"/>
  <c r="D2731" i="4"/>
  <c r="C2732" i="4"/>
  <c r="D2732" i="4"/>
  <c r="C2733" i="4"/>
  <c r="D2733" i="4"/>
  <c r="C2734" i="4"/>
  <c r="D2734" i="4"/>
  <c r="C2735" i="4"/>
  <c r="D2735" i="4"/>
  <c r="C2736" i="4"/>
  <c r="D2736" i="4"/>
  <c r="C2737" i="4"/>
  <c r="D2737" i="4"/>
  <c r="C2738" i="4"/>
  <c r="D2738" i="4"/>
  <c r="C2739" i="4"/>
  <c r="D2739" i="4"/>
  <c r="C2740" i="4"/>
  <c r="D2740" i="4"/>
  <c r="C2741" i="4"/>
  <c r="D2741" i="4"/>
  <c r="C2742" i="4"/>
  <c r="D2742" i="4"/>
  <c r="C2743" i="4"/>
  <c r="D2743" i="4"/>
  <c r="C2744" i="4"/>
  <c r="D2744" i="4"/>
  <c r="C2745" i="4"/>
  <c r="D2745" i="4"/>
  <c r="C2746" i="4"/>
  <c r="D2746" i="4"/>
  <c r="C2747" i="4"/>
  <c r="D2747" i="4"/>
  <c r="C2748" i="4"/>
  <c r="D2748" i="4"/>
  <c r="C2749" i="4"/>
  <c r="D2749" i="4"/>
  <c r="C2750" i="4"/>
  <c r="D2750" i="4"/>
  <c r="C2751" i="4"/>
  <c r="D2751" i="4"/>
  <c r="C2752" i="4"/>
  <c r="D2752" i="4"/>
  <c r="C2753" i="4"/>
  <c r="D2753" i="4"/>
  <c r="C2754" i="4"/>
  <c r="D2754" i="4"/>
  <c r="C2755" i="4"/>
  <c r="D2755" i="4"/>
  <c r="C2756" i="4"/>
  <c r="D2756" i="4"/>
  <c r="C2757" i="4"/>
  <c r="D2757" i="4"/>
  <c r="C2758" i="4"/>
  <c r="D2758" i="4"/>
  <c r="C2759" i="4"/>
  <c r="D2759" i="4"/>
  <c r="C2760" i="4"/>
  <c r="D2760" i="4"/>
  <c r="C2761" i="4"/>
  <c r="D2761" i="4"/>
  <c r="C2762" i="4"/>
  <c r="D2762" i="4"/>
  <c r="C2763" i="4"/>
  <c r="D2763" i="4"/>
  <c r="C2764" i="4"/>
  <c r="D2764" i="4"/>
  <c r="C2765" i="4"/>
  <c r="D2765" i="4"/>
  <c r="C2766" i="4"/>
  <c r="D2766" i="4"/>
  <c r="C2767" i="4"/>
  <c r="D2767" i="4"/>
  <c r="C2768" i="4"/>
  <c r="D2768" i="4"/>
  <c r="C2769" i="4"/>
  <c r="D2769" i="4"/>
  <c r="C2770" i="4"/>
  <c r="D2770" i="4"/>
  <c r="C2771" i="4"/>
  <c r="D2771" i="4"/>
  <c r="C2772" i="4"/>
  <c r="D2772" i="4"/>
  <c r="C2773" i="4"/>
  <c r="D2773" i="4"/>
  <c r="C2774" i="4"/>
  <c r="D2774" i="4"/>
  <c r="C2775" i="4"/>
  <c r="D2775" i="4"/>
  <c r="C2776" i="4"/>
  <c r="D2776" i="4"/>
  <c r="C2777" i="4"/>
  <c r="D2777" i="4"/>
  <c r="C2778" i="4"/>
  <c r="D2778" i="4"/>
  <c r="C2779" i="4"/>
  <c r="D2779" i="4"/>
  <c r="C2780" i="4"/>
  <c r="D2780" i="4"/>
  <c r="C2781" i="4"/>
  <c r="D2781" i="4"/>
  <c r="C2782" i="4"/>
  <c r="D2782" i="4"/>
  <c r="C2783" i="4"/>
  <c r="D2783" i="4"/>
  <c r="C2784" i="4"/>
  <c r="D2784" i="4"/>
  <c r="C2785" i="4"/>
  <c r="D2785" i="4"/>
  <c r="C2786" i="4"/>
  <c r="D2786" i="4"/>
  <c r="C2787" i="4"/>
  <c r="D2787" i="4"/>
  <c r="C2788" i="4"/>
  <c r="D2788" i="4"/>
  <c r="C2789" i="4"/>
  <c r="D2789" i="4"/>
  <c r="C2790" i="4"/>
  <c r="D2790" i="4"/>
  <c r="C2791" i="4"/>
  <c r="D2791" i="4"/>
  <c r="C2792" i="4"/>
  <c r="D2792" i="4"/>
  <c r="C2793" i="4"/>
  <c r="D2793" i="4"/>
  <c r="C2794" i="4"/>
  <c r="D2794" i="4"/>
  <c r="C2795" i="4"/>
  <c r="D2795" i="4"/>
  <c r="C2796" i="4"/>
  <c r="D2796" i="4"/>
  <c r="C2797" i="4"/>
  <c r="D2797" i="4"/>
  <c r="C2798" i="4"/>
  <c r="D2798" i="4"/>
  <c r="C2799" i="4"/>
  <c r="D2799" i="4"/>
  <c r="C2800" i="4"/>
  <c r="D2800" i="4"/>
  <c r="C2801" i="4"/>
  <c r="D2801" i="4"/>
  <c r="C2802" i="4"/>
  <c r="D2802" i="4"/>
  <c r="C2803" i="4"/>
  <c r="D2803" i="4"/>
  <c r="C2804" i="4"/>
  <c r="D2804" i="4"/>
  <c r="C2805" i="4"/>
  <c r="D2805" i="4"/>
  <c r="C2806" i="4"/>
  <c r="D2806" i="4"/>
  <c r="C2807" i="4"/>
  <c r="D2807" i="4"/>
  <c r="C2808" i="4"/>
  <c r="D2808" i="4"/>
  <c r="C2809" i="4"/>
  <c r="D2809" i="4"/>
  <c r="C2810" i="4"/>
  <c r="D2810" i="4"/>
  <c r="D2" i="4"/>
  <c r="AD2" i="1" s="1"/>
  <c r="C2" i="4"/>
  <c r="AC2" i="1" s="1"/>
  <c r="AD1784" i="1" l="1"/>
  <c r="AD1800" i="1"/>
  <c r="AD1794" i="1"/>
  <c r="AD1950" i="1"/>
  <c r="AD1976" i="1"/>
  <c r="AD1992" i="1"/>
  <c r="AD1949" i="1"/>
  <c r="AD1977" i="1"/>
  <c r="AD1993" i="1"/>
  <c r="AD1924" i="1"/>
  <c r="AD1955" i="1"/>
  <c r="AD1927" i="1"/>
  <c r="AD1958" i="1"/>
  <c r="AD1980" i="1"/>
  <c r="AD1618" i="1"/>
  <c r="AD1682" i="1"/>
  <c r="AD1896" i="1"/>
  <c r="AD1603" i="1"/>
  <c r="AD1664" i="1"/>
  <c r="AD1814" i="1"/>
  <c r="AD1830" i="1"/>
  <c r="AD1879" i="1"/>
  <c r="AD1816" i="1"/>
  <c r="AD1832" i="1"/>
  <c r="AD1845" i="1"/>
  <c r="AD1724" i="1"/>
  <c r="AD1708" i="1"/>
  <c r="AD1945" i="1"/>
  <c r="AD1973" i="1"/>
  <c r="AD1884" i="1"/>
  <c r="AD1912" i="1"/>
  <c r="AD1901" i="1"/>
  <c r="AD1631" i="1"/>
  <c r="AD1616" i="1"/>
  <c r="AD1826" i="1"/>
  <c r="AD1842" i="1"/>
  <c r="AD1590" i="1"/>
  <c r="AD1644" i="1"/>
  <c r="AD1653" i="1"/>
  <c r="AD1581" i="1"/>
  <c r="AD1522" i="1"/>
  <c r="AD1523" i="1"/>
  <c r="AD1524" i="1"/>
  <c r="AD1525" i="1"/>
  <c r="AD1378" i="1"/>
  <c r="AD1379" i="1"/>
  <c r="AD1380" i="1"/>
  <c r="AD1548" i="1"/>
  <c r="AD1549" i="1"/>
  <c r="AD1550" i="1"/>
  <c r="AD1352" i="1"/>
  <c r="AD1536" i="1"/>
  <c r="AD1350" i="1"/>
  <c r="AD1534" i="1"/>
  <c r="AD1351" i="1"/>
  <c r="AD1535" i="1"/>
  <c r="AD1304" i="1"/>
  <c r="AD1305" i="1"/>
  <c r="AD1306" i="1"/>
  <c r="AD1299" i="1"/>
  <c r="AD1307" i="1"/>
  <c r="AD1300" i="1"/>
  <c r="AD1301" i="1"/>
  <c r="AD1302" i="1"/>
  <c r="AD1303" i="1"/>
  <c r="AD1248" i="1"/>
  <c r="AD1448" i="1"/>
  <c r="AD1449" i="1"/>
  <c r="AD1246" i="1"/>
  <c r="AD1247" i="1"/>
  <c r="AD1447" i="1"/>
  <c r="AD1187" i="1"/>
  <c r="AD1411" i="1"/>
  <c r="AD1188" i="1"/>
  <c r="AD1412" i="1"/>
  <c r="AD1189" i="1"/>
  <c r="AD1413" i="1"/>
  <c r="AD1190" i="1"/>
  <c r="AD1414" i="1"/>
  <c r="AD1144" i="1"/>
  <c r="AD1152" i="1"/>
  <c r="AD1288" i="1"/>
  <c r="AD1296" i="1"/>
  <c r="AD1145" i="1"/>
  <c r="AD1153" i="1"/>
  <c r="AD1289" i="1"/>
  <c r="AD1146" i="1"/>
  <c r="AD1154" i="1"/>
  <c r="AD1290" i="1"/>
  <c r="AD1147" i="1"/>
  <c r="AD1291" i="1"/>
  <c r="AD1148" i="1"/>
  <c r="AD1292" i="1"/>
  <c r="AD1149" i="1"/>
  <c r="AD1293" i="1"/>
  <c r="AD1150" i="1"/>
  <c r="AD1294" i="1"/>
  <c r="AD1151" i="1"/>
  <c r="AD1287" i="1"/>
  <c r="AD1295" i="1"/>
  <c r="AD1128" i="1"/>
  <c r="AD1129" i="1"/>
  <c r="AD1265" i="1"/>
  <c r="AD1130" i="1"/>
  <c r="AD1266" i="1"/>
  <c r="AD1131" i="1"/>
  <c r="AD1267" i="1"/>
  <c r="AD1132" i="1"/>
  <c r="AD1268" i="1"/>
  <c r="AD1269" i="1"/>
  <c r="AD1270" i="1"/>
  <c r="AD1127" i="1"/>
  <c r="AD1051" i="1"/>
  <c r="AD1052" i="1"/>
  <c r="AD1204" i="1"/>
  <c r="AD1205" i="1"/>
  <c r="AD1042" i="1"/>
  <c r="AD1043" i="1"/>
  <c r="AD1198" i="1"/>
  <c r="AD1199" i="1"/>
  <c r="AD1028" i="1"/>
  <c r="AD1029" i="1"/>
  <c r="AD1393" i="1"/>
  <c r="AD1394" i="1"/>
  <c r="AD1395" i="1"/>
  <c r="AD1011" i="1"/>
  <c r="AD1012" i="1"/>
  <c r="AD1010" i="1"/>
  <c r="AD1155" i="1"/>
  <c r="AD1156" i="1"/>
  <c r="AD921" i="1"/>
  <c r="AD919" i="1"/>
  <c r="AD920" i="1"/>
  <c r="AD1136" i="1"/>
  <c r="AD1280" i="1"/>
  <c r="AD1137" i="1"/>
  <c r="AD1281" i="1"/>
  <c r="AD1138" i="1"/>
  <c r="AD1282" i="1"/>
  <c r="AD1283" i="1"/>
  <c r="AD1284" i="1"/>
  <c r="AD1133" i="1"/>
  <c r="AD1134" i="1"/>
  <c r="AD1135" i="1"/>
  <c r="AD1279" i="1"/>
  <c r="AD909" i="1"/>
  <c r="AD905" i="1"/>
  <c r="AD906" i="1"/>
  <c r="AD908" i="1"/>
  <c r="AD904" i="1"/>
  <c r="AD907" i="1"/>
  <c r="AD882" i="1"/>
  <c r="AD884" i="1"/>
  <c r="AD883" i="1"/>
  <c r="AD1097" i="1"/>
  <c r="AD1098" i="1"/>
  <c r="AD860" i="1"/>
  <c r="AD859" i="1"/>
  <c r="AD1072" i="1"/>
  <c r="AD1073" i="1"/>
  <c r="AD1074" i="1"/>
  <c r="AD1075" i="1"/>
  <c r="AD1070" i="1"/>
  <c r="AD1071" i="1"/>
  <c r="AD830" i="1"/>
  <c r="AD831" i="1"/>
  <c r="AD832" i="1"/>
  <c r="AD833" i="1"/>
  <c r="AD834" i="1"/>
  <c r="AD835" i="1"/>
  <c r="AD793" i="1"/>
  <c r="AD794" i="1"/>
  <c r="AD795" i="1"/>
  <c r="AD783" i="1"/>
  <c r="AD784" i="1"/>
  <c r="AD785" i="1"/>
  <c r="AD1003" i="1"/>
  <c r="AD1002" i="1"/>
  <c r="AD774" i="1"/>
  <c r="AD775" i="1"/>
  <c r="AD776" i="1"/>
  <c r="AD989" i="1"/>
  <c r="AD990" i="1"/>
  <c r="AD991" i="1"/>
  <c r="AD762" i="1"/>
  <c r="AD764" i="1"/>
  <c r="AD965" i="1"/>
  <c r="AD763" i="1"/>
  <c r="AD966" i="1"/>
  <c r="AD967" i="1"/>
  <c r="AD734" i="1"/>
  <c r="AD735" i="1"/>
  <c r="AD736" i="1"/>
  <c r="AD737" i="1"/>
  <c r="AD738" i="1"/>
  <c r="AD739" i="1"/>
  <c r="AD939" i="1"/>
  <c r="AD940" i="1"/>
  <c r="AD941" i="1"/>
  <c r="AD942" i="1"/>
  <c r="AD935" i="1"/>
  <c r="AD943" i="1"/>
  <c r="AD938" i="1"/>
  <c r="AD936" i="1"/>
  <c r="AD944" i="1"/>
  <c r="AD937" i="1"/>
  <c r="AD653" i="1"/>
  <c r="AD651" i="1"/>
  <c r="AD652" i="1"/>
  <c r="AD621" i="1"/>
  <c r="AD622" i="1"/>
  <c r="AD623" i="1"/>
  <c r="AD618" i="1"/>
  <c r="AD619" i="1"/>
  <c r="AD620" i="1"/>
  <c r="AD1440" i="1"/>
  <c r="AD1105" i="1"/>
  <c r="AD1239" i="1"/>
  <c r="AD604" i="1"/>
  <c r="AD855" i="1"/>
  <c r="AD1056" i="1"/>
  <c r="AD1064" i="1"/>
  <c r="AD1057" i="1"/>
  <c r="AD1065" i="1"/>
  <c r="AD1058" i="1"/>
  <c r="AD1066" i="1"/>
  <c r="AD1059" i="1"/>
  <c r="AD1060" i="1"/>
  <c r="AD1061" i="1"/>
  <c r="AD1062" i="1"/>
  <c r="AD1055" i="1"/>
  <c r="AD1063" i="1"/>
  <c r="AD573" i="1"/>
  <c r="AD821" i="1"/>
  <c r="AD574" i="1"/>
  <c r="AD822" i="1"/>
  <c r="AD575" i="1"/>
  <c r="AD815" i="1"/>
  <c r="AD823" i="1"/>
  <c r="AD568" i="1"/>
  <c r="AD576" i="1"/>
  <c r="AD816" i="1"/>
  <c r="AD824" i="1"/>
  <c r="AD569" i="1"/>
  <c r="AD577" i="1"/>
  <c r="AD817" i="1"/>
  <c r="AD825" i="1"/>
  <c r="AD570" i="1"/>
  <c r="AD578" i="1"/>
  <c r="AD818" i="1"/>
  <c r="AD826" i="1"/>
  <c r="AD571" i="1"/>
  <c r="AD572" i="1"/>
  <c r="AD820" i="1"/>
  <c r="AD819" i="1"/>
  <c r="AD527" i="1"/>
  <c r="AD528" i="1"/>
  <c r="AD1050" i="1"/>
  <c r="AD733" i="1"/>
  <c r="AD472" i="1"/>
  <c r="AD473" i="1"/>
  <c r="AD474" i="1"/>
  <c r="AD730" i="1"/>
  <c r="AD475" i="1"/>
  <c r="AD732" i="1"/>
  <c r="AD731" i="1"/>
  <c r="AD1035" i="1"/>
  <c r="AD1036" i="1"/>
  <c r="AD462" i="1"/>
  <c r="AD463" i="1"/>
  <c r="AD716" i="1"/>
  <c r="AD715" i="1"/>
  <c r="AD704" i="1"/>
  <c r="AD452" i="1"/>
  <c r="AD421" i="1"/>
  <c r="AD781" i="1"/>
  <c r="AD419" i="1"/>
  <c r="AD420" i="1"/>
  <c r="AD780" i="1"/>
  <c r="AD386" i="1"/>
  <c r="AD387" i="1"/>
  <c r="AD388" i="1"/>
  <c r="AD357" i="1"/>
  <c r="AD485" i="1"/>
  <c r="AD358" i="1"/>
  <c r="AD486" i="1"/>
  <c r="AD359" i="1"/>
  <c r="AD487" i="1"/>
  <c r="AD360" i="1"/>
  <c r="AD488" i="1"/>
  <c r="AD361" i="1"/>
  <c r="AD489" i="1"/>
  <c r="AD490" i="1"/>
  <c r="AD356" i="1"/>
  <c r="AD333" i="1"/>
  <c r="AD341" i="1"/>
  <c r="AD677" i="1"/>
  <c r="AD334" i="1"/>
  <c r="AD678" i="1"/>
  <c r="AD335" i="1"/>
  <c r="AD679" i="1"/>
  <c r="AD336" i="1"/>
  <c r="AD680" i="1"/>
  <c r="AD337" i="1"/>
  <c r="AD681" i="1"/>
  <c r="AD338" i="1"/>
  <c r="AD682" i="1"/>
  <c r="AD339" i="1"/>
  <c r="AD340" i="1"/>
  <c r="AD676" i="1"/>
  <c r="AD684" i="1"/>
  <c r="AD683" i="1"/>
  <c r="AD297" i="1"/>
  <c r="AD298" i="1"/>
  <c r="AD299" i="1"/>
  <c r="AD223" i="1"/>
  <c r="AD224" i="1"/>
  <c r="AD225" i="1"/>
  <c r="AD226" i="1"/>
  <c r="AD214" i="1"/>
  <c r="AD215" i="1"/>
  <c r="AD687" i="1"/>
  <c r="AD688" i="1"/>
  <c r="AD194" i="1"/>
  <c r="AD461" i="1"/>
  <c r="AD195" i="1"/>
  <c r="AD460" i="1"/>
  <c r="AD188" i="1"/>
  <c r="AD187" i="1"/>
  <c r="AD182" i="1"/>
  <c r="AD151" i="1"/>
  <c r="AD140" i="1"/>
  <c r="AD141" i="1"/>
  <c r="AD142" i="1"/>
  <c r="AD128" i="1"/>
  <c r="AD129" i="1"/>
  <c r="AD130" i="1"/>
  <c r="AD114" i="1"/>
  <c r="AD115" i="1"/>
  <c r="AD102" i="1"/>
  <c r="AD103" i="1"/>
  <c r="AD164" i="1"/>
  <c r="AD172" i="1"/>
  <c r="AD165" i="1"/>
  <c r="AD173" i="1"/>
  <c r="AD166" i="1"/>
  <c r="AD174" i="1"/>
  <c r="AD167" i="1"/>
  <c r="AD168" i="1"/>
  <c r="AD320" i="1"/>
  <c r="AD328" i="1"/>
  <c r="AD161" i="1"/>
  <c r="AD169" i="1"/>
  <c r="AD162" i="1"/>
  <c r="AD170" i="1"/>
  <c r="AD315" i="1"/>
  <c r="AD324" i="1"/>
  <c r="AD669" i="1"/>
  <c r="AD901" i="1"/>
  <c r="AD316" i="1"/>
  <c r="AD325" i="1"/>
  <c r="AD662" i="1"/>
  <c r="AD670" i="1"/>
  <c r="AD894" i="1"/>
  <c r="AD317" i="1"/>
  <c r="AD326" i="1"/>
  <c r="AD663" i="1"/>
  <c r="AD671" i="1"/>
  <c r="AD318" i="1"/>
  <c r="AD327" i="1"/>
  <c r="AD664" i="1"/>
  <c r="AD672" i="1"/>
  <c r="AD319" i="1"/>
  <c r="AD665" i="1"/>
  <c r="AD673" i="1"/>
  <c r="AD897" i="1"/>
  <c r="AD321" i="1"/>
  <c r="AD666" i="1"/>
  <c r="AD674" i="1"/>
  <c r="AD898" i="1"/>
  <c r="AD163" i="1"/>
  <c r="AD322" i="1"/>
  <c r="AD171" i="1"/>
  <c r="AD323" i="1"/>
  <c r="AD668" i="1"/>
  <c r="AD900" i="1"/>
  <c r="AD675" i="1"/>
  <c r="AD895" i="1"/>
  <c r="AD899" i="1"/>
  <c r="AD896" i="1"/>
  <c r="AD667" i="1"/>
  <c r="AD76" i="1"/>
  <c r="AD77" i="1"/>
  <c r="AD78" i="1"/>
  <c r="AD79" i="1"/>
  <c r="AD80" i="1"/>
  <c r="AD81" i="1"/>
  <c r="AD60" i="1"/>
  <c r="AD61" i="1"/>
  <c r="AD62" i="1"/>
  <c r="AD63" i="1"/>
  <c r="AD58" i="1"/>
  <c r="AD59" i="1"/>
  <c r="AD25" i="1"/>
  <c r="AD26" i="1"/>
  <c r="AD27" i="1"/>
  <c r="AD156" i="1"/>
  <c r="AD236" i="1"/>
  <c r="AD157" i="1"/>
  <c r="AD237" i="1"/>
  <c r="AD158" i="1"/>
  <c r="AD238" i="1"/>
  <c r="AD159" i="1"/>
  <c r="AD160" i="1"/>
  <c r="AD233" i="1"/>
  <c r="AD234" i="1"/>
  <c r="AD565" i="1"/>
  <c r="AD566" i="1"/>
  <c r="AD567" i="1"/>
  <c r="AD155" i="1"/>
  <c r="AD563" i="1"/>
  <c r="AD235" i="1"/>
  <c r="AD564" i="1"/>
  <c r="AC1784" i="1"/>
  <c r="AC1800" i="1"/>
  <c r="AC1794" i="1"/>
  <c r="AC1976" i="1"/>
  <c r="AC1992" i="1"/>
  <c r="AC1949" i="1"/>
  <c r="AC1977" i="1"/>
  <c r="AC1993" i="1"/>
  <c r="AC1950" i="1"/>
  <c r="AC1955" i="1"/>
  <c r="AC1924" i="1"/>
  <c r="AC1927" i="1"/>
  <c r="AC1980" i="1"/>
  <c r="AC1958" i="1"/>
  <c r="AC1618" i="1"/>
  <c r="AC1682" i="1"/>
  <c r="AC1896" i="1"/>
  <c r="AC1603" i="1"/>
  <c r="AC1664" i="1"/>
  <c r="AC1814" i="1"/>
  <c r="AC1830" i="1"/>
  <c r="AC1879" i="1"/>
  <c r="AC1816" i="1"/>
  <c r="AC1832" i="1"/>
  <c r="AC1845" i="1"/>
  <c r="AC1724" i="1"/>
  <c r="AC1708" i="1"/>
  <c r="AC1945" i="1"/>
  <c r="AC1973" i="1"/>
  <c r="AC1884" i="1"/>
  <c r="AC1901" i="1"/>
  <c r="AC1912" i="1"/>
  <c r="AC1631" i="1"/>
  <c r="AC1616" i="1"/>
  <c r="AC1826" i="1"/>
  <c r="AC1842" i="1"/>
  <c r="AC1590" i="1"/>
  <c r="AC1644" i="1"/>
  <c r="AC1653" i="1"/>
  <c r="AC1581" i="1"/>
  <c r="AC1522" i="1"/>
  <c r="AC1523" i="1"/>
  <c r="AC1524" i="1"/>
  <c r="AC1525" i="1"/>
  <c r="AC1550" i="1"/>
  <c r="AC1378" i="1"/>
  <c r="AC1379" i="1"/>
  <c r="AC1380" i="1"/>
  <c r="AC1548" i="1"/>
  <c r="AC1549" i="1"/>
  <c r="AC1350" i="1"/>
  <c r="AC1534" i="1"/>
  <c r="AC1351" i="1"/>
  <c r="AC1535" i="1"/>
  <c r="AC1352" i="1"/>
  <c r="AC1536" i="1"/>
  <c r="AC1302" i="1"/>
  <c r="AC1303" i="1"/>
  <c r="AC1304" i="1"/>
  <c r="AC1305" i="1"/>
  <c r="AC1306" i="1"/>
  <c r="AC1299" i="1"/>
  <c r="AC1307" i="1"/>
  <c r="AC1300" i="1"/>
  <c r="AC1301" i="1"/>
  <c r="AC1246" i="1"/>
  <c r="AC1247" i="1"/>
  <c r="AC1447" i="1"/>
  <c r="AC1248" i="1"/>
  <c r="AC1448" i="1"/>
  <c r="AC1449" i="1"/>
  <c r="AC1190" i="1"/>
  <c r="AC1414" i="1"/>
  <c r="AC1187" i="1"/>
  <c r="AC1411" i="1"/>
  <c r="AC1188" i="1"/>
  <c r="AC1412" i="1"/>
  <c r="AC1189" i="1"/>
  <c r="AC1413" i="1"/>
  <c r="AC1150" i="1"/>
  <c r="AC1294" i="1"/>
  <c r="AC1151" i="1"/>
  <c r="AC1287" i="1"/>
  <c r="AC1295" i="1"/>
  <c r="AC1144" i="1"/>
  <c r="AC1152" i="1"/>
  <c r="AC1288" i="1"/>
  <c r="AC1296" i="1"/>
  <c r="AC1145" i="1"/>
  <c r="AC1153" i="1"/>
  <c r="AC1289" i="1"/>
  <c r="AC1146" i="1"/>
  <c r="AC1154" i="1"/>
  <c r="AC1290" i="1"/>
  <c r="AC1147" i="1"/>
  <c r="AC1291" i="1"/>
  <c r="AC1148" i="1"/>
  <c r="AC1292" i="1"/>
  <c r="AC1149" i="1"/>
  <c r="AC1293" i="1"/>
  <c r="AC1132" i="1"/>
  <c r="AC1129" i="1"/>
  <c r="AC1130" i="1"/>
  <c r="AC1131" i="1"/>
  <c r="AC1128" i="1"/>
  <c r="AC1270" i="1"/>
  <c r="AC1265" i="1"/>
  <c r="AC1266" i="1"/>
  <c r="AC1267" i="1"/>
  <c r="AC1268" i="1"/>
  <c r="AC1127" i="1"/>
  <c r="AC1269" i="1"/>
  <c r="AC1052" i="1"/>
  <c r="AC1051" i="1"/>
  <c r="AC1204" i="1"/>
  <c r="AC1205" i="1"/>
  <c r="AC1042" i="1"/>
  <c r="AC1043" i="1"/>
  <c r="AC1198" i="1"/>
  <c r="AC1199" i="1"/>
  <c r="AC1028" i="1"/>
  <c r="AC1029" i="1"/>
  <c r="AC1393" i="1"/>
  <c r="AC1394" i="1"/>
  <c r="AC1395" i="1"/>
  <c r="AC1010" i="1"/>
  <c r="AC1011" i="1"/>
  <c r="AC1012" i="1"/>
  <c r="AC1155" i="1"/>
  <c r="AC1156" i="1"/>
  <c r="AC921" i="1"/>
  <c r="AC919" i="1"/>
  <c r="AC920" i="1"/>
  <c r="AC1138" i="1"/>
  <c r="AC1133" i="1"/>
  <c r="AC1279" i="1"/>
  <c r="AC1134" i="1"/>
  <c r="AC1280" i="1"/>
  <c r="AC1135" i="1"/>
  <c r="AC1281" i="1"/>
  <c r="AC1136" i="1"/>
  <c r="AC1282" i="1"/>
  <c r="AC1137" i="1"/>
  <c r="AC1283" i="1"/>
  <c r="AC1284" i="1"/>
  <c r="AC905" i="1"/>
  <c r="AC906" i="1"/>
  <c r="AC907" i="1"/>
  <c r="AC908" i="1"/>
  <c r="AC909" i="1"/>
  <c r="AC904" i="1"/>
  <c r="AC882" i="1"/>
  <c r="AC883" i="1"/>
  <c r="AC884" i="1"/>
  <c r="AC1097" i="1"/>
  <c r="AC1098" i="1"/>
  <c r="AC859" i="1"/>
  <c r="AC860" i="1"/>
  <c r="AC1070" i="1"/>
  <c r="AC1071" i="1"/>
  <c r="AC1072" i="1"/>
  <c r="AC1073" i="1"/>
  <c r="AC1074" i="1"/>
  <c r="AC1075" i="1"/>
  <c r="AC833" i="1"/>
  <c r="AC834" i="1"/>
  <c r="AC835" i="1"/>
  <c r="AC830" i="1"/>
  <c r="AC831" i="1"/>
  <c r="AC832" i="1"/>
  <c r="AC793" i="1"/>
  <c r="AC794" i="1"/>
  <c r="AC795" i="1"/>
  <c r="AC785" i="1"/>
  <c r="AC1002" i="1"/>
  <c r="AC1003" i="1"/>
  <c r="AC783" i="1"/>
  <c r="AC784" i="1"/>
  <c r="AC989" i="1"/>
  <c r="AC774" i="1"/>
  <c r="AC990" i="1"/>
  <c r="AC775" i="1"/>
  <c r="AC991" i="1"/>
  <c r="AC776" i="1"/>
  <c r="AC762" i="1"/>
  <c r="AC763" i="1"/>
  <c r="AC764" i="1"/>
  <c r="AC965" i="1"/>
  <c r="AC966" i="1"/>
  <c r="AC967" i="1"/>
  <c r="AC737" i="1"/>
  <c r="AC937" i="1"/>
  <c r="AC738" i="1"/>
  <c r="AC938" i="1"/>
  <c r="AC739" i="1"/>
  <c r="AC939" i="1"/>
  <c r="AC940" i="1"/>
  <c r="AC941" i="1"/>
  <c r="AC734" i="1"/>
  <c r="AC942" i="1"/>
  <c r="AC735" i="1"/>
  <c r="AC935" i="1"/>
  <c r="AC943" i="1"/>
  <c r="AC736" i="1"/>
  <c r="AC936" i="1"/>
  <c r="AC944" i="1"/>
  <c r="AC653" i="1"/>
  <c r="AC651" i="1"/>
  <c r="AC652" i="1"/>
  <c r="AC621" i="1"/>
  <c r="AC622" i="1"/>
  <c r="AC623" i="1"/>
  <c r="AC618" i="1"/>
  <c r="AC619" i="1"/>
  <c r="AC620" i="1"/>
  <c r="AC1105" i="1"/>
  <c r="AC1239" i="1"/>
  <c r="AC1440" i="1"/>
  <c r="AC604" i="1"/>
  <c r="AC855" i="1"/>
  <c r="AC1060" i="1"/>
  <c r="AC1061" i="1"/>
  <c r="AC1062" i="1"/>
  <c r="AC1055" i="1"/>
  <c r="AC1063" i="1"/>
  <c r="AC1056" i="1"/>
  <c r="AC1064" i="1"/>
  <c r="AC1057" i="1"/>
  <c r="AC1065" i="1"/>
  <c r="AC1058" i="1"/>
  <c r="AC1066" i="1"/>
  <c r="AC1059" i="1"/>
  <c r="AC573" i="1"/>
  <c r="AC574" i="1"/>
  <c r="AC575" i="1"/>
  <c r="AC568" i="1"/>
  <c r="AC576" i="1"/>
  <c r="AC569" i="1"/>
  <c r="AC577" i="1"/>
  <c r="AC570" i="1"/>
  <c r="AC578" i="1"/>
  <c r="AC571" i="1"/>
  <c r="AC572" i="1"/>
  <c r="AC817" i="1"/>
  <c r="AC825" i="1"/>
  <c r="AC818" i="1"/>
  <c r="AC826" i="1"/>
  <c r="AC819" i="1"/>
  <c r="AC820" i="1"/>
  <c r="AC821" i="1"/>
  <c r="AC822" i="1"/>
  <c r="AC815" i="1"/>
  <c r="AC823" i="1"/>
  <c r="AC816" i="1"/>
  <c r="AC824" i="1"/>
  <c r="AC527" i="1"/>
  <c r="AC528" i="1"/>
  <c r="AC1050" i="1"/>
  <c r="AC472" i="1"/>
  <c r="AC473" i="1"/>
  <c r="AC474" i="1"/>
  <c r="AC475" i="1"/>
  <c r="AC730" i="1"/>
  <c r="AC731" i="1"/>
  <c r="AC732" i="1"/>
  <c r="AC733" i="1"/>
  <c r="AC1036" i="1"/>
  <c r="AC1035" i="1"/>
  <c r="AC462" i="1"/>
  <c r="AC463" i="1"/>
  <c r="AC715" i="1"/>
  <c r="AC716" i="1"/>
  <c r="AC452" i="1"/>
  <c r="AC704" i="1"/>
  <c r="AC421" i="1"/>
  <c r="AC419" i="1"/>
  <c r="AC420" i="1"/>
  <c r="AC780" i="1"/>
  <c r="AC781" i="1"/>
  <c r="AC386" i="1"/>
  <c r="AC387" i="1"/>
  <c r="AC388" i="1"/>
  <c r="AC357" i="1"/>
  <c r="AC485" i="1"/>
  <c r="AC358" i="1"/>
  <c r="AC486" i="1"/>
  <c r="AC359" i="1"/>
  <c r="AC487" i="1"/>
  <c r="AC360" i="1"/>
  <c r="AC488" i="1"/>
  <c r="AC361" i="1"/>
  <c r="AC489" i="1"/>
  <c r="AC490" i="1"/>
  <c r="AC356" i="1"/>
  <c r="AC333" i="1"/>
  <c r="AC341" i="1"/>
  <c r="AC334" i="1"/>
  <c r="AC678" i="1"/>
  <c r="AC335" i="1"/>
  <c r="AC336" i="1"/>
  <c r="AC337" i="1"/>
  <c r="AC338" i="1"/>
  <c r="AC339" i="1"/>
  <c r="AC340" i="1"/>
  <c r="AC676" i="1"/>
  <c r="AC681" i="1"/>
  <c r="AC682" i="1"/>
  <c r="AC683" i="1"/>
  <c r="AC684" i="1"/>
  <c r="AC677" i="1"/>
  <c r="AC679" i="1"/>
  <c r="AC680" i="1"/>
  <c r="AC297" i="1"/>
  <c r="AC298" i="1"/>
  <c r="AC299" i="1"/>
  <c r="AC223" i="1"/>
  <c r="AC224" i="1"/>
  <c r="AC225" i="1"/>
  <c r="AC226" i="1"/>
  <c r="AC214" i="1"/>
  <c r="AC215" i="1"/>
  <c r="AC687" i="1"/>
  <c r="AC688" i="1"/>
  <c r="AC461" i="1"/>
  <c r="AC194" i="1"/>
  <c r="AC195" i="1"/>
  <c r="AC460" i="1"/>
  <c r="AC187" i="1"/>
  <c r="AC188" i="1"/>
  <c r="AC182" i="1"/>
  <c r="AC151" i="1"/>
  <c r="AC141" i="1"/>
  <c r="AC142" i="1"/>
  <c r="AC140" i="1"/>
  <c r="AC128" i="1"/>
  <c r="AC129" i="1"/>
  <c r="AC130" i="1"/>
  <c r="AC114" i="1"/>
  <c r="AC115" i="1"/>
  <c r="AC102" i="1"/>
  <c r="AC103" i="1"/>
  <c r="AC165" i="1"/>
  <c r="AC173" i="1"/>
  <c r="AC317" i="1"/>
  <c r="AC325" i="1"/>
  <c r="AC166" i="1"/>
  <c r="AC174" i="1"/>
  <c r="AC318" i="1"/>
  <c r="AC326" i="1"/>
  <c r="AC662" i="1"/>
  <c r="AC670" i="1"/>
  <c r="AC167" i="1"/>
  <c r="AC319" i="1"/>
  <c r="AC327" i="1"/>
  <c r="AC168" i="1"/>
  <c r="AC320" i="1"/>
  <c r="AC328" i="1"/>
  <c r="AC161" i="1"/>
  <c r="AC169" i="1"/>
  <c r="AC321" i="1"/>
  <c r="AC162" i="1"/>
  <c r="AC170" i="1"/>
  <c r="AC322" i="1"/>
  <c r="AC163" i="1"/>
  <c r="AC171" i="1"/>
  <c r="AC315" i="1"/>
  <c r="AC323" i="1"/>
  <c r="AC667" i="1"/>
  <c r="AC675" i="1"/>
  <c r="AC164" i="1"/>
  <c r="AC172" i="1"/>
  <c r="AC316" i="1"/>
  <c r="AC324" i="1"/>
  <c r="AC668" i="1"/>
  <c r="AC669" i="1"/>
  <c r="AC897" i="1"/>
  <c r="AC671" i="1"/>
  <c r="AC898" i="1"/>
  <c r="AC672" i="1"/>
  <c r="AC899" i="1"/>
  <c r="AC673" i="1"/>
  <c r="AC900" i="1"/>
  <c r="AC663" i="1"/>
  <c r="AC674" i="1"/>
  <c r="AC901" i="1"/>
  <c r="AC664" i="1"/>
  <c r="AC894" i="1"/>
  <c r="AC665" i="1"/>
  <c r="AC895" i="1"/>
  <c r="AC666" i="1"/>
  <c r="AC896" i="1"/>
  <c r="AC77" i="1"/>
  <c r="AC78" i="1"/>
  <c r="AC79" i="1"/>
  <c r="AC80" i="1"/>
  <c r="AC81" i="1"/>
  <c r="AC76" i="1"/>
  <c r="AC61" i="1"/>
  <c r="AC62" i="1"/>
  <c r="AC63" i="1"/>
  <c r="AC58" i="1"/>
  <c r="AC59" i="1"/>
  <c r="AC60" i="1"/>
  <c r="AC25" i="1"/>
  <c r="AC26" i="1"/>
  <c r="AC27" i="1"/>
  <c r="AC157" i="1"/>
  <c r="AC237" i="1"/>
  <c r="AC565" i="1"/>
  <c r="AC158" i="1"/>
  <c r="AC238" i="1"/>
  <c r="AC566" i="1"/>
  <c r="AC159" i="1"/>
  <c r="AC567" i="1"/>
  <c r="AC160" i="1"/>
  <c r="AC233" i="1"/>
  <c r="AC234" i="1"/>
  <c r="AC155" i="1"/>
  <c r="AC235" i="1"/>
  <c r="AC563" i="1"/>
  <c r="AC156" i="1"/>
  <c r="AC236" i="1"/>
  <c r="AC564" i="1"/>
  <c r="AD1626" i="1"/>
  <c r="AD1638" i="1"/>
  <c r="AD1788" i="1"/>
  <c r="AD1804" i="1"/>
  <c r="AD1599" i="1"/>
  <c r="AD1611" i="1"/>
  <c r="AD1777" i="1"/>
  <c r="AD1797" i="1"/>
  <c r="AD1821" i="1"/>
  <c r="AD1837" i="1"/>
  <c r="AD1849" i="1"/>
  <c r="AD1592" i="1"/>
  <c r="AD1810" i="1"/>
  <c r="AD1807" i="1"/>
  <c r="AD1583" i="1"/>
  <c r="AD1772" i="1"/>
  <c r="AD1813" i="1"/>
  <c r="AD1829" i="1"/>
  <c r="AD1770" i="1"/>
  <c r="AD1642" i="1"/>
  <c r="AD1854" i="1"/>
  <c r="AD1768" i="1"/>
  <c r="AD1769" i="1"/>
  <c r="AD1766" i="1"/>
  <c r="AD1767" i="1"/>
  <c r="AD1952" i="1"/>
  <c r="AD1953" i="1"/>
  <c r="AD1880" i="1"/>
  <c r="AD1785" i="1"/>
  <c r="AD1897" i="1"/>
  <c r="AD1774" i="1"/>
  <c r="AD1710" i="1"/>
  <c r="AD1725" i="1"/>
  <c r="AD1943" i="1"/>
  <c r="AD1971" i="1"/>
  <c r="AD1614" i="1"/>
  <c r="AD1630" i="1"/>
  <c r="AD1690" i="1"/>
  <c r="AD1698" i="1"/>
  <c r="AD1824" i="1"/>
  <c r="AD1840" i="1"/>
  <c r="AD1852" i="1"/>
  <c r="AD1888" i="1"/>
  <c r="AD1904" i="1"/>
  <c r="AD1615" i="1"/>
  <c r="AD1671" i="1"/>
  <c r="AD1699" i="1"/>
  <c r="AD1825" i="1"/>
  <c r="AD1841" i="1"/>
  <c r="AD1905" i="1"/>
  <c r="AD1913" i="1"/>
  <c r="AD1640" i="1"/>
  <c r="AD1672" i="1"/>
  <c r="AD1629" i="1"/>
  <c r="AD1641" i="1"/>
  <c r="AD1689" i="1"/>
  <c r="AD1851" i="1"/>
  <c r="AD1887" i="1"/>
  <c r="AD1914" i="1"/>
  <c r="AD1759" i="1"/>
  <c r="AD1711" i="1"/>
  <c r="AD1756" i="1"/>
  <c r="AD1757" i="1"/>
  <c r="AD1726" i="1"/>
  <c r="AD1758" i="1"/>
  <c r="AD1939" i="1"/>
  <c r="AD1967" i="1"/>
  <c r="AD1792" i="1"/>
  <c r="AD1908" i="1"/>
  <c r="AD1587" i="1"/>
  <c r="AD1595" i="1"/>
  <c r="AD1679" i="1"/>
  <c r="AD1782" i="1"/>
  <c r="AD1693" i="1"/>
  <c r="AD1895" i="1"/>
  <c r="AD1490" i="1"/>
  <c r="AD1491" i="1"/>
  <c r="AD1492" i="1"/>
  <c r="AD1493" i="1"/>
  <c r="AD1723" i="1"/>
  <c r="AD1707" i="1"/>
  <c r="AD1940" i="1"/>
  <c r="AD1968" i="1"/>
  <c r="AD1941" i="1"/>
  <c r="AD1969" i="1"/>
  <c r="AD1456" i="1"/>
  <c r="AD1457" i="1"/>
  <c r="AD1455" i="1"/>
  <c r="AD1606" i="1"/>
  <c r="AD1634" i="1"/>
  <c r="AD1621" i="1"/>
  <c r="AD1424" i="1"/>
  <c r="AD1422" i="1"/>
  <c r="AD1423" i="1"/>
  <c r="AD1663" i="1"/>
  <c r="AD1680" i="1"/>
  <c r="AD1681" i="1"/>
  <c r="AD1918" i="1"/>
  <c r="AD1401" i="1"/>
  <c r="AD1402" i="1"/>
  <c r="AD1403" i="1"/>
  <c r="AD1392" i="1"/>
  <c r="AD1568" i="1"/>
  <c r="AD1391" i="1"/>
  <c r="AD1567" i="1"/>
  <c r="AD1376" i="1"/>
  <c r="AD1377" i="1"/>
  <c r="AD1545" i="1"/>
  <c r="AD1546" i="1"/>
  <c r="AD1547" i="1"/>
  <c r="AD1375" i="1"/>
  <c r="AD1520" i="1"/>
  <c r="AD1329" i="1"/>
  <c r="AD1521" i="1"/>
  <c r="AD1330" i="1"/>
  <c r="AD1297" i="1"/>
  <c r="AD1298" i="1"/>
  <c r="AD1494" i="1"/>
  <c r="AD1495" i="1"/>
  <c r="AD1934" i="1"/>
  <c r="AD1984" i="1"/>
  <c r="AD1933" i="1"/>
  <c r="AD1985" i="1"/>
  <c r="AD1202" i="1"/>
  <c r="AD1203" i="1"/>
  <c r="AD1420" i="1"/>
  <c r="AD1421" i="1"/>
  <c r="AD1185" i="1"/>
  <c r="AD1409" i="1"/>
  <c r="AD1186" i="1"/>
  <c r="AD1410" i="1"/>
  <c r="AD1124" i="1"/>
  <c r="AD1125" i="1"/>
  <c r="AD1126" i="1"/>
  <c r="AD1240" i="1"/>
  <c r="AD1241" i="1"/>
  <c r="AD1106" i="1"/>
  <c r="AD1242" i="1"/>
  <c r="AD1107" i="1"/>
  <c r="AD1108" i="1"/>
  <c r="AD1088" i="1"/>
  <c r="AD1224" i="1"/>
  <c r="AD1232" i="1"/>
  <c r="AD1089" i="1"/>
  <c r="AD1225" i="1"/>
  <c r="AD1233" i="1"/>
  <c r="AD1082" i="1"/>
  <c r="AD1090" i="1"/>
  <c r="AD1226" i="1"/>
  <c r="AD1234" i="1"/>
  <c r="AD1083" i="1"/>
  <c r="AD1227" i="1"/>
  <c r="AD1235" i="1"/>
  <c r="AD1084" i="1"/>
  <c r="AD1228" i="1"/>
  <c r="AD1236" i="1"/>
  <c r="AD1085" i="1"/>
  <c r="AD1229" i="1"/>
  <c r="AD1237" i="1"/>
  <c r="AD1086" i="1"/>
  <c r="AD1230" i="1"/>
  <c r="AD1087" i="1"/>
  <c r="AD1223" i="1"/>
  <c r="AD1231" i="1"/>
  <c r="AD1040" i="1"/>
  <c r="AD1041" i="1"/>
  <c r="AD1196" i="1"/>
  <c r="AD1197" i="1"/>
  <c r="AD1007" i="1"/>
  <c r="AD1008" i="1"/>
  <c r="AD1009" i="1"/>
  <c r="AD1360" i="1"/>
  <c r="AD1361" i="1"/>
  <c r="AD1362" i="1"/>
  <c r="AD1363" i="1"/>
  <c r="AD1364" i="1"/>
  <c r="AD1365" i="1"/>
  <c r="AD1366" i="1"/>
  <c r="AD1359" i="1"/>
  <c r="AD1367" i="1"/>
  <c r="AD979" i="1"/>
  <c r="AD980" i="1"/>
  <c r="AD981" i="1"/>
  <c r="AD974" i="1"/>
  <c r="AD982" i="1"/>
  <c r="AD975" i="1"/>
  <c r="AD976" i="1"/>
  <c r="AD977" i="1"/>
  <c r="AD978" i="1"/>
  <c r="AD1141" i="1"/>
  <c r="AD1142" i="1"/>
  <c r="AD1143" i="1"/>
  <c r="AD917" i="1"/>
  <c r="AD918" i="1"/>
  <c r="AD916" i="1"/>
  <c r="AD1112" i="1"/>
  <c r="AD1113" i="1"/>
  <c r="AD1114" i="1"/>
  <c r="AD1253" i="1"/>
  <c r="AD1254" i="1"/>
  <c r="AD1255" i="1"/>
  <c r="AD881" i="1"/>
  <c r="AD880" i="1"/>
  <c r="AD879" i="1"/>
  <c r="AD856" i="1"/>
  <c r="AD857" i="1"/>
  <c r="AD858" i="1"/>
  <c r="AD1569" i="1"/>
  <c r="AD1570" i="1"/>
  <c r="AD1396" i="1"/>
  <c r="AD1397" i="1"/>
  <c r="AD791" i="1"/>
  <c r="AD792" i="1"/>
  <c r="AD1013" i="1"/>
  <c r="AD1014" i="1"/>
  <c r="AD1372" i="1"/>
  <c r="AD1373" i="1"/>
  <c r="AD1374" i="1"/>
  <c r="AD987" i="1"/>
  <c r="AD986" i="1"/>
  <c r="AD988" i="1"/>
  <c r="AD922" i="1"/>
  <c r="AD923" i="1"/>
  <c r="AD924" i="1"/>
  <c r="AD1344" i="1"/>
  <c r="AD1345" i="1"/>
  <c r="AD1346" i="1"/>
  <c r="AD1347" i="1"/>
  <c r="AD1348" i="1"/>
  <c r="AD1349" i="1"/>
  <c r="AD1342" i="1"/>
  <c r="AD1343" i="1"/>
  <c r="AD757" i="1"/>
  <c r="AD750" i="1"/>
  <c r="AD758" i="1"/>
  <c r="AD751" i="1"/>
  <c r="AD759" i="1"/>
  <c r="AD752" i="1"/>
  <c r="AD760" i="1"/>
  <c r="AD753" i="1"/>
  <c r="AD761" i="1"/>
  <c r="AD754" i="1"/>
  <c r="AD756" i="1"/>
  <c r="AD955" i="1"/>
  <c r="AD963" i="1"/>
  <c r="AD956" i="1"/>
  <c r="AD964" i="1"/>
  <c r="AD755" i="1"/>
  <c r="AD957" i="1"/>
  <c r="AD958" i="1"/>
  <c r="AD959" i="1"/>
  <c r="AD960" i="1"/>
  <c r="AD962" i="1"/>
  <c r="AD953" i="1"/>
  <c r="AD961" i="1"/>
  <c r="AD954" i="1"/>
  <c r="AD708" i="1"/>
  <c r="AD707" i="1"/>
  <c r="AD645" i="1"/>
  <c r="AD646" i="1"/>
  <c r="AD639" i="1"/>
  <c r="AD647" i="1"/>
  <c r="AD640" i="1"/>
  <c r="AD648" i="1"/>
  <c r="AD641" i="1"/>
  <c r="AD649" i="1"/>
  <c r="AD642" i="1"/>
  <c r="AD650" i="1"/>
  <c r="AD643" i="1"/>
  <c r="AD644" i="1"/>
  <c r="AD1096" i="1"/>
  <c r="AD1093" i="1"/>
  <c r="AD1094" i="1"/>
  <c r="AD1095" i="1"/>
  <c r="AD853" i="1"/>
  <c r="AD854" i="1"/>
  <c r="AD600" i="1"/>
  <c r="AD601" i="1"/>
  <c r="AD602" i="1"/>
  <c r="AD603" i="1"/>
  <c r="AD852" i="1"/>
  <c r="AD851" i="1"/>
  <c r="AD689" i="1"/>
  <c r="AD690" i="1"/>
  <c r="AD511" i="1"/>
  <c r="AD512" i="1"/>
  <c r="AD513" i="1"/>
  <c r="AD514" i="1"/>
  <c r="AD493" i="1"/>
  <c r="AD494" i="1"/>
  <c r="AD495" i="1"/>
  <c r="AD496" i="1"/>
  <c r="AD497" i="1"/>
  <c r="AD498" i="1"/>
  <c r="AD470" i="1"/>
  <c r="AD471" i="1"/>
  <c r="AD728" i="1"/>
  <c r="AD729" i="1"/>
  <c r="AD709" i="1"/>
  <c r="AD456" i="1"/>
  <c r="AD445" i="1"/>
  <c r="AD446" i="1"/>
  <c r="AD439" i="1"/>
  <c r="AD440" i="1"/>
  <c r="AD441" i="1"/>
  <c r="AD442" i="1"/>
  <c r="AD443" i="1"/>
  <c r="AD444" i="1"/>
  <c r="AD413" i="1"/>
  <c r="AD414" i="1"/>
  <c r="AD407" i="1"/>
  <c r="AD415" i="1"/>
  <c r="AD408" i="1"/>
  <c r="AD416" i="1"/>
  <c r="AD409" i="1"/>
  <c r="AD417" i="1"/>
  <c r="AD410" i="1"/>
  <c r="AD418" i="1"/>
  <c r="AD411" i="1"/>
  <c r="AD412" i="1"/>
  <c r="AD373" i="1"/>
  <c r="AD509" i="1"/>
  <c r="AD510" i="1"/>
  <c r="AD370" i="1"/>
  <c r="AD371" i="1"/>
  <c r="AD507" i="1"/>
  <c r="AD372" i="1"/>
  <c r="AD508" i="1"/>
  <c r="AD350" i="1"/>
  <c r="AD351" i="1"/>
  <c r="AD479" i="1"/>
  <c r="AD352" i="1"/>
  <c r="AD480" i="1"/>
  <c r="AD353" i="1"/>
  <c r="AD481" i="1"/>
  <c r="AD354" i="1"/>
  <c r="AD482" i="1"/>
  <c r="AD355" i="1"/>
  <c r="AD483" i="1"/>
  <c r="AD484" i="1"/>
  <c r="AD286" i="1"/>
  <c r="AD287" i="1"/>
  <c r="AD295" i="1"/>
  <c r="AD288" i="1"/>
  <c r="AD296" i="1"/>
  <c r="AD289" i="1"/>
  <c r="AD291" i="1"/>
  <c r="AD292" i="1"/>
  <c r="AD293" i="1"/>
  <c r="AD294" i="1"/>
  <c r="AD285" i="1"/>
  <c r="AD290" i="1"/>
  <c r="AD255" i="1"/>
  <c r="AD256" i="1"/>
  <c r="AD257" i="1"/>
  <c r="AD597" i="1"/>
  <c r="AD595" i="1"/>
  <c r="AD596" i="1"/>
  <c r="AD1091" i="1"/>
  <c r="AD1092" i="1"/>
  <c r="AD239" i="1"/>
  <c r="AD240" i="1"/>
  <c r="AD837" i="1"/>
  <c r="AD582" i="1"/>
  <c r="AD583" i="1"/>
  <c r="AD836" i="1"/>
  <c r="AD220" i="1"/>
  <c r="AD221" i="1"/>
  <c r="AD222" i="1"/>
  <c r="AD541" i="1"/>
  <c r="AD542" i="1"/>
  <c r="AD543" i="1"/>
  <c r="AD544" i="1"/>
  <c r="AD219" i="1"/>
  <c r="AD192" i="1"/>
  <c r="AD193" i="1"/>
  <c r="AD454" i="1"/>
  <c r="AD455" i="1"/>
  <c r="AD186" i="1"/>
  <c r="AD451" i="1"/>
  <c r="AD181" i="1"/>
  <c r="AD150" i="1"/>
  <c r="AD137" i="1"/>
  <c r="AD138" i="1"/>
  <c r="AD389" i="1"/>
  <c r="AD390" i="1"/>
  <c r="AD391" i="1"/>
  <c r="AD139" i="1"/>
  <c r="AD125" i="1"/>
  <c r="AD126" i="1"/>
  <c r="AD127" i="1"/>
  <c r="AD108" i="1"/>
  <c r="AD109" i="1"/>
  <c r="AD110" i="1"/>
  <c r="AD111" i="1"/>
  <c r="AD112" i="1"/>
  <c r="AD113" i="1"/>
  <c r="AD100" i="1"/>
  <c r="AD101" i="1"/>
  <c r="AD342" i="1"/>
  <c r="AD343" i="1"/>
  <c r="AD99" i="1"/>
  <c r="AD85" i="1"/>
  <c r="AD86" i="1"/>
  <c r="AD87" i="1"/>
  <c r="AD306" i="1"/>
  <c r="AD307" i="1"/>
  <c r="AD308" i="1"/>
  <c r="AD73" i="1"/>
  <c r="AD74" i="1"/>
  <c r="AD75" i="1"/>
  <c r="AD52" i="1"/>
  <c r="AD53" i="1"/>
  <c r="AD46" i="1"/>
  <c r="AD54" i="1"/>
  <c r="AD47" i="1"/>
  <c r="AD55" i="1"/>
  <c r="AD48" i="1"/>
  <c r="AD56" i="1"/>
  <c r="AD49" i="1"/>
  <c r="AD57" i="1"/>
  <c r="AD50" i="1"/>
  <c r="AD51" i="1"/>
  <c r="AD260" i="1"/>
  <c r="AD261" i="1"/>
  <c r="AD22" i="1"/>
  <c r="AD262" i="1"/>
  <c r="AD23" i="1"/>
  <c r="AD263" i="1"/>
  <c r="AD24" i="1"/>
  <c r="AD264" i="1"/>
  <c r="AD265" i="1"/>
  <c r="AD258" i="1"/>
  <c r="AD259" i="1"/>
  <c r="AD266" i="1"/>
  <c r="AD212" i="1"/>
  <c r="AD213" i="1"/>
  <c r="AD7" i="1"/>
  <c r="AD8" i="1"/>
  <c r="AD9" i="1"/>
  <c r="AD211" i="1"/>
  <c r="AC1626" i="1"/>
  <c r="AC1638" i="1"/>
  <c r="AC1788" i="1"/>
  <c r="AC1804" i="1"/>
  <c r="AC1599" i="1"/>
  <c r="AC1611" i="1"/>
  <c r="AC1777" i="1"/>
  <c r="AC1797" i="1"/>
  <c r="AC1821" i="1"/>
  <c r="AC1837" i="1"/>
  <c r="AC1592" i="1"/>
  <c r="AC1810" i="1"/>
  <c r="AC1807" i="1"/>
  <c r="AC1849" i="1"/>
  <c r="AC1583" i="1"/>
  <c r="AC1772" i="1"/>
  <c r="AC1813" i="1"/>
  <c r="AC1829" i="1"/>
  <c r="AC1770" i="1"/>
  <c r="AC1642" i="1"/>
  <c r="AC1854" i="1"/>
  <c r="AC1768" i="1"/>
  <c r="AC1769" i="1"/>
  <c r="AC1766" i="1"/>
  <c r="AC1767" i="1"/>
  <c r="AC1952" i="1"/>
  <c r="AC1953" i="1"/>
  <c r="AC1880" i="1"/>
  <c r="AC1785" i="1"/>
  <c r="AC1774" i="1"/>
  <c r="AC1897" i="1"/>
  <c r="AC1710" i="1"/>
  <c r="AC1725" i="1"/>
  <c r="AC1943" i="1"/>
  <c r="AC1971" i="1"/>
  <c r="AC1614" i="1"/>
  <c r="AC1630" i="1"/>
  <c r="AC1690" i="1"/>
  <c r="AC1698" i="1"/>
  <c r="AC1824" i="1"/>
  <c r="AC1840" i="1"/>
  <c r="AC1852" i="1"/>
  <c r="AC1888" i="1"/>
  <c r="AC1904" i="1"/>
  <c r="AC1615" i="1"/>
  <c r="AC1671" i="1"/>
  <c r="AC1699" i="1"/>
  <c r="AC1825" i="1"/>
  <c r="AC1841" i="1"/>
  <c r="AC1640" i="1"/>
  <c r="AC1672" i="1"/>
  <c r="AC1629" i="1"/>
  <c r="AC1641" i="1"/>
  <c r="AC1689" i="1"/>
  <c r="AC1851" i="1"/>
  <c r="AC1887" i="1"/>
  <c r="AC1905" i="1"/>
  <c r="AC1914" i="1"/>
  <c r="AC1913" i="1"/>
  <c r="AC1759" i="1"/>
  <c r="AC1711" i="1"/>
  <c r="AC1756" i="1"/>
  <c r="AC1757" i="1"/>
  <c r="AC1726" i="1"/>
  <c r="AC1758" i="1"/>
  <c r="AC1939" i="1"/>
  <c r="AC1967" i="1"/>
  <c r="AC1792" i="1"/>
  <c r="AC1908" i="1"/>
  <c r="AC1587" i="1"/>
  <c r="AC1595" i="1"/>
  <c r="AC1679" i="1"/>
  <c r="AC1782" i="1"/>
  <c r="AC1693" i="1"/>
  <c r="AC1895" i="1"/>
  <c r="AC1490" i="1"/>
  <c r="AC1491" i="1"/>
  <c r="AC1492" i="1"/>
  <c r="AC1493" i="1"/>
  <c r="AC1723" i="1"/>
  <c r="AC1707" i="1"/>
  <c r="AC1940" i="1"/>
  <c r="AC1968" i="1"/>
  <c r="AC1941" i="1"/>
  <c r="AC1969" i="1"/>
  <c r="AC1455" i="1"/>
  <c r="AC1456" i="1"/>
  <c r="AC1457" i="1"/>
  <c r="AC1606" i="1"/>
  <c r="AC1634" i="1"/>
  <c r="AC1621" i="1"/>
  <c r="AC1422" i="1"/>
  <c r="AC1423" i="1"/>
  <c r="AC1424" i="1"/>
  <c r="AC1663" i="1"/>
  <c r="AC1680" i="1"/>
  <c r="AC1681" i="1"/>
  <c r="AC1918" i="1"/>
  <c r="AC1401" i="1"/>
  <c r="AC1402" i="1"/>
  <c r="AC1403" i="1"/>
  <c r="AC1391" i="1"/>
  <c r="AC1567" i="1"/>
  <c r="AC1392" i="1"/>
  <c r="AC1568" i="1"/>
  <c r="AC1375" i="1"/>
  <c r="AC1376" i="1"/>
  <c r="AC1377" i="1"/>
  <c r="AC1545" i="1"/>
  <c r="AC1546" i="1"/>
  <c r="AC1547" i="1"/>
  <c r="AC1520" i="1"/>
  <c r="AC1329" i="1"/>
  <c r="AC1521" i="1"/>
  <c r="AC1330" i="1"/>
  <c r="AC1494" i="1"/>
  <c r="AC1495" i="1"/>
  <c r="AC1297" i="1"/>
  <c r="AC1298" i="1"/>
  <c r="AC1984" i="1"/>
  <c r="AC1933" i="1"/>
  <c r="AC1985" i="1"/>
  <c r="AC1934" i="1"/>
  <c r="AC1202" i="1"/>
  <c r="AC1203" i="1"/>
  <c r="AC1420" i="1"/>
  <c r="AC1421" i="1"/>
  <c r="AC1185" i="1"/>
  <c r="AC1409" i="1"/>
  <c r="AC1186" i="1"/>
  <c r="AC1410" i="1"/>
  <c r="AC1124" i="1"/>
  <c r="AC1125" i="1"/>
  <c r="AC1126" i="1"/>
  <c r="AC1108" i="1"/>
  <c r="AC1106" i="1"/>
  <c r="AC1107" i="1"/>
  <c r="AC1240" i="1"/>
  <c r="AC1241" i="1"/>
  <c r="AC1242" i="1"/>
  <c r="AC1084" i="1"/>
  <c r="AC1085" i="1"/>
  <c r="AC1086" i="1"/>
  <c r="AC1087" i="1"/>
  <c r="AC1088" i="1"/>
  <c r="AC1089" i="1"/>
  <c r="AC1082" i="1"/>
  <c r="AC1090" i="1"/>
  <c r="AC1083" i="1"/>
  <c r="AC1230" i="1"/>
  <c r="AC1223" i="1"/>
  <c r="AC1231" i="1"/>
  <c r="AC1224" i="1"/>
  <c r="AC1232" i="1"/>
  <c r="AC1225" i="1"/>
  <c r="AC1233" i="1"/>
  <c r="AC1226" i="1"/>
  <c r="AC1234" i="1"/>
  <c r="AC1227" i="1"/>
  <c r="AC1235" i="1"/>
  <c r="AC1228" i="1"/>
  <c r="AC1236" i="1"/>
  <c r="AC1229" i="1"/>
  <c r="AC1237" i="1"/>
  <c r="AC1040" i="1"/>
  <c r="AC1041" i="1"/>
  <c r="AC1196" i="1"/>
  <c r="AC1197" i="1"/>
  <c r="AC1009" i="1"/>
  <c r="AC1007" i="1"/>
  <c r="AC1008" i="1"/>
  <c r="AC1366" i="1"/>
  <c r="AC1359" i="1"/>
  <c r="AC1367" i="1"/>
  <c r="AC1360" i="1"/>
  <c r="AC1361" i="1"/>
  <c r="AC1362" i="1"/>
  <c r="AC1363" i="1"/>
  <c r="AC1364" i="1"/>
  <c r="AC1365" i="1"/>
  <c r="AC977" i="1"/>
  <c r="AC978" i="1"/>
  <c r="AC979" i="1"/>
  <c r="AC980" i="1"/>
  <c r="AC981" i="1"/>
  <c r="AC974" i="1"/>
  <c r="AC982" i="1"/>
  <c r="AC975" i="1"/>
  <c r="AC976" i="1"/>
  <c r="AC1142" i="1"/>
  <c r="AC1143" i="1"/>
  <c r="AC1141" i="1"/>
  <c r="AC916" i="1"/>
  <c r="AC917" i="1"/>
  <c r="AC918" i="1"/>
  <c r="AC1112" i="1"/>
  <c r="AC1113" i="1"/>
  <c r="AC1114" i="1"/>
  <c r="AC1254" i="1"/>
  <c r="AC1255" i="1"/>
  <c r="AC1253" i="1"/>
  <c r="AC881" i="1"/>
  <c r="AC879" i="1"/>
  <c r="AC880" i="1"/>
  <c r="AC857" i="1"/>
  <c r="AC858" i="1"/>
  <c r="AC856" i="1"/>
  <c r="AC1569" i="1"/>
  <c r="AC1570" i="1"/>
  <c r="AC1396" i="1"/>
  <c r="AC1397" i="1"/>
  <c r="AC1013" i="1"/>
  <c r="AC1014" i="1"/>
  <c r="AC791" i="1"/>
  <c r="AC792" i="1"/>
  <c r="AC1374" i="1"/>
  <c r="AC1372" i="1"/>
  <c r="AC1373" i="1"/>
  <c r="AC922" i="1"/>
  <c r="AC986" i="1"/>
  <c r="AC923" i="1"/>
  <c r="AC987" i="1"/>
  <c r="AC924" i="1"/>
  <c r="AC988" i="1"/>
  <c r="AC1342" i="1"/>
  <c r="AC1343" i="1"/>
  <c r="AC1344" i="1"/>
  <c r="AC1345" i="1"/>
  <c r="AC1346" i="1"/>
  <c r="AC1347" i="1"/>
  <c r="AC1348" i="1"/>
  <c r="AC1349" i="1"/>
  <c r="AC753" i="1"/>
  <c r="AC761" i="1"/>
  <c r="AC953" i="1"/>
  <c r="AC961" i="1"/>
  <c r="AC754" i="1"/>
  <c r="AC954" i="1"/>
  <c r="AC962" i="1"/>
  <c r="AC755" i="1"/>
  <c r="AC955" i="1"/>
  <c r="AC963" i="1"/>
  <c r="AC756" i="1"/>
  <c r="AC956" i="1"/>
  <c r="AC964" i="1"/>
  <c r="AC757" i="1"/>
  <c r="AC957" i="1"/>
  <c r="AC750" i="1"/>
  <c r="AC758" i="1"/>
  <c r="AC958" i="1"/>
  <c r="AC751" i="1"/>
  <c r="AC759" i="1"/>
  <c r="AC959" i="1"/>
  <c r="AC752" i="1"/>
  <c r="AC760" i="1"/>
  <c r="AC960" i="1"/>
  <c r="AC707" i="1"/>
  <c r="AC708" i="1"/>
  <c r="AC645" i="1"/>
  <c r="AC646" i="1"/>
  <c r="AC639" i="1"/>
  <c r="AC647" i="1"/>
  <c r="AC640" i="1"/>
  <c r="AC648" i="1"/>
  <c r="AC641" i="1"/>
  <c r="AC642" i="1"/>
  <c r="AC643" i="1"/>
  <c r="AC644" i="1"/>
  <c r="AC649" i="1"/>
  <c r="AC650" i="1"/>
  <c r="AC1093" i="1"/>
  <c r="AC1095" i="1"/>
  <c r="AC1096" i="1"/>
  <c r="AC1094" i="1"/>
  <c r="AC600" i="1"/>
  <c r="AC601" i="1"/>
  <c r="AC602" i="1"/>
  <c r="AC603" i="1"/>
  <c r="AC851" i="1"/>
  <c r="AC852" i="1"/>
  <c r="AC853" i="1"/>
  <c r="AC854" i="1"/>
  <c r="AC689" i="1"/>
  <c r="AC690" i="1"/>
  <c r="AC511" i="1"/>
  <c r="AC512" i="1"/>
  <c r="AC513" i="1"/>
  <c r="AC514" i="1"/>
  <c r="AC493" i="1"/>
  <c r="AC494" i="1"/>
  <c r="AC495" i="1"/>
  <c r="AC496" i="1"/>
  <c r="AC497" i="1"/>
  <c r="AC498" i="1"/>
  <c r="AC470" i="1"/>
  <c r="AC471" i="1"/>
  <c r="AC729" i="1"/>
  <c r="AC728" i="1"/>
  <c r="AC456" i="1"/>
  <c r="AC709" i="1"/>
  <c r="AC445" i="1"/>
  <c r="AC446" i="1"/>
  <c r="AC439" i="1"/>
  <c r="AC440" i="1"/>
  <c r="AC441" i="1"/>
  <c r="AC442" i="1"/>
  <c r="AC443" i="1"/>
  <c r="AC444" i="1"/>
  <c r="AC413" i="1"/>
  <c r="AC414" i="1"/>
  <c r="AC407" i="1"/>
  <c r="AC415" i="1"/>
  <c r="AC408" i="1"/>
  <c r="AC416" i="1"/>
  <c r="AC409" i="1"/>
  <c r="AC417" i="1"/>
  <c r="AC410" i="1"/>
  <c r="AC418" i="1"/>
  <c r="AC411" i="1"/>
  <c r="AC412" i="1"/>
  <c r="AC373" i="1"/>
  <c r="AC509" i="1"/>
  <c r="AC510" i="1"/>
  <c r="AC370" i="1"/>
  <c r="AC371" i="1"/>
  <c r="AC507" i="1"/>
  <c r="AC372" i="1"/>
  <c r="AC508" i="1"/>
  <c r="AC350" i="1"/>
  <c r="AC351" i="1"/>
  <c r="AC479" i="1"/>
  <c r="AC352" i="1"/>
  <c r="AC480" i="1"/>
  <c r="AC353" i="1"/>
  <c r="AC481" i="1"/>
  <c r="AC354" i="1"/>
  <c r="AC482" i="1"/>
  <c r="AC355" i="1"/>
  <c r="AC483" i="1"/>
  <c r="AC484" i="1"/>
  <c r="AC285" i="1"/>
  <c r="AC293" i="1"/>
  <c r="AC286" i="1"/>
  <c r="AC294" i="1"/>
  <c r="AC287" i="1"/>
  <c r="AC295" i="1"/>
  <c r="AC288" i="1"/>
  <c r="AC296" i="1"/>
  <c r="AC289" i="1"/>
  <c r="AC290" i="1"/>
  <c r="AC291" i="1"/>
  <c r="AC292" i="1"/>
  <c r="AC597" i="1"/>
  <c r="AC255" i="1"/>
  <c r="AC256" i="1"/>
  <c r="AC257" i="1"/>
  <c r="AC595" i="1"/>
  <c r="AC596" i="1"/>
  <c r="AC1092" i="1"/>
  <c r="AC1091" i="1"/>
  <c r="AC582" i="1"/>
  <c r="AC239" i="1"/>
  <c r="AC583" i="1"/>
  <c r="AC240" i="1"/>
  <c r="AC836" i="1"/>
  <c r="AC837" i="1"/>
  <c r="AC221" i="1"/>
  <c r="AC541" i="1"/>
  <c r="AC222" i="1"/>
  <c r="AC542" i="1"/>
  <c r="AC543" i="1"/>
  <c r="AC544" i="1"/>
  <c r="AC219" i="1"/>
  <c r="AC220" i="1"/>
  <c r="AC454" i="1"/>
  <c r="AC455" i="1"/>
  <c r="AC192" i="1"/>
  <c r="AC193" i="1"/>
  <c r="AC186" i="1"/>
  <c r="AC451" i="1"/>
  <c r="AC181" i="1"/>
  <c r="AC150" i="1"/>
  <c r="AC389" i="1"/>
  <c r="AC390" i="1"/>
  <c r="AC391" i="1"/>
  <c r="AC137" i="1"/>
  <c r="AC138" i="1"/>
  <c r="AC139" i="1"/>
  <c r="AC125" i="1"/>
  <c r="AC126" i="1"/>
  <c r="AC127" i="1"/>
  <c r="AC109" i="1"/>
  <c r="AC110" i="1"/>
  <c r="AC111" i="1"/>
  <c r="AC112" i="1"/>
  <c r="AC113" i="1"/>
  <c r="AC108" i="1"/>
  <c r="AC101" i="1"/>
  <c r="AC342" i="1"/>
  <c r="AC343" i="1"/>
  <c r="AC99" i="1"/>
  <c r="AC100" i="1"/>
  <c r="AC85" i="1"/>
  <c r="AC86" i="1"/>
  <c r="AC87" i="1"/>
  <c r="AC306" i="1"/>
  <c r="AC307" i="1"/>
  <c r="AC308" i="1"/>
  <c r="AC73" i="1"/>
  <c r="AC74" i="1"/>
  <c r="AC75" i="1"/>
  <c r="AC53" i="1"/>
  <c r="AC46" i="1"/>
  <c r="AC54" i="1"/>
  <c r="AC47" i="1"/>
  <c r="AC55" i="1"/>
  <c r="AC48" i="1"/>
  <c r="AC56" i="1"/>
  <c r="AC49" i="1"/>
  <c r="AC57" i="1"/>
  <c r="AC50" i="1"/>
  <c r="AC51" i="1"/>
  <c r="AC52" i="1"/>
  <c r="AC261" i="1"/>
  <c r="AC22" i="1"/>
  <c r="AC262" i="1"/>
  <c r="AC23" i="1"/>
  <c r="AC263" i="1"/>
  <c r="AC24" i="1"/>
  <c r="AC264" i="1"/>
  <c r="AC265" i="1"/>
  <c r="AC258" i="1"/>
  <c r="AC266" i="1"/>
  <c r="AC259" i="1"/>
  <c r="AC260" i="1"/>
  <c r="AC213" i="1"/>
  <c r="AC7" i="1"/>
  <c r="AC8" i="1"/>
  <c r="AC9" i="1"/>
  <c r="AC211" i="1"/>
  <c r="AC212" i="1"/>
  <c r="AD1920" i="1"/>
  <c r="AD1921" i="1"/>
  <c r="AD1922" i="1"/>
  <c r="AD1646" i="1"/>
  <c r="AD1654" i="1"/>
  <c r="AD1856" i="1"/>
  <c r="AD1868" i="1"/>
  <c r="AD1655" i="1"/>
  <c r="AD1645" i="1"/>
  <c r="AD1855" i="1"/>
  <c r="AD1867" i="1"/>
  <c r="AD1809" i="1"/>
  <c r="AD1806" i="1"/>
  <c r="AD1803" i="1"/>
  <c r="AD1709" i="1"/>
  <c r="AD1946" i="1"/>
  <c r="AD1944" i="1"/>
  <c r="AD1972" i="1"/>
  <c r="AD1959" i="1"/>
  <c r="AD1928" i="1"/>
  <c r="AD1981" i="1"/>
  <c r="AD1844" i="1"/>
  <c r="AD1881" i="1"/>
  <c r="AD1909" i="1"/>
  <c r="AD1786" i="1"/>
  <c r="AD1898" i="1"/>
  <c r="AD1775" i="1"/>
  <c r="AD1795" i="1"/>
  <c r="AD1815" i="1"/>
  <c r="AD1831" i="1"/>
  <c r="AD1586" i="1"/>
  <c r="AD1594" i="1"/>
  <c r="AD1662" i="1"/>
  <c r="AD1872" i="1"/>
  <c r="AD1876" i="1"/>
  <c r="AD1639" i="1"/>
  <c r="AD1651" i="1"/>
  <c r="AD1659" i="1"/>
  <c r="AD1715" i="1"/>
  <c r="AD1781" i="1"/>
  <c r="AD1600" i="1"/>
  <c r="AD1628" i="1"/>
  <c r="AD1737" i="1"/>
  <c r="AD1798" i="1"/>
  <c r="AD1850" i="1"/>
  <c r="AD1862" i="1"/>
  <c r="AD1613" i="1"/>
  <c r="AD1730" i="1"/>
  <c r="AD1791" i="1"/>
  <c r="AD1823" i="1"/>
  <c r="AD1839" i="1"/>
  <c r="AD1975" i="1"/>
  <c r="AD1991" i="1"/>
  <c r="AD1948" i="1"/>
  <c r="AD1598" i="1"/>
  <c r="AD1622" i="1"/>
  <c r="AD1776" i="1"/>
  <c r="AD1796" i="1"/>
  <c r="AD1591" i="1"/>
  <c r="AD1607" i="1"/>
  <c r="AD1623" i="1"/>
  <c r="AD1635" i="1"/>
  <c r="AD1817" i="1"/>
  <c r="AD1833" i="1"/>
  <c r="AD1608" i="1"/>
  <c r="AD1636" i="1"/>
  <c r="AD1721" i="1"/>
  <c r="AD1818" i="1"/>
  <c r="AD1834" i="1"/>
  <c r="AD1846" i="1"/>
  <c r="AD1705" i="1"/>
  <c r="AD1787" i="1"/>
  <c r="AD1847" i="1"/>
  <c r="AD1935" i="1"/>
  <c r="AD1963" i="1"/>
  <c r="AD1582" i="1"/>
  <c r="AD1720" i="1"/>
  <c r="AD1704" i="1"/>
  <c r="AD1733" i="1"/>
  <c r="AD1923" i="1"/>
  <c r="AD1954" i="1"/>
  <c r="AD1978" i="1"/>
  <c r="AD1528" i="1"/>
  <c r="AD1529" i="1"/>
  <c r="AD1530" i="1"/>
  <c r="AD1531" i="1"/>
  <c r="AD1532" i="1"/>
  <c r="AD1533" i="1"/>
  <c r="AD1702" i="1"/>
  <c r="AD1731" i="1"/>
  <c r="AD1619" i="1"/>
  <c r="AD1667" i="1"/>
  <c r="AD1588" i="1"/>
  <c r="AD1596" i="1"/>
  <c r="AD1604" i="1"/>
  <c r="AD1632" i="1"/>
  <c r="AD1696" i="1"/>
  <c r="AD1685" i="1"/>
  <c r="AD1718" i="1"/>
  <c r="AD1579" i="1"/>
  <c r="AD1512" i="1"/>
  <c r="AD1513" i="1"/>
  <c r="AD1514" i="1"/>
  <c r="AD1515" i="1"/>
  <c r="AD1508" i="1"/>
  <c r="AD1516" i="1"/>
  <c r="AD1509" i="1"/>
  <c r="AD1517" i="1"/>
  <c r="AD1510" i="1"/>
  <c r="AD1518" i="1"/>
  <c r="AD1511" i="1"/>
  <c r="AD1519" i="1"/>
  <c r="AD1488" i="1"/>
  <c r="AD1481" i="1"/>
  <c r="AD1489" i="1"/>
  <c r="AD1482" i="1"/>
  <c r="AD1483" i="1"/>
  <c r="AD1484" i="1"/>
  <c r="AD1485" i="1"/>
  <c r="AD1486" i="1"/>
  <c r="AD1487" i="1"/>
  <c r="AD1714" i="1"/>
  <c r="AD1729" i="1"/>
  <c r="AD1464" i="1"/>
  <c r="AD1463" i="1"/>
  <c r="AD1747" i="1"/>
  <c r="AD1751" i="1"/>
  <c r="AD1755" i="1"/>
  <c r="AD1780" i="1"/>
  <c r="AD1748" i="1"/>
  <c r="AD1752" i="1"/>
  <c r="AD1773" i="1"/>
  <c r="AD1789" i="1"/>
  <c r="AD1749" i="1"/>
  <c r="AD1753" i="1"/>
  <c r="AD1790" i="1"/>
  <c r="AD1593" i="1"/>
  <c r="AD1746" i="1"/>
  <c r="AD1750" i="1"/>
  <c r="AD1754" i="1"/>
  <c r="AD1771" i="1"/>
  <c r="AD1779" i="1"/>
  <c r="AD1578" i="1"/>
  <c r="AD1584" i="1"/>
  <c r="AD1577" i="1"/>
  <c r="AD1585" i="1"/>
  <c r="AD1450" i="1"/>
  <c r="AD1451" i="1"/>
  <c r="AD1452" i="1"/>
  <c r="AD1453" i="1"/>
  <c r="AD1454" i="1"/>
  <c r="AD1650" i="1"/>
  <c r="AD1658" i="1"/>
  <c r="AD1670" i="1"/>
  <c r="AD1860" i="1"/>
  <c r="AD1627" i="1"/>
  <c r="AD1861" i="1"/>
  <c r="AD1612" i="1"/>
  <c r="AD1688" i="1"/>
  <c r="AD1822" i="1"/>
  <c r="AD1838" i="1"/>
  <c r="AD1870" i="1"/>
  <c r="AD1886" i="1"/>
  <c r="AD1649" i="1"/>
  <c r="AD1657" i="1"/>
  <c r="AD1871" i="1"/>
  <c r="AD1903" i="1"/>
  <c r="AD1432" i="1"/>
  <c r="AD1433" i="1"/>
  <c r="AD1434" i="1"/>
  <c r="AD1435" i="1"/>
  <c r="AD1436" i="1"/>
  <c r="AD1437" i="1"/>
  <c r="AD1438" i="1"/>
  <c r="AD1439" i="1"/>
  <c r="AD1336" i="1"/>
  <c r="AD1337" i="1"/>
  <c r="AD1338" i="1"/>
  <c r="AD1339" i="1"/>
  <c r="AD1340" i="1"/>
  <c r="AD1341" i="1"/>
  <c r="AD1686" i="1"/>
  <c r="AD1719" i="1"/>
  <c r="AD1703" i="1"/>
  <c r="AD1732" i="1"/>
  <c r="AD1620" i="1"/>
  <c r="AD1668" i="1"/>
  <c r="AD1589" i="1"/>
  <c r="AD1597" i="1"/>
  <c r="AD1605" i="1"/>
  <c r="AD1633" i="1"/>
  <c r="AD1697" i="1"/>
  <c r="AD1580" i="1"/>
  <c r="AD1320" i="1"/>
  <c r="AD1328" i="1"/>
  <c r="AD1496" i="1"/>
  <c r="AD1504" i="1"/>
  <c r="AD1321" i="1"/>
  <c r="AD1497" i="1"/>
  <c r="AD1505" i="1"/>
  <c r="AD1322" i="1"/>
  <c r="AD1498" i="1"/>
  <c r="AD1506" i="1"/>
  <c r="AD1323" i="1"/>
  <c r="AD1499" i="1"/>
  <c r="AD1507" i="1"/>
  <c r="AD1324" i="1"/>
  <c r="AD1500" i="1"/>
  <c r="AD1317" i="1"/>
  <c r="AD1325" i="1"/>
  <c r="AD1501" i="1"/>
  <c r="AD1318" i="1"/>
  <c r="AD1326" i="1"/>
  <c r="AD1502" i="1"/>
  <c r="AD1319" i="1"/>
  <c r="AD1327" i="1"/>
  <c r="AD1503" i="1"/>
  <c r="AD1480" i="1"/>
  <c r="AD1277" i="1"/>
  <c r="AD1278" i="1"/>
  <c r="AD1220" i="1"/>
  <c r="AD1221" i="1"/>
  <c r="AD1222" i="1"/>
  <c r="AD1208" i="1"/>
  <c r="AD1209" i="1"/>
  <c r="AD1425" i="1"/>
  <c r="AD1426" i="1"/>
  <c r="AD1427" i="1"/>
  <c r="AD1207" i="1"/>
  <c r="AD1184" i="1"/>
  <c r="AD1408" i="1"/>
  <c r="AD1181" i="1"/>
  <c r="AD1405" i="1"/>
  <c r="AD1182" i="1"/>
  <c r="AD1406" i="1"/>
  <c r="AD1183" i="1"/>
  <c r="AD1407" i="1"/>
  <c r="AD1080" i="1"/>
  <c r="AD1216" i="1"/>
  <c r="AD1081" i="1"/>
  <c r="AD1217" i="1"/>
  <c r="AD1218" i="1"/>
  <c r="AD1219" i="1"/>
  <c r="AD1076" i="1"/>
  <c r="AD1077" i="1"/>
  <c r="AD1078" i="1"/>
  <c r="AD1214" i="1"/>
  <c r="AD1079" i="1"/>
  <c r="AD1215" i="1"/>
  <c r="AD1048" i="1"/>
  <c r="AD1049" i="1"/>
  <c r="AD1201" i="1"/>
  <c r="AD1195" i="1"/>
  <c r="AD1039" i="1"/>
  <c r="AD1016" i="1"/>
  <c r="AD1171" i="1"/>
  <c r="AD1172" i="1"/>
  <c r="AD1015" i="1"/>
  <c r="AD913" i="1"/>
  <c r="AD912" i="1"/>
  <c r="AD914" i="1"/>
  <c r="AD915" i="1"/>
  <c r="AD1109" i="1"/>
  <c r="AD1110" i="1"/>
  <c r="AD1111" i="1"/>
  <c r="AD877" i="1"/>
  <c r="AD878" i="1"/>
  <c r="AD876" i="1"/>
  <c r="AD1687" i="1"/>
  <c r="AD1624" i="1"/>
  <c r="AD1609" i="1"/>
  <c r="AD1669" i="1"/>
  <c r="AD1819" i="1"/>
  <c r="AD1835" i="1"/>
  <c r="AD1210" i="1"/>
  <c r="AD1211" i="1"/>
  <c r="AD1212" i="1"/>
  <c r="AD1428" i="1"/>
  <c r="AD1053" i="1"/>
  <c r="AD1213" i="1"/>
  <c r="AD1429" i="1"/>
  <c r="AD1054" i="1"/>
  <c r="AD1430" i="1"/>
  <c r="AD1431" i="1"/>
  <c r="AD802" i="1"/>
  <c r="AD803" i="1"/>
  <c r="AD789" i="1"/>
  <c r="AD790" i="1"/>
  <c r="AD749" i="1"/>
  <c r="AD744" i="1"/>
  <c r="AD745" i="1"/>
  <c r="AD746" i="1"/>
  <c r="AD748" i="1"/>
  <c r="AD947" i="1"/>
  <c r="AD747" i="1"/>
  <c r="AD948" i="1"/>
  <c r="AD949" i="1"/>
  <c r="AD950" i="1"/>
  <c r="AD951" i="1"/>
  <c r="AD952" i="1"/>
  <c r="AD1038" i="1"/>
  <c r="AD721" i="1"/>
  <c r="AD1032" i="1"/>
  <c r="AD1033" i="1"/>
  <c r="AD1030" i="1"/>
  <c r="AD1031" i="1"/>
  <c r="AD711" i="1"/>
  <c r="AD712" i="1"/>
  <c r="AD713" i="1"/>
  <c r="AD714" i="1"/>
  <c r="AD1176" i="1"/>
  <c r="AD1017" i="1"/>
  <c r="AD1018" i="1"/>
  <c r="AD1019" i="1"/>
  <c r="AD1020" i="1"/>
  <c r="AD1173" i="1"/>
  <c r="AD1174" i="1"/>
  <c r="AD1175" i="1"/>
  <c r="AD693" i="1"/>
  <c r="AD694" i="1"/>
  <c r="AD692" i="1"/>
  <c r="AD691" i="1"/>
  <c r="AD1572" i="1"/>
  <c r="AD1571" i="1"/>
  <c r="AD685" i="1"/>
  <c r="AD686" i="1"/>
  <c r="AD902" i="1"/>
  <c r="AD903" i="1"/>
  <c r="AD655" i="1"/>
  <c r="AD656" i="1"/>
  <c r="AD657" i="1"/>
  <c r="AD637" i="1"/>
  <c r="AD638" i="1"/>
  <c r="AD636" i="1"/>
  <c r="AD614" i="1"/>
  <c r="AD615" i="1"/>
  <c r="AD616" i="1"/>
  <c r="AD873" i="1"/>
  <c r="AD874" i="1"/>
  <c r="AD875" i="1"/>
  <c r="AD1169" i="1"/>
  <c r="AD1170" i="1"/>
  <c r="AD598" i="1"/>
  <c r="AD599" i="1"/>
  <c r="AD849" i="1"/>
  <c r="AD850" i="1"/>
  <c r="AD491" i="1"/>
  <c r="AD492" i="1"/>
  <c r="AD1200" i="1"/>
  <c r="AD1044" i="1"/>
  <c r="AD1045" i="1"/>
  <c r="AD1046" i="1"/>
  <c r="AD1047" i="1"/>
  <c r="AD469" i="1"/>
  <c r="AD725" i="1"/>
  <c r="AD466" i="1"/>
  <c r="AD722" i="1"/>
  <c r="AD467" i="1"/>
  <c r="AD468" i="1"/>
  <c r="AD724" i="1"/>
  <c r="AD723" i="1"/>
  <c r="AD702" i="1"/>
  <c r="AD459" i="1"/>
  <c r="AD437" i="1"/>
  <c r="AD438" i="1"/>
  <c r="AD705" i="1"/>
  <c r="AD706" i="1"/>
  <c r="AD405" i="1"/>
  <c r="AD406" i="1"/>
  <c r="AD404" i="1"/>
  <c r="AD1643" i="1"/>
  <c r="AD1857" i="1"/>
  <c r="AD1869" i="1"/>
  <c r="AD1652" i="1"/>
  <c r="AD1660" i="1"/>
  <c r="AD1874" i="1"/>
  <c r="AD1544" i="1"/>
  <c r="AD1369" i="1"/>
  <c r="AD1370" i="1"/>
  <c r="AD1371" i="1"/>
  <c r="AD1542" i="1"/>
  <c r="AD1543" i="1"/>
  <c r="AD381" i="1"/>
  <c r="AD773" i="1"/>
  <c r="AD382" i="1"/>
  <c r="AD401" i="1"/>
  <c r="AD402" i="1"/>
  <c r="AD403" i="1"/>
  <c r="AD380" i="1"/>
  <c r="AD772" i="1"/>
  <c r="AD771" i="1"/>
  <c r="AD983" i="1"/>
  <c r="AD984" i="1"/>
  <c r="AD985" i="1"/>
  <c r="AD1610" i="1"/>
  <c r="AD1706" i="1"/>
  <c r="AD1820" i="1"/>
  <c r="AD1836" i="1"/>
  <c r="AD1848" i="1"/>
  <c r="AD1625" i="1"/>
  <c r="AD1637" i="1"/>
  <c r="AD1722" i="1"/>
  <c r="AD1734" i="1"/>
  <c r="AD1938" i="1"/>
  <c r="AD1966" i="1"/>
  <c r="AD1988" i="1"/>
  <c r="AD349" i="1"/>
  <c r="AD557" i="1"/>
  <c r="AD813" i="1"/>
  <c r="AD558" i="1"/>
  <c r="AD814" i="1"/>
  <c r="AD559" i="1"/>
  <c r="AD344" i="1"/>
  <c r="AD560" i="1"/>
  <c r="AD345" i="1"/>
  <c r="AD561" i="1"/>
  <c r="AD809" i="1"/>
  <c r="AD346" i="1"/>
  <c r="AD562" i="1"/>
  <c r="AD810" i="1"/>
  <c r="AD347" i="1"/>
  <c r="AD348" i="1"/>
  <c r="AD812" i="1"/>
  <c r="AD811" i="1"/>
  <c r="AD278" i="1"/>
  <c r="AD279" i="1"/>
  <c r="AD280" i="1"/>
  <c r="AD273" i="1"/>
  <c r="AD281" i="1"/>
  <c r="AD275" i="1"/>
  <c r="AD276" i="1"/>
  <c r="AD277" i="1"/>
  <c r="AD282" i="1"/>
  <c r="AD283" i="1"/>
  <c r="AD284" i="1"/>
  <c r="AD274" i="1"/>
  <c r="AD253" i="1"/>
  <c r="AD254" i="1"/>
  <c r="AD848" i="1"/>
  <c r="AD593" i="1"/>
  <c r="AD594" i="1"/>
  <c r="AD847" i="1"/>
  <c r="AD208" i="1"/>
  <c r="AD209" i="1"/>
  <c r="AD210" i="1"/>
  <c r="AD525" i="1"/>
  <c r="AD526" i="1"/>
  <c r="AD524" i="1"/>
  <c r="AD190" i="1"/>
  <c r="AD191" i="1"/>
  <c r="AD449" i="1"/>
  <c r="AD450" i="1"/>
  <c r="AD184" i="1"/>
  <c r="AD185" i="1"/>
  <c r="AD180" i="1"/>
  <c r="AD453" i="1"/>
  <c r="AD134" i="1"/>
  <c r="AD135" i="1"/>
  <c r="AD136" i="1"/>
  <c r="AD383" i="1"/>
  <c r="AD384" i="1"/>
  <c r="AD385" i="1"/>
  <c r="AD124" i="1"/>
  <c r="AD122" i="1"/>
  <c r="AD123" i="1"/>
  <c r="AD1739" i="1"/>
  <c r="AD1743" i="1"/>
  <c r="AD1740" i="1"/>
  <c r="AD1744" i="1"/>
  <c r="AD1741" i="1"/>
  <c r="AD1745" i="1"/>
  <c r="AD1738" i="1"/>
  <c r="AD1742" i="1"/>
  <c r="AD1576" i="1"/>
  <c r="AD1575" i="1"/>
  <c r="AD1160" i="1"/>
  <c r="AD1161" i="1"/>
  <c r="AD1162" i="1"/>
  <c r="AD1331" i="1"/>
  <c r="AD1332" i="1"/>
  <c r="AD1333" i="1"/>
  <c r="AD1334" i="1"/>
  <c r="AD1526" i="1"/>
  <c r="AD1159" i="1"/>
  <c r="AD1527" i="1"/>
  <c r="AD153" i="1"/>
  <c r="AD154" i="1"/>
  <c r="AD741" i="1"/>
  <c r="AD366" i="1"/>
  <c r="AD742" i="1"/>
  <c r="AD367" i="1"/>
  <c r="AD503" i="1"/>
  <c r="AD743" i="1"/>
  <c r="AD368" i="1"/>
  <c r="AD504" i="1"/>
  <c r="AD369" i="1"/>
  <c r="AD505" i="1"/>
  <c r="AD506" i="1"/>
  <c r="AD740" i="1"/>
  <c r="AD92" i="1"/>
  <c r="AD93" i="1"/>
  <c r="AD94" i="1"/>
  <c r="AD95" i="1"/>
  <c r="AD96" i="1"/>
  <c r="AD97" i="1"/>
  <c r="AD98" i="1"/>
  <c r="AD329" i="1"/>
  <c r="AD330" i="1"/>
  <c r="AD331" i="1"/>
  <c r="AD332" i="1"/>
  <c r="AD84" i="1"/>
  <c r="AD303" i="1"/>
  <c r="AD304" i="1"/>
  <c r="AD70" i="1"/>
  <c r="AD71" i="1"/>
  <c r="AD72" i="1"/>
  <c r="AD36" i="1"/>
  <c r="AD44" i="1"/>
  <c r="AD37" i="1"/>
  <c r="AD45" i="1"/>
  <c r="AD38" i="1"/>
  <c r="AD39" i="1"/>
  <c r="AD40" i="1"/>
  <c r="AD41" i="1"/>
  <c r="AD34" i="1"/>
  <c r="AD42" i="1"/>
  <c r="AD35" i="1"/>
  <c r="AD43" i="1"/>
  <c r="AD20" i="1"/>
  <c r="AD252" i="1"/>
  <c r="AD21" i="1"/>
  <c r="AD250" i="1"/>
  <c r="AD251" i="1"/>
  <c r="AD19" i="1"/>
  <c r="AD4" i="1"/>
  <c r="AD5" i="1"/>
  <c r="AD6" i="1"/>
  <c r="AD199" i="1"/>
  <c r="AD200" i="1"/>
  <c r="AD201" i="1"/>
  <c r="AD517" i="1"/>
  <c r="AD515" i="1"/>
  <c r="AD516" i="1"/>
  <c r="AC1921" i="1"/>
  <c r="AC1922" i="1"/>
  <c r="AC1920" i="1"/>
  <c r="AC1646" i="1"/>
  <c r="AC1654" i="1"/>
  <c r="AC1856" i="1"/>
  <c r="AC1868" i="1"/>
  <c r="AC1655" i="1"/>
  <c r="AC1645" i="1"/>
  <c r="AC1855" i="1"/>
  <c r="AC1867" i="1"/>
  <c r="AC1809" i="1"/>
  <c r="AC1806" i="1"/>
  <c r="AC1803" i="1"/>
  <c r="AC1709" i="1"/>
  <c r="AC1946" i="1"/>
  <c r="AC1944" i="1"/>
  <c r="AC1972" i="1"/>
  <c r="AC1959" i="1"/>
  <c r="AC1928" i="1"/>
  <c r="AC1981" i="1"/>
  <c r="AC1844" i="1"/>
  <c r="AC1786" i="1"/>
  <c r="AC1898" i="1"/>
  <c r="AC1775" i="1"/>
  <c r="AC1795" i="1"/>
  <c r="AC1815" i="1"/>
  <c r="AC1831" i="1"/>
  <c r="AC1881" i="1"/>
  <c r="AC1909" i="1"/>
  <c r="AC1586" i="1"/>
  <c r="AC1594" i="1"/>
  <c r="AC1662" i="1"/>
  <c r="AC1872" i="1"/>
  <c r="AC1876" i="1"/>
  <c r="AC1639" i="1"/>
  <c r="AC1651" i="1"/>
  <c r="AC1659" i="1"/>
  <c r="AC1715" i="1"/>
  <c r="AC1781" i="1"/>
  <c r="AC1600" i="1"/>
  <c r="AC1628" i="1"/>
  <c r="AC1737" i="1"/>
  <c r="AC1798" i="1"/>
  <c r="AC1850" i="1"/>
  <c r="AC1862" i="1"/>
  <c r="AC1613" i="1"/>
  <c r="AC1730" i="1"/>
  <c r="AC1791" i="1"/>
  <c r="AC1823" i="1"/>
  <c r="AC1839" i="1"/>
  <c r="AC1975" i="1"/>
  <c r="AC1991" i="1"/>
  <c r="AC1948" i="1"/>
  <c r="AC1598" i="1"/>
  <c r="AC1622" i="1"/>
  <c r="AC1776" i="1"/>
  <c r="AC1796" i="1"/>
  <c r="AC1591" i="1"/>
  <c r="AC1607" i="1"/>
  <c r="AC1623" i="1"/>
  <c r="AC1635" i="1"/>
  <c r="AC1817" i="1"/>
  <c r="AC1833" i="1"/>
  <c r="AC1608" i="1"/>
  <c r="AC1636" i="1"/>
  <c r="AC1721" i="1"/>
  <c r="AC1818" i="1"/>
  <c r="AC1834" i="1"/>
  <c r="AC1846" i="1"/>
  <c r="AC1705" i="1"/>
  <c r="AC1787" i="1"/>
  <c r="AC1847" i="1"/>
  <c r="AC1935" i="1"/>
  <c r="AC1963" i="1"/>
  <c r="AC1582" i="1"/>
  <c r="AC1720" i="1"/>
  <c r="AC1704" i="1"/>
  <c r="AC1733" i="1"/>
  <c r="AC1923" i="1"/>
  <c r="AC1954" i="1"/>
  <c r="AC1978" i="1"/>
  <c r="AC1528" i="1"/>
  <c r="AC1529" i="1"/>
  <c r="AC1530" i="1"/>
  <c r="AC1531" i="1"/>
  <c r="AC1532" i="1"/>
  <c r="AC1533" i="1"/>
  <c r="AC1702" i="1"/>
  <c r="AC1731" i="1"/>
  <c r="AC1619" i="1"/>
  <c r="AC1667" i="1"/>
  <c r="AC1588" i="1"/>
  <c r="AC1596" i="1"/>
  <c r="AC1604" i="1"/>
  <c r="AC1632" i="1"/>
  <c r="AC1696" i="1"/>
  <c r="AC1685" i="1"/>
  <c r="AC1718" i="1"/>
  <c r="AC1579" i="1"/>
  <c r="AC1510" i="1"/>
  <c r="AC1518" i="1"/>
  <c r="AC1511" i="1"/>
  <c r="AC1519" i="1"/>
  <c r="AC1512" i="1"/>
  <c r="AC1513" i="1"/>
  <c r="AC1514" i="1"/>
  <c r="AC1515" i="1"/>
  <c r="AC1508" i="1"/>
  <c r="AC1516" i="1"/>
  <c r="AC1509" i="1"/>
  <c r="AC1517" i="1"/>
  <c r="AC1486" i="1"/>
  <c r="AC1487" i="1"/>
  <c r="AC1488" i="1"/>
  <c r="AC1481" i="1"/>
  <c r="AC1489" i="1"/>
  <c r="AC1482" i="1"/>
  <c r="AC1483" i="1"/>
  <c r="AC1484" i="1"/>
  <c r="AC1485" i="1"/>
  <c r="AC1714" i="1"/>
  <c r="AC1729" i="1"/>
  <c r="AC1463" i="1"/>
  <c r="AC1464" i="1"/>
  <c r="AC1747" i="1"/>
  <c r="AC1751" i="1"/>
  <c r="AC1755" i="1"/>
  <c r="AC1780" i="1"/>
  <c r="AC1748" i="1"/>
  <c r="AC1752" i="1"/>
  <c r="AC1773" i="1"/>
  <c r="AC1789" i="1"/>
  <c r="AC1749" i="1"/>
  <c r="AC1753" i="1"/>
  <c r="AC1790" i="1"/>
  <c r="AC1593" i="1"/>
  <c r="AC1746" i="1"/>
  <c r="AC1750" i="1"/>
  <c r="AC1754" i="1"/>
  <c r="AC1771" i="1"/>
  <c r="AC1779" i="1"/>
  <c r="AC1584" i="1"/>
  <c r="AC1585" i="1"/>
  <c r="AC1577" i="1"/>
  <c r="AC1578" i="1"/>
  <c r="AC1454" i="1"/>
  <c r="AC1450" i="1"/>
  <c r="AC1451" i="1"/>
  <c r="AC1452" i="1"/>
  <c r="AC1453" i="1"/>
  <c r="AC1650" i="1"/>
  <c r="AC1658" i="1"/>
  <c r="AC1670" i="1"/>
  <c r="AC1860" i="1"/>
  <c r="AC1627" i="1"/>
  <c r="AC1612" i="1"/>
  <c r="AC1688" i="1"/>
  <c r="AC1822" i="1"/>
  <c r="AC1838" i="1"/>
  <c r="AC1870" i="1"/>
  <c r="AC1886" i="1"/>
  <c r="AC1649" i="1"/>
  <c r="AC1657" i="1"/>
  <c r="AC1871" i="1"/>
  <c r="AC1903" i="1"/>
  <c r="AC1861" i="1"/>
  <c r="AC1438" i="1"/>
  <c r="AC1439" i="1"/>
  <c r="AC1432" i="1"/>
  <c r="AC1433" i="1"/>
  <c r="AC1434" i="1"/>
  <c r="AC1435" i="1"/>
  <c r="AC1436" i="1"/>
  <c r="AC1437" i="1"/>
  <c r="AC1336" i="1"/>
  <c r="AC1337" i="1"/>
  <c r="AC1338" i="1"/>
  <c r="AC1339" i="1"/>
  <c r="AC1340" i="1"/>
  <c r="AC1341" i="1"/>
  <c r="AC1686" i="1"/>
  <c r="AC1719" i="1"/>
  <c r="AC1703" i="1"/>
  <c r="AC1732" i="1"/>
  <c r="AC1620" i="1"/>
  <c r="AC1668" i="1"/>
  <c r="AC1589" i="1"/>
  <c r="AC1597" i="1"/>
  <c r="AC1605" i="1"/>
  <c r="AC1633" i="1"/>
  <c r="AC1697" i="1"/>
  <c r="AC1580" i="1"/>
  <c r="AC1318" i="1"/>
  <c r="AC1326" i="1"/>
  <c r="AC1502" i="1"/>
  <c r="AC1319" i="1"/>
  <c r="AC1327" i="1"/>
  <c r="AC1503" i="1"/>
  <c r="AC1320" i="1"/>
  <c r="AC1328" i="1"/>
  <c r="AC1496" i="1"/>
  <c r="AC1504" i="1"/>
  <c r="AC1321" i="1"/>
  <c r="AC1497" i="1"/>
  <c r="AC1505" i="1"/>
  <c r="AC1322" i="1"/>
  <c r="AC1498" i="1"/>
  <c r="AC1506" i="1"/>
  <c r="AC1323" i="1"/>
  <c r="AC1499" i="1"/>
  <c r="AC1507" i="1"/>
  <c r="AC1324" i="1"/>
  <c r="AC1500" i="1"/>
  <c r="AC1317" i="1"/>
  <c r="AC1325" i="1"/>
  <c r="AC1501" i="1"/>
  <c r="AC1278" i="1"/>
  <c r="AC1480" i="1"/>
  <c r="AC1277" i="1"/>
  <c r="AC1222" i="1"/>
  <c r="AC1220" i="1"/>
  <c r="AC1221" i="1"/>
  <c r="AC1207" i="1"/>
  <c r="AC1208" i="1"/>
  <c r="AC1209" i="1"/>
  <c r="AC1425" i="1"/>
  <c r="AC1426" i="1"/>
  <c r="AC1427" i="1"/>
  <c r="AC1182" i="1"/>
  <c r="AC1406" i="1"/>
  <c r="AC1183" i="1"/>
  <c r="AC1407" i="1"/>
  <c r="AC1184" i="1"/>
  <c r="AC1408" i="1"/>
  <c r="AC1181" i="1"/>
  <c r="AC1405" i="1"/>
  <c r="AC1076" i="1"/>
  <c r="AC1077" i="1"/>
  <c r="AC1078" i="1"/>
  <c r="AC1079" i="1"/>
  <c r="AC1080" i="1"/>
  <c r="AC1081" i="1"/>
  <c r="AC1214" i="1"/>
  <c r="AC1215" i="1"/>
  <c r="AC1216" i="1"/>
  <c r="AC1217" i="1"/>
  <c r="AC1218" i="1"/>
  <c r="AC1219" i="1"/>
  <c r="AC1048" i="1"/>
  <c r="AC1049" i="1"/>
  <c r="AC1201" i="1"/>
  <c r="AC1039" i="1"/>
  <c r="AC1195" i="1"/>
  <c r="AC1016" i="1"/>
  <c r="AC1171" i="1"/>
  <c r="AC1172" i="1"/>
  <c r="AC1015" i="1"/>
  <c r="AC913" i="1"/>
  <c r="AC914" i="1"/>
  <c r="AC915" i="1"/>
  <c r="AC912" i="1"/>
  <c r="AC1109" i="1"/>
  <c r="AC1111" i="1"/>
  <c r="AC1110" i="1"/>
  <c r="AC876" i="1"/>
  <c r="AC877" i="1"/>
  <c r="AC878" i="1"/>
  <c r="AC1687" i="1"/>
  <c r="AC1624" i="1"/>
  <c r="AC1609" i="1"/>
  <c r="AC1669" i="1"/>
  <c r="AC1819" i="1"/>
  <c r="AC1835" i="1"/>
  <c r="AC1053" i="1"/>
  <c r="AC1054" i="1"/>
  <c r="AC1430" i="1"/>
  <c r="AC1431" i="1"/>
  <c r="AC1210" i="1"/>
  <c r="AC1211" i="1"/>
  <c r="AC1212" i="1"/>
  <c r="AC1428" i="1"/>
  <c r="AC1213" i="1"/>
  <c r="AC1429" i="1"/>
  <c r="AC802" i="1"/>
  <c r="AC803" i="1"/>
  <c r="AC789" i="1"/>
  <c r="AC790" i="1"/>
  <c r="AC745" i="1"/>
  <c r="AC746" i="1"/>
  <c r="AC747" i="1"/>
  <c r="AC947" i="1"/>
  <c r="AC748" i="1"/>
  <c r="AC948" i="1"/>
  <c r="AC749" i="1"/>
  <c r="AC949" i="1"/>
  <c r="AC950" i="1"/>
  <c r="AC951" i="1"/>
  <c r="AC744" i="1"/>
  <c r="AC952" i="1"/>
  <c r="AC1038" i="1"/>
  <c r="AC721" i="1"/>
  <c r="AC1030" i="1"/>
  <c r="AC1031" i="1"/>
  <c r="AC1032" i="1"/>
  <c r="AC1033" i="1"/>
  <c r="AC713" i="1"/>
  <c r="AC714" i="1"/>
  <c r="AC711" i="1"/>
  <c r="AC712" i="1"/>
  <c r="AC1020" i="1"/>
  <c r="AC1017" i="1"/>
  <c r="AC1018" i="1"/>
  <c r="AC1019" i="1"/>
  <c r="AC1174" i="1"/>
  <c r="AC1175" i="1"/>
  <c r="AC1176" i="1"/>
  <c r="AC1173" i="1"/>
  <c r="AC691" i="1"/>
  <c r="AC692" i="1"/>
  <c r="AC693" i="1"/>
  <c r="AC694" i="1"/>
  <c r="AC1572" i="1"/>
  <c r="AC1571" i="1"/>
  <c r="AC685" i="1"/>
  <c r="AC686" i="1"/>
  <c r="AC902" i="1"/>
  <c r="AC903" i="1"/>
  <c r="AC655" i="1"/>
  <c r="AC656" i="1"/>
  <c r="AC657" i="1"/>
  <c r="AC637" i="1"/>
  <c r="AC638" i="1"/>
  <c r="AC636" i="1"/>
  <c r="AC614" i="1"/>
  <c r="AC615" i="1"/>
  <c r="AC616" i="1"/>
  <c r="AC873" i="1"/>
  <c r="AC874" i="1"/>
  <c r="AC875" i="1"/>
  <c r="AC1169" i="1"/>
  <c r="AC1170" i="1"/>
  <c r="AC598" i="1"/>
  <c r="AC599" i="1"/>
  <c r="AC849" i="1"/>
  <c r="AC850" i="1"/>
  <c r="AC491" i="1"/>
  <c r="AC492" i="1"/>
  <c r="AC1044" i="1"/>
  <c r="AC1045" i="1"/>
  <c r="AC1046" i="1"/>
  <c r="AC1047" i="1"/>
  <c r="AC1200" i="1"/>
  <c r="AC469" i="1"/>
  <c r="AC466" i="1"/>
  <c r="AC467" i="1"/>
  <c r="AC468" i="1"/>
  <c r="AC722" i="1"/>
  <c r="AC723" i="1"/>
  <c r="AC724" i="1"/>
  <c r="AC725" i="1"/>
  <c r="AC459" i="1"/>
  <c r="AC702" i="1"/>
  <c r="AC437" i="1"/>
  <c r="AC438" i="1"/>
  <c r="AC705" i="1"/>
  <c r="AC706" i="1"/>
  <c r="AC405" i="1"/>
  <c r="AC406" i="1"/>
  <c r="AC404" i="1"/>
  <c r="AC1643" i="1"/>
  <c r="AC1652" i="1"/>
  <c r="AC1660" i="1"/>
  <c r="AC1874" i="1"/>
  <c r="AC1857" i="1"/>
  <c r="AC1869" i="1"/>
  <c r="AC1542" i="1"/>
  <c r="AC1543" i="1"/>
  <c r="AC1544" i="1"/>
  <c r="AC1369" i="1"/>
  <c r="AC1370" i="1"/>
  <c r="AC1371" i="1"/>
  <c r="AC381" i="1"/>
  <c r="AC382" i="1"/>
  <c r="AC401" i="1"/>
  <c r="AC402" i="1"/>
  <c r="AC403" i="1"/>
  <c r="AC380" i="1"/>
  <c r="AC985" i="1"/>
  <c r="AC771" i="1"/>
  <c r="AC772" i="1"/>
  <c r="AC773" i="1"/>
  <c r="AC983" i="1"/>
  <c r="AC984" i="1"/>
  <c r="AC1610" i="1"/>
  <c r="AC1706" i="1"/>
  <c r="AC1820" i="1"/>
  <c r="AC1836" i="1"/>
  <c r="AC1848" i="1"/>
  <c r="AC1625" i="1"/>
  <c r="AC1637" i="1"/>
  <c r="AC1722" i="1"/>
  <c r="AC1734" i="1"/>
  <c r="AC1988" i="1"/>
  <c r="AC1938" i="1"/>
  <c r="AC1966" i="1"/>
  <c r="AC349" i="1"/>
  <c r="AC557" i="1"/>
  <c r="AC558" i="1"/>
  <c r="AC559" i="1"/>
  <c r="AC344" i="1"/>
  <c r="AC560" i="1"/>
  <c r="AC345" i="1"/>
  <c r="AC561" i="1"/>
  <c r="AC346" i="1"/>
  <c r="AC562" i="1"/>
  <c r="AC347" i="1"/>
  <c r="AC348" i="1"/>
  <c r="AC809" i="1"/>
  <c r="AC810" i="1"/>
  <c r="AC811" i="1"/>
  <c r="AC812" i="1"/>
  <c r="AC813" i="1"/>
  <c r="AC814" i="1"/>
  <c r="AC277" i="1"/>
  <c r="AC278" i="1"/>
  <c r="AC279" i="1"/>
  <c r="AC280" i="1"/>
  <c r="AC273" i="1"/>
  <c r="AC281" i="1"/>
  <c r="AC274" i="1"/>
  <c r="AC282" i="1"/>
  <c r="AC275" i="1"/>
  <c r="AC283" i="1"/>
  <c r="AC276" i="1"/>
  <c r="AC284" i="1"/>
  <c r="AC253" i="1"/>
  <c r="AC254" i="1"/>
  <c r="AC593" i="1"/>
  <c r="AC594" i="1"/>
  <c r="AC847" i="1"/>
  <c r="AC848" i="1"/>
  <c r="AC525" i="1"/>
  <c r="AC526" i="1"/>
  <c r="AC208" i="1"/>
  <c r="AC209" i="1"/>
  <c r="AC210" i="1"/>
  <c r="AC524" i="1"/>
  <c r="AC190" i="1"/>
  <c r="AC191" i="1"/>
  <c r="AC449" i="1"/>
  <c r="AC450" i="1"/>
  <c r="AC184" i="1"/>
  <c r="AC185" i="1"/>
  <c r="AC453" i="1"/>
  <c r="AC180" i="1"/>
  <c r="AC134" i="1"/>
  <c r="AC135" i="1"/>
  <c r="AC383" i="1"/>
  <c r="AC136" i="1"/>
  <c r="AC384" i="1"/>
  <c r="AC385" i="1"/>
  <c r="AC122" i="1"/>
  <c r="AC123" i="1"/>
  <c r="AC124" i="1"/>
  <c r="AC1739" i="1"/>
  <c r="AC1743" i="1"/>
  <c r="AC1740" i="1"/>
  <c r="AC1744" i="1"/>
  <c r="AC1741" i="1"/>
  <c r="AC1745" i="1"/>
  <c r="AC1738" i="1"/>
  <c r="AC1742" i="1"/>
  <c r="AC1575" i="1"/>
  <c r="AC1576" i="1"/>
  <c r="AC1334" i="1"/>
  <c r="AC1526" i="1"/>
  <c r="AC1159" i="1"/>
  <c r="AC1527" i="1"/>
  <c r="AC1160" i="1"/>
  <c r="AC1161" i="1"/>
  <c r="AC1162" i="1"/>
  <c r="AC1331" i="1"/>
  <c r="AC1332" i="1"/>
  <c r="AC1333" i="1"/>
  <c r="AC366" i="1"/>
  <c r="AC367" i="1"/>
  <c r="AC503" i="1"/>
  <c r="AC368" i="1"/>
  <c r="AC504" i="1"/>
  <c r="AC153" i="1"/>
  <c r="AC369" i="1"/>
  <c r="AC505" i="1"/>
  <c r="AC154" i="1"/>
  <c r="AC506" i="1"/>
  <c r="AC740" i="1"/>
  <c r="AC741" i="1"/>
  <c r="AC742" i="1"/>
  <c r="AC743" i="1"/>
  <c r="AC93" i="1"/>
  <c r="AC94" i="1"/>
  <c r="AC95" i="1"/>
  <c r="AC96" i="1"/>
  <c r="AC97" i="1"/>
  <c r="AC329" i="1"/>
  <c r="AC98" i="1"/>
  <c r="AC330" i="1"/>
  <c r="AC331" i="1"/>
  <c r="AC92" i="1"/>
  <c r="AC332" i="1"/>
  <c r="AC303" i="1"/>
  <c r="AC304" i="1"/>
  <c r="AC84" i="1"/>
  <c r="AC70" i="1"/>
  <c r="AC71" i="1"/>
  <c r="AC72" i="1"/>
  <c r="AC37" i="1"/>
  <c r="AC45" i="1"/>
  <c r="AC38" i="1"/>
  <c r="AC39" i="1"/>
  <c r="AC40" i="1"/>
  <c r="AC41" i="1"/>
  <c r="AC34" i="1"/>
  <c r="AC42" i="1"/>
  <c r="AC35" i="1"/>
  <c r="AC43" i="1"/>
  <c r="AC36" i="1"/>
  <c r="AC44" i="1"/>
  <c r="AC21" i="1"/>
  <c r="AC250" i="1"/>
  <c r="AC19" i="1"/>
  <c r="AC251" i="1"/>
  <c r="AC20" i="1"/>
  <c r="AC252" i="1"/>
  <c r="AC5" i="1"/>
  <c r="AC517" i="1"/>
  <c r="AC6" i="1"/>
  <c r="AC199" i="1"/>
  <c r="AC200" i="1"/>
  <c r="AC201" i="1"/>
  <c r="AC515" i="1"/>
  <c r="AC4" i="1"/>
  <c r="AC516" i="1"/>
  <c r="AD1974" i="1"/>
  <c r="AD1990" i="1"/>
  <c r="AD1947" i="1"/>
  <c r="AD1956" i="1"/>
  <c r="AD1925" i="1"/>
  <c r="AD1885" i="1"/>
  <c r="AD1930" i="1"/>
  <c r="AD1961" i="1"/>
  <c r="AD1902" i="1"/>
  <c r="AD1793" i="1"/>
  <c r="AD1853" i="1"/>
  <c r="AD1783" i="1"/>
  <c r="AD1799" i="1"/>
  <c r="AD1827" i="1"/>
  <c r="AD1843" i="1"/>
  <c r="AD1916" i="1"/>
  <c r="AD1917" i="1"/>
  <c r="AD1982" i="1"/>
  <c r="AD1960" i="1"/>
  <c r="AD1929" i="1"/>
  <c r="AD1926" i="1"/>
  <c r="AD1979" i="1"/>
  <c r="AD1957" i="1"/>
  <c r="AD1864" i="1"/>
  <c r="AD1647" i="1"/>
  <c r="AD1865" i="1"/>
  <c r="AD1873" i="1"/>
  <c r="AD1877" i="1"/>
  <c r="AD1648" i="1"/>
  <c r="AD1656" i="1"/>
  <c r="AD1858" i="1"/>
  <c r="AD1866" i="1"/>
  <c r="AD1878" i="1"/>
  <c r="AD1661" i="1"/>
  <c r="AD1859" i="1"/>
  <c r="AD1863" i="1"/>
  <c r="AD1875" i="1"/>
  <c r="AD1986" i="1"/>
  <c r="AD1936" i="1"/>
  <c r="AD1964" i="1"/>
  <c r="AD1808" i="1"/>
  <c r="AD1801" i="1"/>
  <c r="AD1805" i="1"/>
  <c r="AD1802" i="1"/>
  <c r="AD1962" i="1"/>
  <c r="AD1931" i="1"/>
  <c r="AD1983" i="1"/>
  <c r="AD1932" i="1"/>
  <c r="AD1666" i="1"/>
  <c r="AD1694" i="1"/>
  <c r="AD1900" i="1"/>
  <c r="AD1683" i="1"/>
  <c r="AD1695" i="1"/>
  <c r="AD1684" i="1"/>
  <c r="AD1882" i="1"/>
  <c r="AD1665" i="1"/>
  <c r="AD1883" i="1"/>
  <c r="AD1899" i="1"/>
  <c r="AD1911" i="1"/>
  <c r="AD1910" i="1"/>
  <c r="AD1552" i="1"/>
  <c r="AD1553" i="1"/>
  <c r="AD1554" i="1"/>
  <c r="AD1555" i="1"/>
  <c r="AD1556" i="1"/>
  <c r="AD1551" i="1"/>
  <c r="AD1539" i="1"/>
  <c r="AD1540" i="1"/>
  <c r="AD1541" i="1"/>
  <c r="AD1763" i="1"/>
  <c r="AD1760" i="1"/>
  <c r="AD1761" i="1"/>
  <c r="AD1762" i="1"/>
  <c r="AD1573" i="1"/>
  <c r="AD1419" i="1"/>
  <c r="AD1381" i="1"/>
  <c r="AD1557" i="1"/>
  <c r="AD1353" i="1"/>
  <c r="AD1537" i="1"/>
  <c r="AD1354" i="1"/>
  <c r="AD1538" i="1"/>
  <c r="AD1355" i="1"/>
  <c r="AD1356" i="1"/>
  <c r="AD1357" i="1"/>
  <c r="AD1358" i="1"/>
  <c r="AD1312" i="1"/>
  <c r="AD1313" i="1"/>
  <c r="AD1314" i="1"/>
  <c r="AD1315" i="1"/>
  <c r="AD1308" i="1"/>
  <c r="AD1316" i="1"/>
  <c r="AD1309" i="1"/>
  <c r="AD1310" i="1"/>
  <c r="AD1311" i="1"/>
  <c r="AD1272" i="1"/>
  <c r="AD1273" i="1"/>
  <c r="AD1274" i="1"/>
  <c r="AD1474" i="1"/>
  <c r="AD1275" i="1"/>
  <c r="AD1475" i="1"/>
  <c r="AD1276" i="1"/>
  <c r="AD1476" i="1"/>
  <c r="AD1477" i="1"/>
  <c r="AD1478" i="1"/>
  <c r="AD1271" i="1"/>
  <c r="AD1479" i="1"/>
  <c r="AD1249" i="1"/>
  <c r="AD1250" i="1"/>
  <c r="AD1458" i="1"/>
  <c r="AD1251" i="1"/>
  <c r="AD1459" i="1"/>
  <c r="AD1252" i="1"/>
  <c r="AD1460" i="1"/>
  <c r="AD1461" i="1"/>
  <c r="AD1192" i="1"/>
  <c r="AD1416" i="1"/>
  <c r="AD1193" i="1"/>
  <c r="AD1417" i="1"/>
  <c r="AD1194" i="1"/>
  <c r="AD1418" i="1"/>
  <c r="AD1191" i="1"/>
  <c r="AD1415" i="1"/>
  <c r="AD946" i="1"/>
  <c r="AD945" i="1"/>
  <c r="AD1139" i="1"/>
  <c r="AD1140" i="1"/>
  <c r="AD1285" i="1"/>
  <c r="AD1286" i="1"/>
  <c r="AD910" i="1"/>
  <c r="AD911" i="1"/>
  <c r="AD1674" i="1"/>
  <c r="AD1678" i="1"/>
  <c r="AD1892" i="1"/>
  <c r="AD1675" i="1"/>
  <c r="AD1691" i="1"/>
  <c r="AD1889" i="1"/>
  <c r="AD1893" i="1"/>
  <c r="AD1676" i="1"/>
  <c r="AD1692" i="1"/>
  <c r="AD1700" i="1"/>
  <c r="AD1890" i="1"/>
  <c r="AD1894" i="1"/>
  <c r="AD1673" i="1"/>
  <c r="AD1677" i="1"/>
  <c r="AD1891" i="1"/>
  <c r="AD1907" i="1"/>
  <c r="AD1915" i="1"/>
  <c r="AD1906" i="1"/>
  <c r="AD1120" i="1"/>
  <c r="AD1256" i="1"/>
  <c r="AD1264" i="1"/>
  <c r="AD1472" i="1"/>
  <c r="AD1121" i="1"/>
  <c r="AD1257" i="1"/>
  <c r="AD1465" i="1"/>
  <c r="AD1473" i="1"/>
  <c r="AD1122" i="1"/>
  <c r="AD1258" i="1"/>
  <c r="AD1466" i="1"/>
  <c r="AD1115" i="1"/>
  <c r="AD1123" i="1"/>
  <c r="AD1259" i="1"/>
  <c r="AD1467" i="1"/>
  <c r="AD1116" i="1"/>
  <c r="AD1260" i="1"/>
  <c r="AD1468" i="1"/>
  <c r="AD1117" i="1"/>
  <c r="AD1261" i="1"/>
  <c r="AD1469" i="1"/>
  <c r="AD1118" i="1"/>
  <c r="AD1262" i="1"/>
  <c r="AD1470" i="1"/>
  <c r="AD1119" i="1"/>
  <c r="AD1263" i="1"/>
  <c r="AD1471" i="1"/>
  <c r="AD885" i="1"/>
  <c r="AD893" i="1"/>
  <c r="AD886" i="1"/>
  <c r="AD889" i="1"/>
  <c r="AD890" i="1"/>
  <c r="AD892" i="1"/>
  <c r="AD887" i="1"/>
  <c r="AD888" i="1"/>
  <c r="AD891" i="1"/>
  <c r="AD1727" i="1"/>
  <c r="AD1735" i="1"/>
  <c r="AD1728" i="1"/>
  <c r="AD1736" i="1"/>
  <c r="AD1712" i="1"/>
  <c r="AD1713" i="1"/>
  <c r="AD1942" i="1"/>
  <c r="AD1970" i="1"/>
  <c r="AD1989" i="1"/>
  <c r="AD1104" i="1"/>
  <c r="AD1441" i="1"/>
  <c r="AD1442" i="1"/>
  <c r="AD1099" i="1"/>
  <c r="AD1243" i="1"/>
  <c r="AD1443" i="1"/>
  <c r="AD1100" i="1"/>
  <c r="AD1244" i="1"/>
  <c r="AD1444" i="1"/>
  <c r="AD1101" i="1"/>
  <c r="AD1245" i="1"/>
  <c r="AD1445" i="1"/>
  <c r="AD1102" i="1"/>
  <c r="AD1446" i="1"/>
  <c r="AD1103" i="1"/>
  <c r="AD861" i="1"/>
  <c r="AD862" i="1"/>
  <c r="AD1987" i="1"/>
  <c r="AD1937" i="1"/>
  <c r="AD1965" i="1"/>
  <c r="AD1157" i="1"/>
  <c r="AD1158" i="1"/>
  <c r="AD797" i="1"/>
  <c r="AD798" i="1"/>
  <c r="AD799" i="1"/>
  <c r="AD800" i="1"/>
  <c r="AD801" i="1"/>
  <c r="AD796" i="1"/>
  <c r="AD786" i="1"/>
  <c r="AD788" i="1"/>
  <c r="AD1004" i="1"/>
  <c r="AD1005" i="1"/>
  <c r="AD1006" i="1"/>
  <c r="AD787" i="1"/>
  <c r="AD1384" i="1"/>
  <c r="AD1560" i="1"/>
  <c r="AD1385" i="1"/>
  <c r="AD1561" i="1"/>
  <c r="AD1386" i="1"/>
  <c r="AD1562" i="1"/>
  <c r="AD1387" i="1"/>
  <c r="AD1563" i="1"/>
  <c r="AD1388" i="1"/>
  <c r="AD1564" i="1"/>
  <c r="AD1389" i="1"/>
  <c r="AD1565" i="1"/>
  <c r="AD1382" i="1"/>
  <c r="AD1390" i="1"/>
  <c r="AD1558" i="1"/>
  <c r="AD1566" i="1"/>
  <c r="AD1383" i="1"/>
  <c r="AD1559" i="1"/>
  <c r="AD777" i="1"/>
  <c r="AD778" i="1"/>
  <c r="AD995" i="1"/>
  <c r="AD996" i="1"/>
  <c r="AD997" i="1"/>
  <c r="AD998" i="1"/>
  <c r="AD999" i="1"/>
  <c r="AD994" i="1"/>
  <c r="AD779" i="1"/>
  <c r="AD992" i="1"/>
  <c r="AD1000" i="1"/>
  <c r="AD993" i="1"/>
  <c r="AD765" i="1"/>
  <c r="AD766" i="1"/>
  <c r="AD767" i="1"/>
  <c r="AD768" i="1"/>
  <c r="AD769" i="1"/>
  <c r="AD770" i="1"/>
  <c r="AD971" i="1"/>
  <c r="AD972" i="1"/>
  <c r="AD973" i="1"/>
  <c r="AD970" i="1"/>
  <c r="AD968" i="1"/>
  <c r="AD969" i="1"/>
  <c r="AD719" i="1"/>
  <c r="AD720" i="1"/>
  <c r="AD1027" i="1"/>
  <c r="AD710" i="1"/>
  <c r="AD701" i="1"/>
  <c r="AD700" i="1"/>
  <c r="AD629" i="1"/>
  <c r="AD630" i="1"/>
  <c r="AD631" i="1"/>
  <c r="AD624" i="1"/>
  <c r="AD632" i="1"/>
  <c r="AD625" i="1"/>
  <c r="AD633" i="1"/>
  <c r="AD626" i="1"/>
  <c r="AD634" i="1"/>
  <c r="AD627" i="1"/>
  <c r="AD635" i="1"/>
  <c r="AD628" i="1"/>
  <c r="AD605" i="1"/>
  <c r="AD613" i="1"/>
  <c r="AD869" i="1"/>
  <c r="AD606" i="1"/>
  <c r="AD870" i="1"/>
  <c r="AD607" i="1"/>
  <c r="AD608" i="1"/>
  <c r="AD864" i="1"/>
  <c r="AD872" i="1"/>
  <c r="AD609" i="1"/>
  <c r="AD865" i="1"/>
  <c r="AD610" i="1"/>
  <c r="AD866" i="1"/>
  <c r="AD611" i="1"/>
  <c r="AD612" i="1"/>
  <c r="AD868" i="1"/>
  <c r="AD867" i="1"/>
  <c r="AD871" i="1"/>
  <c r="AD1400" i="1"/>
  <c r="AD1067" i="1"/>
  <c r="AD1068" i="1"/>
  <c r="AD1069" i="1"/>
  <c r="AD1398" i="1"/>
  <c r="AD1399" i="1"/>
  <c r="AD581" i="1"/>
  <c r="AD829" i="1"/>
  <c r="AD579" i="1"/>
  <c r="AD580" i="1"/>
  <c r="AD828" i="1"/>
  <c r="AD827" i="1"/>
  <c r="AD934" i="1"/>
  <c r="AD551" i="1"/>
  <c r="AD552" i="1"/>
  <c r="AD553" i="1"/>
  <c r="AD554" i="1"/>
  <c r="AD555" i="1"/>
  <c r="AD556" i="1"/>
  <c r="AD930" i="1"/>
  <c r="AD931" i="1"/>
  <c r="AD932" i="1"/>
  <c r="AD933" i="1"/>
  <c r="AD929" i="1"/>
  <c r="AD533" i="1"/>
  <c r="AD534" i="1"/>
  <c r="AD535" i="1"/>
  <c r="AD536" i="1"/>
  <c r="AD529" i="1"/>
  <c r="AD537" i="1"/>
  <c r="AD530" i="1"/>
  <c r="AD538" i="1"/>
  <c r="AD531" i="1"/>
  <c r="AD539" i="1"/>
  <c r="AD532" i="1"/>
  <c r="AD540" i="1"/>
  <c r="AD1037" i="1"/>
  <c r="AD717" i="1"/>
  <c r="AD718" i="1"/>
  <c r="AD464" i="1"/>
  <c r="AD465" i="1"/>
  <c r="AD448" i="1"/>
  <c r="AD928" i="1"/>
  <c r="AD703" i="1"/>
  <c r="AD436" i="1"/>
  <c r="AD422" i="1"/>
  <c r="AD782" i="1"/>
  <c r="AD423" i="1"/>
  <c r="AD424" i="1"/>
  <c r="AD398" i="1"/>
  <c r="AD399" i="1"/>
  <c r="AD365" i="1"/>
  <c r="AD501" i="1"/>
  <c r="AD502" i="1"/>
  <c r="AD362" i="1"/>
  <c r="AD363" i="1"/>
  <c r="AD499" i="1"/>
  <c r="AD364" i="1"/>
  <c r="AD500" i="1"/>
  <c r="AD311" i="1"/>
  <c r="AD312" i="1"/>
  <c r="AD661" i="1"/>
  <c r="AD309" i="1"/>
  <c r="AD310" i="1"/>
  <c r="AD658" i="1"/>
  <c r="AD313" i="1"/>
  <c r="AD314" i="1"/>
  <c r="AD660" i="1"/>
  <c r="AD659" i="1"/>
  <c r="AD302" i="1"/>
  <c r="AD300" i="1"/>
  <c r="AD301" i="1"/>
  <c r="AD268" i="1"/>
  <c r="AD269" i="1"/>
  <c r="AD270" i="1"/>
  <c r="AD271" i="1"/>
  <c r="AD272" i="1"/>
  <c r="AD267" i="1"/>
  <c r="AD228" i="1"/>
  <c r="AD229" i="1"/>
  <c r="AD230" i="1"/>
  <c r="AD231" i="1"/>
  <c r="AD232" i="1"/>
  <c r="AD549" i="1"/>
  <c r="AD805" i="1"/>
  <c r="AD550" i="1"/>
  <c r="AD806" i="1"/>
  <c r="AD807" i="1"/>
  <c r="AD808" i="1"/>
  <c r="AD545" i="1"/>
  <c r="AD546" i="1"/>
  <c r="AD227" i="1"/>
  <c r="AD547" i="1"/>
  <c r="AD548" i="1"/>
  <c r="AD804" i="1"/>
  <c r="AD216" i="1"/>
  <c r="AD217" i="1"/>
  <c r="AD218" i="1"/>
  <c r="AD204" i="1"/>
  <c r="AD205" i="1"/>
  <c r="AD206" i="1"/>
  <c r="AD207" i="1"/>
  <c r="AD202" i="1"/>
  <c r="AD518" i="1"/>
  <c r="AD519" i="1"/>
  <c r="AD203" i="1"/>
  <c r="AD520" i="1"/>
  <c r="AD521" i="1"/>
  <c r="AD522" i="1"/>
  <c r="AD523" i="1"/>
  <c r="AD1602" i="1"/>
  <c r="AD1828" i="1"/>
  <c r="AD1716" i="1"/>
  <c r="AD1617" i="1"/>
  <c r="AD1701" i="1"/>
  <c r="AD1811" i="1"/>
  <c r="AD1919" i="1"/>
  <c r="AD1951" i="1"/>
  <c r="AD1024" i="1"/>
  <c r="AD1025" i="1"/>
  <c r="AD1178" i="1"/>
  <c r="AD1179" i="1"/>
  <c r="AD1180" i="1"/>
  <c r="AD1022" i="1"/>
  <c r="AD1023" i="1"/>
  <c r="AD176" i="1"/>
  <c r="AD177" i="1"/>
  <c r="AD178" i="1"/>
  <c r="AD179" i="1"/>
  <c r="AD432" i="1"/>
  <c r="AD696" i="1"/>
  <c r="AD433" i="1"/>
  <c r="AD697" i="1"/>
  <c r="AD434" i="1"/>
  <c r="AD698" i="1"/>
  <c r="AD435" i="1"/>
  <c r="AD699" i="1"/>
  <c r="AD148" i="1"/>
  <c r="AD143" i="1"/>
  <c r="AD144" i="1"/>
  <c r="AD145" i="1"/>
  <c r="AD146" i="1"/>
  <c r="AD397" i="1"/>
  <c r="AD429" i="1"/>
  <c r="AD430" i="1"/>
  <c r="AD392" i="1"/>
  <c r="AD147" i="1"/>
  <c r="AD393" i="1"/>
  <c r="AD425" i="1"/>
  <c r="AD394" i="1"/>
  <c r="AD426" i="1"/>
  <c r="AD395" i="1"/>
  <c r="AD427" i="1"/>
  <c r="AD396" i="1"/>
  <c r="AD428" i="1"/>
  <c r="AD132" i="1"/>
  <c r="AD133" i="1"/>
  <c r="AD131" i="1"/>
  <c r="AD116" i="1"/>
  <c r="AD117" i="1"/>
  <c r="AD118" i="1"/>
  <c r="AD119" i="1"/>
  <c r="AD120" i="1"/>
  <c r="AD121" i="1"/>
  <c r="AD374" i="1"/>
  <c r="AD375" i="1"/>
  <c r="AD376" i="1"/>
  <c r="AD377" i="1"/>
  <c r="AD378" i="1"/>
  <c r="AD379" i="1"/>
  <c r="AD104" i="1"/>
  <c r="AD105" i="1"/>
  <c r="AD106" i="1"/>
  <c r="AD107" i="1"/>
  <c r="AD88" i="1"/>
  <c r="AD89" i="1"/>
  <c r="AD90" i="1"/>
  <c r="AD91" i="1"/>
  <c r="AD305" i="1"/>
  <c r="AD82" i="1"/>
  <c r="AD83" i="1"/>
  <c r="AD68" i="1"/>
  <c r="AD69" i="1"/>
  <c r="AD64" i="1"/>
  <c r="AD65" i="1"/>
  <c r="AD66" i="1"/>
  <c r="AD67" i="1"/>
  <c r="AD28" i="1"/>
  <c r="AD29" i="1"/>
  <c r="AD30" i="1"/>
  <c r="AD31" i="1"/>
  <c r="AD32" i="1"/>
  <c r="AD33" i="1"/>
  <c r="AD1168" i="1"/>
  <c r="AD1163" i="1"/>
  <c r="AD1164" i="1"/>
  <c r="AD1165" i="1"/>
  <c r="AD1166" i="1"/>
  <c r="AD1167" i="1"/>
  <c r="AD12" i="1"/>
  <c r="AD244" i="1"/>
  <c r="AD13" i="1"/>
  <c r="AD245" i="1"/>
  <c r="AD14" i="1"/>
  <c r="AD246" i="1"/>
  <c r="AD15" i="1"/>
  <c r="AD247" i="1"/>
  <c r="AD16" i="1"/>
  <c r="AD248" i="1"/>
  <c r="AD17" i="1"/>
  <c r="AD241" i="1"/>
  <c r="AD249" i="1"/>
  <c r="AD10" i="1"/>
  <c r="AD18" i="1"/>
  <c r="AD242" i="1"/>
  <c r="AD243" i="1"/>
  <c r="AD589" i="1"/>
  <c r="AD845" i="1"/>
  <c r="AD590" i="1"/>
  <c r="AD838" i="1"/>
  <c r="AD846" i="1"/>
  <c r="AD591" i="1"/>
  <c r="AD11" i="1"/>
  <c r="AD584" i="1"/>
  <c r="AD592" i="1"/>
  <c r="AD840" i="1"/>
  <c r="AD585" i="1"/>
  <c r="AD841" i="1"/>
  <c r="AD586" i="1"/>
  <c r="AD842" i="1"/>
  <c r="AD587" i="1"/>
  <c r="AD588" i="1"/>
  <c r="AD844" i="1"/>
  <c r="AD839" i="1"/>
  <c r="AD843" i="1"/>
  <c r="AD1812" i="1"/>
  <c r="AD1601" i="1"/>
  <c r="AD1177" i="1"/>
  <c r="AD1404" i="1"/>
  <c r="AD1021" i="1"/>
  <c r="AD175" i="1"/>
  <c r="AD3" i="1"/>
  <c r="AD431" i="1"/>
  <c r="AD695" i="1"/>
  <c r="AC1947" i="1"/>
  <c r="AC1974" i="1"/>
  <c r="AC1990" i="1"/>
  <c r="AC1956" i="1"/>
  <c r="AC1925" i="1"/>
  <c r="AC1885" i="1"/>
  <c r="AC1961" i="1"/>
  <c r="AC1902" i="1"/>
  <c r="AC1930" i="1"/>
  <c r="AC1793" i="1"/>
  <c r="AC1783" i="1"/>
  <c r="AC1799" i="1"/>
  <c r="AC1827" i="1"/>
  <c r="AC1843" i="1"/>
  <c r="AC1853" i="1"/>
  <c r="AC1916" i="1"/>
  <c r="AC1917" i="1"/>
  <c r="AC1960" i="1"/>
  <c r="AC1929" i="1"/>
  <c r="AC1982" i="1"/>
  <c r="AC1926" i="1"/>
  <c r="AC1979" i="1"/>
  <c r="AC1957" i="1"/>
  <c r="AC1864" i="1"/>
  <c r="AC1647" i="1"/>
  <c r="AC1648" i="1"/>
  <c r="AC1656" i="1"/>
  <c r="AC1858" i="1"/>
  <c r="AC1866" i="1"/>
  <c r="AC1878" i="1"/>
  <c r="AC1661" i="1"/>
  <c r="AC1859" i="1"/>
  <c r="AC1863" i="1"/>
  <c r="AC1875" i="1"/>
  <c r="AC1865" i="1"/>
  <c r="AC1873" i="1"/>
  <c r="AC1877" i="1"/>
  <c r="AC1936" i="1"/>
  <c r="AC1964" i="1"/>
  <c r="AC1986" i="1"/>
  <c r="AC1808" i="1"/>
  <c r="AC1801" i="1"/>
  <c r="AC1805" i="1"/>
  <c r="AC1802" i="1"/>
  <c r="AC1931" i="1"/>
  <c r="AC1983" i="1"/>
  <c r="AC1932" i="1"/>
  <c r="AC1962" i="1"/>
  <c r="AC1666" i="1"/>
  <c r="AC1694" i="1"/>
  <c r="AC1900" i="1"/>
  <c r="AC1683" i="1"/>
  <c r="AC1695" i="1"/>
  <c r="AC1684" i="1"/>
  <c r="AC1882" i="1"/>
  <c r="AC1665" i="1"/>
  <c r="AC1883" i="1"/>
  <c r="AC1899" i="1"/>
  <c r="AC1911" i="1"/>
  <c r="AC1910" i="1"/>
  <c r="AC1551" i="1"/>
  <c r="AC1552" i="1"/>
  <c r="AC1553" i="1"/>
  <c r="AC1555" i="1"/>
  <c r="AC1554" i="1"/>
  <c r="AC1556" i="1"/>
  <c r="AC1539" i="1"/>
  <c r="AC1540" i="1"/>
  <c r="AC1541" i="1"/>
  <c r="AC1763" i="1"/>
  <c r="AC1760" i="1"/>
  <c r="AC1761" i="1"/>
  <c r="AC1762" i="1"/>
  <c r="AC1573" i="1"/>
  <c r="AC1419" i="1"/>
  <c r="AC1381" i="1"/>
  <c r="AC1557" i="1"/>
  <c r="AC1358" i="1"/>
  <c r="AC1353" i="1"/>
  <c r="AC1537" i="1"/>
  <c r="AC1354" i="1"/>
  <c r="AC1538" i="1"/>
  <c r="AC1355" i="1"/>
  <c r="AC1356" i="1"/>
  <c r="AC1357" i="1"/>
  <c r="AC1310" i="1"/>
  <c r="AC1311" i="1"/>
  <c r="AC1312" i="1"/>
  <c r="AC1313" i="1"/>
  <c r="AC1314" i="1"/>
  <c r="AC1315" i="1"/>
  <c r="AC1308" i="1"/>
  <c r="AC1316" i="1"/>
  <c r="AC1309" i="1"/>
  <c r="AC1478" i="1"/>
  <c r="AC1271" i="1"/>
  <c r="AC1479" i="1"/>
  <c r="AC1272" i="1"/>
  <c r="AC1273" i="1"/>
  <c r="AC1274" i="1"/>
  <c r="AC1474" i="1"/>
  <c r="AC1275" i="1"/>
  <c r="AC1475" i="1"/>
  <c r="AC1276" i="1"/>
  <c r="AC1476" i="1"/>
  <c r="AC1477" i="1"/>
  <c r="AC1249" i="1"/>
  <c r="AC1250" i="1"/>
  <c r="AC1458" i="1"/>
  <c r="AC1251" i="1"/>
  <c r="AC1459" i="1"/>
  <c r="AC1252" i="1"/>
  <c r="AC1460" i="1"/>
  <c r="AC1461" i="1"/>
  <c r="AC1191" i="1"/>
  <c r="AC1415" i="1"/>
  <c r="AC1192" i="1"/>
  <c r="AC1416" i="1"/>
  <c r="AC1193" i="1"/>
  <c r="AC1417" i="1"/>
  <c r="AC1194" i="1"/>
  <c r="AC1418" i="1"/>
  <c r="AC945" i="1"/>
  <c r="AC946" i="1"/>
  <c r="AC1139" i="1"/>
  <c r="AC1286" i="1"/>
  <c r="AC1140" i="1"/>
  <c r="AC1285" i="1"/>
  <c r="AC910" i="1"/>
  <c r="AC911" i="1"/>
  <c r="AC1674" i="1"/>
  <c r="AC1678" i="1"/>
  <c r="AC1892" i="1"/>
  <c r="AC1675" i="1"/>
  <c r="AC1691" i="1"/>
  <c r="AC1676" i="1"/>
  <c r="AC1692" i="1"/>
  <c r="AC1700" i="1"/>
  <c r="AC1890" i="1"/>
  <c r="AC1894" i="1"/>
  <c r="AC1673" i="1"/>
  <c r="AC1677" i="1"/>
  <c r="AC1891" i="1"/>
  <c r="AC1907" i="1"/>
  <c r="AC1915" i="1"/>
  <c r="AC1906" i="1"/>
  <c r="AC1889" i="1"/>
  <c r="AC1893" i="1"/>
  <c r="AC1116" i="1"/>
  <c r="AC1117" i="1"/>
  <c r="AC1120" i="1"/>
  <c r="AC1121" i="1"/>
  <c r="AC1122" i="1"/>
  <c r="AC1115" i="1"/>
  <c r="AC1123" i="1"/>
  <c r="AC1262" i="1"/>
  <c r="AC1470" i="1"/>
  <c r="AC1263" i="1"/>
  <c r="AC1471" i="1"/>
  <c r="AC1256" i="1"/>
  <c r="AC1264" i="1"/>
  <c r="AC1472" i="1"/>
  <c r="AC1118" i="1"/>
  <c r="AC1257" i="1"/>
  <c r="AC1465" i="1"/>
  <c r="AC1473" i="1"/>
  <c r="AC1119" i="1"/>
  <c r="AC1258" i="1"/>
  <c r="AC1466" i="1"/>
  <c r="AC1259" i="1"/>
  <c r="AC1467" i="1"/>
  <c r="AC1260" i="1"/>
  <c r="AC1468" i="1"/>
  <c r="AC1261" i="1"/>
  <c r="AC1469" i="1"/>
  <c r="AC889" i="1"/>
  <c r="AC890" i="1"/>
  <c r="AC891" i="1"/>
  <c r="AC892" i="1"/>
  <c r="AC885" i="1"/>
  <c r="AC893" i="1"/>
  <c r="AC886" i="1"/>
  <c r="AC887" i="1"/>
  <c r="AC888" i="1"/>
  <c r="AC1727" i="1"/>
  <c r="AC1735" i="1"/>
  <c r="AC1728" i="1"/>
  <c r="AC1736" i="1"/>
  <c r="AC1712" i="1"/>
  <c r="AC1713" i="1"/>
  <c r="AC1989" i="1"/>
  <c r="AC1942" i="1"/>
  <c r="AC1970" i="1"/>
  <c r="AC1100" i="1"/>
  <c r="AC1101" i="1"/>
  <c r="AC1103" i="1"/>
  <c r="AC1104" i="1"/>
  <c r="AC1099" i="1"/>
  <c r="AC1446" i="1"/>
  <c r="AC1102" i="1"/>
  <c r="AC1441" i="1"/>
  <c r="AC1442" i="1"/>
  <c r="AC1243" i="1"/>
  <c r="AC1443" i="1"/>
  <c r="AC1244" i="1"/>
  <c r="AC1444" i="1"/>
  <c r="AC1245" i="1"/>
  <c r="AC1445" i="1"/>
  <c r="AC861" i="1"/>
  <c r="AC862" i="1"/>
  <c r="AC1987" i="1"/>
  <c r="AC1937" i="1"/>
  <c r="AC1965" i="1"/>
  <c r="AC1158" i="1"/>
  <c r="AC1157" i="1"/>
  <c r="AC801" i="1"/>
  <c r="AC796" i="1"/>
  <c r="AC797" i="1"/>
  <c r="AC798" i="1"/>
  <c r="AC799" i="1"/>
  <c r="AC800" i="1"/>
  <c r="AC786" i="1"/>
  <c r="AC787" i="1"/>
  <c r="AC788" i="1"/>
  <c r="AC1004" i="1"/>
  <c r="AC1005" i="1"/>
  <c r="AC1006" i="1"/>
  <c r="AC1382" i="1"/>
  <c r="AC1390" i="1"/>
  <c r="AC1558" i="1"/>
  <c r="AC1566" i="1"/>
  <c r="AC1561" i="1"/>
  <c r="AC1562" i="1"/>
  <c r="AC1383" i="1"/>
  <c r="AC1559" i="1"/>
  <c r="AC1560" i="1"/>
  <c r="AC1384" i="1"/>
  <c r="AC1385" i="1"/>
  <c r="AC1386" i="1"/>
  <c r="AC1563" i="1"/>
  <c r="AC1387" i="1"/>
  <c r="AC1388" i="1"/>
  <c r="AC1564" i="1"/>
  <c r="AC1389" i="1"/>
  <c r="AC1565" i="1"/>
  <c r="AC777" i="1"/>
  <c r="AC993" i="1"/>
  <c r="AC778" i="1"/>
  <c r="AC994" i="1"/>
  <c r="AC779" i="1"/>
  <c r="AC995" i="1"/>
  <c r="AC996" i="1"/>
  <c r="AC997" i="1"/>
  <c r="AC998" i="1"/>
  <c r="AC999" i="1"/>
  <c r="AC1000" i="1"/>
  <c r="AC992" i="1"/>
  <c r="AC769" i="1"/>
  <c r="AC969" i="1"/>
  <c r="AC770" i="1"/>
  <c r="AC970" i="1"/>
  <c r="AC971" i="1"/>
  <c r="AC972" i="1"/>
  <c r="AC765" i="1"/>
  <c r="AC973" i="1"/>
  <c r="AC766" i="1"/>
  <c r="AC767" i="1"/>
  <c r="AC768" i="1"/>
  <c r="AC968" i="1"/>
  <c r="AC719" i="1"/>
  <c r="AC720" i="1"/>
  <c r="AC1027" i="1"/>
  <c r="AC710" i="1"/>
  <c r="AC700" i="1"/>
  <c r="AC701" i="1"/>
  <c r="AC629" i="1"/>
  <c r="AC630" i="1"/>
  <c r="AC631" i="1"/>
  <c r="AC624" i="1"/>
  <c r="AC632" i="1"/>
  <c r="AC625" i="1"/>
  <c r="AC633" i="1"/>
  <c r="AC626" i="1"/>
  <c r="AC634" i="1"/>
  <c r="AC627" i="1"/>
  <c r="AC635" i="1"/>
  <c r="AC628" i="1"/>
  <c r="AC605" i="1"/>
  <c r="AC613" i="1"/>
  <c r="AC606" i="1"/>
  <c r="AC607" i="1"/>
  <c r="AC608" i="1"/>
  <c r="AC609" i="1"/>
  <c r="AC610" i="1"/>
  <c r="AC611" i="1"/>
  <c r="AC612" i="1"/>
  <c r="AC865" i="1"/>
  <c r="AC866" i="1"/>
  <c r="AC867" i="1"/>
  <c r="AC868" i="1"/>
  <c r="AC869" i="1"/>
  <c r="AC870" i="1"/>
  <c r="AC871" i="1"/>
  <c r="AC864" i="1"/>
  <c r="AC872" i="1"/>
  <c r="AC1068" i="1"/>
  <c r="AC1069" i="1"/>
  <c r="AC1067" i="1"/>
  <c r="AC1398" i="1"/>
  <c r="AC1399" i="1"/>
  <c r="AC1400" i="1"/>
  <c r="AC581" i="1"/>
  <c r="AC579" i="1"/>
  <c r="AC580" i="1"/>
  <c r="AC827" i="1"/>
  <c r="AC828" i="1"/>
  <c r="AC829" i="1"/>
  <c r="AC551" i="1"/>
  <c r="AC552" i="1"/>
  <c r="AC553" i="1"/>
  <c r="AC554" i="1"/>
  <c r="AC555" i="1"/>
  <c r="AC556" i="1"/>
  <c r="AC929" i="1"/>
  <c r="AC930" i="1"/>
  <c r="AC931" i="1"/>
  <c r="AC932" i="1"/>
  <c r="AC933" i="1"/>
  <c r="AC934" i="1"/>
  <c r="AC533" i="1"/>
  <c r="AC534" i="1"/>
  <c r="AC535" i="1"/>
  <c r="AC536" i="1"/>
  <c r="AC529" i="1"/>
  <c r="AC537" i="1"/>
  <c r="AC530" i="1"/>
  <c r="AC538" i="1"/>
  <c r="AC531" i="1"/>
  <c r="AC539" i="1"/>
  <c r="AC532" i="1"/>
  <c r="AC540" i="1"/>
  <c r="AC1037" i="1"/>
  <c r="AC464" i="1"/>
  <c r="AC465" i="1"/>
  <c r="AC717" i="1"/>
  <c r="AC718" i="1"/>
  <c r="AC448" i="1"/>
  <c r="AC928" i="1"/>
  <c r="AC436" i="1"/>
  <c r="AC703" i="1"/>
  <c r="AC422" i="1"/>
  <c r="AC423" i="1"/>
  <c r="AC424" i="1"/>
  <c r="AC782" i="1"/>
  <c r="AC398" i="1"/>
  <c r="AC399" i="1"/>
  <c r="AC365" i="1"/>
  <c r="AC501" i="1"/>
  <c r="AC502" i="1"/>
  <c r="AC362" i="1"/>
  <c r="AC363" i="1"/>
  <c r="AC499" i="1"/>
  <c r="AC364" i="1"/>
  <c r="AC500" i="1"/>
  <c r="AC309" i="1"/>
  <c r="AC310" i="1"/>
  <c r="AC311" i="1"/>
  <c r="AC312" i="1"/>
  <c r="AC313" i="1"/>
  <c r="AC314" i="1"/>
  <c r="AC659" i="1"/>
  <c r="AC660" i="1"/>
  <c r="AC658" i="1"/>
  <c r="AC661" i="1"/>
  <c r="AC301" i="1"/>
  <c r="AC302" i="1"/>
  <c r="AC300" i="1"/>
  <c r="AC269" i="1"/>
  <c r="AC270" i="1"/>
  <c r="AC271" i="1"/>
  <c r="AC272" i="1"/>
  <c r="AC267" i="1"/>
  <c r="AC268" i="1"/>
  <c r="AC229" i="1"/>
  <c r="AC549" i="1"/>
  <c r="AC230" i="1"/>
  <c r="AC550" i="1"/>
  <c r="AC231" i="1"/>
  <c r="AC232" i="1"/>
  <c r="AC545" i="1"/>
  <c r="AC546" i="1"/>
  <c r="AC227" i="1"/>
  <c r="AC547" i="1"/>
  <c r="AC228" i="1"/>
  <c r="AC548" i="1"/>
  <c r="AC804" i="1"/>
  <c r="AC805" i="1"/>
  <c r="AC806" i="1"/>
  <c r="AC807" i="1"/>
  <c r="AC808" i="1"/>
  <c r="AC216" i="1"/>
  <c r="AC217" i="1"/>
  <c r="AC218" i="1"/>
  <c r="AC205" i="1"/>
  <c r="AC206" i="1"/>
  <c r="AC518" i="1"/>
  <c r="AC207" i="1"/>
  <c r="AC519" i="1"/>
  <c r="AC520" i="1"/>
  <c r="AC521" i="1"/>
  <c r="AC202" i="1"/>
  <c r="AC522" i="1"/>
  <c r="AC203" i="1"/>
  <c r="AC523" i="1"/>
  <c r="AC204" i="1"/>
  <c r="AC1602" i="1"/>
  <c r="AC1828" i="1"/>
  <c r="AC1716" i="1"/>
  <c r="AC1617" i="1"/>
  <c r="AC1701" i="1"/>
  <c r="AC1811" i="1"/>
  <c r="AC1951" i="1"/>
  <c r="AC1919" i="1"/>
  <c r="AC1022" i="1"/>
  <c r="AC1023" i="1"/>
  <c r="AC1024" i="1"/>
  <c r="AC1025" i="1"/>
  <c r="AC1178" i="1"/>
  <c r="AC1179" i="1"/>
  <c r="AC1180" i="1"/>
  <c r="AC176" i="1"/>
  <c r="AC432" i="1"/>
  <c r="AC177" i="1"/>
  <c r="AC433" i="1"/>
  <c r="AC178" i="1"/>
  <c r="AC434" i="1"/>
  <c r="AC179" i="1"/>
  <c r="AC435" i="1"/>
  <c r="AC697" i="1"/>
  <c r="AC698" i="1"/>
  <c r="AC699" i="1"/>
  <c r="AC696" i="1"/>
  <c r="AC397" i="1"/>
  <c r="AC429" i="1"/>
  <c r="AC430" i="1"/>
  <c r="AC143" i="1"/>
  <c r="AC144" i="1"/>
  <c r="AC392" i="1"/>
  <c r="AC145" i="1"/>
  <c r="AC393" i="1"/>
  <c r="AC425" i="1"/>
  <c r="AC146" i="1"/>
  <c r="AC394" i="1"/>
  <c r="AC426" i="1"/>
  <c r="AC147" i="1"/>
  <c r="AC395" i="1"/>
  <c r="AC427" i="1"/>
  <c r="AC148" i="1"/>
  <c r="AC396" i="1"/>
  <c r="AC428" i="1"/>
  <c r="AC133" i="1"/>
  <c r="AC131" i="1"/>
  <c r="AC132" i="1"/>
  <c r="AC117" i="1"/>
  <c r="AC118" i="1"/>
  <c r="AC374" i="1"/>
  <c r="AC119" i="1"/>
  <c r="AC375" i="1"/>
  <c r="AC120" i="1"/>
  <c r="AC376" i="1"/>
  <c r="AC121" i="1"/>
  <c r="AC377" i="1"/>
  <c r="AC378" i="1"/>
  <c r="AC379" i="1"/>
  <c r="AC116" i="1"/>
  <c r="AC104" i="1"/>
  <c r="AC105" i="1"/>
  <c r="AC106" i="1"/>
  <c r="AC107" i="1"/>
  <c r="AC88" i="1"/>
  <c r="AC89" i="1"/>
  <c r="AC90" i="1"/>
  <c r="AC91" i="1"/>
  <c r="AC305" i="1"/>
  <c r="AC82" i="1"/>
  <c r="AC83" i="1"/>
  <c r="AC69" i="1"/>
  <c r="AC64" i="1"/>
  <c r="AC65" i="1"/>
  <c r="AC66" i="1"/>
  <c r="AC67" i="1"/>
  <c r="AC68" i="1"/>
  <c r="AC29" i="1"/>
  <c r="AC30" i="1"/>
  <c r="AC31" i="1"/>
  <c r="AC32" i="1"/>
  <c r="AC33" i="1"/>
  <c r="AC28" i="1"/>
  <c r="AC1166" i="1"/>
  <c r="AC1167" i="1"/>
  <c r="AC1168" i="1"/>
  <c r="AC1163" i="1"/>
  <c r="AC1164" i="1"/>
  <c r="AC1165" i="1"/>
  <c r="AC13" i="1"/>
  <c r="AC245" i="1"/>
  <c r="AC589" i="1"/>
  <c r="AC14" i="1"/>
  <c r="AC246" i="1"/>
  <c r="AC590" i="1"/>
  <c r="AC15" i="1"/>
  <c r="AC247" i="1"/>
  <c r="AC591" i="1"/>
  <c r="AC16" i="1"/>
  <c r="AC248" i="1"/>
  <c r="AC584" i="1"/>
  <c r="AC592" i="1"/>
  <c r="AC17" i="1"/>
  <c r="AC241" i="1"/>
  <c r="AC249" i="1"/>
  <c r="AC585" i="1"/>
  <c r="AC10" i="1"/>
  <c r="AC18" i="1"/>
  <c r="AC242" i="1"/>
  <c r="AC586" i="1"/>
  <c r="AC11" i="1"/>
  <c r="AC243" i="1"/>
  <c r="AC587" i="1"/>
  <c r="AC12" i="1"/>
  <c r="AC244" i="1"/>
  <c r="AC588" i="1"/>
  <c r="AC841" i="1"/>
  <c r="AC842" i="1"/>
  <c r="AC843" i="1"/>
  <c r="AC844" i="1"/>
  <c r="AC845" i="1"/>
  <c r="AC838" i="1"/>
  <c r="AC846" i="1"/>
  <c r="AC839" i="1"/>
  <c r="AC840" i="1"/>
  <c r="AC1812" i="1"/>
  <c r="AC1601" i="1"/>
  <c r="AC1021" i="1"/>
  <c r="AC1177" i="1"/>
  <c r="AC1404" i="1"/>
  <c r="AC175" i="1"/>
  <c r="AC431" i="1"/>
  <c r="AC3" i="1"/>
  <c r="AC695" i="1"/>
  <c r="AJ2" i="1"/>
  <c r="AM2" i="1" s="1"/>
  <c r="AJ3" i="1"/>
  <c r="AM3" i="1" s="1"/>
  <c r="AJ4" i="1"/>
  <c r="AM4" i="1" s="1"/>
  <c r="AJ5" i="1"/>
  <c r="AM5" i="1" s="1"/>
  <c r="AJ6" i="1"/>
  <c r="AM6" i="1" s="1"/>
  <c r="AJ7" i="1"/>
  <c r="AM7" i="1" s="1"/>
  <c r="AJ8" i="1"/>
  <c r="AM8" i="1" s="1"/>
  <c r="AJ9" i="1"/>
  <c r="AM9" i="1" s="1"/>
  <c r="AJ10" i="1"/>
  <c r="AM10" i="1" s="1"/>
  <c r="AJ11" i="1"/>
  <c r="AM11" i="1" s="1"/>
  <c r="AJ12" i="1"/>
  <c r="AM12" i="1" s="1"/>
  <c r="AJ13" i="1"/>
  <c r="AM13" i="1" s="1"/>
  <c r="AJ14" i="1"/>
  <c r="AM14" i="1" s="1"/>
  <c r="AJ15" i="1"/>
  <c r="AM15" i="1" s="1"/>
  <c r="AJ16" i="1"/>
  <c r="AM16" i="1" s="1"/>
  <c r="AJ17" i="1"/>
  <c r="AM17" i="1" s="1"/>
  <c r="AJ18" i="1"/>
  <c r="AM18" i="1" s="1"/>
  <c r="AJ19" i="1"/>
  <c r="AM19" i="1" s="1"/>
  <c r="AJ20" i="1"/>
  <c r="AM20" i="1" s="1"/>
  <c r="AJ21" i="1"/>
  <c r="AM21" i="1" s="1"/>
  <c r="AJ22" i="1"/>
  <c r="AM22" i="1" s="1"/>
  <c r="AJ23" i="1"/>
  <c r="AM23" i="1" s="1"/>
  <c r="AJ24" i="1"/>
  <c r="AM24" i="1" s="1"/>
  <c r="AJ25" i="1"/>
  <c r="AM25" i="1" s="1"/>
  <c r="AJ26" i="1"/>
  <c r="AM26" i="1" s="1"/>
  <c r="AJ27" i="1"/>
  <c r="AM27" i="1" s="1"/>
  <c r="AJ28" i="1"/>
  <c r="AM28" i="1" s="1"/>
  <c r="AJ29" i="1"/>
  <c r="AM29" i="1" s="1"/>
  <c r="AJ30" i="1"/>
  <c r="AM30" i="1" s="1"/>
  <c r="AJ31" i="1"/>
  <c r="AM31" i="1" s="1"/>
  <c r="AJ32" i="1"/>
  <c r="AM32" i="1" s="1"/>
  <c r="AJ33" i="1"/>
  <c r="AM33" i="1" s="1"/>
  <c r="AJ34" i="1"/>
  <c r="AM34" i="1" s="1"/>
  <c r="AJ35" i="1"/>
  <c r="AM35" i="1" s="1"/>
  <c r="AJ36" i="1"/>
  <c r="AM36" i="1" s="1"/>
  <c r="AJ37" i="1"/>
  <c r="AM37" i="1" s="1"/>
  <c r="AJ38" i="1"/>
  <c r="AM38" i="1" s="1"/>
  <c r="AJ39" i="1"/>
  <c r="AM39" i="1" s="1"/>
  <c r="AJ40" i="1"/>
  <c r="AM40" i="1" s="1"/>
  <c r="AJ41" i="1"/>
  <c r="AM41" i="1" s="1"/>
  <c r="AJ42" i="1"/>
  <c r="AM42" i="1" s="1"/>
  <c r="AJ43" i="1"/>
  <c r="AM43" i="1" s="1"/>
  <c r="AJ44" i="1"/>
  <c r="AM44" i="1" s="1"/>
  <c r="AJ45" i="1"/>
  <c r="AM45" i="1" s="1"/>
  <c r="AJ46" i="1"/>
  <c r="AM46" i="1" s="1"/>
  <c r="AJ47" i="1"/>
  <c r="AM47" i="1" s="1"/>
  <c r="AJ48" i="1"/>
  <c r="AM48" i="1" s="1"/>
  <c r="AJ49" i="1"/>
  <c r="AM49" i="1" s="1"/>
  <c r="AJ50" i="1"/>
  <c r="AM50" i="1" s="1"/>
  <c r="AJ51" i="1"/>
  <c r="AM51" i="1" s="1"/>
  <c r="AJ52" i="1"/>
  <c r="AM52" i="1" s="1"/>
  <c r="AJ53" i="1"/>
  <c r="AM53" i="1" s="1"/>
  <c r="AJ54" i="1"/>
  <c r="AM54" i="1" s="1"/>
  <c r="AJ55" i="1"/>
  <c r="AM55" i="1" s="1"/>
  <c r="AJ56" i="1"/>
  <c r="AM56" i="1" s="1"/>
  <c r="AJ57" i="1"/>
  <c r="AM57" i="1" s="1"/>
  <c r="AJ58" i="1"/>
  <c r="AM58" i="1" s="1"/>
  <c r="AJ59" i="1"/>
  <c r="AM59" i="1" s="1"/>
  <c r="AJ60" i="1"/>
  <c r="AM60" i="1" s="1"/>
  <c r="AJ61" i="1"/>
  <c r="AM61" i="1" s="1"/>
  <c r="AJ62" i="1"/>
  <c r="AM62" i="1" s="1"/>
  <c r="AJ63" i="1"/>
  <c r="AM63" i="1" s="1"/>
  <c r="AJ64" i="1"/>
  <c r="AM64" i="1" s="1"/>
  <c r="AJ65" i="1"/>
  <c r="AM65" i="1" s="1"/>
  <c r="AJ66" i="1"/>
  <c r="AM66" i="1" s="1"/>
  <c r="AJ67" i="1"/>
  <c r="AM67" i="1" s="1"/>
  <c r="AJ68" i="1"/>
  <c r="AM68" i="1" s="1"/>
  <c r="AJ69" i="1"/>
  <c r="AM69" i="1" s="1"/>
  <c r="AJ70" i="1"/>
  <c r="AM70" i="1" s="1"/>
  <c r="AJ71" i="1"/>
  <c r="AM71" i="1" s="1"/>
  <c r="AJ72" i="1"/>
  <c r="AM72" i="1" s="1"/>
  <c r="AJ73" i="1"/>
  <c r="AM73" i="1" s="1"/>
  <c r="AJ74" i="1"/>
  <c r="AM74" i="1" s="1"/>
  <c r="AJ75" i="1"/>
  <c r="AM75" i="1" s="1"/>
  <c r="AJ76" i="1"/>
  <c r="AM76" i="1" s="1"/>
  <c r="AJ77" i="1"/>
  <c r="AM77" i="1" s="1"/>
  <c r="AJ78" i="1"/>
  <c r="AM78" i="1" s="1"/>
  <c r="AJ79" i="1"/>
  <c r="AM79" i="1" s="1"/>
  <c r="AJ80" i="1"/>
  <c r="AM80" i="1" s="1"/>
  <c r="AJ81" i="1"/>
  <c r="AM81" i="1" s="1"/>
  <c r="AJ82" i="1"/>
  <c r="AM82" i="1" s="1"/>
  <c r="AJ83" i="1"/>
  <c r="AM83" i="1" s="1"/>
  <c r="AJ84" i="1"/>
  <c r="AM84" i="1" s="1"/>
  <c r="AJ85" i="1"/>
  <c r="AM85" i="1" s="1"/>
  <c r="AJ86" i="1"/>
  <c r="AM86" i="1" s="1"/>
  <c r="AJ87" i="1"/>
  <c r="AM87" i="1" s="1"/>
  <c r="AJ88" i="1"/>
  <c r="AM88" i="1" s="1"/>
  <c r="AJ89" i="1"/>
  <c r="AM89" i="1" s="1"/>
  <c r="AJ90" i="1"/>
  <c r="AM90" i="1" s="1"/>
  <c r="AJ91" i="1"/>
  <c r="AM91" i="1" s="1"/>
  <c r="AJ92" i="1"/>
  <c r="AM92" i="1" s="1"/>
  <c r="AJ93" i="1"/>
  <c r="AM93" i="1" s="1"/>
  <c r="AJ94" i="1"/>
  <c r="AM94" i="1" s="1"/>
  <c r="AJ95" i="1"/>
  <c r="AM95" i="1" s="1"/>
  <c r="AJ96" i="1"/>
  <c r="AM96" i="1" s="1"/>
  <c r="AJ97" i="1"/>
  <c r="AM97" i="1" s="1"/>
  <c r="AJ98" i="1"/>
  <c r="AM98" i="1" s="1"/>
  <c r="AJ99" i="1"/>
  <c r="AM99" i="1" s="1"/>
  <c r="AJ100" i="1"/>
  <c r="AM100" i="1" s="1"/>
  <c r="AJ101" i="1"/>
  <c r="AM101" i="1" s="1"/>
  <c r="AJ102" i="1"/>
  <c r="AM102" i="1" s="1"/>
  <c r="AJ103" i="1"/>
  <c r="AM103" i="1" s="1"/>
  <c r="AJ104" i="1"/>
  <c r="AM104" i="1" s="1"/>
  <c r="AJ105" i="1"/>
  <c r="AM105" i="1" s="1"/>
  <c r="AJ106" i="1"/>
  <c r="AM106" i="1" s="1"/>
  <c r="AJ107" i="1"/>
  <c r="AM107" i="1" s="1"/>
  <c r="AJ108" i="1"/>
  <c r="AM108" i="1" s="1"/>
  <c r="AJ109" i="1"/>
  <c r="AM109" i="1" s="1"/>
  <c r="AJ110" i="1"/>
  <c r="AM110" i="1" s="1"/>
  <c r="AJ111" i="1"/>
  <c r="AM111" i="1" s="1"/>
  <c r="AJ112" i="1"/>
  <c r="AM112" i="1" s="1"/>
  <c r="AJ113" i="1"/>
  <c r="AM113" i="1" s="1"/>
  <c r="AJ114" i="1"/>
  <c r="AM114" i="1" s="1"/>
  <c r="AJ115" i="1"/>
  <c r="AM115" i="1" s="1"/>
  <c r="AJ116" i="1"/>
  <c r="AM116" i="1" s="1"/>
  <c r="AJ117" i="1"/>
  <c r="AM117" i="1" s="1"/>
  <c r="AJ118" i="1"/>
  <c r="AM118" i="1" s="1"/>
  <c r="AJ119" i="1"/>
  <c r="AM119" i="1" s="1"/>
  <c r="AJ120" i="1"/>
  <c r="AM120" i="1" s="1"/>
  <c r="AJ121" i="1"/>
  <c r="AM121" i="1" s="1"/>
  <c r="AJ122" i="1"/>
  <c r="AM122" i="1" s="1"/>
  <c r="AJ123" i="1"/>
  <c r="AM123" i="1" s="1"/>
  <c r="AJ124" i="1"/>
  <c r="AM124" i="1" s="1"/>
  <c r="AJ125" i="1"/>
  <c r="AM125" i="1" s="1"/>
  <c r="AJ126" i="1"/>
  <c r="AM126" i="1" s="1"/>
  <c r="AJ127" i="1"/>
  <c r="AM127" i="1" s="1"/>
  <c r="AJ128" i="1"/>
  <c r="AM128" i="1" s="1"/>
  <c r="AJ129" i="1"/>
  <c r="AM129" i="1" s="1"/>
  <c r="AJ130" i="1"/>
  <c r="AM130" i="1" s="1"/>
  <c r="AJ131" i="1"/>
  <c r="AM131" i="1" s="1"/>
  <c r="AJ132" i="1"/>
  <c r="AM132" i="1" s="1"/>
  <c r="AJ133" i="1"/>
  <c r="AM133" i="1" s="1"/>
  <c r="AJ134" i="1"/>
  <c r="AM134" i="1" s="1"/>
  <c r="AJ135" i="1"/>
  <c r="AM135" i="1" s="1"/>
  <c r="AJ136" i="1"/>
  <c r="AM136" i="1" s="1"/>
  <c r="AJ137" i="1"/>
  <c r="AM137" i="1" s="1"/>
  <c r="AJ138" i="1"/>
  <c r="AM138" i="1" s="1"/>
  <c r="AJ139" i="1"/>
  <c r="AM139" i="1" s="1"/>
  <c r="AJ140" i="1"/>
  <c r="AM140" i="1" s="1"/>
  <c r="AJ141" i="1"/>
  <c r="AM141" i="1" s="1"/>
  <c r="AJ142" i="1"/>
  <c r="AM142" i="1" s="1"/>
  <c r="AJ143" i="1"/>
  <c r="AM143" i="1" s="1"/>
  <c r="AJ144" i="1"/>
  <c r="AM144" i="1" s="1"/>
  <c r="AJ145" i="1"/>
  <c r="AM145" i="1" s="1"/>
  <c r="AJ146" i="1"/>
  <c r="AM146" i="1" s="1"/>
  <c r="AJ147" i="1"/>
  <c r="AM147" i="1" s="1"/>
  <c r="AJ148" i="1"/>
  <c r="AM148" i="1" s="1"/>
  <c r="AJ149" i="1"/>
  <c r="AM149" i="1" s="1"/>
  <c r="AJ150" i="1"/>
  <c r="AM150" i="1" s="1"/>
  <c r="AJ151" i="1"/>
  <c r="AM151" i="1" s="1"/>
  <c r="AJ152" i="1"/>
  <c r="AM152" i="1" s="1"/>
  <c r="AJ153" i="1"/>
  <c r="AM153" i="1" s="1"/>
  <c r="AJ154" i="1"/>
  <c r="AM154" i="1" s="1"/>
  <c r="AJ155" i="1"/>
  <c r="AM155" i="1" s="1"/>
  <c r="AJ156" i="1"/>
  <c r="AM156" i="1" s="1"/>
  <c r="AJ157" i="1"/>
  <c r="AM157" i="1" s="1"/>
  <c r="AJ158" i="1"/>
  <c r="AM158" i="1" s="1"/>
  <c r="AJ159" i="1"/>
  <c r="AM159" i="1" s="1"/>
  <c r="AJ160" i="1"/>
  <c r="AM160" i="1" s="1"/>
  <c r="AJ161" i="1"/>
  <c r="AM161" i="1" s="1"/>
  <c r="AJ162" i="1"/>
  <c r="AM162" i="1" s="1"/>
  <c r="AJ163" i="1"/>
  <c r="AM163" i="1" s="1"/>
  <c r="AJ164" i="1"/>
  <c r="AM164" i="1" s="1"/>
  <c r="AJ165" i="1"/>
  <c r="AM165" i="1" s="1"/>
  <c r="AJ166" i="1"/>
  <c r="AM166" i="1" s="1"/>
  <c r="AJ167" i="1"/>
  <c r="AM167" i="1" s="1"/>
  <c r="AJ168" i="1"/>
  <c r="AM168" i="1" s="1"/>
  <c r="AJ169" i="1"/>
  <c r="AM169" i="1" s="1"/>
  <c r="AJ170" i="1"/>
  <c r="AM170" i="1" s="1"/>
  <c r="AJ171" i="1"/>
  <c r="AM171" i="1" s="1"/>
  <c r="AJ172" i="1"/>
  <c r="AM172" i="1" s="1"/>
  <c r="AJ173" i="1"/>
  <c r="AM173" i="1" s="1"/>
  <c r="AJ174" i="1"/>
  <c r="AM174" i="1" s="1"/>
  <c r="AJ175" i="1"/>
  <c r="AM175" i="1" s="1"/>
  <c r="AJ176" i="1"/>
  <c r="AM176" i="1" s="1"/>
  <c r="AJ177" i="1"/>
  <c r="AM177" i="1" s="1"/>
  <c r="AJ178" i="1"/>
  <c r="AM178" i="1" s="1"/>
  <c r="AJ179" i="1"/>
  <c r="AM179" i="1" s="1"/>
  <c r="AJ180" i="1"/>
  <c r="AM180" i="1" s="1"/>
  <c r="AJ181" i="1"/>
  <c r="AM181" i="1" s="1"/>
  <c r="AJ182" i="1"/>
  <c r="AM182" i="1" s="1"/>
  <c r="AJ183" i="1"/>
  <c r="AM183" i="1" s="1"/>
  <c r="AJ184" i="1"/>
  <c r="AM184" i="1" s="1"/>
  <c r="AJ185" i="1"/>
  <c r="AM185" i="1" s="1"/>
  <c r="AJ186" i="1"/>
  <c r="AM186" i="1" s="1"/>
  <c r="AJ187" i="1"/>
  <c r="AM187" i="1" s="1"/>
  <c r="AJ188" i="1"/>
  <c r="AM188" i="1" s="1"/>
  <c r="AJ189" i="1"/>
  <c r="AM189" i="1" s="1"/>
  <c r="AJ190" i="1"/>
  <c r="AM190" i="1" s="1"/>
  <c r="AJ191" i="1"/>
  <c r="AM191" i="1" s="1"/>
  <c r="AJ192" i="1"/>
  <c r="AM192" i="1" s="1"/>
  <c r="AJ193" i="1"/>
  <c r="AM193" i="1" s="1"/>
  <c r="AJ194" i="1"/>
  <c r="AM194" i="1" s="1"/>
  <c r="AJ195" i="1"/>
  <c r="AM195" i="1" s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8" i="1"/>
  <c r="AM1369" i="1"/>
  <c r="AM1370" i="1"/>
  <c r="AM1374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5" i="1"/>
  <c r="AM1526" i="1"/>
  <c r="AM1527" i="1"/>
  <c r="AM1528" i="1"/>
  <c r="AM1529" i="1"/>
  <c r="AM1530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J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G1016" i="1"/>
  <c r="AG1171" i="1"/>
  <c r="AG1172" i="1"/>
  <c r="AG2" i="1"/>
  <c r="AG1402" i="1"/>
  <c r="AG1403" i="1"/>
  <c r="AG4" i="1"/>
  <c r="AG5" i="1"/>
  <c r="AG6" i="1"/>
  <c r="AG197" i="1"/>
  <c r="AG198" i="1"/>
  <c r="AG208" i="1"/>
  <c r="AG209" i="1"/>
  <c r="AG210" i="1"/>
  <c r="AG199" i="1"/>
  <c r="AG202" i="1"/>
  <c r="AG203" i="1"/>
  <c r="AG200" i="1"/>
  <c r="AG204" i="1"/>
  <c r="AG205" i="1"/>
  <c r="AG201" i="1"/>
  <c r="AG206" i="1"/>
  <c r="AG207" i="1"/>
  <c r="AG690" i="1"/>
  <c r="AG689" i="1"/>
  <c r="AG524" i="1"/>
  <c r="AG525" i="1"/>
  <c r="AG526" i="1"/>
  <c r="AG1401" i="1"/>
  <c r="AG515" i="1"/>
  <c r="AG518" i="1"/>
  <c r="AG519" i="1"/>
  <c r="AG516" i="1"/>
  <c r="AG520" i="1"/>
  <c r="AG521" i="1"/>
  <c r="AG517" i="1"/>
  <c r="AG522" i="1"/>
  <c r="AG523" i="1"/>
  <c r="AG1202" i="1"/>
  <c r="AG1203" i="1"/>
  <c r="AG1420" i="1"/>
  <c r="AG1421" i="1"/>
  <c r="AG7" i="1"/>
  <c r="AG8" i="1"/>
  <c r="AG9" i="1"/>
  <c r="AG211" i="1"/>
  <c r="AG212" i="1"/>
  <c r="AG213" i="1"/>
  <c r="AG527" i="1"/>
  <c r="AG528" i="1"/>
  <c r="AG1051" i="1"/>
  <c r="AG1052" i="1"/>
  <c r="AG1204" i="1"/>
  <c r="AG1205" i="1"/>
  <c r="AG1422" i="1"/>
  <c r="AG1423" i="1"/>
  <c r="AG1424" i="1"/>
  <c r="AG350" i="1"/>
  <c r="AG356" i="1"/>
  <c r="AG351" i="1"/>
  <c r="AG529" i="1"/>
  <c r="AG357" i="1"/>
  <c r="AG352" i="1"/>
  <c r="AG358" i="1"/>
  <c r="AG359" i="1"/>
  <c r="AG360" i="1"/>
  <c r="AG530" i="1"/>
  <c r="AG531" i="1"/>
  <c r="AG532" i="1"/>
  <c r="AG533" i="1"/>
  <c r="AG534" i="1"/>
  <c r="AG535" i="1"/>
  <c r="AG536" i="1"/>
  <c r="AG537" i="1"/>
  <c r="AG538" i="1"/>
  <c r="AG539" i="1"/>
  <c r="AG540" i="1"/>
  <c r="AG793" i="1"/>
  <c r="AG794" i="1"/>
  <c r="AG361" i="1"/>
  <c r="AG795" i="1"/>
  <c r="AG796" i="1"/>
  <c r="AG797" i="1"/>
  <c r="AG798" i="1"/>
  <c r="AG799" i="1"/>
  <c r="AG800" i="1"/>
  <c r="AG801" i="1"/>
  <c r="AG1157" i="1"/>
  <c r="AG353" i="1"/>
  <c r="AG354" i="1"/>
  <c r="AG1158" i="1"/>
  <c r="AG1206" i="1"/>
  <c r="AG1207" i="1"/>
  <c r="AG1208" i="1"/>
  <c r="AG1209" i="1"/>
  <c r="AG1425" i="1"/>
  <c r="AG1426" i="1"/>
  <c r="AG1427" i="1"/>
  <c r="AG355" i="1"/>
  <c r="AG479" i="1"/>
  <c r="AG485" i="1"/>
  <c r="AG214" i="1"/>
  <c r="AG216" i="1"/>
  <c r="AG215" i="1"/>
  <c r="AG217" i="1"/>
  <c r="AG218" i="1"/>
  <c r="AG687" i="1"/>
  <c r="AG688" i="1"/>
  <c r="AG493" i="1"/>
  <c r="AG480" i="1"/>
  <c r="AG802" i="1"/>
  <c r="AG803" i="1"/>
  <c r="AG1053" i="1"/>
  <c r="AG1054" i="1"/>
  <c r="AG1210" i="1"/>
  <c r="AG1211" i="1"/>
  <c r="AG1212" i="1"/>
  <c r="AG1213" i="1"/>
  <c r="AG1428" i="1"/>
  <c r="AG1429" i="1"/>
  <c r="AG486" i="1"/>
  <c r="AG494" i="1"/>
  <c r="AG1430" i="1"/>
  <c r="AG1431" i="1"/>
  <c r="AG398" i="1"/>
  <c r="AG481" i="1"/>
  <c r="AG487" i="1"/>
  <c r="AG400" i="1"/>
  <c r="AG399" i="1"/>
  <c r="AG495" i="1"/>
  <c r="AG219" i="1"/>
  <c r="AG227" i="1"/>
  <c r="AG220" i="1"/>
  <c r="AG228" i="1"/>
  <c r="AG221" i="1"/>
  <c r="AG229" i="1"/>
  <c r="AG230" i="1"/>
  <c r="AG222" i="1"/>
  <c r="AG231" i="1"/>
  <c r="AG232" i="1"/>
  <c r="AG223" i="1"/>
  <c r="AG224" i="1"/>
  <c r="AG225" i="1"/>
  <c r="AG226" i="1"/>
  <c r="AG541" i="1"/>
  <c r="AG545" i="1"/>
  <c r="AG542" i="1"/>
  <c r="AG546" i="1"/>
  <c r="AG543" i="1"/>
  <c r="AG547" i="1"/>
  <c r="AG548" i="1"/>
  <c r="AG544" i="1"/>
  <c r="AG549" i="1"/>
  <c r="AG550" i="1"/>
  <c r="AG804" i="1"/>
  <c r="AG805" i="1"/>
  <c r="AG806" i="1"/>
  <c r="AG807" i="1"/>
  <c r="AG808" i="1"/>
  <c r="AG347" i="1"/>
  <c r="AG348" i="1"/>
  <c r="AG349" i="1"/>
  <c r="AG344" i="1"/>
  <c r="AG345" i="1"/>
  <c r="AG346" i="1"/>
  <c r="AG560" i="1"/>
  <c r="AG561" i="1"/>
  <c r="AG562" i="1"/>
  <c r="AG557" i="1"/>
  <c r="AG558" i="1"/>
  <c r="AG559" i="1"/>
  <c r="AG812" i="1"/>
  <c r="AG813" i="1"/>
  <c r="AG814" i="1"/>
  <c r="AG809" i="1"/>
  <c r="AG810" i="1"/>
  <c r="AG811" i="1"/>
  <c r="AG977" i="1"/>
  <c r="AG978" i="1"/>
  <c r="AG979" i="1"/>
  <c r="AG980" i="1"/>
  <c r="AG981" i="1"/>
  <c r="AG982" i="1"/>
  <c r="AG974" i="1"/>
  <c r="AG975" i="1"/>
  <c r="AG976" i="1"/>
  <c r="AG1362" i="1"/>
  <c r="AG1363" i="1"/>
  <c r="AG1364" i="1"/>
  <c r="AG1365" i="1"/>
  <c r="AG1366" i="1"/>
  <c r="AG1367" i="1"/>
  <c r="AG691" i="1"/>
  <c r="AG692" i="1"/>
  <c r="AG693" i="1"/>
  <c r="AG694" i="1"/>
  <c r="AG1359" i="1"/>
  <c r="AG1360" i="1"/>
  <c r="AG1361" i="1"/>
  <c r="AG1017" i="1"/>
  <c r="AG1018" i="1"/>
  <c r="AG1019" i="1"/>
  <c r="AG1020" i="1"/>
  <c r="AG1173" i="1"/>
  <c r="AG1174" i="1"/>
  <c r="AG1175" i="1"/>
  <c r="AG1176" i="1"/>
  <c r="AG3" i="1"/>
  <c r="AG175" i="1"/>
  <c r="AG176" i="1"/>
  <c r="AG177" i="1"/>
  <c r="AG178" i="1"/>
  <c r="AG179" i="1"/>
  <c r="AG431" i="1"/>
  <c r="AG432" i="1"/>
  <c r="AG433" i="1"/>
  <c r="AG434" i="1"/>
  <c r="AG435" i="1"/>
  <c r="AG695" i="1"/>
  <c r="AG696" i="1"/>
  <c r="AG697" i="1"/>
  <c r="AG698" i="1"/>
  <c r="AG699" i="1"/>
  <c r="AG1021" i="1"/>
  <c r="AG1022" i="1"/>
  <c r="AG1023" i="1"/>
  <c r="AG1024" i="1"/>
  <c r="AG1025" i="1"/>
  <c r="AG1177" i="1"/>
  <c r="AG1178" i="1"/>
  <c r="AG1179" i="1"/>
  <c r="AG1180" i="1"/>
  <c r="AG1404" i="1"/>
  <c r="AG488" i="1"/>
  <c r="AG491" i="1"/>
  <c r="AG489" i="1"/>
  <c r="AG492" i="1"/>
  <c r="AG490" i="1"/>
  <c r="AG482" i="1"/>
  <c r="AG496" i="1"/>
  <c r="AG483" i="1"/>
  <c r="AG497" i="1"/>
  <c r="AG484" i="1"/>
  <c r="AG498" i="1"/>
  <c r="AG155" i="1"/>
  <c r="AG156" i="1"/>
  <c r="AG157" i="1"/>
  <c r="AG158" i="1"/>
  <c r="AG159" i="1"/>
  <c r="AG160" i="1"/>
  <c r="AG233" i="1"/>
  <c r="AG234" i="1"/>
  <c r="AG734" i="1"/>
  <c r="AG235" i="1"/>
  <c r="AG236" i="1"/>
  <c r="AG237" i="1"/>
  <c r="AG238" i="1"/>
  <c r="AG568" i="1"/>
  <c r="AG569" i="1"/>
  <c r="AG570" i="1"/>
  <c r="AG573" i="1"/>
  <c r="AG574" i="1"/>
  <c r="AG735" i="1"/>
  <c r="AG575" i="1"/>
  <c r="AG563" i="1"/>
  <c r="AG579" i="1"/>
  <c r="AG564" i="1"/>
  <c r="AG580" i="1"/>
  <c r="AG565" i="1"/>
  <c r="AG581" i="1"/>
  <c r="AG566" i="1"/>
  <c r="AG736" i="1"/>
  <c r="AG576" i="1"/>
  <c r="AG567" i="1"/>
  <c r="AG577" i="1"/>
  <c r="AG578" i="1"/>
  <c r="AG737" i="1"/>
  <c r="AG571" i="1"/>
  <c r="AG572" i="1"/>
  <c r="AG815" i="1"/>
  <c r="AG830" i="1"/>
  <c r="AG816" i="1"/>
  <c r="AG831" i="1"/>
  <c r="AG817" i="1"/>
  <c r="AG821" i="1"/>
  <c r="AG738" i="1"/>
  <c r="AG822" i="1"/>
  <c r="AG823" i="1"/>
  <c r="AG827" i="1"/>
  <c r="AG834" i="1"/>
  <c r="AG828" i="1"/>
  <c r="AG835" i="1"/>
  <c r="AG829" i="1"/>
  <c r="AG824" i="1"/>
  <c r="AG825" i="1"/>
  <c r="AG826" i="1"/>
  <c r="AG818" i="1"/>
  <c r="AG832" i="1"/>
  <c r="AG739" i="1"/>
  <c r="AG819" i="1"/>
  <c r="AG833" i="1"/>
  <c r="AG820" i="1"/>
  <c r="AG1055" i="1"/>
  <c r="AG1070" i="1"/>
  <c r="AG1085" i="1"/>
  <c r="AG1056" i="1"/>
  <c r="AG1071" i="1"/>
  <c r="AG1086" i="1"/>
  <c r="AG1057" i="1"/>
  <c r="AG1087" i="1"/>
  <c r="AG1061" i="1"/>
  <c r="AG1076" i="1"/>
  <c r="AG1062" i="1"/>
  <c r="AG1077" i="1"/>
  <c r="AG1063" i="1"/>
  <c r="AG1078" i="1"/>
  <c r="AG1067" i="1"/>
  <c r="AG1074" i="1"/>
  <c r="AG1079" i="1"/>
  <c r="AG1068" i="1"/>
  <c r="AG1075" i="1"/>
  <c r="AG1080" i="1"/>
  <c r="AG1069" i="1"/>
  <c r="AG935" i="1"/>
  <c r="AG939" i="1"/>
  <c r="AG1081" i="1"/>
  <c r="AG1064" i="1"/>
  <c r="AG1082" i="1"/>
  <c r="AG1065" i="1"/>
  <c r="AG1083" i="1"/>
  <c r="AG1066" i="1"/>
  <c r="AG1084" i="1"/>
  <c r="AG1058" i="1"/>
  <c r="AG936" i="1"/>
  <c r="AG940" i="1"/>
  <c r="AG1072" i="1"/>
  <c r="AG1088" i="1"/>
  <c r="AG1059" i="1"/>
  <c r="AG1073" i="1"/>
  <c r="AG1089" i="1"/>
  <c r="AG1060" i="1"/>
  <c r="AG1090" i="1"/>
  <c r="AG1220" i="1"/>
  <c r="AG1226" i="1"/>
  <c r="AG941" i="1"/>
  <c r="AG937" i="1"/>
  <c r="AG1227" i="1"/>
  <c r="AG1221" i="1"/>
  <c r="AG1228" i="1"/>
  <c r="AG1229" i="1"/>
  <c r="AG1222" i="1"/>
  <c r="AG1230" i="1"/>
  <c r="AG1231" i="1"/>
  <c r="AG1214" i="1"/>
  <c r="AG1215" i="1"/>
  <c r="AG942" i="1"/>
  <c r="AG1216" i="1"/>
  <c r="AG1217" i="1"/>
  <c r="AG1398" i="1"/>
  <c r="AG1218" i="1"/>
  <c r="AG1399" i="1"/>
  <c r="AG1219" i="1"/>
  <c r="AG1400" i="1"/>
  <c r="AG1223" i="1"/>
  <c r="AG938" i="1"/>
  <c r="AG1224" i="1"/>
  <c r="AG1225" i="1"/>
  <c r="AG1232" i="1"/>
  <c r="AG1233" i="1"/>
  <c r="AG1234" i="1"/>
  <c r="AG1235" i="1"/>
  <c r="AG1236" i="1"/>
  <c r="AG1237" i="1"/>
  <c r="AG239" i="1"/>
  <c r="AG240" i="1"/>
  <c r="AG582" i="1"/>
  <c r="AG583" i="1"/>
  <c r="AG836" i="1"/>
  <c r="AG128" i="1"/>
  <c r="AG943" i="1"/>
  <c r="AG837" i="1"/>
  <c r="AG1091" i="1"/>
  <c r="AG1092" i="1"/>
  <c r="AG1432" i="1"/>
  <c r="AG1433" i="1"/>
  <c r="AG1434" i="1"/>
  <c r="AG1435" i="1"/>
  <c r="AG1436" i="1"/>
  <c r="AG1437" i="1"/>
  <c r="AG1438" i="1"/>
  <c r="AG1439" i="1"/>
  <c r="AG129" i="1"/>
  <c r="AG130" i="1"/>
  <c r="AG137" i="1"/>
  <c r="AG125" i="1"/>
  <c r="AG138" i="1"/>
  <c r="AG126" i="1"/>
  <c r="AG139" i="1"/>
  <c r="AG127" i="1"/>
  <c r="AG140" i="1"/>
  <c r="AG134" i="1"/>
  <c r="AG131" i="1"/>
  <c r="AG122" i="1"/>
  <c r="AG141" i="1"/>
  <c r="AG135" i="1"/>
  <c r="AG132" i="1"/>
  <c r="AG123" i="1"/>
  <c r="AG142" i="1"/>
  <c r="AG136" i="1"/>
  <c r="AG133" i="1"/>
  <c r="AG124" i="1"/>
  <c r="AG13" i="1"/>
  <c r="AG14" i="1"/>
  <c r="AG15" i="1"/>
  <c r="AG16" i="1"/>
  <c r="AG17" i="1"/>
  <c r="AG18" i="1"/>
  <c r="AG19" i="1"/>
  <c r="AG10" i="1"/>
  <c r="AG20" i="1"/>
  <c r="AG11" i="1"/>
  <c r="AG21" i="1"/>
  <c r="AG12" i="1"/>
  <c r="AG244" i="1"/>
  <c r="AG245" i="1"/>
  <c r="AG246" i="1"/>
  <c r="AG247" i="1"/>
  <c r="AG248" i="1"/>
  <c r="AG249" i="1"/>
  <c r="AG241" i="1"/>
  <c r="AG250" i="1"/>
  <c r="AG253" i="1"/>
  <c r="AG255" i="1"/>
  <c r="AG242" i="1"/>
  <c r="AG944" i="1"/>
  <c r="AG1299" i="1"/>
  <c r="AG1314" i="1"/>
  <c r="AG1323" i="1"/>
  <c r="AG251" i="1"/>
  <c r="AG254" i="1"/>
  <c r="AG256" i="1"/>
  <c r="AG243" i="1"/>
  <c r="AG252" i="1"/>
  <c r="AG257" i="1"/>
  <c r="AG587" i="1"/>
  <c r="AG602" i="1"/>
  <c r="AG588" i="1"/>
  <c r="AG603" i="1"/>
  <c r="AG589" i="1"/>
  <c r="AG590" i="1"/>
  <c r="AG591" i="1"/>
  <c r="AG592" i="1"/>
  <c r="AG584" i="1"/>
  <c r="AG593" i="1"/>
  <c r="AG595" i="1"/>
  <c r="AG598" i="1"/>
  <c r="AG600" i="1"/>
  <c r="AG604" i="1"/>
  <c r="AG585" i="1"/>
  <c r="AG594" i="1"/>
  <c r="AG596" i="1"/>
  <c r="AG599" i="1"/>
  <c r="AG601" i="1"/>
  <c r="AG586" i="1"/>
  <c r="AG597" i="1"/>
  <c r="AG841" i="1"/>
  <c r="AG853" i="1"/>
  <c r="AG1300" i="1"/>
  <c r="AG1315" i="1"/>
  <c r="AG1324" i="1"/>
  <c r="AG1301" i="1"/>
  <c r="AG1316" i="1"/>
  <c r="AG842" i="1"/>
  <c r="AG854" i="1"/>
  <c r="AG843" i="1"/>
  <c r="AG844" i="1"/>
  <c r="AG845" i="1"/>
  <c r="AG846" i="1"/>
  <c r="AG838" i="1"/>
  <c r="AG847" i="1"/>
  <c r="AG1325" i="1"/>
  <c r="AG1302" i="1"/>
  <c r="AG1308" i="1"/>
  <c r="AG1317" i="1"/>
  <c r="AG1303" i="1"/>
  <c r="AG849" i="1"/>
  <c r="AG851" i="1"/>
  <c r="AG855" i="1"/>
  <c r="AG856" i="1"/>
  <c r="AG859" i="1"/>
  <c r="AG1309" i="1"/>
  <c r="AG1318" i="1"/>
  <c r="AG861" i="1"/>
  <c r="AG839" i="1"/>
  <c r="AG848" i="1"/>
  <c r="AG850" i="1"/>
  <c r="AG852" i="1"/>
  <c r="AG857" i="1"/>
  <c r="AG860" i="1"/>
  <c r="AG862" i="1"/>
  <c r="AG840" i="1"/>
  <c r="AG858" i="1"/>
  <c r="AG1304" i="1"/>
  <c r="AG1095" i="1"/>
  <c r="AG1164" i="1"/>
  <c r="AG1096" i="1"/>
  <c r="AG1165" i="1"/>
  <c r="AG1310" i="1"/>
  <c r="AG1166" i="1"/>
  <c r="AG1167" i="1"/>
  <c r="AG1168" i="1"/>
  <c r="AG1093" i="1"/>
  <c r="AG1319" i="1"/>
  <c r="AG1097" i="1"/>
  <c r="AG1099" i="1"/>
  <c r="AG1100" i="1"/>
  <c r="AG1105" i="1"/>
  <c r="AG1106" i="1"/>
  <c r="AG1169" i="1"/>
  <c r="AG1094" i="1"/>
  <c r="AG1297" i="1"/>
  <c r="AG1298" i="1"/>
  <c r="AG1305" i="1"/>
  <c r="AG1098" i="1"/>
  <c r="AG1101" i="1"/>
  <c r="AG1102" i="1"/>
  <c r="AG1107" i="1"/>
  <c r="AG1170" i="1"/>
  <c r="AG1103" i="1"/>
  <c r="AG1104" i="1"/>
  <c r="AG1311" i="1"/>
  <c r="AG1320" i="1"/>
  <c r="AG1306" i="1"/>
  <c r="AG1108" i="1"/>
  <c r="AG1163" i="1"/>
  <c r="AG1238" i="1"/>
  <c r="AG1239" i="1"/>
  <c r="AG1240" i="1"/>
  <c r="AG1243" i="1"/>
  <c r="AG1246" i="1"/>
  <c r="AG1312" i="1"/>
  <c r="AG1321" i="1"/>
  <c r="AG1241" i="1"/>
  <c r="AG1244" i="1"/>
  <c r="AG1247" i="1"/>
  <c r="AG1242" i="1"/>
  <c r="AG1245" i="1"/>
  <c r="AG1248" i="1"/>
  <c r="AG1450" i="1"/>
  <c r="AG1451" i="1"/>
  <c r="AG1452" i="1"/>
  <c r="AG1453" i="1"/>
  <c r="AG1454" i="1"/>
  <c r="AG1440" i="1"/>
  <c r="AG1441" i="1"/>
  <c r="AG1442" i="1"/>
  <c r="AG1447" i="1"/>
  <c r="AG1455" i="1"/>
  <c r="AG1456" i="1"/>
  <c r="AG1443" i="1"/>
  <c r="AG1444" i="1"/>
  <c r="AG1448" i="1"/>
  <c r="AG1307" i="1"/>
  <c r="AG1457" i="1"/>
  <c r="AG1445" i="1"/>
  <c r="AG1446" i="1"/>
  <c r="AG1449" i="1"/>
  <c r="AG1249" i="1"/>
  <c r="AG1250" i="1"/>
  <c r="AG1251" i="1"/>
  <c r="AG1252" i="1"/>
  <c r="AG1458" i="1"/>
  <c r="AG1459" i="1"/>
  <c r="AG1460" i="1"/>
  <c r="AG1461" i="1"/>
  <c r="AG22" i="1"/>
  <c r="AG23" i="1"/>
  <c r="AG24" i="1"/>
  <c r="AG258" i="1"/>
  <c r="AG259" i="1"/>
  <c r="AG260" i="1"/>
  <c r="AG261" i="1"/>
  <c r="AG262" i="1"/>
  <c r="AG263" i="1"/>
  <c r="AG1313" i="1"/>
  <c r="AG380" i="1"/>
  <c r="AG381" i="1"/>
  <c r="AG264" i="1"/>
  <c r="AG265" i="1"/>
  <c r="AG266" i="1"/>
  <c r="AG617" i="1"/>
  <c r="AG614" i="1"/>
  <c r="AG615" i="1"/>
  <c r="AG608" i="1"/>
  <c r="AG609" i="1"/>
  <c r="AG616" i="1"/>
  <c r="AG610" i="1"/>
  <c r="AG611" i="1"/>
  <c r="AG612" i="1"/>
  <c r="AG613" i="1"/>
  <c r="AG1322" i="1"/>
  <c r="AG382" i="1"/>
  <c r="AG386" i="1"/>
  <c r="AG389" i="1"/>
  <c r="AG387" i="1"/>
  <c r="AG390" i="1"/>
  <c r="AG388" i="1"/>
  <c r="AG391" i="1"/>
  <c r="AG383" i="1"/>
  <c r="AG384" i="1"/>
  <c r="AG385" i="1"/>
  <c r="AG152" i="1"/>
  <c r="AG151" i="1"/>
  <c r="AG150" i="1"/>
  <c r="AG149" i="1"/>
  <c r="AG605" i="1"/>
  <c r="AG606" i="1"/>
  <c r="AG607" i="1"/>
  <c r="AG863" i="1"/>
  <c r="AG1326" i="1"/>
  <c r="AG1327" i="1"/>
  <c r="AG1328" i="1"/>
  <c r="AG1502" i="1"/>
  <c r="AG194" i="1"/>
  <c r="AG195" i="1"/>
  <c r="AG180" i="1"/>
  <c r="AG181" i="1"/>
  <c r="AG873" i="1"/>
  <c r="AG874" i="1"/>
  <c r="AG867" i="1"/>
  <c r="AG868" i="1"/>
  <c r="AG875" i="1"/>
  <c r="AG876" i="1"/>
  <c r="AG869" i="1"/>
  <c r="AG870" i="1"/>
  <c r="AG877" i="1"/>
  <c r="AG871" i="1"/>
  <c r="AG872" i="1"/>
  <c r="AG878" i="1"/>
  <c r="AG864" i="1"/>
  <c r="AG879" i="1"/>
  <c r="AG865" i="1"/>
  <c r="AG880" i="1"/>
  <c r="AG866" i="1"/>
  <c r="AG881" i="1"/>
  <c r="AG1109" i="1"/>
  <c r="AG1110" i="1"/>
  <c r="AG1111" i="1"/>
  <c r="AG1112" i="1"/>
  <c r="AG1113" i="1"/>
  <c r="AG1114" i="1"/>
  <c r="AG1253" i="1"/>
  <c r="AG1254" i="1"/>
  <c r="AG1255" i="1"/>
  <c r="AG182" i="1"/>
  <c r="AG184" i="1"/>
  <c r="AG186" i="1"/>
  <c r="AG187" i="1"/>
  <c r="AG189" i="1"/>
  <c r="AG190" i="1"/>
  <c r="AG192" i="1"/>
  <c r="AG1514" i="1"/>
  <c r="AG1503" i="1"/>
  <c r="AG1515" i="1"/>
  <c r="AG1504" i="1"/>
  <c r="AG1516" i="1"/>
  <c r="AG1496" i="1"/>
  <c r="AG1508" i="1"/>
  <c r="AG1462" i="1"/>
  <c r="AG1463" i="1"/>
  <c r="AG1464" i="1"/>
  <c r="AG183" i="1"/>
  <c r="AG185" i="1"/>
  <c r="AG1497" i="1"/>
  <c r="AG1509" i="1"/>
  <c r="AG1498" i="1"/>
  <c r="AG1510" i="1"/>
  <c r="AG1494" i="1"/>
  <c r="AG1495" i="1"/>
  <c r="AG1499" i="1"/>
  <c r="AG401" i="1"/>
  <c r="AG1511" i="1"/>
  <c r="AG1500" i="1"/>
  <c r="AG1512" i="1"/>
  <c r="AG402" i="1"/>
  <c r="AG188" i="1"/>
  <c r="AG1501" i="1"/>
  <c r="AG1513" i="1"/>
  <c r="AG403" i="1"/>
  <c r="AG191" i="1"/>
  <c r="AG1505" i="1"/>
  <c r="AG1517" i="1"/>
  <c r="AG404" i="1"/>
  <c r="AG1506" i="1"/>
  <c r="AG67" i="1"/>
  <c r="AG61" i="1"/>
  <c r="AG52" i="1"/>
  <c r="AG53" i="1"/>
  <c r="AG419" i="1"/>
  <c r="AG405" i="1"/>
  <c r="AG420" i="1"/>
  <c r="AG406" i="1"/>
  <c r="AG193" i="1"/>
  <c r="AG1518" i="1"/>
  <c r="AG1507" i="1"/>
  <c r="AG1519" i="1"/>
  <c r="AG102" i="1"/>
  <c r="AG40" i="1"/>
  <c r="AG41" i="1"/>
  <c r="AG68" i="1"/>
  <c r="AG62" i="1"/>
  <c r="AG54" i="1"/>
  <c r="AG55" i="1"/>
  <c r="AG42" i="1"/>
  <c r="AG43" i="1"/>
  <c r="AG69" i="1"/>
  <c r="AG63" i="1"/>
  <c r="AG421" i="1"/>
  <c r="AG422" i="1"/>
  <c r="AG423" i="1"/>
  <c r="AG424" i="1"/>
  <c r="AG103" i="1"/>
  <c r="AG945" i="1"/>
  <c r="AG946" i="1"/>
  <c r="AG1329" i="1"/>
  <c r="AG56" i="1"/>
  <c r="AG57" i="1"/>
  <c r="AG44" i="1"/>
  <c r="AG45" i="1"/>
  <c r="AG64" i="1"/>
  <c r="AG58" i="1"/>
  <c r="AG46" i="1"/>
  <c r="AG47" i="1"/>
  <c r="AG34" i="1"/>
  <c r="AG1330" i="1"/>
  <c r="AG1522" i="1"/>
  <c r="AG35" i="1"/>
  <c r="AG65" i="1"/>
  <c r="AG59" i="1"/>
  <c r="AG48" i="1"/>
  <c r="AG49" i="1"/>
  <c r="AG36" i="1"/>
  <c r="AG37" i="1"/>
  <c r="AG66" i="1"/>
  <c r="AG60" i="1"/>
  <c r="AG50" i="1"/>
  <c r="AG51" i="1"/>
  <c r="AG38" i="1"/>
  <c r="AG39" i="1"/>
  <c r="AG70" i="1"/>
  <c r="AG28" i="1"/>
  <c r="AG29" i="1"/>
  <c r="AG25" i="1"/>
  <c r="AG71" i="1"/>
  <c r="AG30" i="1"/>
  <c r="AG31" i="1"/>
  <c r="AG26" i="1"/>
  <c r="AG72" i="1"/>
  <c r="AG32" i="1"/>
  <c r="AG33" i="1"/>
  <c r="AG27" i="1"/>
  <c r="AG270" i="1"/>
  <c r="AG279" i="1"/>
  <c r="AG280" i="1"/>
  <c r="AG291" i="1"/>
  <c r="AG292" i="1"/>
  <c r="AG271" i="1"/>
  <c r="AG281" i="1"/>
  <c r="AG282" i="1"/>
  <c r="AG293" i="1"/>
  <c r="AG294" i="1"/>
  <c r="AG272" i="1"/>
  <c r="AG283" i="1"/>
  <c r="AG284" i="1"/>
  <c r="AG295" i="1"/>
  <c r="AG296" i="1"/>
  <c r="AG267" i="1"/>
  <c r="AG273" i="1"/>
  <c r="AG274" i="1"/>
  <c r="AG285" i="1"/>
  <c r="AG286" i="1"/>
  <c r="AG268" i="1"/>
  <c r="AG275" i="1"/>
  <c r="AG276" i="1"/>
  <c r="AG287" i="1"/>
  <c r="AG288" i="1"/>
  <c r="AG269" i="1"/>
  <c r="AG277" i="1"/>
  <c r="AG278" i="1"/>
  <c r="AG289" i="1"/>
  <c r="AG290" i="1"/>
  <c r="AG771" i="1"/>
  <c r="AG772" i="1"/>
  <c r="AG773" i="1"/>
  <c r="AG439" i="1"/>
  <c r="AG440" i="1"/>
  <c r="AG460" i="1"/>
  <c r="AG464" i="1"/>
  <c r="AG441" i="1"/>
  <c r="AG442" i="1"/>
  <c r="AG461" i="1"/>
  <c r="AG465" i="1"/>
  <c r="AG462" i="1"/>
  <c r="AG463" i="1"/>
  <c r="AG436" i="1"/>
  <c r="AG437" i="1"/>
  <c r="AG443" i="1"/>
  <c r="AG444" i="1"/>
  <c r="AG765" i="1"/>
  <c r="AG447" i="1"/>
  <c r="AG449" i="1"/>
  <c r="AG451" i="1"/>
  <c r="AG780" i="1"/>
  <c r="AG783" i="1"/>
  <c r="AG452" i="1"/>
  <c r="AG922" i="1"/>
  <c r="AG766" i="1"/>
  <c r="AG781" i="1"/>
  <c r="AG453" i="1"/>
  <c r="AG454" i="1"/>
  <c r="AG456" i="1"/>
  <c r="AG457" i="1"/>
  <c r="AG784" i="1"/>
  <c r="AG458" i="1"/>
  <c r="AG459" i="1"/>
  <c r="AG438" i="1"/>
  <c r="AG445" i="1"/>
  <c r="AG446" i="1"/>
  <c r="AG448" i="1"/>
  <c r="AG450" i="1"/>
  <c r="AG455" i="1"/>
  <c r="AG297" i="1"/>
  <c r="AG300" i="1"/>
  <c r="AG923" i="1"/>
  <c r="AG767" i="1"/>
  <c r="AG298" i="1"/>
  <c r="AG301" i="1"/>
  <c r="AG299" i="1"/>
  <c r="AG1523" i="1"/>
  <c r="AG1520" i="1"/>
  <c r="AG1524" i="1"/>
  <c r="AG1521" i="1"/>
  <c r="AG1525" i="1"/>
  <c r="AG302" i="1"/>
  <c r="AG654" i="1"/>
  <c r="AG621" i="1"/>
  <c r="AG630" i="1"/>
  <c r="AG631" i="1"/>
  <c r="AG645" i="1"/>
  <c r="AG646" i="1"/>
  <c r="AG622" i="1"/>
  <c r="AG632" i="1"/>
  <c r="AG633" i="1"/>
  <c r="AG647" i="1"/>
  <c r="AG648" i="1"/>
  <c r="AG623" i="1"/>
  <c r="AG634" i="1"/>
  <c r="AG635" i="1"/>
  <c r="AG649" i="1"/>
  <c r="AG650" i="1"/>
  <c r="AG618" i="1"/>
  <c r="AG624" i="1"/>
  <c r="AG625" i="1"/>
  <c r="AG639" i="1"/>
  <c r="AG640" i="1"/>
  <c r="AG619" i="1"/>
  <c r="AG626" i="1"/>
  <c r="AG627" i="1"/>
  <c r="AG641" i="1"/>
  <c r="AG642" i="1"/>
  <c r="AG620" i="1"/>
  <c r="AG362" i="1"/>
  <c r="AG363" i="1"/>
  <c r="AG628" i="1"/>
  <c r="AG629" i="1"/>
  <c r="AG643" i="1"/>
  <c r="AG707" i="1"/>
  <c r="AG711" i="1"/>
  <c r="AG644" i="1"/>
  <c r="AG651" i="1"/>
  <c r="AG652" i="1"/>
  <c r="AG653" i="1"/>
  <c r="AG636" i="1"/>
  <c r="AG637" i="1"/>
  <c r="AG638" i="1"/>
  <c r="AG717" i="1"/>
  <c r="AG719" i="1"/>
  <c r="AG785" i="1"/>
  <c r="AG708" i="1"/>
  <c r="AG712" i="1"/>
  <c r="AG718" i="1"/>
  <c r="AG720" i="1"/>
  <c r="AG364" i="1"/>
  <c r="AG365" i="1"/>
  <c r="AG499" i="1"/>
  <c r="AG924" i="1"/>
  <c r="AG762" i="1"/>
  <c r="AG768" i="1"/>
  <c r="AG774" i="1"/>
  <c r="AG782" i="1"/>
  <c r="AG80" i="1"/>
  <c r="AG81" i="1"/>
  <c r="AG76" i="1"/>
  <c r="AG77" i="1"/>
  <c r="AG78" i="1"/>
  <c r="AG79" i="1"/>
  <c r="AG73" i="1"/>
  <c r="AG74" i="1"/>
  <c r="AG786" i="1"/>
  <c r="AG763" i="1"/>
  <c r="AG700" i="1"/>
  <c r="AG701" i="1"/>
  <c r="AG500" i="1"/>
  <c r="AG501" i="1"/>
  <c r="AG502" i="1"/>
  <c r="AG769" i="1"/>
  <c r="AG775" i="1"/>
  <c r="AG787" i="1"/>
  <c r="AG764" i="1"/>
  <c r="AG770" i="1"/>
  <c r="AG75" i="1"/>
  <c r="AG776" i="1"/>
  <c r="AG788" i="1"/>
  <c r="AG85" i="1"/>
  <c r="AG84" i="1"/>
  <c r="AG721" i="1"/>
  <c r="AG715" i="1"/>
  <c r="AG716" i="1"/>
  <c r="AG702" i="1"/>
  <c r="AG703" i="1"/>
  <c r="AG704" i="1"/>
  <c r="AG705" i="1"/>
  <c r="AG709" i="1"/>
  <c r="AG710" i="1"/>
  <c r="AG713" i="1"/>
  <c r="AG706" i="1"/>
  <c r="AG714" i="1"/>
  <c r="AG82" i="1"/>
  <c r="AG86" i="1"/>
  <c r="AG83" i="1"/>
  <c r="AG87" i="1"/>
  <c r="AG303" i="1"/>
  <c r="AG306" i="1"/>
  <c r="AG304" i="1"/>
  <c r="AG305" i="1"/>
  <c r="AG307" i="1"/>
  <c r="AG308" i="1"/>
  <c r="AG655" i="1"/>
  <c r="AG656" i="1"/>
  <c r="AG657" i="1"/>
  <c r="AG928" i="1"/>
  <c r="AG1001" i="1"/>
  <c r="AG983" i="1"/>
  <c r="AG984" i="1"/>
  <c r="AG985" i="1"/>
  <c r="AG968" i="1"/>
  <c r="AG986" i="1"/>
  <c r="AG1002" i="1"/>
  <c r="AG1010" i="1"/>
  <c r="AG969" i="1"/>
  <c r="AG1030" i="1"/>
  <c r="AG1037" i="1"/>
  <c r="AG1039" i="1"/>
  <c r="AG1031" i="1"/>
  <c r="AG1034" i="1"/>
  <c r="AG1038" i="1"/>
  <c r="AG1035" i="1"/>
  <c r="AG1036" i="1"/>
  <c r="AG1042" i="1"/>
  <c r="AG1043" i="1"/>
  <c r="AG1026" i="1"/>
  <c r="AG1027" i="1"/>
  <c r="AG987" i="1"/>
  <c r="AG1003" i="1"/>
  <c r="AG1011" i="1"/>
  <c r="AG970" i="1"/>
  <c r="AG988" i="1"/>
  <c r="AG1028" i="1"/>
  <c r="AG1032" i="1"/>
  <c r="AG1029" i="1"/>
  <c r="AG1033" i="1"/>
  <c r="AG1040" i="1"/>
  <c r="AG1012" i="1"/>
  <c r="AG965" i="1"/>
  <c r="AG971" i="1"/>
  <c r="AG989" i="1"/>
  <c r="AG1004" i="1"/>
  <c r="AG1007" i="1"/>
  <c r="AG966" i="1"/>
  <c r="AG972" i="1"/>
  <c r="AG990" i="1"/>
  <c r="AG1005" i="1"/>
  <c r="AG1008" i="1"/>
  <c r="AG1041" i="1"/>
  <c r="AG104" i="1"/>
  <c r="AG105" i="1"/>
  <c r="AG153" i="1"/>
  <c r="AG106" i="1"/>
  <c r="AG107" i="1"/>
  <c r="AG154" i="1"/>
  <c r="AG967" i="1"/>
  <c r="AG973" i="1"/>
  <c r="AG991" i="1"/>
  <c r="AG366" i="1"/>
  <c r="AG367" i="1"/>
  <c r="AG551" i="1"/>
  <c r="AG552" i="1"/>
  <c r="AG553" i="1"/>
  <c r="AG368" i="1"/>
  <c r="AG554" i="1"/>
  <c r="AG555" i="1"/>
  <c r="AG369" i="1"/>
  <c r="AG503" i="1"/>
  <c r="AG504" i="1"/>
  <c r="AG505" i="1"/>
  <c r="AG506" i="1"/>
  <c r="AG740" i="1"/>
  <c r="AG1006" i="1"/>
  <c r="AG556" i="1"/>
  <c r="AG741" i="1"/>
  <c r="AG742" i="1"/>
  <c r="AG743" i="1"/>
  <c r="AG1009" i="1"/>
  <c r="AG929" i="1"/>
  <c r="AG930" i="1"/>
  <c r="AG931" i="1"/>
  <c r="AG932" i="1"/>
  <c r="AG933" i="1"/>
  <c r="AG934" i="1"/>
  <c r="AG312" i="1"/>
  <c r="AG313" i="1"/>
  <c r="AG314" i="1"/>
  <c r="AG309" i="1"/>
  <c r="AG310" i="1"/>
  <c r="AG311" i="1"/>
  <c r="AG660" i="1"/>
  <c r="AG661" i="1"/>
  <c r="AG658" i="1"/>
  <c r="AG659" i="1"/>
  <c r="AG885" i="1"/>
  <c r="AG886" i="1"/>
  <c r="AG887" i="1"/>
  <c r="AG888" i="1"/>
  <c r="AG889" i="1"/>
  <c r="AG890" i="1"/>
  <c r="AG891" i="1"/>
  <c r="AG892" i="1"/>
  <c r="AG1159" i="1"/>
  <c r="AG1160" i="1"/>
  <c r="AG893" i="1"/>
  <c r="AG882" i="1"/>
  <c r="AG883" i="1"/>
  <c r="AG884" i="1"/>
  <c r="AG1124" i="1"/>
  <c r="AG1125" i="1"/>
  <c r="AG1126" i="1"/>
  <c r="AG1115" i="1"/>
  <c r="AG1116" i="1"/>
  <c r="AG1117" i="1"/>
  <c r="AG1118" i="1"/>
  <c r="AG1119" i="1"/>
  <c r="AG1120" i="1"/>
  <c r="AG1127" i="1"/>
  <c r="AG1121" i="1"/>
  <c r="AG1161" i="1"/>
  <c r="AG1162" i="1"/>
  <c r="AG1122" i="1"/>
  <c r="AG1128" i="1"/>
  <c r="AG1123" i="1"/>
  <c r="AG1129" i="1"/>
  <c r="AG1130" i="1"/>
  <c r="AG1131" i="1"/>
  <c r="AG1132" i="1"/>
  <c r="AG1331" i="1"/>
  <c r="AG1332" i="1"/>
  <c r="AG1333" i="1"/>
  <c r="AG1256" i="1"/>
  <c r="AG1257" i="1"/>
  <c r="AG1258" i="1"/>
  <c r="AG1259" i="1"/>
  <c r="AG1260" i="1"/>
  <c r="AG1261" i="1"/>
  <c r="AG1265" i="1"/>
  <c r="AG1274" i="1"/>
  <c r="AG1334" i="1"/>
  <c r="AG1262" i="1"/>
  <c r="AG1263" i="1"/>
  <c r="AG1266" i="1"/>
  <c r="AG1275" i="1"/>
  <c r="AG1264" i="1"/>
  <c r="AG1267" i="1"/>
  <c r="AG1276" i="1"/>
  <c r="AG1268" i="1"/>
  <c r="AG1271" i="1"/>
  <c r="AG1269" i="1"/>
  <c r="AG1272" i="1"/>
  <c r="AG1270" i="1"/>
  <c r="AG1273" i="1"/>
  <c r="AG1465" i="1"/>
  <c r="AG1466" i="1"/>
  <c r="AG1467" i="1"/>
  <c r="AG1468" i="1"/>
  <c r="AG1469" i="1"/>
  <c r="AG1470" i="1"/>
  <c r="AG1477" i="1"/>
  <c r="AG1471" i="1"/>
  <c r="AG1472" i="1"/>
  <c r="AG1526" i="1"/>
  <c r="AG1478" i="1"/>
  <c r="AG1473" i="1"/>
  <c r="AG1479" i="1"/>
  <c r="AG1474" i="1"/>
  <c r="AG1475" i="1"/>
  <c r="AG1476" i="1"/>
  <c r="AG1277" i="1"/>
  <c r="AG1278" i="1"/>
  <c r="AG1480" i="1"/>
  <c r="AG1487" i="1"/>
  <c r="AG1488" i="1"/>
  <c r="AG1489" i="1"/>
  <c r="AG1481" i="1"/>
  <c r="AG1482" i="1"/>
  <c r="AG1483" i="1"/>
  <c r="AG1484" i="1"/>
  <c r="AG1485" i="1"/>
  <c r="AG1486" i="1"/>
  <c r="AG1527" i="1"/>
  <c r="AG1368" i="1"/>
  <c r="AG1369" i="1"/>
  <c r="AG1370" i="1"/>
  <c r="AG1371" i="1"/>
  <c r="AG1350" i="1"/>
  <c r="AG1356" i="1"/>
  <c r="AG1372" i="1"/>
  <c r="AG1378" i="1"/>
  <c r="AG1393" i="1"/>
  <c r="AG1351" i="1"/>
  <c r="AG1357" i="1"/>
  <c r="AG1373" i="1"/>
  <c r="AG1379" i="1"/>
  <c r="AG1394" i="1"/>
  <c r="AG1352" i="1"/>
  <c r="AG1358" i="1"/>
  <c r="AG1374" i="1"/>
  <c r="AG1380" i="1"/>
  <c r="AG1395" i="1"/>
  <c r="AG1353" i="1"/>
  <c r="AG1375" i="1"/>
  <c r="AG1354" i="1"/>
  <c r="AG1376" i="1"/>
  <c r="AG1355" i="1"/>
  <c r="AG1377" i="1"/>
  <c r="AG1181" i="1"/>
  <c r="AG1187" i="1"/>
  <c r="AG1191" i="1"/>
  <c r="AG1195" i="1"/>
  <c r="AG1182" i="1"/>
  <c r="AG1188" i="1"/>
  <c r="AG1192" i="1"/>
  <c r="AG1198" i="1"/>
  <c r="AG1199" i="1"/>
  <c r="AG1183" i="1"/>
  <c r="AG1185" i="1"/>
  <c r="AG1189" i="1"/>
  <c r="AG1193" i="1"/>
  <c r="AG1184" i="1"/>
  <c r="AG1186" i="1"/>
  <c r="AG1190" i="1"/>
  <c r="AG1194" i="1"/>
  <c r="AG1196" i="1"/>
  <c r="AG1197" i="1"/>
  <c r="AG111" i="1"/>
  <c r="AG112" i="1"/>
  <c r="AG113" i="1"/>
  <c r="AG108" i="1"/>
  <c r="AG109" i="1"/>
  <c r="AG110" i="1"/>
  <c r="AG747" i="1"/>
  <c r="AG748" i="1"/>
  <c r="AG170" i="1"/>
  <c r="AG749" i="1"/>
  <c r="AG744" i="1"/>
  <c r="AG745" i="1"/>
  <c r="AG171" i="1"/>
  <c r="AG172" i="1"/>
  <c r="AG161" i="1"/>
  <c r="AG746" i="1"/>
  <c r="AG950" i="1"/>
  <c r="AG951" i="1"/>
  <c r="AG952" i="1"/>
  <c r="AG947" i="1"/>
  <c r="AG948" i="1"/>
  <c r="AG949" i="1"/>
  <c r="AG1335" i="1"/>
  <c r="AG1405" i="1"/>
  <c r="AG1411" i="1"/>
  <c r="AG1415" i="1"/>
  <c r="AG162" i="1"/>
  <c r="AG163" i="1"/>
  <c r="AG164" i="1"/>
  <c r="AG165" i="1"/>
  <c r="AG166" i="1"/>
  <c r="AG1339" i="1"/>
  <c r="AG1340" i="1"/>
  <c r="AG1341" i="1"/>
  <c r="AG1406" i="1"/>
  <c r="AG1412" i="1"/>
  <c r="AG167" i="1"/>
  <c r="AG168" i="1"/>
  <c r="AG169" i="1"/>
  <c r="AG173" i="1"/>
  <c r="AG1336" i="1"/>
  <c r="AG1337" i="1"/>
  <c r="AG1338" i="1"/>
  <c r="AG1528" i="1"/>
  <c r="AG174" i="1"/>
  <c r="AG1529" i="1"/>
  <c r="AG1530" i="1"/>
  <c r="AG1531" i="1"/>
  <c r="AG1532" i="1"/>
  <c r="AG1416" i="1"/>
  <c r="AG324" i="1"/>
  <c r="AG325" i="1"/>
  <c r="AG326" i="1"/>
  <c r="AG1533" i="1"/>
  <c r="AG315" i="1"/>
  <c r="AG316" i="1"/>
  <c r="AG1407" i="1"/>
  <c r="AG317" i="1"/>
  <c r="AG318" i="1"/>
  <c r="AG319" i="1"/>
  <c r="AG320" i="1"/>
  <c r="AG321" i="1"/>
  <c r="AG322" i="1"/>
  <c r="AG323" i="1"/>
  <c r="AG327" i="1"/>
  <c r="AG328" i="1"/>
  <c r="AG1409" i="1"/>
  <c r="AG1413" i="1"/>
  <c r="AG1417" i="1"/>
  <c r="AG671" i="1"/>
  <c r="AG672" i="1"/>
  <c r="AG673" i="1"/>
  <c r="AG662" i="1"/>
  <c r="AG663" i="1"/>
  <c r="AG664" i="1"/>
  <c r="AG665" i="1"/>
  <c r="AG666" i="1"/>
  <c r="AG667" i="1"/>
  <c r="AG668" i="1"/>
  <c r="AG669" i="1"/>
  <c r="AG114" i="1"/>
  <c r="AG115" i="1"/>
  <c r="AG370" i="1"/>
  <c r="AG1408" i="1"/>
  <c r="AG1410" i="1"/>
  <c r="AG670" i="1"/>
  <c r="AG674" i="1"/>
  <c r="AG675" i="1"/>
  <c r="AG900" i="1"/>
  <c r="AG908" i="1"/>
  <c r="AG914" i="1"/>
  <c r="AG901" i="1"/>
  <c r="AG371" i="1"/>
  <c r="AG372" i="1"/>
  <c r="AG373" i="1"/>
  <c r="AG507" i="1"/>
  <c r="AG508" i="1"/>
  <c r="AG909" i="1"/>
  <c r="AG915" i="1"/>
  <c r="AG894" i="1"/>
  <c r="AG895" i="1"/>
  <c r="AG511" i="1"/>
  <c r="AG509" i="1"/>
  <c r="AG510" i="1"/>
  <c r="AG512" i="1"/>
  <c r="AG1414" i="1"/>
  <c r="AG1418" i="1"/>
  <c r="AG896" i="1"/>
  <c r="AG904" i="1"/>
  <c r="AG905" i="1"/>
  <c r="AG897" i="1"/>
  <c r="AG906" i="1"/>
  <c r="AG912" i="1"/>
  <c r="AG898" i="1"/>
  <c r="AG907" i="1"/>
  <c r="AG913" i="1"/>
  <c r="AG899" i="1"/>
  <c r="AG910" i="1"/>
  <c r="AG911" i="1"/>
  <c r="AG1137" i="1"/>
  <c r="AG1138" i="1"/>
  <c r="AG1133" i="1"/>
  <c r="AG513" i="1"/>
  <c r="AG514" i="1"/>
  <c r="AG1542" i="1"/>
  <c r="AG1543" i="1"/>
  <c r="AG1544" i="1"/>
  <c r="AG1534" i="1"/>
  <c r="AG1537" i="1"/>
  <c r="AG1134" i="1"/>
  <c r="AG1135" i="1"/>
  <c r="AG1136" i="1"/>
  <c r="AG1139" i="1"/>
  <c r="AG1140" i="1"/>
  <c r="AG1283" i="1"/>
  <c r="AG1284" i="1"/>
  <c r="AG1279" i="1"/>
  <c r="AG1280" i="1"/>
  <c r="AG1281" i="1"/>
  <c r="AG1282" i="1"/>
  <c r="AG1285" i="1"/>
  <c r="AG1286" i="1"/>
  <c r="AG1492" i="1"/>
  <c r="AG1493" i="1"/>
  <c r="AG1490" i="1"/>
  <c r="AG1491" i="1"/>
  <c r="AG116" i="1"/>
  <c r="AG117" i="1"/>
  <c r="AG1548" i="1"/>
  <c r="AG1551" i="1"/>
  <c r="AG1552" i="1"/>
  <c r="AG1535" i="1"/>
  <c r="AG1538" i="1"/>
  <c r="AG1549" i="1"/>
  <c r="AG93" i="1"/>
  <c r="AG94" i="1"/>
  <c r="AG118" i="1"/>
  <c r="AG119" i="1"/>
  <c r="AG1553" i="1"/>
  <c r="AG1554" i="1"/>
  <c r="AG1536" i="1"/>
  <c r="AG1550" i="1"/>
  <c r="AG1555" i="1"/>
  <c r="AG1556" i="1"/>
  <c r="AG1539" i="1"/>
  <c r="AG1545" i="1"/>
  <c r="AG1540" i="1"/>
  <c r="AG1546" i="1"/>
  <c r="AG1541" i="1"/>
  <c r="AG1547" i="1"/>
  <c r="AG468" i="1"/>
  <c r="AG469" i="1"/>
  <c r="AG466" i="1"/>
  <c r="AG467" i="1"/>
  <c r="AG724" i="1"/>
  <c r="AG725" i="1"/>
  <c r="AG722" i="1"/>
  <c r="AG723" i="1"/>
  <c r="AG1046" i="1"/>
  <c r="AG1047" i="1"/>
  <c r="AG1044" i="1"/>
  <c r="AG1045" i="1"/>
  <c r="AG1200" i="1"/>
  <c r="AG88" i="1"/>
  <c r="AG95" i="1"/>
  <c r="AG89" i="1"/>
  <c r="AG90" i="1"/>
  <c r="AG91" i="1"/>
  <c r="AG120" i="1"/>
  <c r="AG121" i="1"/>
  <c r="AG96" i="1"/>
  <c r="AG97" i="1"/>
  <c r="AG413" i="1"/>
  <c r="AG98" i="1"/>
  <c r="AG92" i="1"/>
  <c r="AG333" i="1"/>
  <c r="AG334" i="1"/>
  <c r="AG329" i="1"/>
  <c r="AG335" i="1"/>
  <c r="AG336" i="1"/>
  <c r="AG374" i="1"/>
  <c r="AG375" i="1"/>
  <c r="AG376" i="1"/>
  <c r="AG330" i="1"/>
  <c r="AG337" i="1"/>
  <c r="AG377" i="1"/>
  <c r="AG378" i="1"/>
  <c r="AG379" i="1"/>
  <c r="AG750" i="1"/>
  <c r="AG751" i="1"/>
  <c r="AG338" i="1"/>
  <c r="AG331" i="1"/>
  <c r="AG332" i="1"/>
  <c r="AG339" i="1"/>
  <c r="AG340" i="1"/>
  <c r="AG341" i="1"/>
  <c r="AG752" i="1"/>
  <c r="AG753" i="1"/>
  <c r="AG676" i="1"/>
  <c r="AG677" i="1"/>
  <c r="AG678" i="1"/>
  <c r="AG754" i="1"/>
  <c r="AG755" i="1"/>
  <c r="AG679" i="1"/>
  <c r="AG756" i="1"/>
  <c r="AG757" i="1"/>
  <c r="AG680" i="1"/>
  <c r="AG681" i="1"/>
  <c r="AG682" i="1"/>
  <c r="AG683" i="1"/>
  <c r="AG685" i="1"/>
  <c r="AG758" i="1"/>
  <c r="AG759" i="1"/>
  <c r="AG760" i="1"/>
  <c r="AG414" i="1"/>
  <c r="AG684" i="1"/>
  <c r="AG686" i="1"/>
  <c r="AG761" i="1"/>
  <c r="AG957" i="1"/>
  <c r="AG958" i="1"/>
  <c r="AG415" i="1"/>
  <c r="AG416" i="1"/>
  <c r="AG196" i="1"/>
  <c r="AG916" i="1"/>
  <c r="AG902" i="1"/>
  <c r="AG917" i="1"/>
  <c r="AG903" i="1"/>
  <c r="AG918" i="1"/>
  <c r="AG1148" i="1"/>
  <c r="AG1149" i="1"/>
  <c r="AG1144" i="1"/>
  <c r="AG1145" i="1"/>
  <c r="AG1146" i="1"/>
  <c r="AG961" i="1"/>
  <c r="AG953" i="1"/>
  <c r="AG417" i="1"/>
  <c r="AG418" i="1"/>
  <c r="AG407" i="1"/>
  <c r="AG408" i="1"/>
  <c r="AG409" i="1"/>
  <c r="AG410" i="1"/>
  <c r="AG1147" i="1"/>
  <c r="AG1141" i="1"/>
  <c r="AG1150" i="1"/>
  <c r="AG1151" i="1"/>
  <c r="AG1142" i="1"/>
  <c r="AG1152" i="1"/>
  <c r="AG954" i="1"/>
  <c r="AG955" i="1"/>
  <c r="AG411" i="1"/>
  <c r="AG412" i="1"/>
  <c r="AG777" i="1"/>
  <c r="AG1153" i="1"/>
  <c r="AG1143" i="1"/>
  <c r="AG956" i="1"/>
  <c r="AG959" i="1"/>
  <c r="AG778" i="1"/>
  <c r="AG779" i="1"/>
  <c r="AG995" i="1"/>
  <c r="AG996" i="1"/>
  <c r="AG997" i="1"/>
  <c r="AG477" i="1"/>
  <c r="AG478" i="1"/>
  <c r="AG925" i="1"/>
  <c r="AG926" i="1"/>
  <c r="AG927" i="1"/>
  <c r="AG726" i="1"/>
  <c r="AG1154" i="1"/>
  <c r="AG1291" i="1"/>
  <c r="AG1292" i="1"/>
  <c r="AG1287" i="1"/>
  <c r="AG1288" i="1"/>
  <c r="AG1289" i="1"/>
  <c r="AG1290" i="1"/>
  <c r="AG1293" i="1"/>
  <c r="AG1294" i="1"/>
  <c r="AG1295" i="1"/>
  <c r="AG960" i="1"/>
  <c r="AG962" i="1"/>
  <c r="AG963" i="1"/>
  <c r="AG964" i="1"/>
  <c r="AG992" i="1"/>
  <c r="AG993" i="1"/>
  <c r="AG994" i="1"/>
  <c r="AG998" i="1"/>
  <c r="AG999" i="1"/>
  <c r="AG1296" i="1"/>
  <c r="AG1571" i="1"/>
  <c r="AG1572" i="1"/>
  <c r="AG99" i="1"/>
  <c r="AG100" i="1"/>
  <c r="AG101" i="1"/>
  <c r="AG342" i="1"/>
  <c r="AG343" i="1"/>
  <c r="AG1345" i="1"/>
  <c r="AG1346" i="1"/>
  <c r="AG1342" i="1"/>
  <c r="AG1343" i="1"/>
  <c r="AG1000" i="1"/>
  <c r="AG919" i="1"/>
  <c r="AG920" i="1"/>
  <c r="AG921" i="1"/>
  <c r="AG1155" i="1"/>
  <c r="AG1156" i="1"/>
  <c r="AG1344" i="1"/>
  <c r="AG1347" i="1"/>
  <c r="AG1348" i="1"/>
  <c r="AG1349" i="1"/>
  <c r="AG1381" i="1"/>
  <c r="AG1385" i="1"/>
  <c r="AG1386" i="1"/>
  <c r="AG1387" i="1"/>
  <c r="AG1382" i="1"/>
  <c r="AG1383" i="1"/>
  <c r="AG1384" i="1"/>
  <c r="AG1388" i="1"/>
  <c r="AG1391" i="1"/>
  <c r="AG1389" i="1"/>
  <c r="AG1392" i="1"/>
  <c r="AG1390" i="1"/>
  <c r="AG1557" i="1"/>
  <c r="AG1561" i="1"/>
  <c r="AG1562" i="1"/>
  <c r="AG1563" i="1"/>
  <c r="AG1558" i="1"/>
  <c r="AG1559" i="1"/>
  <c r="AG1560" i="1"/>
  <c r="AG1564" i="1"/>
  <c r="AG1567" i="1"/>
  <c r="AG1565" i="1"/>
  <c r="AG1568" i="1"/>
  <c r="AG1566" i="1"/>
  <c r="AG727" i="1"/>
  <c r="AG1048" i="1"/>
  <c r="AG1049" i="1"/>
  <c r="AG1201" i="1"/>
  <c r="AG1419" i="1"/>
  <c r="AG789" i="1"/>
  <c r="AG470" i="1"/>
  <c r="AG791" i="1"/>
  <c r="AG790" i="1"/>
  <c r="AG471" i="1"/>
  <c r="AG792" i="1"/>
  <c r="AG1013" i="1"/>
  <c r="AG1014" i="1"/>
  <c r="AG1396" i="1"/>
  <c r="AG1397" i="1"/>
  <c r="AG1569" i="1"/>
  <c r="AG1570" i="1"/>
  <c r="AG728" i="1"/>
  <c r="AG729" i="1"/>
  <c r="AG143" i="1"/>
  <c r="AG144" i="1"/>
  <c r="AG145" i="1"/>
  <c r="AG146" i="1"/>
  <c r="AG147" i="1"/>
  <c r="AG148" i="1"/>
  <c r="AG392" i="1"/>
  <c r="AG393" i="1"/>
  <c r="AG394" i="1"/>
  <c r="AG395" i="1"/>
  <c r="AG396" i="1"/>
  <c r="AG397" i="1"/>
  <c r="AG476" i="1"/>
  <c r="AG472" i="1"/>
  <c r="AG473" i="1"/>
  <c r="AG425" i="1"/>
  <c r="AG426" i="1"/>
  <c r="AG474" i="1"/>
  <c r="AG475" i="1"/>
  <c r="AG730" i="1"/>
  <c r="AG731" i="1"/>
  <c r="AG732" i="1"/>
  <c r="AG427" i="1"/>
  <c r="AG428" i="1"/>
  <c r="AG733" i="1"/>
  <c r="AG1050" i="1"/>
  <c r="AG429" i="1"/>
  <c r="AG430" i="1"/>
  <c r="AG1015" i="1"/>
  <c r="AB1016" i="1"/>
  <c r="AE1016" i="1" s="1"/>
  <c r="AB1171" i="1"/>
  <c r="AE1171" i="1" s="1"/>
  <c r="AB1172" i="1"/>
  <c r="AE1172" i="1" s="1"/>
  <c r="AB2" i="1"/>
  <c r="AE2" i="1" s="1"/>
  <c r="AB1402" i="1"/>
  <c r="AE1402" i="1" s="1"/>
  <c r="AB1403" i="1"/>
  <c r="AE1403" i="1" s="1"/>
  <c r="AB4" i="1"/>
  <c r="AE4" i="1" s="1"/>
  <c r="AB5" i="1"/>
  <c r="AE5" i="1" s="1"/>
  <c r="AB6" i="1"/>
  <c r="AE6" i="1" s="1"/>
  <c r="AB197" i="1"/>
  <c r="AE197" i="1" s="1"/>
  <c r="AB198" i="1"/>
  <c r="AE198" i="1" s="1"/>
  <c r="AB208" i="1"/>
  <c r="AE208" i="1" s="1"/>
  <c r="AB209" i="1"/>
  <c r="AE209" i="1" s="1"/>
  <c r="AB210" i="1"/>
  <c r="AE210" i="1" s="1"/>
  <c r="AB199" i="1"/>
  <c r="AE199" i="1" s="1"/>
  <c r="AB202" i="1"/>
  <c r="AE202" i="1" s="1"/>
  <c r="AB203" i="1"/>
  <c r="AE203" i="1" s="1"/>
  <c r="AB200" i="1"/>
  <c r="AE200" i="1" s="1"/>
  <c r="AB204" i="1"/>
  <c r="AE204" i="1" s="1"/>
  <c r="AB205" i="1"/>
  <c r="AE205" i="1" s="1"/>
  <c r="AB201" i="1"/>
  <c r="AE201" i="1" s="1"/>
  <c r="AB206" i="1"/>
  <c r="AE206" i="1" s="1"/>
  <c r="AB207" i="1"/>
  <c r="AE207" i="1" s="1"/>
  <c r="AB690" i="1"/>
  <c r="AE690" i="1" s="1"/>
  <c r="AB689" i="1"/>
  <c r="AE689" i="1" s="1"/>
  <c r="AB524" i="1"/>
  <c r="AE524" i="1" s="1"/>
  <c r="AB525" i="1"/>
  <c r="AE525" i="1" s="1"/>
  <c r="AB526" i="1"/>
  <c r="AE526" i="1" s="1"/>
  <c r="AB1401" i="1"/>
  <c r="AE1401" i="1" s="1"/>
  <c r="AB515" i="1"/>
  <c r="AE515" i="1" s="1"/>
  <c r="AB518" i="1"/>
  <c r="AE518" i="1" s="1"/>
  <c r="AB519" i="1"/>
  <c r="AE519" i="1" s="1"/>
  <c r="AB516" i="1"/>
  <c r="AE516" i="1" s="1"/>
  <c r="AB520" i="1"/>
  <c r="AE520" i="1" s="1"/>
  <c r="AB521" i="1"/>
  <c r="AE521" i="1" s="1"/>
  <c r="AB517" i="1"/>
  <c r="AE517" i="1" s="1"/>
  <c r="AB522" i="1"/>
  <c r="AE522" i="1" s="1"/>
  <c r="AB523" i="1"/>
  <c r="AE523" i="1" s="1"/>
  <c r="AB1202" i="1"/>
  <c r="AE1202" i="1" s="1"/>
  <c r="AB1203" i="1"/>
  <c r="AE1203" i="1" s="1"/>
  <c r="AB1420" i="1"/>
  <c r="AE1420" i="1" s="1"/>
  <c r="AB1421" i="1"/>
  <c r="AE1421" i="1" s="1"/>
  <c r="AB7" i="1"/>
  <c r="AE7" i="1" s="1"/>
  <c r="AB8" i="1"/>
  <c r="AE8" i="1" s="1"/>
  <c r="AB9" i="1"/>
  <c r="AE9" i="1" s="1"/>
  <c r="AB211" i="1"/>
  <c r="AE211" i="1" s="1"/>
  <c r="AB212" i="1"/>
  <c r="AE212" i="1" s="1"/>
  <c r="AB213" i="1"/>
  <c r="AE213" i="1" s="1"/>
  <c r="AB527" i="1"/>
  <c r="AE527" i="1" s="1"/>
  <c r="AB528" i="1"/>
  <c r="AE528" i="1" s="1"/>
  <c r="AB1051" i="1"/>
  <c r="AE1051" i="1" s="1"/>
  <c r="AB1052" i="1"/>
  <c r="AE1052" i="1" s="1"/>
  <c r="AB1204" i="1"/>
  <c r="AE1204" i="1" s="1"/>
  <c r="AB1205" i="1"/>
  <c r="AE1205" i="1" s="1"/>
  <c r="AB1422" i="1"/>
  <c r="AE1422" i="1" s="1"/>
  <c r="AB1423" i="1"/>
  <c r="AE1423" i="1" s="1"/>
  <c r="AB1424" i="1"/>
  <c r="AE1424" i="1" s="1"/>
  <c r="AB350" i="1"/>
  <c r="AE350" i="1" s="1"/>
  <c r="AB356" i="1"/>
  <c r="AE356" i="1" s="1"/>
  <c r="AB351" i="1"/>
  <c r="AE351" i="1" s="1"/>
  <c r="AB529" i="1"/>
  <c r="AE529" i="1" s="1"/>
  <c r="AB357" i="1"/>
  <c r="AE357" i="1" s="1"/>
  <c r="AB352" i="1"/>
  <c r="AE352" i="1" s="1"/>
  <c r="AB358" i="1"/>
  <c r="AE358" i="1" s="1"/>
  <c r="AB359" i="1"/>
  <c r="AE359" i="1" s="1"/>
  <c r="AB360" i="1"/>
  <c r="AE360" i="1" s="1"/>
  <c r="AB530" i="1"/>
  <c r="AE530" i="1" s="1"/>
  <c r="AB531" i="1"/>
  <c r="AE531" i="1" s="1"/>
  <c r="AB532" i="1"/>
  <c r="AE532" i="1" s="1"/>
  <c r="AB533" i="1"/>
  <c r="AE533" i="1" s="1"/>
  <c r="AB534" i="1"/>
  <c r="AE534" i="1" s="1"/>
  <c r="AB535" i="1"/>
  <c r="AE535" i="1" s="1"/>
  <c r="AB536" i="1"/>
  <c r="AE536" i="1" s="1"/>
  <c r="AB537" i="1"/>
  <c r="AE537" i="1" s="1"/>
  <c r="AB538" i="1"/>
  <c r="AE538" i="1" s="1"/>
  <c r="AB539" i="1"/>
  <c r="AE539" i="1" s="1"/>
  <c r="AB540" i="1"/>
  <c r="AE540" i="1" s="1"/>
  <c r="AB793" i="1"/>
  <c r="AE793" i="1" s="1"/>
  <c r="AB794" i="1"/>
  <c r="AE794" i="1" s="1"/>
  <c r="AB361" i="1"/>
  <c r="AE361" i="1" s="1"/>
  <c r="AB795" i="1"/>
  <c r="AE795" i="1" s="1"/>
  <c r="AB796" i="1"/>
  <c r="AE796" i="1" s="1"/>
  <c r="AB797" i="1"/>
  <c r="AE797" i="1" s="1"/>
  <c r="AB798" i="1"/>
  <c r="AE798" i="1" s="1"/>
  <c r="AB799" i="1"/>
  <c r="AE799" i="1" s="1"/>
  <c r="AB800" i="1"/>
  <c r="AE800" i="1" s="1"/>
  <c r="AB801" i="1"/>
  <c r="AE801" i="1" s="1"/>
  <c r="AB1157" i="1"/>
  <c r="AE1157" i="1" s="1"/>
  <c r="AB353" i="1"/>
  <c r="AE353" i="1" s="1"/>
  <c r="AB354" i="1"/>
  <c r="AE354" i="1" s="1"/>
  <c r="AB1158" i="1"/>
  <c r="AE1158" i="1" s="1"/>
  <c r="AB1206" i="1"/>
  <c r="AE1206" i="1" s="1"/>
  <c r="AB1207" i="1"/>
  <c r="AE1207" i="1" s="1"/>
  <c r="AB1208" i="1"/>
  <c r="AE1208" i="1" s="1"/>
  <c r="AB1209" i="1"/>
  <c r="AE1209" i="1" s="1"/>
  <c r="AB1425" i="1"/>
  <c r="AE1425" i="1" s="1"/>
  <c r="AB1426" i="1"/>
  <c r="AE1426" i="1" s="1"/>
  <c r="AB1427" i="1"/>
  <c r="AE1427" i="1" s="1"/>
  <c r="AB355" i="1"/>
  <c r="AE355" i="1" s="1"/>
  <c r="AB479" i="1"/>
  <c r="AE479" i="1" s="1"/>
  <c r="AB485" i="1"/>
  <c r="AE485" i="1" s="1"/>
  <c r="AB214" i="1"/>
  <c r="AE214" i="1" s="1"/>
  <c r="AB216" i="1"/>
  <c r="AE216" i="1" s="1"/>
  <c r="AB215" i="1"/>
  <c r="AE215" i="1" s="1"/>
  <c r="AB217" i="1"/>
  <c r="AE217" i="1" s="1"/>
  <c r="AB218" i="1"/>
  <c r="AE218" i="1" s="1"/>
  <c r="AB687" i="1"/>
  <c r="AE687" i="1" s="1"/>
  <c r="AB688" i="1"/>
  <c r="AE688" i="1" s="1"/>
  <c r="AB493" i="1"/>
  <c r="AE493" i="1" s="1"/>
  <c r="AB480" i="1"/>
  <c r="AE480" i="1" s="1"/>
  <c r="AB802" i="1"/>
  <c r="AE802" i="1" s="1"/>
  <c r="AB803" i="1"/>
  <c r="AE803" i="1" s="1"/>
  <c r="AB1053" i="1"/>
  <c r="AE1053" i="1" s="1"/>
  <c r="AB1054" i="1"/>
  <c r="AE1054" i="1" s="1"/>
  <c r="AB1210" i="1"/>
  <c r="AE1210" i="1" s="1"/>
  <c r="AB1211" i="1"/>
  <c r="AE1211" i="1" s="1"/>
  <c r="AB1212" i="1"/>
  <c r="AE1212" i="1" s="1"/>
  <c r="AB1213" i="1"/>
  <c r="AE1213" i="1" s="1"/>
  <c r="AB1428" i="1"/>
  <c r="AE1428" i="1" s="1"/>
  <c r="AB1429" i="1"/>
  <c r="AE1429" i="1" s="1"/>
  <c r="AB486" i="1"/>
  <c r="AE486" i="1" s="1"/>
  <c r="AB494" i="1"/>
  <c r="AE494" i="1" s="1"/>
  <c r="AB1430" i="1"/>
  <c r="AE1430" i="1" s="1"/>
  <c r="AB1431" i="1"/>
  <c r="AE1431" i="1" s="1"/>
  <c r="AB398" i="1"/>
  <c r="AE398" i="1" s="1"/>
  <c r="AB481" i="1"/>
  <c r="AE481" i="1" s="1"/>
  <c r="AB487" i="1"/>
  <c r="AE487" i="1" s="1"/>
  <c r="AB400" i="1"/>
  <c r="AE400" i="1" s="1"/>
  <c r="AB399" i="1"/>
  <c r="AE399" i="1" s="1"/>
  <c r="AB495" i="1"/>
  <c r="AE495" i="1" s="1"/>
  <c r="AB219" i="1"/>
  <c r="AE219" i="1" s="1"/>
  <c r="AB227" i="1"/>
  <c r="AE227" i="1" s="1"/>
  <c r="AB220" i="1"/>
  <c r="AE220" i="1" s="1"/>
  <c r="AB228" i="1"/>
  <c r="AE228" i="1" s="1"/>
  <c r="AB221" i="1"/>
  <c r="AE221" i="1" s="1"/>
  <c r="AB229" i="1"/>
  <c r="AE229" i="1" s="1"/>
  <c r="AB230" i="1"/>
  <c r="AE230" i="1" s="1"/>
  <c r="AB222" i="1"/>
  <c r="AE222" i="1" s="1"/>
  <c r="AB231" i="1"/>
  <c r="AE231" i="1" s="1"/>
  <c r="AB232" i="1"/>
  <c r="AE232" i="1" s="1"/>
  <c r="AB223" i="1"/>
  <c r="AE223" i="1" s="1"/>
  <c r="AB224" i="1"/>
  <c r="AE224" i="1" s="1"/>
  <c r="AB225" i="1"/>
  <c r="AE225" i="1" s="1"/>
  <c r="AB226" i="1"/>
  <c r="AE226" i="1" s="1"/>
  <c r="AB541" i="1"/>
  <c r="AE541" i="1" s="1"/>
  <c r="AB545" i="1"/>
  <c r="AE545" i="1" s="1"/>
  <c r="AB542" i="1"/>
  <c r="AE542" i="1" s="1"/>
  <c r="AB546" i="1"/>
  <c r="AE546" i="1" s="1"/>
  <c r="AB543" i="1"/>
  <c r="AE543" i="1" s="1"/>
  <c r="AB547" i="1"/>
  <c r="AE547" i="1" s="1"/>
  <c r="AB548" i="1"/>
  <c r="AE548" i="1" s="1"/>
  <c r="AB544" i="1"/>
  <c r="AE544" i="1" s="1"/>
  <c r="AB549" i="1"/>
  <c r="AE549" i="1" s="1"/>
  <c r="AB550" i="1"/>
  <c r="AE550" i="1" s="1"/>
  <c r="AB804" i="1"/>
  <c r="AE804" i="1" s="1"/>
  <c r="AB805" i="1"/>
  <c r="AE805" i="1" s="1"/>
  <c r="AB806" i="1"/>
  <c r="AE806" i="1" s="1"/>
  <c r="AB807" i="1"/>
  <c r="AE807" i="1" s="1"/>
  <c r="AB808" i="1"/>
  <c r="AE808" i="1" s="1"/>
  <c r="AB347" i="1"/>
  <c r="AE347" i="1" s="1"/>
  <c r="AB348" i="1"/>
  <c r="AE348" i="1" s="1"/>
  <c r="AB349" i="1"/>
  <c r="AE349" i="1" s="1"/>
  <c r="AB344" i="1"/>
  <c r="AE344" i="1" s="1"/>
  <c r="AB345" i="1"/>
  <c r="AE345" i="1" s="1"/>
  <c r="AB346" i="1"/>
  <c r="AE346" i="1" s="1"/>
  <c r="AB560" i="1"/>
  <c r="AE560" i="1" s="1"/>
  <c r="AB561" i="1"/>
  <c r="AE561" i="1" s="1"/>
  <c r="AB562" i="1"/>
  <c r="AE562" i="1" s="1"/>
  <c r="AB557" i="1"/>
  <c r="AE557" i="1" s="1"/>
  <c r="AB558" i="1"/>
  <c r="AE558" i="1" s="1"/>
  <c r="AB559" i="1"/>
  <c r="AE559" i="1" s="1"/>
  <c r="AB812" i="1"/>
  <c r="AE812" i="1" s="1"/>
  <c r="AB813" i="1"/>
  <c r="AE813" i="1" s="1"/>
  <c r="AB814" i="1"/>
  <c r="AE814" i="1" s="1"/>
  <c r="AB809" i="1"/>
  <c r="AE809" i="1" s="1"/>
  <c r="AB810" i="1"/>
  <c r="AE810" i="1" s="1"/>
  <c r="AB811" i="1"/>
  <c r="AE811" i="1" s="1"/>
  <c r="AB977" i="1"/>
  <c r="AE977" i="1" s="1"/>
  <c r="AB978" i="1"/>
  <c r="AE978" i="1" s="1"/>
  <c r="AB979" i="1"/>
  <c r="AE979" i="1" s="1"/>
  <c r="AB980" i="1"/>
  <c r="AE980" i="1" s="1"/>
  <c r="AB981" i="1"/>
  <c r="AE981" i="1" s="1"/>
  <c r="AB982" i="1"/>
  <c r="AE982" i="1" s="1"/>
  <c r="AB974" i="1"/>
  <c r="AE974" i="1" s="1"/>
  <c r="AB975" i="1"/>
  <c r="AE975" i="1" s="1"/>
  <c r="AB976" i="1"/>
  <c r="AE976" i="1" s="1"/>
  <c r="AB1362" i="1"/>
  <c r="AE1362" i="1" s="1"/>
  <c r="AB1363" i="1"/>
  <c r="AE1363" i="1" s="1"/>
  <c r="AB1364" i="1"/>
  <c r="AE1364" i="1" s="1"/>
  <c r="AB1365" i="1"/>
  <c r="AE1365" i="1" s="1"/>
  <c r="AB1366" i="1"/>
  <c r="AE1366" i="1" s="1"/>
  <c r="AB1367" i="1"/>
  <c r="AE1367" i="1" s="1"/>
  <c r="AB691" i="1"/>
  <c r="AE691" i="1" s="1"/>
  <c r="AB692" i="1"/>
  <c r="AE692" i="1" s="1"/>
  <c r="AB693" i="1"/>
  <c r="AE693" i="1" s="1"/>
  <c r="AB694" i="1"/>
  <c r="AE694" i="1" s="1"/>
  <c r="AB1359" i="1"/>
  <c r="AE1359" i="1" s="1"/>
  <c r="AB1360" i="1"/>
  <c r="AE1360" i="1" s="1"/>
  <c r="AB1361" i="1"/>
  <c r="AE1361" i="1" s="1"/>
  <c r="AB1017" i="1"/>
  <c r="AE1017" i="1" s="1"/>
  <c r="AB1018" i="1"/>
  <c r="AE1018" i="1" s="1"/>
  <c r="AB1019" i="1"/>
  <c r="AE1019" i="1" s="1"/>
  <c r="AB1020" i="1"/>
  <c r="AE1020" i="1" s="1"/>
  <c r="AB1173" i="1"/>
  <c r="AE1173" i="1" s="1"/>
  <c r="AB1174" i="1"/>
  <c r="AE1174" i="1" s="1"/>
  <c r="AB1175" i="1"/>
  <c r="AE1175" i="1" s="1"/>
  <c r="AB1176" i="1"/>
  <c r="AE1176" i="1" s="1"/>
  <c r="AB3" i="1"/>
  <c r="AE3" i="1" s="1"/>
  <c r="AB175" i="1"/>
  <c r="AE175" i="1" s="1"/>
  <c r="AB176" i="1"/>
  <c r="AE176" i="1" s="1"/>
  <c r="AB177" i="1"/>
  <c r="AE177" i="1" s="1"/>
  <c r="AB178" i="1"/>
  <c r="AE178" i="1" s="1"/>
  <c r="AB179" i="1"/>
  <c r="AE179" i="1" s="1"/>
  <c r="AB431" i="1"/>
  <c r="AE431" i="1" s="1"/>
  <c r="AB432" i="1"/>
  <c r="AE432" i="1" s="1"/>
  <c r="AB433" i="1"/>
  <c r="AE433" i="1" s="1"/>
  <c r="AB434" i="1"/>
  <c r="AE434" i="1" s="1"/>
  <c r="AB435" i="1"/>
  <c r="AE435" i="1" s="1"/>
  <c r="AB695" i="1"/>
  <c r="AE695" i="1" s="1"/>
  <c r="AB696" i="1"/>
  <c r="AE696" i="1" s="1"/>
  <c r="AB697" i="1"/>
  <c r="AE697" i="1" s="1"/>
  <c r="AB698" i="1"/>
  <c r="AE698" i="1" s="1"/>
  <c r="AB699" i="1"/>
  <c r="AE699" i="1" s="1"/>
  <c r="AB1021" i="1"/>
  <c r="AE1021" i="1" s="1"/>
  <c r="AB1022" i="1"/>
  <c r="AE1022" i="1" s="1"/>
  <c r="AB1023" i="1"/>
  <c r="AE1023" i="1" s="1"/>
  <c r="AB1024" i="1"/>
  <c r="AE1024" i="1" s="1"/>
  <c r="AB1025" i="1"/>
  <c r="AE1025" i="1" s="1"/>
  <c r="AB1177" i="1"/>
  <c r="AE1177" i="1" s="1"/>
  <c r="AB1178" i="1"/>
  <c r="AE1178" i="1" s="1"/>
  <c r="AB1179" i="1"/>
  <c r="AE1179" i="1" s="1"/>
  <c r="AB1180" i="1"/>
  <c r="AE1180" i="1" s="1"/>
  <c r="AB1404" i="1"/>
  <c r="AE1404" i="1" s="1"/>
  <c r="AB488" i="1"/>
  <c r="AE488" i="1" s="1"/>
  <c r="AB491" i="1"/>
  <c r="AE491" i="1" s="1"/>
  <c r="AB489" i="1"/>
  <c r="AE489" i="1" s="1"/>
  <c r="AB492" i="1"/>
  <c r="AE492" i="1" s="1"/>
  <c r="AB490" i="1"/>
  <c r="AE490" i="1" s="1"/>
  <c r="AB482" i="1"/>
  <c r="AE482" i="1" s="1"/>
  <c r="AB496" i="1"/>
  <c r="AE496" i="1" s="1"/>
  <c r="AB483" i="1"/>
  <c r="AE483" i="1" s="1"/>
  <c r="AB497" i="1"/>
  <c r="AE497" i="1" s="1"/>
  <c r="AB484" i="1"/>
  <c r="AE484" i="1" s="1"/>
  <c r="AB498" i="1"/>
  <c r="AE498" i="1" s="1"/>
  <c r="AB155" i="1"/>
  <c r="AE155" i="1" s="1"/>
  <c r="AB156" i="1"/>
  <c r="AE156" i="1" s="1"/>
  <c r="AB157" i="1"/>
  <c r="AE157" i="1" s="1"/>
  <c r="AB158" i="1"/>
  <c r="AE158" i="1" s="1"/>
  <c r="AB159" i="1"/>
  <c r="AE159" i="1" s="1"/>
  <c r="AB160" i="1"/>
  <c r="AE160" i="1" s="1"/>
  <c r="AB233" i="1"/>
  <c r="AE233" i="1" s="1"/>
  <c r="AB234" i="1"/>
  <c r="AE234" i="1" s="1"/>
  <c r="AB734" i="1"/>
  <c r="AE734" i="1" s="1"/>
  <c r="AB235" i="1"/>
  <c r="AE235" i="1" s="1"/>
  <c r="AB236" i="1"/>
  <c r="AE236" i="1" s="1"/>
  <c r="AB237" i="1"/>
  <c r="AE237" i="1" s="1"/>
  <c r="AB238" i="1"/>
  <c r="AE238" i="1" s="1"/>
  <c r="AB568" i="1"/>
  <c r="AE568" i="1" s="1"/>
  <c r="AB569" i="1"/>
  <c r="AE569" i="1" s="1"/>
  <c r="AB570" i="1"/>
  <c r="AE570" i="1" s="1"/>
  <c r="AB573" i="1"/>
  <c r="AE573" i="1" s="1"/>
  <c r="AB574" i="1"/>
  <c r="AE574" i="1" s="1"/>
  <c r="AB735" i="1"/>
  <c r="AE735" i="1" s="1"/>
  <c r="AB575" i="1"/>
  <c r="AE575" i="1" s="1"/>
  <c r="AB563" i="1"/>
  <c r="AE563" i="1" s="1"/>
  <c r="AB579" i="1"/>
  <c r="AE579" i="1" s="1"/>
  <c r="AB564" i="1"/>
  <c r="AE564" i="1" s="1"/>
  <c r="AB580" i="1"/>
  <c r="AE580" i="1" s="1"/>
  <c r="AB565" i="1"/>
  <c r="AE565" i="1" s="1"/>
  <c r="AB581" i="1"/>
  <c r="AE581" i="1" s="1"/>
  <c r="AB566" i="1"/>
  <c r="AE566" i="1" s="1"/>
  <c r="AB736" i="1"/>
  <c r="AE736" i="1" s="1"/>
  <c r="AB576" i="1"/>
  <c r="AE576" i="1" s="1"/>
  <c r="AB567" i="1"/>
  <c r="AE567" i="1" s="1"/>
  <c r="AB577" i="1"/>
  <c r="AE577" i="1" s="1"/>
  <c r="AB578" i="1"/>
  <c r="AE578" i="1" s="1"/>
  <c r="AB737" i="1"/>
  <c r="AE737" i="1" s="1"/>
  <c r="AB571" i="1"/>
  <c r="AE571" i="1" s="1"/>
  <c r="AB572" i="1"/>
  <c r="AE572" i="1" s="1"/>
  <c r="AB815" i="1"/>
  <c r="AE815" i="1" s="1"/>
  <c r="AB830" i="1"/>
  <c r="AE830" i="1" s="1"/>
  <c r="AB816" i="1"/>
  <c r="AE816" i="1" s="1"/>
  <c r="AB831" i="1"/>
  <c r="AE831" i="1" s="1"/>
  <c r="AB817" i="1"/>
  <c r="AE817" i="1" s="1"/>
  <c r="AB821" i="1"/>
  <c r="AE821" i="1" s="1"/>
  <c r="AB738" i="1"/>
  <c r="AE738" i="1" s="1"/>
  <c r="AB822" i="1"/>
  <c r="AE822" i="1" s="1"/>
  <c r="AB823" i="1"/>
  <c r="AE823" i="1" s="1"/>
  <c r="AB827" i="1"/>
  <c r="AE827" i="1" s="1"/>
  <c r="AB834" i="1"/>
  <c r="AE834" i="1" s="1"/>
  <c r="AB828" i="1"/>
  <c r="AE828" i="1" s="1"/>
  <c r="AB835" i="1"/>
  <c r="AE835" i="1" s="1"/>
  <c r="AB829" i="1"/>
  <c r="AE829" i="1" s="1"/>
  <c r="AB824" i="1"/>
  <c r="AE824" i="1" s="1"/>
  <c r="AB825" i="1"/>
  <c r="AE825" i="1" s="1"/>
  <c r="AB826" i="1"/>
  <c r="AE826" i="1" s="1"/>
  <c r="AB818" i="1"/>
  <c r="AE818" i="1" s="1"/>
  <c r="AB832" i="1"/>
  <c r="AE832" i="1" s="1"/>
  <c r="AB739" i="1"/>
  <c r="AE739" i="1" s="1"/>
  <c r="AB819" i="1"/>
  <c r="AE819" i="1" s="1"/>
  <c r="AB833" i="1"/>
  <c r="AE833" i="1" s="1"/>
  <c r="AB820" i="1"/>
  <c r="AE820" i="1" s="1"/>
  <c r="AB1055" i="1"/>
  <c r="AE1055" i="1" s="1"/>
  <c r="AB1070" i="1"/>
  <c r="AE1070" i="1" s="1"/>
  <c r="AB1085" i="1"/>
  <c r="AE1085" i="1" s="1"/>
  <c r="AB1056" i="1"/>
  <c r="AE1056" i="1" s="1"/>
  <c r="AB1071" i="1"/>
  <c r="AE1071" i="1" s="1"/>
  <c r="AB1086" i="1"/>
  <c r="AE1086" i="1" s="1"/>
  <c r="AB1057" i="1"/>
  <c r="AE1057" i="1" s="1"/>
  <c r="AB1087" i="1"/>
  <c r="AE1087" i="1" s="1"/>
  <c r="AB1061" i="1"/>
  <c r="AE1061" i="1" s="1"/>
  <c r="AB1076" i="1"/>
  <c r="AE1076" i="1" s="1"/>
  <c r="AB1062" i="1"/>
  <c r="AE1062" i="1" s="1"/>
  <c r="AB1077" i="1"/>
  <c r="AE1077" i="1" s="1"/>
  <c r="AB1063" i="1"/>
  <c r="AE1063" i="1" s="1"/>
  <c r="AB1078" i="1"/>
  <c r="AE1078" i="1" s="1"/>
  <c r="AB1067" i="1"/>
  <c r="AE1067" i="1" s="1"/>
  <c r="AB1074" i="1"/>
  <c r="AE1074" i="1" s="1"/>
  <c r="AB1079" i="1"/>
  <c r="AE1079" i="1" s="1"/>
  <c r="AB1068" i="1"/>
  <c r="AE1068" i="1" s="1"/>
  <c r="AB1075" i="1"/>
  <c r="AE1075" i="1" s="1"/>
  <c r="AB1080" i="1"/>
  <c r="AE1080" i="1" s="1"/>
  <c r="AB1069" i="1"/>
  <c r="AE1069" i="1" s="1"/>
  <c r="AB935" i="1"/>
  <c r="AE935" i="1" s="1"/>
  <c r="AB939" i="1"/>
  <c r="AE939" i="1" s="1"/>
  <c r="AB1081" i="1"/>
  <c r="AE1081" i="1" s="1"/>
  <c r="AB1064" i="1"/>
  <c r="AE1064" i="1" s="1"/>
  <c r="AB1082" i="1"/>
  <c r="AE1082" i="1" s="1"/>
  <c r="AB1065" i="1"/>
  <c r="AE1065" i="1" s="1"/>
  <c r="AB1083" i="1"/>
  <c r="AE1083" i="1" s="1"/>
  <c r="AB1066" i="1"/>
  <c r="AE1066" i="1" s="1"/>
  <c r="AB1084" i="1"/>
  <c r="AE1084" i="1" s="1"/>
  <c r="AB1058" i="1"/>
  <c r="AE1058" i="1" s="1"/>
  <c r="AB936" i="1"/>
  <c r="AE936" i="1" s="1"/>
  <c r="AB940" i="1"/>
  <c r="AE940" i="1" s="1"/>
  <c r="AB1072" i="1"/>
  <c r="AE1072" i="1" s="1"/>
  <c r="AB1088" i="1"/>
  <c r="AE1088" i="1" s="1"/>
  <c r="AB1059" i="1"/>
  <c r="AE1059" i="1" s="1"/>
  <c r="AB1073" i="1"/>
  <c r="AE1073" i="1" s="1"/>
  <c r="AB1089" i="1"/>
  <c r="AE1089" i="1" s="1"/>
  <c r="AB1060" i="1"/>
  <c r="AE1060" i="1" s="1"/>
  <c r="AB1090" i="1"/>
  <c r="AE1090" i="1" s="1"/>
  <c r="AB1220" i="1"/>
  <c r="AE1220" i="1" s="1"/>
  <c r="AB1226" i="1"/>
  <c r="AE1226" i="1" s="1"/>
  <c r="AB941" i="1"/>
  <c r="AE941" i="1" s="1"/>
  <c r="AB937" i="1"/>
  <c r="AE937" i="1" s="1"/>
  <c r="AB1227" i="1"/>
  <c r="AE1227" i="1" s="1"/>
  <c r="AB1221" i="1"/>
  <c r="AE1221" i="1" s="1"/>
  <c r="AB1228" i="1"/>
  <c r="AE1228" i="1" s="1"/>
  <c r="AB1229" i="1"/>
  <c r="AE1229" i="1" s="1"/>
  <c r="AB1222" i="1"/>
  <c r="AE1222" i="1" s="1"/>
  <c r="AB1230" i="1"/>
  <c r="AE1230" i="1" s="1"/>
  <c r="AB1231" i="1"/>
  <c r="AE1231" i="1" s="1"/>
  <c r="AB1214" i="1"/>
  <c r="AE1214" i="1" s="1"/>
  <c r="AB1215" i="1"/>
  <c r="AE1215" i="1" s="1"/>
  <c r="AB942" i="1"/>
  <c r="AE942" i="1" s="1"/>
  <c r="AB1216" i="1"/>
  <c r="AE1216" i="1" s="1"/>
  <c r="AB1217" i="1"/>
  <c r="AE1217" i="1" s="1"/>
  <c r="AB1398" i="1"/>
  <c r="AE1398" i="1" s="1"/>
  <c r="AB1218" i="1"/>
  <c r="AE1218" i="1" s="1"/>
  <c r="AB1399" i="1"/>
  <c r="AE1399" i="1" s="1"/>
  <c r="AB1219" i="1"/>
  <c r="AE1219" i="1" s="1"/>
  <c r="AB1400" i="1"/>
  <c r="AE1400" i="1" s="1"/>
  <c r="AB1223" i="1"/>
  <c r="AE1223" i="1" s="1"/>
  <c r="AB938" i="1"/>
  <c r="AE938" i="1" s="1"/>
  <c r="AB1224" i="1"/>
  <c r="AE1224" i="1" s="1"/>
  <c r="AB1225" i="1"/>
  <c r="AE1225" i="1" s="1"/>
  <c r="AB1232" i="1"/>
  <c r="AE1232" i="1" s="1"/>
  <c r="AB1233" i="1"/>
  <c r="AE1233" i="1" s="1"/>
  <c r="AB1234" i="1"/>
  <c r="AE1234" i="1" s="1"/>
  <c r="AB1235" i="1"/>
  <c r="AE1235" i="1" s="1"/>
  <c r="AB1236" i="1"/>
  <c r="AE1236" i="1" s="1"/>
  <c r="AB1237" i="1"/>
  <c r="AE1237" i="1" s="1"/>
  <c r="AB239" i="1"/>
  <c r="AE239" i="1" s="1"/>
  <c r="AB240" i="1"/>
  <c r="AE240" i="1" s="1"/>
  <c r="AB582" i="1"/>
  <c r="AE582" i="1" s="1"/>
  <c r="AB583" i="1"/>
  <c r="AE583" i="1" s="1"/>
  <c r="AB836" i="1"/>
  <c r="AE836" i="1" s="1"/>
  <c r="AB128" i="1"/>
  <c r="AE128" i="1" s="1"/>
  <c r="AB943" i="1"/>
  <c r="AE943" i="1" s="1"/>
  <c r="AB837" i="1"/>
  <c r="AE837" i="1" s="1"/>
  <c r="AB1091" i="1"/>
  <c r="AE1091" i="1" s="1"/>
  <c r="AB1092" i="1"/>
  <c r="AE1092" i="1" s="1"/>
  <c r="AB1432" i="1"/>
  <c r="AE1432" i="1" s="1"/>
  <c r="AB1433" i="1"/>
  <c r="AE1433" i="1" s="1"/>
  <c r="AB1434" i="1"/>
  <c r="AE1434" i="1" s="1"/>
  <c r="AB1435" i="1"/>
  <c r="AE1435" i="1" s="1"/>
  <c r="AB1436" i="1"/>
  <c r="AE1436" i="1" s="1"/>
  <c r="AB1437" i="1"/>
  <c r="AE1437" i="1" s="1"/>
  <c r="AB1438" i="1"/>
  <c r="AE1438" i="1" s="1"/>
  <c r="AB1439" i="1"/>
  <c r="AE1439" i="1" s="1"/>
  <c r="AB129" i="1"/>
  <c r="AE129" i="1" s="1"/>
  <c r="AB130" i="1"/>
  <c r="AE130" i="1" s="1"/>
  <c r="AB137" i="1"/>
  <c r="AE137" i="1" s="1"/>
  <c r="AB125" i="1"/>
  <c r="AE125" i="1" s="1"/>
  <c r="AB138" i="1"/>
  <c r="AE138" i="1" s="1"/>
  <c r="AB126" i="1"/>
  <c r="AE126" i="1" s="1"/>
  <c r="AB139" i="1"/>
  <c r="AE139" i="1" s="1"/>
  <c r="AB127" i="1"/>
  <c r="AE127" i="1" s="1"/>
  <c r="AB140" i="1"/>
  <c r="AE140" i="1" s="1"/>
  <c r="AB134" i="1"/>
  <c r="AE134" i="1" s="1"/>
  <c r="AB131" i="1"/>
  <c r="AE131" i="1" s="1"/>
  <c r="AB122" i="1"/>
  <c r="AE122" i="1" s="1"/>
  <c r="AB141" i="1"/>
  <c r="AE141" i="1" s="1"/>
  <c r="AB135" i="1"/>
  <c r="AE135" i="1" s="1"/>
  <c r="AB132" i="1"/>
  <c r="AE132" i="1" s="1"/>
  <c r="AB123" i="1"/>
  <c r="AE123" i="1" s="1"/>
  <c r="AB142" i="1"/>
  <c r="AE142" i="1" s="1"/>
  <c r="AB136" i="1"/>
  <c r="AE136" i="1" s="1"/>
  <c r="AB133" i="1"/>
  <c r="AE133" i="1" s="1"/>
  <c r="AB124" i="1"/>
  <c r="AE124" i="1" s="1"/>
  <c r="AB13" i="1"/>
  <c r="AE13" i="1" s="1"/>
  <c r="AB14" i="1"/>
  <c r="AE14" i="1" s="1"/>
  <c r="AB15" i="1"/>
  <c r="AE15" i="1" s="1"/>
  <c r="AB16" i="1"/>
  <c r="AE16" i="1" s="1"/>
  <c r="AB17" i="1"/>
  <c r="AE17" i="1" s="1"/>
  <c r="AB18" i="1"/>
  <c r="AE18" i="1" s="1"/>
  <c r="AB19" i="1"/>
  <c r="AE19" i="1" s="1"/>
  <c r="AB10" i="1"/>
  <c r="AE10" i="1" s="1"/>
  <c r="AB20" i="1"/>
  <c r="AE20" i="1" s="1"/>
  <c r="AB11" i="1"/>
  <c r="AE11" i="1" s="1"/>
  <c r="AB21" i="1"/>
  <c r="AE21" i="1" s="1"/>
  <c r="AB12" i="1"/>
  <c r="AE12" i="1" s="1"/>
  <c r="AB244" i="1"/>
  <c r="AE244" i="1" s="1"/>
  <c r="AB245" i="1"/>
  <c r="AE245" i="1" s="1"/>
  <c r="AB246" i="1"/>
  <c r="AE246" i="1" s="1"/>
  <c r="AB247" i="1"/>
  <c r="AE247" i="1" s="1"/>
  <c r="AB248" i="1"/>
  <c r="AE248" i="1" s="1"/>
  <c r="AB249" i="1"/>
  <c r="AE249" i="1" s="1"/>
  <c r="AB241" i="1"/>
  <c r="AE241" i="1" s="1"/>
  <c r="AB250" i="1"/>
  <c r="AE250" i="1" s="1"/>
  <c r="AB253" i="1"/>
  <c r="AE253" i="1" s="1"/>
  <c r="AB255" i="1"/>
  <c r="AE255" i="1" s="1"/>
  <c r="AB242" i="1"/>
  <c r="AE242" i="1" s="1"/>
  <c r="AB944" i="1"/>
  <c r="AE944" i="1" s="1"/>
  <c r="AB1299" i="1"/>
  <c r="AE1299" i="1" s="1"/>
  <c r="AB1314" i="1"/>
  <c r="AE1314" i="1" s="1"/>
  <c r="AB1323" i="1"/>
  <c r="AE1323" i="1" s="1"/>
  <c r="AB251" i="1"/>
  <c r="AE251" i="1" s="1"/>
  <c r="AB254" i="1"/>
  <c r="AE254" i="1" s="1"/>
  <c r="AB256" i="1"/>
  <c r="AE256" i="1" s="1"/>
  <c r="AB243" i="1"/>
  <c r="AE243" i="1" s="1"/>
  <c r="AB252" i="1"/>
  <c r="AE252" i="1" s="1"/>
  <c r="AB257" i="1"/>
  <c r="AE257" i="1" s="1"/>
  <c r="AB587" i="1"/>
  <c r="AE587" i="1" s="1"/>
  <c r="AB602" i="1"/>
  <c r="AE602" i="1" s="1"/>
  <c r="AB588" i="1"/>
  <c r="AE588" i="1" s="1"/>
  <c r="AB603" i="1"/>
  <c r="AE603" i="1" s="1"/>
  <c r="AB589" i="1"/>
  <c r="AE589" i="1" s="1"/>
  <c r="AB590" i="1"/>
  <c r="AE590" i="1" s="1"/>
  <c r="AB591" i="1"/>
  <c r="AE591" i="1" s="1"/>
  <c r="AB592" i="1"/>
  <c r="AE592" i="1" s="1"/>
  <c r="AB584" i="1"/>
  <c r="AE584" i="1" s="1"/>
  <c r="AB593" i="1"/>
  <c r="AE593" i="1" s="1"/>
  <c r="AB595" i="1"/>
  <c r="AE595" i="1" s="1"/>
  <c r="AB598" i="1"/>
  <c r="AE598" i="1" s="1"/>
  <c r="AB600" i="1"/>
  <c r="AE600" i="1" s="1"/>
  <c r="AB604" i="1"/>
  <c r="AE604" i="1" s="1"/>
  <c r="AB585" i="1"/>
  <c r="AE585" i="1" s="1"/>
  <c r="AB594" i="1"/>
  <c r="AE594" i="1" s="1"/>
  <c r="AB596" i="1"/>
  <c r="AE596" i="1" s="1"/>
  <c r="AB599" i="1"/>
  <c r="AE599" i="1" s="1"/>
  <c r="AB601" i="1"/>
  <c r="AE601" i="1" s="1"/>
  <c r="AB586" i="1"/>
  <c r="AE586" i="1" s="1"/>
  <c r="AB597" i="1"/>
  <c r="AE597" i="1" s="1"/>
  <c r="AB841" i="1"/>
  <c r="AE841" i="1" s="1"/>
  <c r="AB853" i="1"/>
  <c r="AE853" i="1" s="1"/>
  <c r="AB1300" i="1"/>
  <c r="AE1300" i="1" s="1"/>
  <c r="AB1315" i="1"/>
  <c r="AE1315" i="1" s="1"/>
  <c r="AB1324" i="1"/>
  <c r="AE1324" i="1" s="1"/>
  <c r="AB1301" i="1"/>
  <c r="AE1301" i="1" s="1"/>
  <c r="AB1316" i="1"/>
  <c r="AE1316" i="1" s="1"/>
  <c r="AB842" i="1"/>
  <c r="AE842" i="1" s="1"/>
  <c r="AB854" i="1"/>
  <c r="AE854" i="1" s="1"/>
  <c r="AB843" i="1"/>
  <c r="AE843" i="1" s="1"/>
  <c r="AB844" i="1"/>
  <c r="AE844" i="1" s="1"/>
  <c r="AB845" i="1"/>
  <c r="AE845" i="1" s="1"/>
  <c r="AB846" i="1"/>
  <c r="AE846" i="1" s="1"/>
  <c r="AB838" i="1"/>
  <c r="AE838" i="1" s="1"/>
  <c r="AB847" i="1"/>
  <c r="AE847" i="1" s="1"/>
  <c r="AB1325" i="1"/>
  <c r="AE1325" i="1" s="1"/>
  <c r="AB1302" i="1"/>
  <c r="AE1302" i="1" s="1"/>
  <c r="AB1308" i="1"/>
  <c r="AE1308" i="1" s="1"/>
  <c r="AB1317" i="1"/>
  <c r="AE1317" i="1" s="1"/>
  <c r="AB1303" i="1"/>
  <c r="AE1303" i="1" s="1"/>
  <c r="AB849" i="1"/>
  <c r="AE849" i="1" s="1"/>
  <c r="AB851" i="1"/>
  <c r="AE851" i="1" s="1"/>
  <c r="AB855" i="1"/>
  <c r="AE855" i="1" s="1"/>
  <c r="AB856" i="1"/>
  <c r="AE856" i="1" s="1"/>
  <c r="AB859" i="1"/>
  <c r="AE859" i="1" s="1"/>
  <c r="AB1309" i="1"/>
  <c r="AE1309" i="1" s="1"/>
  <c r="AB1318" i="1"/>
  <c r="AE1318" i="1" s="1"/>
  <c r="AB861" i="1"/>
  <c r="AE861" i="1" s="1"/>
  <c r="AB839" i="1"/>
  <c r="AE839" i="1" s="1"/>
  <c r="AB848" i="1"/>
  <c r="AE848" i="1" s="1"/>
  <c r="AB850" i="1"/>
  <c r="AE850" i="1" s="1"/>
  <c r="AB852" i="1"/>
  <c r="AE852" i="1" s="1"/>
  <c r="AB857" i="1"/>
  <c r="AE857" i="1" s="1"/>
  <c r="AB860" i="1"/>
  <c r="AE860" i="1" s="1"/>
  <c r="AB862" i="1"/>
  <c r="AE862" i="1" s="1"/>
  <c r="AB840" i="1"/>
  <c r="AE840" i="1" s="1"/>
  <c r="AB858" i="1"/>
  <c r="AE858" i="1" s="1"/>
  <c r="AB1304" i="1"/>
  <c r="AE1304" i="1" s="1"/>
  <c r="AB1095" i="1"/>
  <c r="AE1095" i="1" s="1"/>
  <c r="AB1164" i="1"/>
  <c r="AE1164" i="1" s="1"/>
  <c r="AB1096" i="1"/>
  <c r="AE1096" i="1" s="1"/>
  <c r="AB1165" i="1"/>
  <c r="AE1165" i="1" s="1"/>
  <c r="AB1310" i="1"/>
  <c r="AE1310" i="1" s="1"/>
  <c r="AB1166" i="1"/>
  <c r="AE1166" i="1" s="1"/>
  <c r="AB1167" i="1"/>
  <c r="AE1167" i="1" s="1"/>
  <c r="AB1168" i="1"/>
  <c r="AE1168" i="1" s="1"/>
  <c r="AB1093" i="1"/>
  <c r="AE1093" i="1" s="1"/>
  <c r="AB1319" i="1"/>
  <c r="AE1319" i="1" s="1"/>
  <c r="AB1097" i="1"/>
  <c r="AE1097" i="1" s="1"/>
  <c r="AB1099" i="1"/>
  <c r="AE1099" i="1" s="1"/>
  <c r="AB1100" i="1"/>
  <c r="AE1100" i="1" s="1"/>
  <c r="AB1105" i="1"/>
  <c r="AE1105" i="1" s="1"/>
  <c r="AB1106" i="1"/>
  <c r="AE1106" i="1" s="1"/>
  <c r="AB1169" i="1"/>
  <c r="AE1169" i="1" s="1"/>
  <c r="AB1094" i="1"/>
  <c r="AE1094" i="1" s="1"/>
  <c r="AB1297" i="1"/>
  <c r="AE1297" i="1" s="1"/>
  <c r="AB1298" i="1"/>
  <c r="AE1298" i="1" s="1"/>
  <c r="AB1305" i="1"/>
  <c r="AE1305" i="1" s="1"/>
  <c r="AB1098" i="1"/>
  <c r="AE1098" i="1" s="1"/>
  <c r="AB1101" i="1"/>
  <c r="AE1101" i="1" s="1"/>
  <c r="AB1102" i="1"/>
  <c r="AE1102" i="1" s="1"/>
  <c r="AB1107" i="1"/>
  <c r="AE1107" i="1" s="1"/>
  <c r="AB1170" i="1"/>
  <c r="AE1170" i="1" s="1"/>
  <c r="AB1103" i="1"/>
  <c r="AE1103" i="1" s="1"/>
  <c r="AB1104" i="1"/>
  <c r="AE1104" i="1" s="1"/>
  <c r="AB1311" i="1"/>
  <c r="AE1311" i="1" s="1"/>
  <c r="AB1320" i="1"/>
  <c r="AE1320" i="1" s="1"/>
  <c r="AB1306" i="1"/>
  <c r="AE1306" i="1" s="1"/>
  <c r="AB1108" i="1"/>
  <c r="AE1108" i="1" s="1"/>
  <c r="AB1163" i="1"/>
  <c r="AE1163" i="1" s="1"/>
  <c r="AB1238" i="1"/>
  <c r="AE1238" i="1" s="1"/>
  <c r="AB1239" i="1"/>
  <c r="AE1239" i="1" s="1"/>
  <c r="AB1240" i="1"/>
  <c r="AE1240" i="1" s="1"/>
  <c r="AB1243" i="1"/>
  <c r="AE1243" i="1" s="1"/>
  <c r="AB1246" i="1"/>
  <c r="AE1246" i="1" s="1"/>
  <c r="AB1312" i="1"/>
  <c r="AE1312" i="1" s="1"/>
  <c r="AB1321" i="1"/>
  <c r="AE1321" i="1" s="1"/>
  <c r="AB1241" i="1"/>
  <c r="AE1241" i="1" s="1"/>
  <c r="AB1244" i="1"/>
  <c r="AE1244" i="1" s="1"/>
  <c r="AB1247" i="1"/>
  <c r="AE1247" i="1" s="1"/>
  <c r="AB1242" i="1"/>
  <c r="AE1242" i="1" s="1"/>
  <c r="AB1245" i="1"/>
  <c r="AE1245" i="1" s="1"/>
  <c r="AB1248" i="1"/>
  <c r="AE1248" i="1" s="1"/>
  <c r="AB1450" i="1"/>
  <c r="AE1450" i="1" s="1"/>
  <c r="AB1451" i="1"/>
  <c r="AE1451" i="1" s="1"/>
  <c r="AB1452" i="1"/>
  <c r="AE1452" i="1" s="1"/>
  <c r="AB1453" i="1"/>
  <c r="AE1453" i="1" s="1"/>
  <c r="AB1454" i="1"/>
  <c r="AE1454" i="1" s="1"/>
  <c r="AB1440" i="1"/>
  <c r="AE1440" i="1" s="1"/>
  <c r="AB1441" i="1"/>
  <c r="AE1441" i="1" s="1"/>
  <c r="AB1442" i="1"/>
  <c r="AE1442" i="1" s="1"/>
  <c r="AB1447" i="1"/>
  <c r="AE1447" i="1" s="1"/>
  <c r="AB1455" i="1"/>
  <c r="AE1455" i="1" s="1"/>
  <c r="AB1456" i="1"/>
  <c r="AE1456" i="1" s="1"/>
  <c r="AB1443" i="1"/>
  <c r="AE1443" i="1" s="1"/>
  <c r="AB1444" i="1"/>
  <c r="AE1444" i="1" s="1"/>
  <c r="AB1448" i="1"/>
  <c r="AE1448" i="1" s="1"/>
  <c r="AB1307" i="1"/>
  <c r="AE1307" i="1" s="1"/>
  <c r="AB1457" i="1"/>
  <c r="AE1457" i="1" s="1"/>
  <c r="AB1445" i="1"/>
  <c r="AE1445" i="1" s="1"/>
  <c r="AB1446" i="1"/>
  <c r="AE1446" i="1" s="1"/>
  <c r="AB1449" i="1"/>
  <c r="AE1449" i="1" s="1"/>
  <c r="AB1249" i="1"/>
  <c r="AE1249" i="1" s="1"/>
  <c r="AB1250" i="1"/>
  <c r="AE1250" i="1" s="1"/>
  <c r="AB1251" i="1"/>
  <c r="AE1251" i="1" s="1"/>
  <c r="AB1252" i="1"/>
  <c r="AE1252" i="1" s="1"/>
  <c r="AB1458" i="1"/>
  <c r="AE1458" i="1" s="1"/>
  <c r="AB1459" i="1"/>
  <c r="AE1459" i="1" s="1"/>
  <c r="AB1460" i="1"/>
  <c r="AE1460" i="1" s="1"/>
  <c r="AB1461" i="1"/>
  <c r="AE1461" i="1" s="1"/>
  <c r="AB22" i="1"/>
  <c r="AE22" i="1" s="1"/>
  <c r="AB23" i="1"/>
  <c r="AE23" i="1" s="1"/>
  <c r="AB24" i="1"/>
  <c r="AE24" i="1" s="1"/>
  <c r="AB258" i="1"/>
  <c r="AE258" i="1" s="1"/>
  <c r="AB259" i="1"/>
  <c r="AE259" i="1" s="1"/>
  <c r="AB260" i="1"/>
  <c r="AE260" i="1" s="1"/>
  <c r="AB261" i="1"/>
  <c r="AE261" i="1" s="1"/>
  <c r="AB262" i="1"/>
  <c r="AE262" i="1" s="1"/>
  <c r="AB263" i="1"/>
  <c r="AE263" i="1" s="1"/>
  <c r="AB1313" i="1"/>
  <c r="AE1313" i="1" s="1"/>
  <c r="AB380" i="1"/>
  <c r="AE380" i="1" s="1"/>
  <c r="AB381" i="1"/>
  <c r="AE381" i="1" s="1"/>
  <c r="AB264" i="1"/>
  <c r="AE264" i="1" s="1"/>
  <c r="AB265" i="1"/>
  <c r="AE265" i="1" s="1"/>
  <c r="AB266" i="1"/>
  <c r="AE266" i="1" s="1"/>
  <c r="AB617" i="1"/>
  <c r="AE617" i="1" s="1"/>
  <c r="AB614" i="1"/>
  <c r="AE614" i="1" s="1"/>
  <c r="AB615" i="1"/>
  <c r="AE615" i="1" s="1"/>
  <c r="AB608" i="1"/>
  <c r="AE608" i="1" s="1"/>
  <c r="AB609" i="1"/>
  <c r="AE609" i="1" s="1"/>
  <c r="AB616" i="1"/>
  <c r="AE616" i="1" s="1"/>
  <c r="AB610" i="1"/>
  <c r="AE610" i="1" s="1"/>
  <c r="AB611" i="1"/>
  <c r="AE611" i="1" s="1"/>
  <c r="AB612" i="1"/>
  <c r="AE612" i="1" s="1"/>
  <c r="AB613" i="1"/>
  <c r="AE613" i="1" s="1"/>
  <c r="AB1322" i="1"/>
  <c r="AE1322" i="1" s="1"/>
  <c r="AB382" i="1"/>
  <c r="AE382" i="1" s="1"/>
  <c r="AB386" i="1"/>
  <c r="AE386" i="1" s="1"/>
  <c r="AB389" i="1"/>
  <c r="AE389" i="1" s="1"/>
  <c r="AB387" i="1"/>
  <c r="AE387" i="1" s="1"/>
  <c r="AB390" i="1"/>
  <c r="AE390" i="1" s="1"/>
  <c r="AB388" i="1"/>
  <c r="AE388" i="1" s="1"/>
  <c r="AB391" i="1"/>
  <c r="AE391" i="1" s="1"/>
  <c r="AB383" i="1"/>
  <c r="AE383" i="1" s="1"/>
  <c r="AB384" i="1"/>
  <c r="AE384" i="1" s="1"/>
  <c r="AB385" i="1"/>
  <c r="AE385" i="1" s="1"/>
  <c r="AB152" i="1"/>
  <c r="AE152" i="1" s="1"/>
  <c r="AB151" i="1"/>
  <c r="AE151" i="1" s="1"/>
  <c r="AB150" i="1"/>
  <c r="AE150" i="1" s="1"/>
  <c r="AB149" i="1"/>
  <c r="AE149" i="1" s="1"/>
  <c r="AB605" i="1"/>
  <c r="AE605" i="1" s="1"/>
  <c r="AB606" i="1"/>
  <c r="AE606" i="1" s="1"/>
  <c r="AB607" i="1"/>
  <c r="AE607" i="1" s="1"/>
  <c r="AB863" i="1"/>
  <c r="AE863" i="1" s="1"/>
  <c r="AB1326" i="1"/>
  <c r="AE1326" i="1" s="1"/>
  <c r="AB1327" i="1"/>
  <c r="AE1327" i="1" s="1"/>
  <c r="AB1328" i="1"/>
  <c r="AE1328" i="1" s="1"/>
  <c r="AB1502" i="1"/>
  <c r="AE1502" i="1" s="1"/>
  <c r="AB194" i="1"/>
  <c r="AE194" i="1" s="1"/>
  <c r="AB195" i="1"/>
  <c r="AE195" i="1" s="1"/>
  <c r="AB180" i="1"/>
  <c r="AE180" i="1" s="1"/>
  <c r="AB181" i="1"/>
  <c r="AE181" i="1" s="1"/>
  <c r="AB873" i="1"/>
  <c r="AE873" i="1" s="1"/>
  <c r="AB874" i="1"/>
  <c r="AE874" i="1" s="1"/>
  <c r="AB867" i="1"/>
  <c r="AE867" i="1" s="1"/>
  <c r="AB868" i="1"/>
  <c r="AE868" i="1" s="1"/>
  <c r="AB875" i="1"/>
  <c r="AE875" i="1" s="1"/>
  <c r="AB876" i="1"/>
  <c r="AE876" i="1" s="1"/>
  <c r="AB869" i="1"/>
  <c r="AE869" i="1" s="1"/>
  <c r="AB870" i="1"/>
  <c r="AE870" i="1" s="1"/>
  <c r="AB877" i="1"/>
  <c r="AE877" i="1" s="1"/>
  <c r="AB871" i="1"/>
  <c r="AE871" i="1" s="1"/>
  <c r="AB872" i="1"/>
  <c r="AE872" i="1" s="1"/>
  <c r="AB878" i="1"/>
  <c r="AE878" i="1" s="1"/>
  <c r="AB864" i="1"/>
  <c r="AE864" i="1" s="1"/>
  <c r="AB879" i="1"/>
  <c r="AE879" i="1" s="1"/>
  <c r="AB865" i="1"/>
  <c r="AE865" i="1" s="1"/>
  <c r="AB880" i="1"/>
  <c r="AE880" i="1" s="1"/>
  <c r="AB866" i="1"/>
  <c r="AE866" i="1" s="1"/>
  <c r="AB881" i="1"/>
  <c r="AE881" i="1" s="1"/>
  <c r="AB1109" i="1"/>
  <c r="AE1109" i="1" s="1"/>
  <c r="AB1110" i="1"/>
  <c r="AE1110" i="1" s="1"/>
  <c r="AB1111" i="1"/>
  <c r="AE1111" i="1" s="1"/>
  <c r="AB1112" i="1"/>
  <c r="AE1112" i="1" s="1"/>
  <c r="AB1113" i="1"/>
  <c r="AE1113" i="1" s="1"/>
  <c r="AB1114" i="1"/>
  <c r="AE1114" i="1" s="1"/>
  <c r="AB1253" i="1"/>
  <c r="AE1253" i="1" s="1"/>
  <c r="AB1254" i="1"/>
  <c r="AE1254" i="1" s="1"/>
  <c r="AB1255" i="1"/>
  <c r="AE1255" i="1" s="1"/>
  <c r="AB182" i="1"/>
  <c r="AE182" i="1" s="1"/>
  <c r="AB184" i="1"/>
  <c r="AE184" i="1" s="1"/>
  <c r="AB186" i="1"/>
  <c r="AE186" i="1" s="1"/>
  <c r="AB187" i="1"/>
  <c r="AE187" i="1" s="1"/>
  <c r="AB189" i="1"/>
  <c r="AE189" i="1" s="1"/>
  <c r="AB190" i="1"/>
  <c r="AE190" i="1" s="1"/>
  <c r="AB192" i="1"/>
  <c r="AE192" i="1" s="1"/>
  <c r="AB1514" i="1"/>
  <c r="AE1514" i="1" s="1"/>
  <c r="AB1503" i="1"/>
  <c r="AE1503" i="1" s="1"/>
  <c r="AB1515" i="1"/>
  <c r="AE1515" i="1" s="1"/>
  <c r="AB1504" i="1"/>
  <c r="AE1504" i="1" s="1"/>
  <c r="AB1516" i="1"/>
  <c r="AE1516" i="1" s="1"/>
  <c r="AB1496" i="1"/>
  <c r="AE1496" i="1" s="1"/>
  <c r="AB1508" i="1"/>
  <c r="AE1508" i="1" s="1"/>
  <c r="AB1462" i="1"/>
  <c r="AE1462" i="1" s="1"/>
  <c r="AB1463" i="1"/>
  <c r="AE1463" i="1" s="1"/>
  <c r="AB1464" i="1"/>
  <c r="AE1464" i="1" s="1"/>
  <c r="AB183" i="1"/>
  <c r="AE183" i="1" s="1"/>
  <c r="AB185" i="1"/>
  <c r="AE185" i="1" s="1"/>
  <c r="AB1497" i="1"/>
  <c r="AE1497" i="1" s="1"/>
  <c r="AB1509" i="1"/>
  <c r="AE1509" i="1" s="1"/>
  <c r="AB1498" i="1"/>
  <c r="AE1498" i="1" s="1"/>
  <c r="AB1510" i="1"/>
  <c r="AE1510" i="1" s="1"/>
  <c r="AB1494" i="1"/>
  <c r="AE1494" i="1" s="1"/>
  <c r="AB1495" i="1"/>
  <c r="AE1495" i="1" s="1"/>
  <c r="AB1499" i="1"/>
  <c r="AE1499" i="1" s="1"/>
  <c r="AB401" i="1"/>
  <c r="AE401" i="1" s="1"/>
  <c r="AB1511" i="1"/>
  <c r="AE1511" i="1" s="1"/>
  <c r="AB1500" i="1"/>
  <c r="AE1500" i="1" s="1"/>
  <c r="AB1512" i="1"/>
  <c r="AE1512" i="1" s="1"/>
  <c r="AB402" i="1"/>
  <c r="AE402" i="1" s="1"/>
  <c r="AB188" i="1"/>
  <c r="AE188" i="1" s="1"/>
  <c r="AB1501" i="1"/>
  <c r="AE1501" i="1" s="1"/>
  <c r="AB1513" i="1"/>
  <c r="AE1513" i="1" s="1"/>
  <c r="AB403" i="1"/>
  <c r="AE403" i="1" s="1"/>
  <c r="AB191" i="1"/>
  <c r="AE191" i="1" s="1"/>
  <c r="AB1505" i="1"/>
  <c r="AE1505" i="1" s="1"/>
  <c r="AB1517" i="1"/>
  <c r="AE1517" i="1" s="1"/>
  <c r="AB404" i="1"/>
  <c r="AE404" i="1" s="1"/>
  <c r="AB1506" i="1"/>
  <c r="AE1506" i="1" s="1"/>
  <c r="AB67" i="1"/>
  <c r="AE67" i="1" s="1"/>
  <c r="AB61" i="1"/>
  <c r="AE61" i="1" s="1"/>
  <c r="AB52" i="1"/>
  <c r="AE52" i="1" s="1"/>
  <c r="AB53" i="1"/>
  <c r="AE53" i="1" s="1"/>
  <c r="AB419" i="1"/>
  <c r="AE419" i="1" s="1"/>
  <c r="AB405" i="1"/>
  <c r="AE405" i="1" s="1"/>
  <c r="AB420" i="1"/>
  <c r="AE420" i="1" s="1"/>
  <c r="AB406" i="1"/>
  <c r="AE406" i="1" s="1"/>
  <c r="AB193" i="1"/>
  <c r="AE193" i="1" s="1"/>
  <c r="AB1518" i="1"/>
  <c r="AE1518" i="1" s="1"/>
  <c r="AB1507" i="1"/>
  <c r="AE1507" i="1" s="1"/>
  <c r="AB1519" i="1"/>
  <c r="AE1519" i="1" s="1"/>
  <c r="AB102" i="1"/>
  <c r="AE102" i="1" s="1"/>
  <c r="AB40" i="1"/>
  <c r="AE40" i="1" s="1"/>
  <c r="AB41" i="1"/>
  <c r="AE41" i="1" s="1"/>
  <c r="AB68" i="1"/>
  <c r="AE68" i="1" s="1"/>
  <c r="AB62" i="1"/>
  <c r="AE62" i="1" s="1"/>
  <c r="AB54" i="1"/>
  <c r="AE54" i="1" s="1"/>
  <c r="AB55" i="1"/>
  <c r="AE55" i="1" s="1"/>
  <c r="AB42" i="1"/>
  <c r="AE42" i="1" s="1"/>
  <c r="AB43" i="1"/>
  <c r="AE43" i="1" s="1"/>
  <c r="AB69" i="1"/>
  <c r="AE69" i="1" s="1"/>
  <c r="AB63" i="1"/>
  <c r="AE63" i="1" s="1"/>
  <c r="AB421" i="1"/>
  <c r="AE421" i="1" s="1"/>
  <c r="AB422" i="1"/>
  <c r="AE422" i="1" s="1"/>
  <c r="AB423" i="1"/>
  <c r="AE423" i="1" s="1"/>
  <c r="AB424" i="1"/>
  <c r="AE424" i="1" s="1"/>
  <c r="AB103" i="1"/>
  <c r="AE103" i="1" s="1"/>
  <c r="AB945" i="1"/>
  <c r="AE945" i="1" s="1"/>
  <c r="AB946" i="1"/>
  <c r="AE946" i="1" s="1"/>
  <c r="AB1329" i="1"/>
  <c r="AE1329" i="1" s="1"/>
  <c r="AB56" i="1"/>
  <c r="AE56" i="1" s="1"/>
  <c r="AB57" i="1"/>
  <c r="AE57" i="1" s="1"/>
  <c r="AB44" i="1"/>
  <c r="AE44" i="1" s="1"/>
  <c r="AB45" i="1"/>
  <c r="AE45" i="1" s="1"/>
  <c r="AB64" i="1"/>
  <c r="AE64" i="1" s="1"/>
  <c r="AB58" i="1"/>
  <c r="AE58" i="1" s="1"/>
  <c r="AB46" i="1"/>
  <c r="AE46" i="1" s="1"/>
  <c r="AB47" i="1"/>
  <c r="AE47" i="1" s="1"/>
  <c r="AB34" i="1"/>
  <c r="AE34" i="1" s="1"/>
  <c r="AB1330" i="1"/>
  <c r="AE1330" i="1" s="1"/>
  <c r="AB1522" i="1"/>
  <c r="AE1522" i="1" s="1"/>
  <c r="AB35" i="1"/>
  <c r="AE35" i="1" s="1"/>
  <c r="AB65" i="1"/>
  <c r="AE65" i="1" s="1"/>
  <c r="AB59" i="1"/>
  <c r="AE59" i="1" s="1"/>
  <c r="AB48" i="1"/>
  <c r="AE48" i="1" s="1"/>
  <c r="AB49" i="1"/>
  <c r="AE49" i="1" s="1"/>
  <c r="AB36" i="1"/>
  <c r="AE36" i="1" s="1"/>
  <c r="AB37" i="1"/>
  <c r="AE37" i="1" s="1"/>
  <c r="AB66" i="1"/>
  <c r="AE66" i="1" s="1"/>
  <c r="AB60" i="1"/>
  <c r="AE60" i="1" s="1"/>
  <c r="AB50" i="1"/>
  <c r="AE50" i="1" s="1"/>
  <c r="AB51" i="1"/>
  <c r="AE51" i="1" s="1"/>
  <c r="AB38" i="1"/>
  <c r="AE38" i="1" s="1"/>
  <c r="AB39" i="1"/>
  <c r="AE39" i="1" s="1"/>
  <c r="AB70" i="1"/>
  <c r="AE70" i="1" s="1"/>
  <c r="AB28" i="1"/>
  <c r="AE28" i="1" s="1"/>
  <c r="AB29" i="1"/>
  <c r="AE29" i="1" s="1"/>
  <c r="AB25" i="1"/>
  <c r="AE25" i="1" s="1"/>
  <c r="AB71" i="1"/>
  <c r="AE71" i="1" s="1"/>
  <c r="AB30" i="1"/>
  <c r="AE30" i="1" s="1"/>
  <c r="AB31" i="1"/>
  <c r="AE31" i="1" s="1"/>
  <c r="AB26" i="1"/>
  <c r="AE26" i="1" s="1"/>
  <c r="AB72" i="1"/>
  <c r="AE72" i="1" s="1"/>
  <c r="AB32" i="1"/>
  <c r="AE32" i="1" s="1"/>
  <c r="AB33" i="1"/>
  <c r="AE33" i="1" s="1"/>
  <c r="AB27" i="1"/>
  <c r="AE27" i="1" s="1"/>
  <c r="AB270" i="1"/>
  <c r="AE270" i="1" s="1"/>
  <c r="AB279" i="1"/>
  <c r="AE279" i="1" s="1"/>
  <c r="AB280" i="1"/>
  <c r="AE280" i="1" s="1"/>
  <c r="AB291" i="1"/>
  <c r="AE291" i="1" s="1"/>
  <c r="AB292" i="1"/>
  <c r="AE292" i="1" s="1"/>
  <c r="AB271" i="1"/>
  <c r="AE271" i="1" s="1"/>
  <c r="AB281" i="1"/>
  <c r="AE281" i="1" s="1"/>
  <c r="AB282" i="1"/>
  <c r="AE282" i="1" s="1"/>
  <c r="AB293" i="1"/>
  <c r="AE293" i="1" s="1"/>
  <c r="AB294" i="1"/>
  <c r="AE294" i="1" s="1"/>
  <c r="AB272" i="1"/>
  <c r="AE272" i="1" s="1"/>
  <c r="AB283" i="1"/>
  <c r="AE283" i="1" s="1"/>
  <c r="AB284" i="1"/>
  <c r="AE284" i="1" s="1"/>
  <c r="AB295" i="1"/>
  <c r="AE295" i="1" s="1"/>
  <c r="AB296" i="1"/>
  <c r="AE296" i="1" s="1"/>
  <c r="AB267" i="1"/>
  <c r="AE267" i="1" s="1"/>
  <c r="AB273" i="1"/>
  <c r="AE273" i="1" s="1"/>
  <c r="AB274" i="1"/>
  <c r="AE274" i="1" s="1"/>
  <c r="AB285" i="1"/>
  <c r="AE285" i="1" s="1"/>
  <c r="AB286" i="1"/>
  <c r="AE286" i="1" s="1"/>
  <c r="AB268" i="1"/>
  <c r="AE268" i="1" s="1"/>
  <c r="AB275" i="1"/>
  <c r="AE275" i="1" s="1"/>
  <c r="AB276" i="1"/>
  <c r="AE276" i="1" s="1"/>
  <c r="AB287" i="1"/>
  <c r="AE287" i="1" s="1"/>
  <c r="AB288" i="1"/>
  <c r="AE288" i="1" s="1"/>
  <c r="AB269" i="1"/>
  <c r="AE269" i="1" s="1"/>
  <c r="AB277" i="1"/>
  <c r="AE277" i="1" s="1"/>
  <c r="AB278" i="1"/>
  <c r="AE278" i="1" s="1"/>
  <c r="AB289" i="1"/>
  <c r="AE289" i="1" s="1"/>
  <c r="AB290" i="1"/>
  <c r="AE290" i="1" s="1"/>
  <c r="AB771" i="1"/>
  <c r="AE771" i="1" s="1"/>
  <c r="AB772" i="1"/>
  <c r="AE772" i="1" s="1"/>
  <c r="AB773" i="1"/>
  <c r="AE773" i="1" s="1"/>
  <c r="AB439" i="1"/>
  <c r="AE439" i="1" s="1"/>
  <c r="AB440" i="1"/>
  <c r="AE440" i="1" s="1"/>
  <c r="AB460" i="1"/>
  <c r="AE460" i="1" s="1"/>
  <c r="AB464" i="1"/>
  <c r="AE464" i="1" s="1"/>
  <c r="AB441" i="1"/>
  <c r="AE441" i="1" s="1"/>
  <c r="AB442" i="1"/>
  <c r="AE442" i="1" s="1"/>
  <c r="AB461" i="1"/>
  <c r="AE461" i="1" s="1"/>
  <c r="AB465" i="1"/>
  <c r="AE465" i="1" s="1"/>
  <c r="AB462" i="1"/>
  <c r="AE462" i="1" s="1"/>
  <c r="AB463" i="1"/>
  <c r="AE463" i="1" s="1"/>
  <c r="AB436" i="1"/>
  <c r="AE436" i="1" s="1"/>
  <c r="AB437" i="1"/>
  <c r="AE437" i="1" s="1"/>
  <c r="AB443" i="1"/>
  <c r="AE443" i="1" s="1"/>
  <c r="AB444" i="1"/>
  <c r="AE444" i="1" s="1"/>
  <c r="AB765" i="1"/>
  <c r="AE765" i="1" s="1"/>
  <c r="AB447" i="1"/>
  <c r="AE447" i="1" s="1"/>
  <c r="AB449" i="1"/>
  <c r="AE449" i="1" s="1"/>
  <c r="AB451" i="1"/>
  <c r="AE451" i="1" s="1"/>
  <c r="AB780" i="1"/>
  <c r="AE780" i="1" s="1"/>
  <c r="AB783" i="1"/>
  <c r="AE783" i="1" s="1"/>
  <c r="AB452" i="1"/>
  <c r="AE452" i="1" s="1"/>
  <c r="AB922" i="1"/>
  <c r="AE922" i="1" s="1"/>
  <c r="AB766" i="1"/>
  <c r="AE766" i="1" s="1"/>
  <c r="AB781" i="1"/>
  <c r="AE781" i="1" s="1"/>
  <c r="AB453" i="1"/>
  <c r="AE453" i="1" s="1"/>
  <c r="AB454" i="1"/>
  <c r="AE454" i="1" s="1"/>
  <c r="AB456" i="1"/>
  <c r="AE456" i="1" s="1"/>
  <c r="AB457" i="1"/>
  <c r="AE457" i="1" s="1"/>
  <c r="AB784" i="1"/>
  <c r="AE784" i="1" s="1"/>
  <c r="AB458" i="1"/>
  <c r="AE458" i="1" s="1"/>
  <c r="AB459" i="1"/>
  <c r="AE459" i="1" s="1"/>
  <c r="AB438" i="1"/>
  <c r="AE438" i="1" s="1"/>
  <c r="AB445" i="1"/>
  <c r="AE445" i="1" s="1"/>
  <c r="AB446" i="1"/>
  <c r="AE446" i="1" s="1"/>
  <c r="AB448" i="1"/>
  <c r="AE448" i="1" s="1"/>
  <c r="AB450" i="1"/>
  <c r="AE450" i="1" s="1"/>
  <c r="AB455" i="1"/>
  <c r="AE455" i="1" s="1"/>
  <c r="AB297" i="1"/>
  <c r="AE297" i="1" s="1"/>
  <c r="AB300" i="1"/>
  <c r="AE300" i="1" s="1"/>
  <c r="AB923" i="1"/>
  <c r="AE923" i="1" s="1"/>
  <c r="AB767" i="1"/>
  <c r="AE767" i="1" s="1"/>
  <c r="AB298" i="1"/>
  <c r="AE298" i="1" s="1"/>
  <c r="AB301" i="1"/>
  <c r="AE301" i="1" s="1"/>
  <c r="AB299" i="1"/>
  <c r="AE299" i="1" s="1"/>
  <c r="AB1523" i="1"/>
  <c r="AE1523" i="1" s="1"/>
  <c r="AB1520" i="1"/>
  <c r="AE1520" i="1" s="1"/>
  <c r="AB1524" i="1"/>
  <c r="AE1524" i="1" s="1"/>
  <c r="AB1521" i="1"/>
  <c r="AE1521" i="1" s="1"/>
  <c r="AB1525" i="1"/>
  <c r="AE1525" i="1" s="1"/>
  <c r="AB302" i="1"/>
  <c r="AE302" i="1" s="1"/>
  <c r="AB654" i="1"/>
  <c r="AE654" i="1" s="1"/>
  <c r="AB621" i="1"/>
  <c r="AE621" i="1" s="1"/>
  <c r="AB630" i="1"/>
  <c r="AE630" i="1" s="1"/>
  <c r="AB631" i="1"/>
  <c r="AE631" i="1" s="1"/>
  <c r="AB645" i="1"/>
  <c r="AE645" i="1" s="1"/>
  <c r="AB646" i="1"/>
  <c r="AE646" i="1" s="1"/>
  <c r="AB622" i="1"/>
  <c r="AE622" i="1" s="1"/>
  <c r="AB632" i="1"/>
  <c r="AE632" i="1" s="1"/>
  <c r="AB633" i="1"/>
  <c r="AE633" i="1" s="1"/>
  <c r="AB647" i="1"/>
  <c r="AE647" i="1" s="1"/>
  <c r="AB648" i="1"/>
  <c r="AE648" i="1" s="1"/>
  <c r="AB623" i="1"/>
  <c r="AE623" i="1" s="1"/>
  <c r="AB634" i="1"/>
  <c r="AE634" i="1" s="1"/>
  <c r="AB635" i="1"/>
  <c r="AE635" i="1" s="1"/>
  <c r="AB649" i="1"/>
  <c r="AE649" i="1" s="1"/>
  <c r="AB650" i="1"/>
  <c r="AE650" i="1" s="1"/>
  <c r="AB618" i="1"/>
  <c r="AE618" i="1" s="1"/>
  <c r="AB624" i="1"/>
  <c r="AE624" i="1" s="1"/>
  <c r="AB625" i="1"/>
  <c r="AE625" i="1" s="1"/>
  <c r="AB639" i="1"/>
  <c r="AE639" i="1" s="1"/>
  <c r="AB640" i="1"/>
  <c r="AE640" i="1" s="1"/>
  <c r="AB619" i="1"/>
  <c r="AE619" i="1" s="1"/>
  <c r="AB626" i="1"/>
  <c r="AE626" i="1" s="1"/>
  <c r="AB627" i="1"/>
  <c r="AE627" i="1" s="1"/>
  <c r="AB641" i="1"/>
  <c r="AE641" i="1" s="1"/>
  <c r="AB642" i="1"/>
  <c r="AE642" i="1" s="1"/>
  <c r="AB620" i="1"/>
  <c r="AE620" i="1" s="1"/>
  <c r="AB362" i="1"/>
  <c r="AE362" i="1" s="1"/>
  <c r="AB363" i="1"/>
  <c r="AE363" i="1" s="1"/>
  <c r="AB628" i="1"/>
  <c r="AE628" i="1" s="1"/>
  <c r="AB629" i="1"/>
  <c r="AE629" i="1" s="1"/>
  <c r="AB643" i="1"/>
  <c r="AE643" i="1" s="1"/>
  <c r="AB707" i="1"/>
  <c r="AE707" i="1" s="1"/>
  <c r="AB711" i="1"/>
  <c r="AE711" i="1" s="1"/>
  <c r="AB644" i="1"/>
  <c r="AE644" i="1" s="1"/>
  <c r="AB651" i="1"/>
  <c r="AE651" i="1" s="1"/>
  <c r="AB652" i="1"/>
  <c r="AE652" i="1" s="1"/>
  <c r="AB653" i="1"/>
  <c r="AE653" i="1" s="1"/>
  <c r="AB636" i="1"/>
  <c r="AE636" i="1" s="1"/>
  <c r="AB637" i="1"/>
  <c r="AE637" i="1" s="1"/>
  <c r="AB638" i="1"/>
  <c r="AE638" i="1" s="1"/>
  <c r="AB717" i="1"/>
  <c r="AE717" i="1" s="1"/>
  <c r="AB719" i="1"/>
  <c r="AE719" i="1" s="1"/>
  <c r="AB785" i="1"/>
  <c r="AE785" i="1" s="1"/>
  <c r="AB708" i="1"/>
  <c r="AE708" i="1" s="1"/>
  <c r="AB712" i="1"/>
  <c r="AE712" i="1" s="1"/>
  <c r="AB718" i="1"/>
  <c r="AE718" i="1" s="1"/>
  <c r="AB720" i="1"/>
  <c r="AE720" i="1" s="1"/>
  <c r="AB364" i="1"/>
  <c r="AE364" i="1" s="1"/>
  <c r="AB365" i="1"/>
  <c r="AE365" i="1" s="1"/>
  <c r="AB499" i="1"/>
  <c r="AE499" i="1" s="1"/>
  <c r="AB924" i="1"/>
  <c r="AE924" i="1" s="1"/>
  <c r="AB762" i="1"/>
  <c r="AE762" i="1" s="1"/>
  <c r="AB768" i="1"/>
  <c r="AE768" i="1" s="1"/>
  <c r="AB774" i="1"/>
  <c r="AE774" i="1" s="1"/>
  <c r="AB782" i="1"/>
  <c r="AE782" i="1" s="1"/>
  <c r="AB80" i="1"/>
  <c r="AE80" i="1" s="1"/>
  <c r="AB81" i="1"/>
  <c r="AE81" i="1" s="1"/>
  <c r="AB76" i="1"/>
  <c r="AE76" i="1" s="1"/>
  <c r="AB77" i="1"/>
  <c r="AE77" i="1" s="1"/>
  <c r="AB78" i="1"/>
  <c r="AE78" i="1" s="1"/>
  <c r="AB79" i="1"/>
  <c r="AE79" i="1" s="1"/>
  <c r="AB73" i="1"/>
  <c r="AE73" i="1" s="1"/>
  <c r="AB74" i="1"/>
  <c r="AE74" i="1" s="1"/>
  <c r="AB786" i="1"/>
  <c r="AE786" i="1" s="1"/>
  <c r="AB763" i="1"/>
  <c r="AE763" i="1" s="1"/>
  <c r="AB700" i="1"/>
  <c r="AE700" i="1" s="1"/>
  <c r="AB701" i="1"/>
  <c r="AE701" i="1" s="1"/>
  <c r="AB500" i="1"/>
  <c r="AE500" i="1" s="1"/>
  <c r="AB501" i="1"/>
  <c r="AE501" i="1" s="1"/>
  <c r="AB502" i="1"/>
  <c r="AE502" i="1" s="1"/>
  <c r="AB769" i="1"/>
  <c r="AE769" i="1" s="1"/>
  <c r="AB775" i="1"/>
  <c r="AE775" i="1" s="1"/>
  <c r="AB787" i="1"/>
  <c r="AE787" i="1" s="1"/>
  <c r="AB764" i="1"/>
  <c r="AE764" i="1" s="1"/>
  <c r="AB770" i="1"/>
  <c r="AE770" i="1" s="1"/>
  <c r="AB75" i="1"/>
  <c r="AE75" i="1" s="1"/>
  <c r="AB776" i="1"/>
  <c r="AE776" i="1" s="1"/>
  <c r="AB788" i="1"/>
  <c r="AE788" i="1" s="1"/>
  <c r="AB85" i="1"/>
  <c r="AE85" i="1" s="1"/>
  <c r="AB84" i="1"/>
  <c r="AE84" i="1" s="1"/>
  <c r="AB721" i="1"/>
  <c r="AE721" i="1" s="1"/>
  <c r="AB715" i="1"/>
  <c r="AE715" i="1" s="1"/>
  <c r="AB716" i="1"/>
  <c r="AE716" i="1" s="1"/>
  <c r="AB702" i="1"/>
  <c r="AE702" i="1" s="1"/>
  <c r="AB703" i="1"/>
  <c r="AE703" i="1" s="1"/>
  <c r="AB704" i="1"/>
  <c r="AE704" i="1" s="1"/>
  <c r="AB705" i="1"/>
  <c r="AE705" i="1" s="1"/>
  <c r="AB709" i="1"/>
  <c r="AE709" i="1" s="1"/>
  <c r="AB710" i="1"/>
  <c r="AE710" i="1" s="1"/>
  <c r="AB713" i="1"/>
  <c r="AE713" i="1" s="1"/>
  <c r="AB706" i="1"/>
  <c r="AE706" i="1" s="1"/>
  <c r="AB714" i="1"/>
  <c r="AE714" i="1" s="1"/>
  <c r="AB82" i="1"/>
  <c r="AE82" i="1" s="1"/>
  <c r="AB86" i="1"/>
  <c r="AE86" i="1" s="1"/>
  <c r="AB83" i="1"/>
  <c r="AE83" i="1" s="1"/>
  <c r="AB87" i="1"/>
  <c r="AE87" i="1" s="1"/>
  <c r="AB303" i="1"/>
  <c r="AE303" i="1" s="1"/>
  <c r="AB306" i="1"/>
  <c r="AE306" i="1" s="1"/>
  <c r="AB304" i="1"/>
  <c r="AE304" i="1" s="1"/>
  <c r="AB305" i="1"/>
  <c r="AE305" i="1" s="1"/>
  <c r="AB307" i="1"/>
  <c r="AE307" i="1" s="1"/>
  <c r="AB308" i="1"/>
  <c r="AE308" i="1" s="1"/>
  <c r="AB655" i="1"/>
  <c r="AE655" i="1" s="1"/>
  <c r="AB656" i="1"/>
  <c r="AE656" i="1" s="1"/>
  <c r="AB657" i="1"/>
  <c r="AE657" i="1" s="1"/>
  <c r="AB928" i="1"/>
  <c r="AE928" i="1" s="1"/>
  <c r="AB1001" i="1"/>
  <c r="AE1001" i="1" s="1"/>
  <c r="AB983" i="1"/>
  <c r="AE983" i="1" s="1"/>
  <c r="AB984" i="1"/>
  <c r="AE984" i="1" s="1"/>
  <c r="AB985" i="1"/>
  <c r="AE985" i="1" s="1"/>
  <c r="AB968" i="1"/>
  <c r="AE968" i="1" s="1"/>
  <c r="AB986" i="1"/>
  <c r="AE986" i="1" s="1"/>
  <c r="AB1002" i="1"/>
  <c r="AE1002" i="1" s="1"/>
  <c r="AB1010" i="1"/>
  <c r="AE1010" i="1" s="1"/>
  <c r="AB969" i="1"/>
  <c r="AE969" i="1" s="1"/>
  <c r="AB1030" i="1"/>
  <c r="AE1030" i="1" s="1"/>
  <c r="AB1037" i="1"/>
  <c r="AE1037" i="1" s="1"/>
  <c r="AB1039" i="1"/>
  <c r="AE1039" i="1" s="1"/>
  <c r="AB1031" i="1"/>
  <c r="AE1031" i="1" s="1"/>
  <c r="AB1034" i="1"/>
  <c r="AE1034" i="1" s="1"/>
  <c r="AB1038" i="1"/>
  <c r="AE1038" i="1" s="1"/>
  <c r="AB1035" i="1"/>
  <c r="AE1035" i="1" s="1"/>
  <c r="AB1036" i="1"/>
  <c r="AE1036" i="1" s="1"/>
  <c r="AB1042" i="1"/>
  <c r="AE1042" i="1" s="1"/>
  <c r="AB1043" i="1"/>
  <c r="AE1043" i="1" s="1"/>
  <c r="AB1026" i="1"/>
  <c r="AE1026" i="1" s="1"/>
  <c r="AB1027" i="1"/>
  <c r="AE1027" i="1" s="1"/>
  <c r="AB987" i="1"/>
  <c r="AE987" i="1" s="1"/>
  <c r="AB1003" i="1"/>
  <c r="AE1003" i="1" s="1"/>
  <c r="AB1011" i="1"/>
  <c r="AE1011" i="1" s="1"/>
  <c r="AB970" i="1"/>
  <c r="AE970" i="1" s="1"/>
  <c r="AB988" i="1"/>
  <c r="AE988" i="1" s="1"/>
  <c r="AB1028" i="1"/>
  <c r="AE1028" i="1" s="1"/>
  <c r="AB1032" i="1"/>
  <c r="AE1032" i="1" s="1"/>
  <c r="AB1029" i="1"/>
  <c r="AE1029" i="1" s="1"/>
  <c r="AB1033" i="1"/>
  <c r="AE1033" i="1" s="1"/>
  <c r="AB1040" i="1"/>
  <c r="AE1040" i="1" s="1"/>
  <c r="AB1012" i="1"/>
  <c r="AE1012" i="1" s="1"/>
  <c r="AB965" i="1"/>
  <c r="AE965" i="1" s="1"/>
  <c r="AB971" i="1"/>
  <c r="AE971" i="1" s="1"/>
  <c r="AB989" i="1"/>
  <c r="AE989" i="1" s="1"/>
  <c r="AB1004" i="1"/>
  <c r="AE1004" i="1" s="1"/>
  <c r="AB1007" i="1"/>
  <c r="AE1007" i="1" s="1"/>
  <c r="AB966" i="1"/>
  <c r="AE966" i="1" s="1"/>
  <c r="AB972" i="1"/>
  <c r="AE972" i="1" s="1"/>
  <c r="AB990" i="1"/>
  <c r="AE990" i="1" s="1"/>
  <c r="AB1005" i="1"/>
  <c r="AE1005" i="1" s="1"/>
  <c r="AB1008" i="1"/>
  <c r="AE1008" i="1" s="1"/>
  <c r="AB1041" i="1"/>
  <c r="AE1041" i="1" s="1"/>
  <c r="AB104" i="1"/>
  <c r="AE104" i="1" s="1"/>
  <c r="AB105" i="1"/>
  <c r="AE105" i="1" s="1"/>
  <c r="AB153" i="1"/>
  <c r="AE153" i="1" s="1"/>
  <c r="AB106" i="1"/>
  <c r="AE106" i="1" s="1"/>
  <c r="AB107" i="1"/>
  <c r="AE107" i="1" s="1"/>
  <c r="AB154" i="1"/>
  <c r="AE154" i="1" s="1"/>
  <c r="AB967" i="1"/>
  <c r="AE967" i="1" s="1"/>
  <c r="AB973" i="1"/>
  <c r="AE973" i="1" s="1"/>
  <c r="AB991" i="1"/>
  <c r="AE991" i="1" s="1"/>
  <c r="AB366" i="1"/>
  <c r="AE366" i="1" s="1"/>
  <c r="AB367" i="1"/>
  <c r="AE367" i="1" s="1"/>
  <c r="AB551" i="1"/>
  <c r="AE551" i="1" s="1"/>
  <c r="AB552" i="1"/>
  <c r="AE552" i="1" s="1"/>
  <c r="AB553" i="1"/>
  <c r="AE553" i="1" s="1"/>
  <c r="AB368" i="1"/>
  <c r="AE368" i="1" s="1"/>
  <c r="AB554" i="1"/>
  <c r="AE554" i="1" s="1"/>
  <c r="AB555" i="1"/>
  <c r="AE555" i="1" s="1"/>
  <c r="AB369" i="1"/>
  <c r="AE369" i="1" s="1"/>
  <c r="AB503" i="1"/>
  <c r="AE503" i="1" s="1"/>
  <c r="AB504" i="1"/>
  <c r="AE504" i="1" s="1"/>
  <c r="AB505" i="1"/>
  <c r="AE505" i="1" s="1"/>
  <c r="AB506" i="1"/>
  <c r="AE506" i="1" s="1"/>
  <c r="AB740" i="1"/>
  <c r="AE740" i="1" s="1"/>
  <c r="AB1006" i="1"/>
  <c r="AE1006" i="1" s="1"/>
  <c r="AB556" i="1"/>
  <c r="AE556" i="1" s="1"/>
  <c r="AB741" i="1"/>
  <c r="AE741" i="1" s="1"/>
  <c r="AB742" i="1"/>
  <c r="AE742" i="1" s="1"/>
  <c r="AB743" i="1"/>
  <c r="AE743" i="1" s="1"/>
  <c r="AB1009" i="1"/>
  <c r="AE1009" i="1" s="1"/>
  <c r="AB929" i="1"/>
  <c r="AE929" i="1" s="1"/>
  <c r="AB930" i="1"/>
  <c r="AE930" i="1" s="1"/>
  <c r="AB931" i="1"/>
  <c r="AE931" i="1" s="1"/>
  <c r="AB932" i="1"/>
  <c r="AE932" i="1" s="1"/>
  <c r="AB933" i="1"/>
  <c r="AE933" i="1" s="1"/>
  <c r="AB934" i="1"/>
  <c r="AE934" i="1" s="1"/>
  <c r="AB312" i="1"/>
  <c r="AE312" i="1" s="1"/>
  <c r="AB313" i="1"/>
  <c r="AE313" i="1" s="1"/>
  <c r="AB314" i="1"/>
  <c r="AE314" i="1" s="1"/>
  <c r="AB309" i="1"/>
  <c r="AE309" i="1" s="1"/>
  <c r="AB310" i="1"/>
  <c r="AE310" i="1" s="1"/>
  <c r="AB311" i="1"/>
  <c r="AE311" i="1" s="1"/>
  <c r="AB660" i="1"/>
  <c r="AE660" i="1" s="1"/>
  <c r="AB661" i="1"/>
  <c r="AE661" i="1" s="1"/>
  <c r="AB658" i="1"/>
  <c r="AE658" i="1" s="1"/>
  <c r="AB659" i="1"/>
  <c r="AE659" i="1" s="1"/>
  <c r="AB885" i="1"/>
  <c r="AE885" i="1" s="1"/>
  <c r="AB886" i="1"/>
  <c r="AE886" i="1" s="1"/>
  <c r="AB887" i="1"/>
  <c r="AE887" i="1" s="1"/>
  <c r="AB888" i="1"/>
  <c r="AE888" i="1" s="1"/>
  <c r="AB889" i="1"/>
  <c r="AE889" i="1" s="1"/>
  <c r="AB890" i="1"/>
  <c r="AE890" i="1" s="1"/>
  <c r="AB891" i="1"/>
  <c r="AE891" i="1" s="1"/>
  <c r="AB892" i="1"/>
  <c r="AE892" i="1" s="1"/>
  <c r="AB1159" i="1"/>
  <c r="AE1159" i="1" s="1"/>
  <c r="AB1160" i="1"/>
  <c r="AE1160" i="1" s="1"/>
  <c r="AB893" i="1"/>
  <c r="AE893" i="1" s="1"/>
  <c r="AB882" i="1"/>
  <c r="AE882" i="1" s="1"/>
  <c r="AB883" i="1"/>
  <c r="AE883" i="1" s="1"/>
  <c r="AB884" i="1"/>
  <c r="AE884" i="1" s="1"/>
  <c r="AB1124" i="1"/>
  <c r="AE1124" i="1" s="1"/>
  <c r="AB1125" i="1"/>
  <c r="AE1125" i="1" s="1"/>
  <c r="AB1126" i="1"/>
  <c r="AE1126" i="1" s="1"/>
  <c r="AB1115" i="1"/>
  <c r="AE1115" i="1" s="1"/>
  <c r="AB1116" i="1"/>
  <c r="AE1116" i="1" s="1"/>
  <c r="AB1117" i="1"/>
  <c r="AE1117" i="1" s="1"/>
  <c r="AB1118" i="1"/>
  <c r="AE1118" i="1" s="1"/>
  <c r="AB1119" i="1"/>
  <c r="AE1119" i="1" s="1"/>
  <c r="AB1120" i="1"/>
  <c r="AE1120" i="1" s="1"/>
  <c r="AB1127" i="1"/>
  <c r="AE1127" i="1" s="1"/>
  <c r="AB1121" i="1"/>
  <c r="AE1121" i="1" s="1"/>
  <c r="AB1161" i="1"/>
  <c r="AE1161" i="1" s="1"/>
  <c r="AB1162" i="1"/>
  <c r="AE1162" i="1" s="1"/>
  <c r="AB1122" i="1"/>
  <c r="AE1122" i="1" s="1"/>
  <c r="AB1128" i="1"/>
  <c r="AE1128" i="1" s="1"/>
  <c r="AB1123" i="1"/>
  <c r="AE1123" i="1" s="1"/>
  <c r="AB1129" i="1"/>
  <c r="AE1129" i="1" s="1"/>
  <c r="AB1130" i="1"/>
  <c r="AE1130" i="1" s="1"/>
  <c r="AB1131" i="1"/>
  <c r="AE1131" i="1" s="1"/>
  <c r="AB1132" i="1"/>
  <c r="AE1132" i="1" s="1"/>
  <c r="AB1331" i="1"/>
  <c r="AE1331" i="1" s="1"/>
  <c r="AB1332" i="1"/>
  <c r="AE1332" i="1" s="1"/>
  <c r="AB1333" i="1"/>
  <c r="AE1333" i="1" s="1"/>
  <c r="AB1256" i="1"/>
  <c r="AE1256" i="1" s="1"/>
  <c r="AB1257" i="1"/>
  <c r="AE1257" i="1" s="1"/>
  <c r="AB1258" i="1"/>
  <c r="AE1258" i="1" s="1"/>
  <c r="AB1259" i="1"/>
  <c r="AE1259" i="1" s="1"/>
  <c r="AB1260" i="1"/>
  <c r="AE1260" i="1" s="1"/>
  <c r="AB1261" i="1"/>
  <c r="AE1261" i="1" s="1"/>
  <c r="AB1265" i="1"/>
  <c r="AE1265" i="1" s="1"/>
  <c r="AB1274" i="1"/>
  <c r="AE1274" i="1" s="1"/>
  <c r="AB1334" i="1"/>
  <c r="AE1334" i="1" s="1"/>
  <c r="AB1262" i="1"/>
  <c r="AE1262" i="1" s="1"/>
  <c r="AB1263" i="1"/>
  <c r="AE1263" i="1" s="1"/>
  <c r="AB1266" i="1"/>
  <c r="AE1266" i="1" s="1"/>
  <c r="AB1275" i="1"/>
  <c r="AE1275" i="1" s="1"/>
  <c r="AB1264" i="1"/>
  <c r="AE1264" i="1" s="1"/>
  <c r="AB1267" i="1"/>
  <c r="AE1267" i="1" s="1"/>
  <c r="AB1276" i="1"/>
  <c r="AE1276" i="1" s="1"/>
  <c r="AB1268" i="1"/>
  <c r="AE1268" i="1" s="1"/>
  <c r="AB1271" i="1"/>
  <c r="AE1271" i="1" s="1"/>
  <c r="AB1269" i="1"/>
  <c r="AE1269" i="1" s="1"/>
  <c r="AB1272" i="1"/>
  <c r="AE1272" i="1" s="1"/>
  <c r="AB1270" i="1"/>
  <c r="AE1270" i="1" s="1"/>
  <c r="AB1273" i="1"/>
  <c r="AE1273" i="1" s="1"/>
  <c r="AB1465" i="1"/>
  <c r="AE1465" i="1" s="1"/>
  <c r="AB1466" i="1"/>
  <c r="AE1466" i="1" s="1"/>
  <c r="AB1467" i="1"/>
  <c r="AE1467" i="1" s="1"/>
  <c r="AB1468" i="1"/>
  <c r="AE1468" i="1" s="1"/>
  <c r="AB1469" i="1"/>
  <c r="AE1469" i="1" s="1"/>
  <c r="AB1470" i="1"/>
  <c r="AE1470" i="1" s="1"/>
  <c r="AB1477" i="1"/>
  <c r="AE1477" i="1" s="1"/>
  <c r="AB1471" i="1"/>
  <c r="AE1471" i="1" s="1"/>
  <c r="AB1472" i="1"/>
  <c r="AE1472" i="1" s="1"/>
  <c r="AB1526" i="1"/>
  <c r="AE1526" i="1" s="1"/>
  <c r="AB1478" i="1"/>
  <c r="AE1478" i="1" s="1"/>
  <c r="AB1473" i="1"/>
  <c r="AE1473" i="1" s="1"/>
  <c r="AB1479" i="1"/>
  <c r="AE1479" i="1" s="1"/>
  <c r="AB1474" i="1"/>
  <c r="AE1474" i="1" s="1"/>
  <c r="AB1475" i="1"/>
  <c r="AE1475" i="1" s="1"/>
  <c r="AB1476" i="1"/>
  <c r="AE1476" i="1" s="1"/>
  <c r="AB1277" i="1"/>
  <c r="AE1277" i="1" s="1"/>
  <c r="AB1278" i="1"/>
  <c r="AE1278" i="1" s="1"/>
  <c r="AB1480" i="1"/>
  <c r="AE1480" i="1" s="1"/>
  <c r="AB1487" i="1"/>
  <c r="AE1487" i="1" s="1"/>
  <c r="AB1488" i="1"/>
  <c r="AE1488" i="1" s="1"/>
  <c r="AB1489" i="1"/>
  <c r="AE1489" i="1" s="1"/>
  <c r="AB1481" i="1"/>
  <c r="AE1481" i="1" s="1"/>
  <c r="AB1482" i="1"/>
  <c r="AE1482" i="1" s="1"/>
  <c r="AB1483" i="1"/>
  <c r="AE1483" i="1" s="1"/>
  <c r="AB1484" i="1"/>
  <c r="AE1484" i="1" s="1"/>
  <c r="AB1485" i="1"/>
  <c r="AE1485" i="1" s="1"/>
  <c r="AB1486" i="1"/>
  <c r="AE1486" i="1" s="1"/>
  <c r="AB1527" i="1"/>
  <c r="AE1527" i="1" s="1"/>
  <c r="AB1368" i="1"/>
  <c r="AE1368" i="1" s="1"/>
  <c r="AB1369" i="1"/>
  <c r="AE1369" i="1" s="1"/>
  <c r="AB1370" i="1"/>
  <c r="AE1370" i="1" s="1"/>
  <c r="AB1371" i="1"/>
  <c r="AE1371" i="1" s="1"/>
  <c r="AB1350" i="1"/>
  <c r="AE1350" i="1" s="1"/>
  <c r="AB1356" i="1"/>
  <c r="AE1356" i="1" s="1"/>
  <c r="AB1372" i="1"/>
  <c r="AE1372" i="1" s="1"/>
  <c r="AB1378" i="1"/>
  <c r="AE1378" i="1" s="1"/>
  <c r="AB1393" i="1"/>
  <c r="AE1393" i="1" s="1"/>
  <c r="AB1351" i="1"/>
  <c r="AE1351" i="1" s="1"/>
  <c r="AB1357" i="1"/>
  <c r="AE1357" i="1" s="1"/>
  <c r="AB1373" i="1"/>
  <c r="AE1373" i="1" s="1"/>
  <c r="AB1379" i="1"/>
  <c r="AE1379" i="1" s="1"/>
  <c r="AB1394" i="1"/>
  <c r="AE1394" i="1" s="1"/>
  <c r="AB1352" i="1"/>
  <c r="AE1352" i="1" s="1"/>
  <c r="AB1358" i="1"/>
  <c r="AE1358" i="1" s="1"/>
  <c r="AB1374" i="1"/>
  <c r="AE1374" i="1" s="1"/>
  <c r="AB1380" i="1"/>
  <c r="AE1380" i="1" s="1"/>
  <c r="AB1395" i="1"/>
  <c r="AE1395" i="1" s="1"/>
  <c r="AB1353" i="1"/>
  <c r="AE1353" i="1" s="1"/>
  <c r="AB1375" i="1"/>
  <c r="AE1375" i="1" s="1"/>
  <c r="AB1354" i="1"/>
  <c r="AE1354" i="1" s="1"/>
  <c r="AB1376" i="1"/>
  <c r="AE1376" i="1" s="1"/>
  <c r="AB1355" i="1"/>
  <c r="AE1355" i="1" s="1"/>
  <c r="AB1377" i="1"/>
  <c r="AE1377" i="1" s="1"/>
  <c r="AB1181" i="1"/>
  <c r="AE1181" i="1" s="1"/>
  <c r="AB1187" i="1"/>
  <c r="AE1187" i="1" s="1"/>
  <c r="AB1191" i="1"/>
  <c r="AE1191" i="1" s="1"/>
  <c r="AB1195" i="1"/>
  <c r="AE1195" i="1" s="1"/>
  <c r="AB1182" i="1"/>
  <c r="AE1182" i="1" s="1"/>
  <c r="AB1188" i="1"/>
  <c r="AE1188" i="1" s="1"/>
  <c r="AB1192" i="1"/>
  <c r="AE1192" i="1" s="1"/>
  <c r="AB1198" i="1"/>
  <c r="AE1198" i="1" s="1"/>
  <c r="AB1199" i="1"/>
  <c r="AE1199" i="1" s="1"/>
  <c r="AB1183" i="1"/>
  <c r="AE1183" i="1" s="1"/>
  <c r="AB1185" i="1"/>
  <c r="AE1185" i="1" s="1"/>
  <c r="AB1189" i="1"/>
  <c r="AE1189" i="1" s="1"/>
  <c r="AB1193" i="1"/>
  <c r="AE1193" i="1" s="1"/>
  <c r="AB1184" i="1"/>
  <c r="AE1184" i="1" s="1"/>
  <c r="AB1186" i="1"/>
  <c r="AE1186" i="1" s="1"/>
  <c r="AB1190" i="1"/>
  <c r="AE1190" i="1" s="1"/>
  <c r="AB1194" i="1"/>
  <c r="AE1194" i="1" s="1"/>
  <c r="AB1196" i="1"/>
  <c r="AE1196" i="1" s="1"/>
  <c r="AB1197" i="1"/>
  <c r="AE1197" i="1" s="1"/>
  <c r="AB111" i="1"/>
  <c r="AE111" i="1" s="1"/>
  <c r="AB112" i="1"/>
  <c r="AE112" i="1" s="1"/>
  <c r="AB113" i="1"/>
  <c r="AE113" i="1" s="1"/>
  <c r="AB108" i="1"/>
  <c r="AE108" i="1" s="1"/>
  <c r="AB109" i="1"/>
  <c r="AE109" i="1" s="1"/>
  <c r="AB110" i="1"/>
  <c r="AE110" i="1" s="1"/>
  <c r="AB747" i="1"/>
  <c r="AE747" i="1" s="1"/>
  <c r="AB748" i="1"/>
  <c r="AE748" i="1" s="1"/>
  <c r="AB170" i="1"/>
  <c r="AE170" i="1" s="1"/>
  <c r="AB749" i="1"/>
  <c r="AE749" i="1" s="1"/>
  <c r="AB744" i="1"/>
  <c r="AE744" i="1" s="1"/>
  <c r="AB745" i="1"/>
  <c r="AE745" i="1" s="1"/>
  <c r="AB171" i="1"/>
  <c r="AE171" i="1" s="1"/>
  <c r="AB172" i="1"/>
  <c r="AE172" i="1" s="1"/>
  <c r="AB161" i="1"/>
  <c r="AE161" i="1" s="1"/>
  <c r="AB746" i="1"/>
  <c r="AE746" i="1" s="1"/>
  <c r="AB950" i="1"/>
  <c r="AE950" i="1" s="1"/>
  <c r="AB951" i="1"/>
  <c r="AE951" i="1" s="1"/>
  <c r="AB952" i="1"/>
  <c r="AE952" i="1" s="1"/>
  <c r="AB947" i="1"/>
  <c r="AE947" i="1" s="1"/>
  <c r="AB948" i="1"/>
  <c r="AE948" i="1" s="1"/>
  <c r="AB949" i="1"/>
  <c r="AE949" i="1" s="1"/>
  <c r="AB1335" i="1"/>
  <c r="AE1335" i="1" s="1"/>
  <c r="AB1405" i="1"/>
  <c r="AE1405" i="1" s="1"/>
  <c r="AB1411" i="1"/>
  <c r="AE1411" i="1" s="1"/>
  <c r="AB1415" i="1"/>
  <c r="AE1415" i="1" s="1"/>
  <c r="AB162" i="1"/>
  <c r="AE162" i="1" s="1"/>
  <c r="AB163" i="1"/>
  <c r="AE163" i="1" s="1"/>
  <c r="AB164" i="1"/>
  <c r="AE164" i="1" s="1"/>
  <c r="AB165" i="1"/>
  <c r="AE165" i="1" s="1"/>
  <c r="AB166" i="1"/>
  <c r="AE166" i="1" s="1"/>
  <c r="AB1339" i="1"/>
  <c r="AE1339" i="1" s="1"/>
  <c r="AB1340" i="1"/>
  <c r="AE1340" i="1" s="1"/>
  <c r="AB1341" i="1"/>
  <c r="AE1341" i="1" s="1"/>
  <c r="AB1406" i="1"/>
  <c r="AE1406" i="1" s="1"/>
  <c r="AB1412" i="1"/>
  <c r="AE1412" i="1" s="1"/>
  <c r="AB167" i="1"/>
  <c r="AE167" i="1" s="1"/>
  <c r="AB168" i="1"/>
  <c r="AE168" i="1" s="1"/>
  <c r="AB169" i="1"/>
  <c r="AE169" i="1" s="1"/>
  <c r="AB173" i="1"/>
  <c r="AE173" i="1" s="1"/>
  <c r="AB1336" i="1"/>
  <c r="AE1336" i="1" s="1"/>
  <c r="AB1337" i="1"/>
  <c r="AE1337" i="1" s="1"/>
  <c r="AB1338" i="1"/>
  <c r="AE1338" i="1" s="1"/>
  <c r="AB1528" i="1"/>
  <c r="AE1528" i="1" s="1"/>
  <c r="AB174" i="1"/>
  <c r="AE174" i="1" s="1"/>
  <c r="AB1529" i="1"/>
  <c r="AE1529" i="1" s="1"/>
  <c r="AB1530" i="1"/>
  <c r="AE1530" i="1" s="1"/>
  <c r="AB1531" i="1"/>
  <c r="AE1531" i="1" s="1"/>
  <c r="AB1532" i="1"/>
  <c r="AE1532" i="1" s="1"/>
  <c r="AB1416" i="1"/>
  <c r="AE1416" i="1" s="1"/>
  <c r="AB324" i="1"/>
  <c r="AE324" i="1" s="1"/>
  <c r="AB325" i="1"/>
  <c r="AE325" i="1" s="1"/>
  <c r="AB326" i="1"/>
  <c r="AE326" i="1" s="1"/>
  <c r="AB1533" i="1"/>
  <c r="AE1533" i="1" s="1"/>
  <c r="AB315" i="1"/>
  <c r="AE315" i="1" s="1"/>
  <c r="AB316" i="1"/>
  <c r="AE316" i="1" s="1"/>
  <c r="AB1407" i="1"/>
  <c r="AE1407" i="1" s="1"/>
  <c r="AB317" i="1"/>
  <c r="AE317" i="1" s="1"/>
  <c r="AB318" i="1"/>
  <c r="AE318" i="1" s="1"/>
  <c r="AB319" i="1"/>
  <c r="AE319" i="1" s="1"/>
  <c r="AB320" i="1"/>
  <c r="AE320" i="1" s="1"/>
  <c r="AB321" i="1"/>
  <c r="AE321" i="1" s="1"/>
  <c r="AB322" i="1"/>
  <c r="AE322" i="1" s="1"/>
  <c r="AB323" i="1"/>
  <c r="AE323" i="1" s="1"/>
  <c r="AB327" i="1"/>
  <c r="AE327" i="1" s="1"/>
  <c r="AB328" i="1"/>
  <c r="AE328" i="1" s="1"/>
  <c r="AB1409" i="1"/>
  <c r="AE1409" i="1" s="1"/>
  <c r="AB1413" i="1"/>
  <c r="AE1413" i="1" s="1"/>
  <c r="AB1417" i="1"/>
  <c r="AE1417" i="1" s="1"/>
  <c r="AB671" i="1"/>
  <c r="AE671" i="1" s="1"/>
  <c r="AB672" i="1"/>
  <c r="AE672" i="1" s="1"/>
  <c r="AB673" i="1"/>
  <c r="AE673" i="1" s="1"/>
  <c r="AB662" i="1"/>
  <c r="AE662" i="1" s="1"/>
  <c r="AB663" i="1"/>
  <c r="AE663" i="1" s="1"/>
  <c r="AB664" i="1"/>
  <c r="AE664" i="1" s="1"/>
  <c r="AB665" i="1"/>
  <c r="AE665" i="1" s="1"/>
  <c r="AB666" i="1"/>
  <c r="AE666" i="1" s="1"/>
  <c r="AB667" i="1"/>
  <c r="AE667" i="1" s="1"/>
  <c r="AB668" i="1"/>
  <c r="AE668" i="1" s="1"/>
  <c r="AB669" i="1"/>
  <c r="AE669" i="1" s="1"/>
  <c r="AB114" i="1"/>
  <c r="AE114" i="1" s="1"/>
  <c r="AB115" i="1"/>
  <c r="AE115" i="1" s="1"/>
  <c r="AB370" i="1"/>
  <c r="AE370" i="1" s="1"/>
  <c r="AB1408" i="1"/>
  <c r="AE1408" i="1" s="1"/>
  <c r="AB1410" i="1"/>
  <c r="AE1410" i="1" s="1"/>
  <c r="AB670" i="1"/>
  <c r="AE670" i="1" s="1"/>
  <c r="AB674" i="1"/>
  <c r="AE674" i="1" s="1"/>
  <c r="AB675" i="1"/>
  <c r="AE675" i="1" s="1"/>
  <c r="AB900" i="1"/>
  <c r="AE900" i="1" s="1"/>
  <c r="AB908" i="1"/>
  <c r="AE908" i="1" s="1"/>
  <c r="AB914" i="1"/>
  <c r="AE914" i="1" s="1"/>
  <c r="AB901" i="1"/>
  <c r="AE901" i="1" s="1"/>
  <c r="AB371" i="1"/>
  <c r="AE371" i="1" s="1"/>
  <c r="AB372" i="1"/>
  <c r="AE372" i="1" s="1"/>
  <c r="AB373" i="1"/>
  <c r="AE373" i="1" s="1"/>
  <c r="AB507" i="1"/>
  <c r="AE507" i="1" s="1"/>
  <c r="AB508" i="1"/>
  <c r="AE508" i="1" s="1"/>
  <c r="AB909" i="1"/>
  <c r="AE909" i="1" s="1"/>
  <c r="AB915" i="1"/>
  <c r="AE915" i="1" s="1"/>
  <c r="AB894" i="1"/>
  <c r="AE894" i="1" s="1"/>
  <c r="AB895" i="1"/>
  <c r="AE895" i="1" s="1"/>
  <c r="AB511" i="1"/>
  <c r="AE511" i="1" s="1"/>
  <c r="AB509" i="1"/>
  <c r="AE509" i="1" s="1"/>
  <c r="AB510" i="1"/>
  <c r="AE510" i="1" s="1"/>
  <c r="AB512" i="1"/>
  <c r="AE512" i="1" s="1"/>
  <c r="AB1414" i="1"/>
  <c r="AE1414" i="1" s="1"/>
  <c r="AB1418" i="1"/>
  <c r="AE1418" i="1" s="1"/>
  <c r="AB896" i="1"/>
  <c r="AE896" i="1" s="1"/>
  <c r="AB904" i="1"/>
  <c r="AE904" i="1" s="1"/>
  <c r="AB905" i="1"/>
  <c r="AE905" i="1" s="1"/>
  <c r="AB897" i="1"/>
  <c r="AE897" i="1" s="1"/>
  <c r="AB906" i="1"/>
  <c r="AE906" i="1" s="1"/>
  <c r="AB912" i="1"/>
  <c r="AE912" i="1" s="1"/>
  <c r="AB898" i="1"/>
  <c r="AE898" i="1" s="1"/>
  <c r="AB907" i="1"/>
  <c r="AE907" i="1" s="1"/>
  <c r="AB913" i="1"/>
  <c r="AE913" i="1" s="1"/>
  <c r="AB899" i="1"/>
  <c r="AE899" i="1" s="1"/>
  <c r="AB910" i="1"/>
  <c r="AE910" i="1" s="1"/>
  <c r="AB911" i="1"/>
  <c r="AE911" i="1" s="1"/>
  <c r="AB1137" i="1"/>
  <c r="AE1137" i="1" s="1"/>
  <c r="AB1138" i="1"/>
  <c r="AE1138" i="1" s="1"/>
  <c r="AB1133" i="1"/>
  <c r="AE1133" i="1" s="1"/>
  <c r="AB513" i="1"/>
  <c r="AE513" i="1" s="1"/>
  <c r="AB514" i="1"/>
  <c r="AE514" i="1" s="1"/>
  <c r="AB1542" i="1"/>
  <c r="AE1542" i="1" s="1"/>
  <c r="AB1543" i="1"/>
  <c r="AE1543" i="1" s="1"/>
  <c r="AB1544" i="1"/>
  <c r="AE1544" i="1" s="1"/>
  <c r="AB1534" i="1"/>
  <c r="AE1534" i="1" s="1"/>
  <c r="AB1537" i="1"/>
  <c r="AE1537" i="1" s="1"/>
  <c r="AB1134" i="1"/>
  <c r="AE1134" i="1" s="1"/>
  <c r="AB1135" i="1"/>
  <c r="AE1135" i="1" s="1"/>
  <c r="AB1136" i="1"/>
  <c r="AE1136" i="1" s="1"/>
  <c r="AB1139" i="1"/>
  <c r="AE1139" i="1" s="1"/>
  <c r="AB1140" i="1"/>
  <c r="AE1140" i="1" s="1"/>
  <c r="AB1283" i="1"/>
  <c r="AE1283" i="1" s="1"/>
  <c r="AB1284" i="1"/>
  <c r="AE1284" i="1" s="1"/>
  <c r="AB1279" i="1"/>
  <c r="AE1279" i="1" s="1"/>
  <c r="AB1280" i="1"/>
  <c r="AE1280" i="1" s="1"/>
  <c r="AB1281" i="1"/>
  <c r="AE1281" i="1" s="1"/>
  <c r="AB1282" i="1"/>
  <c r="AE1282" i="1" s="1"/>
  <c r="AB1285" i="1"/>
  <c r="AE1285" i="1" s="1"/>
  <c r="AB1286" i="1"/>
  <c r="AE1286" i="1" s="1"/>
  <c r="AB1492" i="1"/>
  <c r="AE1492" i="1" s="1"/>
  <c r="AB1493" i="1"/>
  <c r="AE1493" i="1" s="1"/>
  <c r="AB1490" i="1"/>
  <c r="AE1490" i="1" s="1"/>
  <c r="AB1491" i="1"/>
  <c r="AE1491" i="1" s="1"/>
  <c r="AB116" i="1"/>
  <c r="AE116" i="1" s="1"/>
  <c r="AB117" i="1"/>
  <c r="AE117" i="1" s="1"/>
  <c r="AB1548" i="1"/>
  <c r="AE1548" i="1" s="1"/>
  <c r="AB1551" i="1"/>
  <c r="AE1551" i="1" s="1"/>
  <c r="AB1552" i="1"/>
  <c r="AE1552" i="1" s="1"/>
  <c r="AB1535" i="1"/>
  <c r="AE1535" i="1" s="1"/>
  <c r="AB1538" i="1"/>
  <c r="AE1538" i="1" s="1"/>
  <c r="AB1549" i="1"/>
  <c r="AE1549" i="1" s="1"/>
  <c r="AB93" i="1"/>
  <c r="AE93" i="1" s="1"/>
  <c r="AB94" i="1"/>
  <c r="AE94" i="1" s="1"/>
  <c r="AB118" i="1"/>
  <c r="AE118" i="1" s="1"/>
  <c r="AB119" i="1"/>
  <c r="AE119" i="1" s="1"/>
  <c r="AB1553" i="1"/>
  <c r="AE1553" i="1" s="1"/>
  <c r="AB1554" i="1"/>
  <c r="AE1554" i="1" s="1"/>
  <c r="AB1536" i="1"/>
  <c r="AE1536" i="1" s="1"/>
  <c r="AB1550" i="1"/>
  <c r="AE1550" i="1" s="1"/>
  <c r="AB1555" i="1"/>
  <c r="AE1555" i="1" s="1"/>
  <c r="AB1556" i="1"/>
  <c r="AE1556" i="1" s="1"/>
  <c r="AB1539" i="1"/>
  <c r="AE1539" i="1" s="1"/>
  <c r="AB1545" i="1"/>
  <c r="AE1545" i="1" s="1"/>
  <c r="AB1540" i="1"/>
  <c r="AE1540" i="1" s="1"/>
  <c r="AB1546" i="1"/>
  <c r="AE1546" i="1" s="1"/>
  <c r="AB1541" i="1"/>
  <c r="AE1541" i="1" s="1"/>
  <c r="AB1547" i="1"/>
  <c r="AE1547" i="1" s="1"/>
  <c r="AB468" i="1"/>
  <c r="AE468" i="1" s="1"/>
  <c r="AB469" i="1"/>
  <c r="AE469" i="1" s="1"/>
  <c r="AB466" i="1"/>
  <c r="AE466" i="1" s="1"/>
  <c r="AB467" i="1"/>
  <c r="AE467" i="1" s="1"/>
  <c r="AB724" i="1"/>
  <c r="AE724" i="1" s="1"/>
  <c r="AB725" i="1"/>
  <c r="AE725" i="1" s="1"/>
  <c r="AB722" i="1"/>
  <c r="AE722" i="1" s="1"/>
  <c r="AB723" i="1"/>
  <c r="AE723" i="1" s="1"/>
  <c r="AB1046" i="1"/>
  <c r="AE1046" i="1" s="1"/>
  <c r="AB1047" i="1"/>
  <c r="AE1047" i="1" s="1"/>
  <c r="AB1044" i="1"/>
  <c r="AE1044" i="1" s="1"/>
  <c r="AB1045" i="1"/>
  <c r="AE1045" i="1" s="1"/>
  <c r="AB1200" i="1"/>
  <c r="AE1200" i="1" s="1"/>
  <c r="AB88" i="1"/>
  <c r="AE88" i="1" s="1"/>
  <c r="AB95" i="1"/>
  <c r="AE95" i="1" s="1"/>
  <c r="AB89" i="1"/>
  <c r="AE89" i="1" s="1"/>
  <c r="AB90" i="1"/>
  <c r="AE90" i="1" s="1"/>
  <c r="AB91" i="1"/>
  <c r="AE91" i="1" s="1"/>
  <c r="AB120" i="1"/>
  <c r="AE120" i="1" s="1"/>
  <c r="AB121" i="1"/>
  <c r="AE121" i="1" s="1"/>
  <c r="AB96" i="1"/>
  <c r="AE96" i="1" s="1"/>
  <c r="AB97" i="1"/>
  <c r="AE97" i="1" s="1"/>
  <c r="AB413" i="1"/>
  <c r="AE413" i="1" s="1"/>
  <c r="AB98" i="1"/>
  <c r="AE98" i="1" s="1"/>
  <c r="AB92" i="1"/>
  <c r="AE92" i="1" s="1"/>
  <c r="AB333" i="1"/>
  <c r="AE333" i="1" s="1"/>
  <c r="AB334" i="1"/>
  <c r="AE334" i="1" s="1"/>
  <c r="AB329" i="1"/>
  <c r="AE329" i="1" s="1"/>
  <c r="AB335" i="1"/>
  <c r="AE335" i="1" s="1"/>
  <c r="AB336" i="1"/>
  <c r="AE336" i="1" s="1"/>
  <c r="AB374" i="1"/>
  <c r="AE374" i="1" s="1"/>
  <c r="AB375" i="1"/>
  <c r="AE375" i="1" s="1"/>
  <c r="AB376" i="1"/>
  <c r="AE376" i="1" s="1"/>
  <c r="AB330" i="1"/>
  <c r="AE330" i="1" s="1"/>
  <c r="AB337" i="1"/>
  <c r="AE337" i="1" s="1"/>
  <c r="AB377" i="1"/>
  <c r="AE377" i="1" s="1"/>
  <c r="AB378" i="1"/>
  <c r="AE378" i="1" s="1"/>
  <c r="AB379" i="1"/>
  <c r="AE379" i="1" s="1"/>
  <c r="AB750" i="1"/>
  <c r="AE750" i="1" s="1"/>
  <c r="AB751" i="1"/>
  <c r="AE751" i="1" s="1"/>
  <c r="AB338" i="1"/>
  <c r="AE338" i="1" s="1"/>
  <c r="AB331" i="1"/>
  <c r="AE331" i="1" s="1"/>
  <c r="AB332" i="1"/>
  <c r="AE332" i="1" s="1"/>
  <c r="AB339" i="1"/>
  <c r="AE339" i="1" s="1"/>
  <c r="AB340" i="1"/>
  <c r="AE340" i="1" s="1"/>
  <c r="AB341" i="1"/>
  <c r="AE341" i="1" s="1"/>
  <c r="AB752" i="1"/>
  <c r="AE752" i="1" s="1"/>
  <c r="AB753" i="1"/>
  <c r="AE753" i="1" s="1"/>
  <c r="AB676" i="1"/>
  <c r="AE676" i="1" s="1"/>
  <c r="AB677" i="1"/>
  <c r="AE677" i="1" s="1"/>
  <c r="AB678" i="1"/>
  <c r="AE678" i="1" s="1"/>
  <c r="AB754" i="1"/>
  <c r="AE754" i="1" s="1"/>
  <c r="AB755" i="1"/>
  <c r="AE755" i="1" s="1"/>
  <c r="AB679" i="1"/>
  <c r="AE679" i="1" s="1"/>
  <c r="AB756" i="1"/>
  <c r="AE756" i="1" s="1"/>
  <c r="AB757" i="1"/>
  <c r="AE757" i="1" s="1"/>
  <c r="AB680" i="1"/>
  <c r="AE680" i="1" s="1"/>
  <c r="AB681" i="1"/>
  <c r="AE681" i="1" s="1"/>
  <c r="AB682" i="1"/>
  <c r="AE682" i="1" s="1"/>
  <c r="AB683" i="1"/>
  <c r="AE683" i="1" s="1"/>
  <c r="AB685" i="1"/>
  <c r="AE685" i="1" s="1"/>
  <c r="AB758" i="1"/>
  <c r="AE758" i="1" s="1"/>
  <c r="AB759" i="1"/>
  <c r="AE759" i="1" s="1"/>
  <c r="AB760" i="1"/>
  <c r="AE760" i="1" s="1"/>
  <c r="AB414" i="1"/>
  <c r="AE414" i="1" s="1"/>
  <c r="AB684" i="1"/>
  <c r="AE684" i="1" s="1"/>
  <c r="AB686" i="1"/>
  <c r="AE686" i="1" s="1"/>
  <c r="AB761" i="1"/>
  <c r="AE761" i="1" s="1"/>
  <c r="AB957" i="1"/>
  <c r="AE957" i="1" s="1"/>
  <c r="AB958" i="1"/>
  <c r="AE958" i="1" s="1"/>
  <c r="AB415" i="1"/>
  <c r="AE415" i="1" s="1"/>
  <c r="AB416" i="1"/>
  <c r="AE416" i="1" s="1"/>
  <c r="AB196" i="1"/>
  <c r="AE196" i="1" s="1"/>
  <c r="AB916" i="1"/>
  <c r="AE916" i="1" s="1"/>
  <c r="AB902" i="1"/>
  <c r="AE902" i="1" s="1"/>
  <c r="AB917" i="1"/>
  <c r="AE917" i="1" s="1"/>
  <c r="AB903" i="1"/>
  <c r="AE903" i="1" s="1"/>
  <c r="AB918" i="1"/>
  <c r="AE918" i="1" s="1"/>
  <c r="AB1148" i="1"/>
  <c r="AE1148" i="1" s="1"/>
  <c r="AB1149" i="1"/>
  <c r="AE1149" i="1" s="1"/>
  <c r="AB1144" i="1"/>
  <c r="AE1144" i="1" s="1"/>
  <c r="AB1145" i="1"/>
  <c r="AE1145" i="1" s="1"/>
  <c r="AB1146" i="1"/>
  <c r="AE1146" i="1" s="1"/>
  <c r="AB961" i="1"/>
  <c r="AE961" i="1" s="1"/>
  <c r="AB953" i="1"/>
  <c r="AE953" i="1" s="1"/>
  <c r="AB417" i="1"/>
  <c r="AE417" i="1" s="1"/>
  <c r="AB418" i="1"/>
  <c r="AE418" i="1" s="1"/>
  <c r="AB407" i="1"/>
  <c r="AE407" i="1" s="1"/>
  <c r="AB408" i="1"/>
  <c r="AE408" i="1" s="1"/>
  <c r="AB409" i="1"/>
  <c r="AE409" i="1" s="1"/>
  <c r="AB410" i="1"/>
  <c r="AE410" i="1" s="1"/>
  <c r="AB1147" i="1"/>
  <c r="AE1147" i="1" s="1"/>
  <c r="AB1141" i="1"/>
  <c r="AE1141" i="1" s="1"/>
  <c r="AB1150" i="1"/>
  <c r="AE1150" i="1" s="1"/>
  <c r="AB1151" i="1"/>
  <c r="AE1151" i="1" s="1"/>
  <c r="AB1142" i="1"/>
  <c r="AE1142" i="1" s="1"/>
  <c r="AB1152" i="1"/>
  <c r="AE1152" i="1" s="1"/>
  <c r="AB954" i="1"/>
  <c r="AE954" i="1" s="1"/>
  <c r="AB955" i="1"/>
  <c r="AE955" i="1" s="1"/>
  <c r="AB411" i="1"/>
  <c r="AE411" i="1" s="1"/>
  <c r="AB412" i="1"/>
  <c r="AE412" i="1" s="1"/>
  <c r="AB777" i="1"/>
  <c r="AE777" i="1" s="1"/>
  <c r="AB1153" i="1"/>
  <c r="AE1153" i="1" s="1"/>
  <c r="AB1143" i="1"/>
  <c r="AE1143" i="1" s="1"/>
  <c r="AB956" i="1"/>
  <c r="AE956" i="1" s="1"/>
  <c r="AB959" i="1"/>
  <c r="AE959" i="1" s="1"/>
  <c r="AB778" i="1"/>
  <c r="AE778" i="1" s="1"/>
  <c r="AB779" i="1"/>
  <c r="AE779" i="1" s="1"/>
  <c r="AB995" i="1"/>
  <c r="AE995" i="1" s="1"/>
  <c r="AB996" i="1"/>
  <c r="AE996" i="1" s="1"/>
  <c r="AB997" i="1"/>
  <c r="AE997" i="1" s="1"/>
  <c r="AB477" i="1"/>
  <c r="AE477" i="1" s="1"/>
  <c r="AB478" i="1"/>
  <c r="AE478" i="1" s="1"/>
  <c r="AB925" i="1"/>
  <c r="AE925" i="1" s="1"/>
  <c r="AB926" i="1"/>
  <c r="AE926" i="1" s="1"/>
  <c r="AB927" i="1"/>
  <c r="AE927" i="1" s="1"/>
  <c r="AB726" i="1"/>
  <c r="AE726" i="1" s="1"/>
  <c r="AB1154" i="1"/>
  <c r="AE1154" i="1" s="1"/>
  <c r="AB1291" i="1"/>
  <c r="AE1291" i="1" s="1"/>
  <c r="AB1292" i="1"/>
  <c r="AE1292" i="1" s="1"/>
  <c r="AB1287" i="1"/>
  <c r="AE1287" i="1" s="1"/>
  <c r="AB1288" i="1"/>
  <c r="AE1288" i="1" s="1"/>
  <c r="AB1289" i="1"/>
  <c r="AE1289" i="1" s="1"/>
  <c r="AB1290" i="1"/>
  <c r="AE1290" i="1" s="1"/>
  <c r="AB1293" i="1"/>
  <c r="AE1293" i="1" s="1"/>
  <c r="AB1294" i="1"/>
  <c r="AE1294" i="1" s="1"/>
  <c r="AB1295" i="1"/>
  <c r="AE1295" i="1" s="1"/>
  <c r="AB960" i="1"/>
  <c r="AE960" i="1" s="1"/>
  <c r="AB962" i="1"/>
  <c r="AE962" i="1" s="1"/>
  <c r="AB963" i="1"/>
  <c r="AE963" i="1" s="1"/>
  <c r="AB964" i="1"/>
  <c r="AE964" i="1" s="1"/>
  <c r="AB992" i="1"/>
  <c r="AE992" i="1" s="1"/>
  <c r="AB993" i="1"/>
  <c r="AE993" i="1" s="1"/>
  <c r="AB994" i="1"/>
  <c r="AE994" i="1" s="1"/>
  <c r="AB998" i="1"/>
  <c r="AE998" i="1" s="1"/>
  <c r="AB999" i="1"/>
  <c r="AE999" i="1" s="1"/>
  <c r="AB1296" i="1"/>
  <c r="AE1296" i="1" s="1"/>
  <c r="AB1571" i="1"/>
  <c r="AE1571" i="1" s="1"/>
  <c r="AB1572" i="1"/>
  <c r="AE1572" i="1" s="1"/>
  <c r="AB99" i="1"/>
  <c r="AE99" i="1" s="1"/>
  <c r="AB100" i="1"/>
  <c r="AE100" i="1" s="1"/>
  <c r="AB101" i="1"/>
  <c r="AE101" i="1" s="1"/>
  <c r="AB342" i="1"/>
  <c r="AE342" i="1" s="1"/>
  <c r="AB343" i="1"/>
  <c r="AE343" i="1" s="1"/>
  <c r="AB1345" i="1"/>
  <c r="AE1345" i="1" s="1"/>
  <c r="AB1346" i="1"/>
  <c r="AE1346" i="1" s="1"/>
  <c r="AB1342" i="1"/>
  <c r="AE1342" i="1" s="1"/>
  <c r="AB1343" i="1"/>
  <c r="AE1343" i="1" s="1"/>
  <c r="AB1000" i="1"/>
  <c r="AE1000" i="1" s="1"/>
  <c r="AB919" i="1"/>
  <c r="AE919" i="1" s="1"/>
  <c r="AB920" i="1"/>
  <c r="AE920" i="1" s="1"/>
  <c r="AB921" i="1"/>
  <c r="AE921" i="1" s="1"/>
  <c r="AB1155" i="1"/>
  <c r="AE1155" i="1" s="1"/>
  <c r="AB1156" i="1"/>
  <c r="AE1156" i="1" s="1"/>
  <c r="AB1344" i="1"/>
  <c r="AE1344" i="1" s="1"/>
  <c r="AB1347" i="1"/>
  <c r="AE1347" i="1" s="1"/>
  <c r="AB1348" i="1"/>
  <c r="AE1348" i="1" s="1"/>
  <c r="AB1349" i="1"/>
  <c r="AE1349" i="1" s="1"/>
  <c r="AB1381" i="1"/>
  <c r="AE1381" i="1" s="1"/>
  <c r="AB1385" i="1"/>
  <c r="AE1385" i="1" s="1"/>
  <c r="AB1386" i="1"/>
  <c r="AE1386" i="1" s="1"/>
  <c r="AB1387" i="1"/>
  <c r="AE1387" i="1" s="1"/>
  <c r="AB1382" i="1"/>
  <c r="AE1382" i="1" s="1"/>
  <c r="AB1383" i="1"/>
  <c r="AE1383" i="1" s="1"/>
  <c r="AB1384" i="1"/>
  <c r="AE1384" i="1" s="1"/>
  <c r="AB1388" i="1"/>
  <c r="AE1388" i="1" s="1"/>
  <c r="AB1391" i="1"/>
  <c r="AE1391" i="1" s="1"/>
  <c r="AB1389" i="1"/>
  <c r="AE1389" i="1" s="1"/>
  <c r="AB1392" i="1"/>
  <c r="AE1392" i="1" s="1"/>
  <c r="AB1390" i="1"/>
  <c r="AE1390" i="1" s="1"/>
  <c r="AB1557" i="1"/>
  <c r="AE1557" i="1" s="1"/>
  <c r="AB1561" i="1"/>
  <c r="AE1561" i="1" s="1"/>
  <c r="AB1562" i="1"/>
  <c r="AE1562" i="1" s="1"/>
  <c r="AB1563" i="1"/>
  <c r="AE1563" i="1" s="1"/>
  <c r="AB1558" i="1"/>
  <c r="AE1558" i="1" s="1"/>
  <c r="AB1559" i="1"/>
  <c r="AE1559" i="1" s="1"/>
  <c r="AB1560" i="1"/>
  <c r="AE1560" i="1" s="1"/>
  <c r="AB1564" i="1"/>
  <c r="AE1564" i="1" s="1"/>
  <c r="AB1567" i="1"/>
  <c r="AE1567" i="1" s="1"/>
  <c r="AB1565" i="1"/>
  <c r="AE1565" i="1" s="1"/>
  <c r="AB1568" i="1"/>
  <c r="AE1568" i="1" s="1"/>
  <c r="AB1566" i="1"/>
  <c r="AE1566" i="1" s="1"/>
  <c r="AB727" i="1"/>
  <c r="AE727" i="1" s="1"/>
  <c r="AB1048" i="1"/>
  <c r="AE1048" i="1" s="1"/>
  <c r="AB1049" i="1"/>
  <c r="AE1049" i="1" s="1"/>
  <c r="AB1201" i="1"/>
  <c r="AE1201" i="1" s="1"/>
  <c r="AB1419" i="1"/>
  <c r="AE1419" i="1" s="1"/>
  <c r="AB789" i="1"/>
  <c r="AE789" i="1" s="1"/>
  <c r="AB470" i="1"/>
  <c r="AE470" i="1" s="1"/>
  <c r="AB791" i="1"/>
  <c r="AE791" i="1" s="1"/>
  <c r="AB790" i="1"/>
  <c r="AE790" i="1" s="1"/>
  <c r="AB471" i="1"/>
  <c r="AE471" i="1" s="1"/>
  <c r="AB792" i="1"/>
  <c r="AE792" i="1" s="1"/>
  <c r="AB1013" i="1"/>
  <c r="AE1013" i="1" s="1"/>
  <c r="AB1014" i="1"/>
  <c r="AE1014" i="1" s="1"/>
  <c r="AB1396" i="1"/>
  <c r="AE1396" i="1" s="1"/>
  <c r="AB1397" i="1"/>
  <c r="AE1397" i="1" s="1"/>
  <c r="AB1569" i="1"/>
  <c r="AE1569" i="1" s="1"/>
  <c r="AB1570" i="1"/>
  <c r="AE1570" i="1" s="1"/>
  <c r="AB728" i="1"/>
  <c r="AE728" i="1" s="1"/>
  <c r="AB729" i="1"/>
  <c r="AE729" i="1" s="1"/>
  <c r="AB143" i="1"/>
  <c r="AE143" i="1" s="1"/>
  <c r="AB144" i="1"/>
  <c r="AE144" i="1" s="1"/>
  <c r="AB145" i="1"/>
  <c r="AE145" i="1" s="1"/>
  <c r="AB146" i="1"/>
  <c r="AE146" i="1" s="1"/>
  <c r="AB147" i="1"/>
  <c r="AE147" i="1" s="1"/>
  <c r="AB148" i="1"/>
  <c r="AE148" i="1" s="1"/>
  <c r="AB392" i="1"/>
  <c r="AE392" i="1" s="1"/>
  <c r="AB393" i="1"/>
  <c r="AE393" i="1" s="1"/>
  <c r="AB394" i="1"/>
  <c r="AE394" i="1" s="1"/>
  <c r="AB395" i="1"/>
  <c r="AE395" i="1" s="1"/>
  <c r="AB396" i="1"/>
  <c r="AE396" i="1" s="1"/>
  <c r="AB397" i="1"/>
  <c r="AE397" i="1" s="1"/>
  <c r="AB476" i="1"/>
  <c r="AE476" i="1" s="1"/>
  <c r="AB472" i="1"/>
  <c r="AE472" i="1" s="1"/>
  <c r="AB473" i="1"/>
  <c r="AE473" i="1" s="1"/>
  <c r="AB425" i="1"/>
  <c r="AE425" i="1" s="1"/>
  <c r="AB426" i="1"/>
  <c r="AE426" i="1" s="1"/>
  <c r="AB474" i="1"/>
  <c r="AE474" i="1" s="1"/>
  <c r="AB475" i="1"/>
  <c r="AE475" i="1" s="1"/>
  <c r="AB730" i="1"/>
  <c r="AE730" i="1" s="1"/>
  <c r="AB731" i="1"/>
  <c r="AE731" i="1" s="1"/>
  <c r="AB732" i="1"/>
  <c r="AE732" i="1" s="1"/>
  <c r="AB427" i="1"/>
  <c r="AE427" i="1" s="1"/>
  <c r="AB428" i="1"/>
  <c r="AE428" i="1" s="1"/>
  <c r="AB733" i="1"/>
  <c r="AE733" i="1" s="1"/>
  <c r="AB1050" i="1"/>
  <c r="AE1050" i="1" s="1"/>
  <c r="AB429" i="1"/>
  <c r="AE429" i="1" s="1"/>
  <c r="AB430" i="1"/>
  <c r="AE430" i="1" s="1"/>
  <c r="AB1015" i="1"/>
  <c r="AE1015" i="1" s="1"/>
  <c r="AA1016" i="1"/>
  <c r="AA1171" i="1"/>
  <c r="AA1172" i="1"/>
  <c r="AA2" i="1"/>
  <c r="AA1402" i="1"/>
  <c r="AA1403" i="1"/>
  <c r="AA4" i="1"/>
  <c r="AA5" i="1"/>
  <c r="AA6" i="1"/>
  <c r="AA197" i="1"/>
  <c r="AA198" i="1"/>
  <c r="AA208" i="1"/>
  <c r="AA209" i="1"/>
  <c r="AA210" i="1"/>
  <c r="AA199" i="1"/>
  <c r="AA202" i="1"/>
  <c r="AA203" i="1"/>
  <c r="AA200" i="1"/>
  <c r="AA204" i="1"/>
  <c r="AA205" i="1"/>
  <c r="AA201" i="1"/>
  <c r="AA206" i="1"/>
  <c r="AA207" i="1"/>
  <c r="AA690" i="1"/>
  <c r="AA689" i="1"/>
  <c r="AA524" i="1"/>
  <c r="AA525" i="1"/>
  <c r="AA526" i="1"/>
  <c r="AA1401" i="1"/>
  <c r="AA515" i="1"/>
  <c r="AA518" i="1"/>
  <c r="AA519" i="1"/>
  <c r="AA516" i="1"/>
  <c r="AA520" i="1"/>
  <c r="AA521" i="1"/>
  <c r="AA517" i="1"/>
  <c r="AA522" i="1"/>
  <c r="AA523" i="1"/>
  <c r="AA1202" i="1"/>
  <c r="AA1203" i="1"/>
  <c r="AA1420" i="1"/>
  <c r="AA1421" i="1"/>
  <c r="AA7" i="1"/>
  <c r="AA8" i="1"/>
  <c r="AA9" i="1"/>
  <c r="AA211" i="1"/>
  <c r="AA212" i="1"/>
  <c r="AA213" i="1"/>
  <c r="AA527" i="1"/>
  <c r="AA528" i="1"/>
  <c r="AA1051" i="1"/>
  <c r="AA1052" i="1"/>
  <c r="AA1204" i="1"/>
  <c r="AA1205" i="1"/>
  <c r="AA1422" i="1"/>
  <c r="AA1423" i="1"/>
  <c r="AA1424" i="1"/>
  <c r="AA350" i="1"/>
  <c r="AA356" i="1"/>
  <c r="AA351" i="1"/>
  <c r="AA529" i="1"/>
  <c r="AA357" i="1"/>
  <c r="AA352" i="1"/>
  <c r="AA358" i="1"/>
  <c r="AA359" i="1"/>
  <c r="AA360" i="1"/>
  <c r="AA530" i="1"/>
  <c r="AA531" i="1"/>
  <c r="AA532" i="1"/>
  <c r="AA533" i="1"/>
  <c r="AA534" i="1"/>
  <c r="AA535" i="1"/>
  <c r="AA536" i="1"/>
  <c r="AA537" i="1"/>
  <c r="AA538" i="1"/>
  <c r="AA539" i="1"/>
  <c r="AA540" i="1"/>
  <c r="AA793" i="1"/>
  <c r="AA794" i="1"/>
  <c r="AA361" i="1"/>
  <c r="AA795" i="1"/>
  <c r="AA796" i="1"/>
  <c r="AA797" i="1"/>
  <c r="AA798" i="1"/>
  <c r="AA799" i="1"/>
  <c r="AA800" i="1"/>
  <c r="AA801" i="1"/>
  <c r="AA1157" i="1"/>
  <c r="AA353" i="1"/>
  <c r="AA354" i="1"/>
  <c r="AA1158" i="1"/>
  <c r="AA1206" i="1"/>
  <c r="AA1207" i="1"/>
  <c r="AA1208" i="1"/>
  <c r="AA1209" i="1"/>
  <c r="AA1425" i="1"/>
  <c r="AA1426" i="1"/>
  <c r="AA1427" i="1"/>
  <c r="AA355" i="1"/>
  <c r="AA479" i="1"/>
  <c r="AA485" i="1"/>
  <c r="AA214" i="1"/>
  <c r="AA216" i="1"/>
  <c r="AA215" i="1"/>
  <c r="AA217" i="1"/>
  <c r="AA218" i="1"/>
  <c r="AA687" i="1"/>
  <c r="AA688" i="1"/>
  <c r="AA493" i="1"/>
  <c r="AA480" i="1"/>
  <c r="AA802" i="1"/>
  <c r="AA803" i="1"/>
  <c r="AA1053" i="1"/>
  <c r="AA1054" i="1"/>
  <c r="AA1210" i="1"/>
  <c r="AA1211" i="1"/>
  <c r="AA1212" i="1"/>
  <c r="AA1213" i="1"/>
  <c r="AA1428" i="1"/>
  <c r="AA1429" i="1"/>
  <c r="AA486" i="1"/>
  <c r="AA494" i="1"/>
  <c r="AA1430" i="1"/>
  <c r="AA1431" i="1"/>
  <c r="AA398" i="1"/>
  <c r="AA481" i="1"/>
  <c r="AA487" i="1"/>
  <c r="AA400" i="1"/>
  <c r="AA399" i="1"/>
  <c r="AA495" i="1"/>
  <c r="AA219" i="1"/>
  <c r="AA227" i="1"/>
  <c r="AA220" i="1"/>
  <c r="AA228" i="1"/>
  <c r="AA221" i="1"/>
  <c r="AA229" i="1"/>
  <c r="AA230" i="1"/>
  <c r="AA222" i="1"/>
  <c r="AA231" i="1"/>
  <c r="AA232" i="1"/>
  <c r="AA223" i="1"/>
  <c r="AA224" i="1"/>
  <c r="AA225" i="1"/>
  <c r="AA226" i="1"/>
  <c r="AA541" i="1"/>
  <c r="AA545" i="1"/>
  <c r="AA542" i="1"/>
  <c r="AA546" i="1"/>
  <c r="AA543" i="1"/>
  <c r="AA547" i="1"/>
  <c r="AA548" i="1"/>
  <c r="AA544" i="1"/>
  <c r="AA549" i="1"/>
  <c r="AA550" i="1"/>
  <c r="AA804" i="1"/>
  <c r="AA805" i="1"/>
  <c r="AA806" i="1"/>
  <c r="AA807" i="1"/>
  <c r="AA808" i="1"/>
  <c r="AA347" i="1"/>
  <c r="AA348" i="1"/>
  <c r="AA349" i="1"/>
  <c r="AA344" i="1"/>
  <c r="AA345" i="1"/>
  <c r="AA346" i="1"/>
  <c r="AA560" i="1"/>
  <c r="AA561" i="1"/>
  <c r="AA562" i="1"/>
  <c r="AA557" i="1"/>
  <c r="AA558" i="1"/>
  <c r="AA559" i="1"/>
  <c r="AA812" i="1"/>
  <c r="AA813" i="1"/>
  <c r="AA814" i="1"/>
  <c r="AA809" i="1"/>
  <c r="AA810" i="1"/>
  <c r="AA811" i="1"/>
  <c r="AA977" i="1"/>
  <c r="AA978" i="1"/>
  <c r="AA979" i="1"/>
  <c r="AA980" i="1"/>
  <c r="AA981" i="1"/>
  <c r="AA982" i="1"/>
  <c r="AA974" i="1"/>
  <c r="AA975" i="1"/>
  <c r="AA976" i="1"/>
  <c r="AA1362" i="1"/>
  <c r="AA1363" i="1"/>
  <c r="AA1364" i="1"/>
  <c r="AA1365" i="1"/>
  <c r="AA1366" i="1"/>
  <c r="AA1367" i="1"/>
  <c r="AA691" i="1"/>
  <c r="AA692" i="1"/>
  <c r="AA693" i="1"/>
  <c r="AA694" i="1"/>
  <c r="AA1359" i="1"/>
  <c r="AA1360" i="1"/>
  <c r="AA1361" i="1"/>
  <c r="AA1017" i="1"/>
  <c r="AA1018" i="1"/>
  <c r="AA1019" i="1"/>
  <c r="AA1020" i="1"/>
  <c r="AA1173" i="1"/>
  <c r="AA1174" i="1"/>
  <c r="AA1175" i="1"/>
  <c r="AA1176" i="1"/>
  <c r="AA3" i="1"/>
  <c r="AA175" i="1"/>
  <c r="AA176" i="1"/>
  <c r="AA177" i="1"/>
  <c r="AA178" i="1"/>
  <c r="AA179" i="1"/>
  <c r="AA431" i="1"/>
  <c r="AA432" i="1"/>
  <c r="AA433" i="1"/>
  <c r="AA434" i="1"/>
  <c r="AA435" i="1"/>
  <c r="AA695" i="1"/>
  <c r="AA696" i="1"/>
  <c r="AA697" i="1"/>
  <c r="AA698" i="1"/>
  <c r="AA699" i="1"/>
  <c r="AA1021" i="1"/>
  <c r="AA1022" i="1"/>
  <c r="AA1023" i="1"/>
  <c r="AA1024" i="1"/>
  <c r="AA1025" i="1"/>
  <c r="AA1177" i="1"/>
  <c r="AA1178" i="1"/>
  <c r="AA1179" i="1"/>
  <c r="AA1180" i="1"/>
  <c r="AA1404" i="1"/>
  <c r="AA488" i="1"/>
  <c r="AA491" i="1"/>
  <c r="AA489" i="1"/>
  <c r="AA492" i="1"/>
  <c r="AA490" i="1"/>
  <c r="AA482" i="1"/>
  <c r="AA496" i="1"/>
  <c r="AA483" i="1"/>
  <c r="AA497" i="1"/>
  <c r="AA484" i="1"/>
  <c r="AA498" i="1"/>
  <c r="AA155" i="1"/>
  <c r="AA156" i="1"/>
  <c r="AA157" i="1"/>
  <c r="AA158" i="1"/>
  <c r="AA159" i="1"/>
  <c r="AA160" i="1"/>
  <c r="AA233" i="1"/>
  <c r="AA234" i="1"/>
  <c r="AA734" i="1"/>
  <c r="AA235" i="1"/>
  <c r="AA236" i="1"/>
  <c r="AA237" i="1"/>
  <c r="AA238" i="1"/>
  <c r="AA568" i="1"/>
  <c r="AA569" i="1"/>
  <c r="AA570" i="1"/>
  <c r="AA573" i="1"/>
  <c r="AA574" i="1"/>
  <c r="AA735" i="1"/>
  <c r="AA575" i="1"/>
  <c r="AA563" i="1"/>
  <c r="AA579" i="1"/>
  <c r="AA564" i="1"/>
  <c r="AA580" i="1"/>
  <c r="AA565" i="1"/>
  <c r="AA581" i="1"/>
  <c r="AA566" i="1"/>
  <c r="AA736" i="1"/>
  <c r="AA576" i="1"/>
  <c r="AA567" i="1"/>
  <c r="AA577" i="1"/>
  <c r="AA578" i="1"/>
  <c r="AA737" i="1"/>
  <c r="AA571" i="1"/>
  <c r="AA572" i="1"/>
  <c r="AA815" i="1"/>
  <c r="AA830" i="1"/>
  <c r="AA816" i="1"/>
  <c r="AA831" i="1"/>
  <c r="AA817" i="1"/>
  <c r="AA821" i="1"/>
  <c r="AA738" i="1"/>
  <c r="AA822" i="1"/>
  <c r="AA823" i="1"/>
  <c r="AA827" i="1"/>
  <c r="AA834" i="1"/>
  <c r="AA828" i="1"/>
  <c r="AA835" i="1"/>
  <c r="AA829" i="1"/>
  <c r="AA824" i="1"/>
  <c r="AA825" i="1"/>
  <c r="AA826" i="1"/>
  <c r="AA818" i="1"/>
  <c r="AA832" i="1"/>
  <c r="AA739" i="1"/>
  <c r="AA819" i="1"/>
  <c r="AA833" i="1"/>
  <c r="AA820" i="1"/>
  <c r="AA1055" i="1"/>
  <c r="AA1070" i="1"/>
  <c r="AA1085" i="1"/>
  <c r="AA1056" i="1"/>
  <c r="AA1071" i="1"/>
  <c r="AA1086" i="1"/>
  <c r="AA1057" i="1"/>
  <c r="AA1087" i="1"/>
  <c r="AA1061" i="1"/>
  <c r="AA1076" i="1"/>
  <c r="AA1062" i="1"/>
  <c r="AA1077" i="1"/>
  <c r="AA1063" i="1"/>
  <c r="AA1078" i="1"/>
  <c r="AA1067" i="1"/>
  <c r="AA1074" i="1"/>
  <c r="AA1079" i="1"/>
  <c r="AA1068" i="1"/>
  <c r="AA1075" i="1"/>
  <c r="AA1080" i="1"/>
  <c r="AA1069" i="1"/>
  <c r="AA935" i="1"/>
  <c r="AA939" i="1"/>
  <c r="AA1081" i="1"/>
  <c r="AA1064" i="1"/>
  <c r="AA1082" i="1"/>
  <c r="AA1065" i="1"/>
  <c r="AA1083" i="1"/>
  <c r="AA1066" i="1"/>
  <c r="AA1084" i="1"/>
  <c r="AA1058" i="1"/>
  <c r="AA936" i="1"/>
  <c r="AA940" i="1"/>
  <c r="AA1072" i="1"/>
  <c r="AA1088" i="1"/>
  <c r="AA1059" i="1"/>
  <c r="AA1073" i="1"/>
  <c r="AA1089" i="1"/>
  <c r="AA1060" i="1"/>
  <c r="AA1090" i="1"/>
  <c r="AA1220" i="1"/>
  <c r="AA1226" i="1"/>
  <c r="AA941" i="1"/>
  <c r="AA937" i="1"/>
  <c r="AA1227" i="1"/>
  <c r="AA1221" i="1"/>
  <c r="AA1228" i="1"/>
  <c r="AA1229" i="1"/>
  <c r="AA1222" i="1"/>
  <c r="AA1230" i="1"/>
  <c r="AA1231" i="1"/>
  <c r="AA1214" i="1"/>
  <c r="AA1215" i="1"/>
  <c r="AA942" i="1"/>
  <c r="AA1216" i="1"/>
  <c r="AA1217" i="1"/>
  <c r="AA1398" i="1"/>
  <c r="AA1218" i="1"/>
  <c r="AA1399" i="1"/>
  <c r="AA1219" i="1"/>
  <c r="AA1400" i="1"/>
  <c r="AA1223" i="1"/>
  <c r="AA938" i="1"/>
  <c r="AA1224" i="1"/>
  <c r="AA1225" i="1"/>
  <c r="AA1232" i="1"/>
  <c r="AA1233" i="1"/>
  <c r="AA1234" i="1"/>
  <c r="AA1235" i="1"/>
  <c r="AA1236" i="1"/>
  <c r="AA1237" i="1"/>
  <c r="AA239" i="1"/>
  <c r="AA240" i="1"/>
  <c r="AA582" i="1"/>
  <c r="AA583" i="1"/>
  <c r="AA836" i="1"/>
  <c r="AA128" i="1"/>
  <c r="AA943" i="1"/>
  <c r="AA837" i="1"/>
  <c r="AA1091" i="1"/>
  <c r="AA1092" i="1"/>
  <c r="AA1432" i="1"/>
  <c r="AA1433" i="1"/>
  <c r="AA1434" i="1"/>
  <c r="AA1435" i="1"/>
  <c r="AA1436" i="1"/>
  <c r="AA1437" i="1"/>
  <c r="AA1438" i="1"/>
  <c r="AA1439" i="1"/>
  <c r="AA129" i="1"/>
  <c r="AA130" i="1"/>
  <c r="AA137" i="1"/>
  <c r="AA125" i="1"/>
  <c r="AA138" i="1"/>
  <c r="AA126" i="1"/>
  <c r="AA139" i="1"/>
  <c r="AA127" i="1"/>
  <c r="AA140" i="1"/>
  <c r="AA134" i="1"/>
  <c r="AA131" i="1"/>
  <c r="AA122" i="1"/>
  <c r="AA141" i="1"/>
  <c r="AA135" i="1"/>
  <c r="AA132" i="1"/>
  <c r="AA123" i="1"/>
  <c r="AA142" i="1"/>
  <c r="AA136" i="1"/>
  <c r="AA133" i="1"/>
  <c r="AA124" i="1"/>
  <c r="AA13" i="1"/>
  <c r="AA14" i="1"/>
  <c r="AA15" i="1"/>
  <c r="AA16" i="1"/>
  <c r="AA17" i="1"/>
  <c r="AA18" i="1"/>
  <c r="AA19" i="1"/>
  <c r="AA10" i="1"/>
  <c r="AA20" i="1"/>
  <c r="AA11" i="1"/>
  <c r="AA21" i="1"/>
  <c r="AA12" i="1"/>
  <c r="AA244" i="1"/>
  <c r="AA245" i="1"/>
  <c r="AA246" i="1"/>
  <c r="AA247" i="1"/>
  <c r="AA248" i="1"/>
  <c r="AA249" i="1"/>
  <c r="AA241" i="1"/>
  <c r="AA250" i="1"/>
  <c r="AA253" i="1"/>
  <c r="AA255" i="1"/>
  <c r="AA242" i="1"/>
  <c r="AA944" i="1"/>
  <c r="AA1299" i="1"/>
  <c r="AA1314" i="1"/>
  <c r="AA1323" i="1"/>
  <c r="AA251" i="1"/>
  <c r="AA254" i="1"/>
  <c r="AA256" i="1"/>
  <c r="AA243" i="1"/>
  <c r="AA252" i="1"/>
  <c r="AA257" i="1"/>
  <c r="AA587" i="1"/>
  <c r="AA602" i="1"/>
  <c r="AA588" i="1"/>
  <c r="AA603" i="1"/>
  <c r="AA589" i="1"/>
  <c r="AA590" i="1"/>
  <c r="AA591" i="1"/>
  <c r="AA592" i="1"/>
  <c r="AA584" i="1"/>
  <c r="AA593" i="1"/>
  <c r="AA595" i="1"/>
  <c r="AA598" i="1"/>
  <c r="AA600" i="1"/>
  <c r="AA604" i="1"/>
  <c r="AA585" i="1"/>
  <c r="AA594" i="1"/>
  <c r="AA596" i="1"/>
  <c r="AA599" i="1"/>
  <c r="AA601" i="1"/>
  <c r="AA586" i="1"/>
  <c r="AA597" i="1"/>
  <c r="AA841" i="1"/>
  <c r="AA853" i="1"/>
  <c r="AA1300" i="1"/>
  <c r="AA1315" i="1"/>
  <c r="AA1324" i="1"/>
  <c r="AA1301" i="1"/>
  <c r="AA1316" i="1"/>
  <c r="AA842" i="1"/>
  <c r="AA854" i="1"/>
  <c r="AA843" i="1"/>
  <c r="AA844" i="1"/>
  <c r="AA845" i="1"/>
  <c r="AA846" i="1"/>
  <c r="AA838" i="1"/>
  <c r="AA847" i="1"/>
  <c r="AA1325" i="1"/>
  <c r="AA1302" i="1"/>
  <c r="AA1308" i="1"/>
  <c r="AA1317" i="1"/>
  <c r="AA1303" i="1"/>
  <c r="AA849" i="1"/>
  <c r="AA851" i="1"/>
  <c r="AA855" i="1"/>
  <c r="AA856" i="1"/>
  <c r="AA859" i="1"/>
  <c r="AA1309" i="1"/>
  <c r="AA1318" i="1"/>
  <c r="AA861" i="1"/>
  <c r="AA839" i="1"/>
  <c r="AA848" i="1"/>
  <c r="AA850" i="1"/>
  <c r="AA852" i="1"/>
  <c r="AA857" i="1"/>
  <c r="AA860" i="1"/>
  <c r="AA862" i="1"/>
  <c r="AA840" i="1"/>
  <c r="AA858" i="1"/>
  <c r="AA1304" i="1"/>
  <c r="AA1095" i="1"/>
  <c r="AA1164" i="1"/>
  <c r="AA1096" i="1"/>
  <c r="AA1165" i="1"/>
  <c r="AA1310" i="1"/>
  <c r="AA1166" i="1"/>
  <c r="AA1167" i="1"/>
  <c r="AA1168" i="1"/>
  <c r="AA1093" i="1"/>
  <c r="AA1319" i="1"/>
  <c r="AA1097" i="1"/>
  <c r="AA1099" i="1"/>
  <c r="AA1100" i="1"/>
  <c r="AA1105" i="1"/>
  <c r="AA1106" i="1"/>
  <c r="AA1169" i="1"/>
  <c r="AA1094" i="1"/>
  <c r="AA1297" i="1"/>
  <c r="AA1298" i="1"/>
  <c r="AA1305" i="1"/>
  <c r="AA1098" i="1"/>
  <c r="AA1101" i="1"/>
  <c r="AA1102" i="1"/>
  <c r="AA1107" i="1"/>
  <c r="AA1170" i="1"/>
  <c r="AA1103" i="1"/>
  <c r="AA1104" i="1"/>
  <c r="AA1311" i="1"/>
  <c r="AA1320" i="1"/>
  <c r="AA1306" i="1"/>
  <c r="AA1108" i="1"/>
  <c r="AA1163" i="1"/>
  <c r="AA1238" i="1"/>
  <c r="AA1239" i="1"/>
  <c r="AA1240" i="1"/>
  <c r="AA1243" i="1"/>
  <c r="AA1246" i="1"/>
  <c r="AA1312" i="1"/>
  <c r="AA1321" i="1"/>
  <c r="AA1241" i="1"/>
  <c r="AA1244" i="1"/>
  <c r="AA1247" i="1"/>
  <c r="AA1242" i="1"/>
  <c r="AA1245" i="1"/>
  <c r="AA1248" i="1"/>
  <c r="AA1450" i="1"/>
  <c r="AA1451" i="1"/>
  <c r="AA1452" i="1"/>
  <c r="AA1453" i="1"/>
  <c r="AA1454" i="1"/>
  <c r="AA1440" i="1"/>
  <c r="AA1441" i="1"/>
  <c r="AA1442" i="1"/>
  <c r="AA1447" i="1"/>
  <c r="AA1455" i="1"/>
  <c r="AA1456" i="1"/>
  <c r="AA1443" i="1"/>
  <c r="AA1444" i="1"/>
  <c r="AA1448" i="1"/>
  <c r="AA1307" i="1"/>
  <c r="AA1457" i="1"/>
  <c r="AA1445" i="1"/>
  <c r="AA1446" i="1"/>
  <c r="AA1449" i="1"/>
  <c r="AA1249" i="1"/>
  <c r="AA1250" i="1"/>
  <c r="AA1251" i="1"/>
  <c r="AA1252" i="1"/>
  <c r="AA1458" i="1"/>
  <c r="AA1459" i="1"/>
  <c r="AA1460" i="1"/>
  <c r="AA1461" i="1"/>
  <c r="AA22" i="1"/>
  <c r="AA23" i="1"/>
  <c r="AA24" i="1"/>
  <c r="AA258" i="1"/>
  <c r="AA259" i="1"/>
  <c r="AA260" i="1"/>
  <c r="AA261" i="1"/>
  <c r="AA262" i="1"/>
  <c r="AA263" i="1"/>
  <c r="AA1313" i="1"/>
  <c r="AA380" i="1"/>
  <c r="AA381" i="1"/>
  <c r="AA264" i="1"/>
  <c r="AA265" i="1"/>
  <c r="AA266" i="1"/>
  <c r="AA617" i="1"/>
  <c r="AA614" i="1"/>
  <c r="AA615" i="1"/>
  <c r="AA608" i="1"/>
  <c r="AA609" i="1"/>
  <c r="AA616" i="1"/>
  <c r="AA610" i="1"/>
  <c r="AA611" i="1"/>
  <c r="AA612" i="1"/>
  <c r="AA613" i="1"/>
  <c r="AA1322" i="1"/>
  <c r="AA382" i="1"/>
  <c r="AA386" i="1"/>
  <c r="AA389" i="1"/>
  <c r="AA387" i="1"/>
  <c r="AA390" i="1"/>
  <c r="AA388" i="1"/>
  <c r="AA391" i="1"/>
  <c r="AA383" i="1"/>
  <c r="AA384" i="1"/>
  <c r="AA385" i="1"/>
  <c r="AA152" i="1"/>
  <c r="AA151" i="1"/>
  <c r="AA150" i="1"/>
  <c r="AA149" i="1"/>
  <c r="AA605" i="1"/>
  <c r="AA606" i="1"/>
  <c r="AA607" i="1"/>
  <c r="AA863" i="1"/>
  <c r="AA1326" i="1"/>
  <c r="AA1327" i="1"/>
  <c r="AA1328" i="1"/>
  <c r="AA1502" i="1"/>
  <c r="AA194" i="1"/>
  <c r="AA195" i="1"/>
  <c r="AA180" i="1"/>
  <c r="AA181" i="1"/>
  <c r="AA873" i="1"/>
  <c r="AA874" i="1"/>
  <c r="AA867" i="1"/>
  <c r="AA868" i="1"/>
  <c r="AA875" i="1"/>
  <c r="AA876" i="1"/>
  <c r="AA869" i="1"/>
  <c r="AA870" i="1"/>
  <c r="AA877" i="1"/>
  <c r="AA871" i="1"/>
  <c r="AA872" i="1"/>
  <c r="AA878" i="1"/>
  <c r="AA864" i="1"/>
  <c r="AA879" i="1"/>
  <c r="AA865" i="1"/>
  <c r="AA880" i="1"/>
  <c r="AA866" i="1"/>
  <c r="AA881" i="1"/>
  <c r="AA1109" i="1"/>
  <c r="AA1110" i="1"/>
  <c r="AA1111" i="1"/>
  <c r="AA1112" i="1"/>
  <c r="AA1113" i="1"/>
  <c r="AA1114" i="1"/>
  <c r="AA1253" i="1"/>
  <c r="AA1254" i="1"/>
  <c r="AA1255" i="1"/>
  <c r="AA182" i="1"/>
  <c r="AA184" i="1"/>
  <c r="AA186" i="1"/>
  <c r="AA187" i="1"/>
  <c r="AA189" i="1"/>
  <c r="AA190" i="1"/>
  <c r="AA192" i="1"/>
  <c r="AA1514" i="1"/>
  <c r="AA1503" i="1"/>
  <c r="AA1515" i="1"/>
  <c r="AA1504" i="1"/>
  <c r="AA1516" i="1"/>
  <c r="AA1496" i="1"/>
  <c r="AA1508" i="1"/>
  <c r="AA1462" i="1"/>
  <c r="AA1463" i="1"/>
  <c r="AA1464" i="1"/>
  <c r="AA183" i="1"/>
  <c r="AA185" i="1"/>
  <c r="AA1497" i="1"/>
  <c r="AA1509" i="1"/>
  <c r="AA1498" i="1"/>
  <c r="AA1510" i="1"/>
  <c r="AA1494" i="1"/>
  <c r="AA1495" i="1"/>
  <c r="AA1499" i="1"/>
  <c r="AA401" i="1"/>
  <c r="AA1511" i="1"/>
  <c r="AA1500" i="1"/>
  <c r="AA1512" i="1"/>
  <c r="AA402" i="1"/>
  <c r="AA188" i="1"/>
  <c r="AA1501" i="1"/>
  <c r="AA1513" i="1"/>
  <c r="AA403" i="1"/>
  <c r="AA191" i="1"/>
  <c r="AA1505" i="1"/>
  <c r="AA1517" i="1"/>
  <c r="AA404" i="1"/>
  <c r="AA1506" i="1"/>
  <c r="AA67" i="1"/>
  <c r="AA61" i="1"/>
  <c r="AA52" i="1"/>
  <c r="AA53" i="1"/>
  <c r="AA419" i="1"/>
  <c r="AA405" i="1"/>
  <c r="AA420" i="1"/>
  <c r="AA406" i="1"/>
  <c r="AA193" i="1"/>
  <c r="AA1518" i="1"/>
  <c r="AA1507" i="1"/>
  <c r="AA1519" i="1"/>
  <c r="AA102" i="1"/>
  <c r="AA40" i="1"/>
  <c r="AA41" i="1"/>
  <c r="AA68" i="1"/>
  <c r="AA62" i="1"/>
  <c r="AA54" i="1"/>
  <c r="AA55" i="1"/>
  <c r="AA42" i="1"/>
  <c r="AA43" i="1"/>
  <c r="AA69" i="1"/>
  <c r="AA63" i="1"/>
  <c r="AA421" i="1"/>
  <c r="AA422" i="1"/>
  <c r="AA423" i="1"/>
  <c r="AA424" i="1"/>
  <c r="AA103" i="1"/>
  <c r="AA945" i="1"/>
  <c r="AA946" i="1"/>
  <c r="AA1329" i="1"/>
  <c r="AA56" i="1"/>
  <c r="AA57" i="1"/>
  <c r="AA44" i="1"/>
  <c r="AA45" i="1"/>
  <c r="AA64" i="1"/>
  <c r="AA58" i="1"/>
  <c r="AA46" i="1"/>
  <c r="AA47" i="1"/>
  <c r="AA34" i="1"/>
  <c r="AA1330" i="1"/>
  <c r="AA1522" i="1"/>
  <c r="AA35" i="1"/>
  <c r="AA65" i="1"/>
  <c r="AA59" i="1"/>
  <c r="AA48" i="1"/>
  <c r="AA49" i="1"/>
  <c r="AA36" i="1"/>
  <c r="AA37" i="1"/>
  <c r="AA66" i="1"/>
  <c r="AA60" i="1"/>
  <c r="AA50" i="1"/>
  <c r="AA51" i="1"/>
  <c r="AA38" i="1"/>
  <c r="AA39" i="1"/>
  <c r="AA70" i="1"/>
  <c r="AA28" i="1"/>
  <c r="AA29" i="1"/>
  <c r="AA25" i="1"/>
  <c r="AA71" i="1"/>
  <c r="AA30" i="1"/>
  <c r="AA31" i="1"/>
  <c r="AA26" i="1"/>
  <c r="AA72" i="1"/>
  <c r="AA32" i="1"/>
  <c r="AA33" i="1"/>
  <c r="AA27" i="1"/>
  <c r="AA270" i="1"/>
  <c r="AA279" i="1"/>
  <c r="AA280" i="1"/>
  <c r="AA291" i="1"/>
  <c r="AA292" i="1"/>
  <c r="AA271" i="1"/>
  <c r="AA281" i="1"/>
  <c r="AA282" i="1"/>
  <c r="AA293" i="1"/>
  <c r="AA294" i="1"/>
  <c r="AA272" i="1"/>
  <c r="AA283" i="1"/>
  <c r="AA284" i="1"/>
  <c r="AA295" i="1"/>
  <c r="AA296" i="1"/>
  <c r="AA267" i="1"/>
  <c r="AA273" i="1"/>
  <c r="AA274" i="1"/>
  <c r="AA285" i="1"/>
  <c r="AA286" i="1"/>
  <c r="AA268" i="1"/>
  <c r="AA275" i="1"/>
  <c r="AA276" i="1"/>
  <c r="AA287" i="1"/>
  <c r="AA288" i="1"/>
  <c r="AA269" i="1"/>
  <c r="AA277" i="1"/>
  <c r="AA278" i="1"/>
  <c r="AA289" i="1"/>
  <c r="AA290" i="1"/>
  <c r="AA771" i="1"/>
  <c r="AA772" i="1"/>
  <c r="AA773" i="1"/>
  <c r="AA439" i="1"/>
  <c r="AA440" i="1"/>
  <c r="AA460" i="1"/>
  <c r="AA464" i="1"/>
  <c r="AA441" i="1"/>
  <c r="AA442" i="1"/>
  <c r="AA461" i="1"/>
  <c r="AA465" i="1"/>
  <c r="AA462" i="1"/>
  <c r="AA463" i="1"/>
  <c r="AA436" i="1"/>
  <c r="AA437" i="1"/>
  <c r="AA443" i="1"/>
  <c r="AA444" i="1"/>
  <c r="AA765" i="1"/>
  <c r="AA447" i="1"/>
  <c r="AA449" i="1"/>
  <c r="AA451" i="1"/>
  <c r="AA780" i="1"/>
  <c r="AA783" i="1"/>
  <c r="AA452" i="1"/>
  <c r="AA922" i="1"/>
  <c r="AA766" i="1"/>
  <c r="AA781" i="1"/>
  <c r="AA453" i="1"/>
  <c r="AA454" i="1"/>
  <c r="AA456" i="1"/>
  <c r="AA457" i="1"/>
  <c r="AA784" i="1"/>
  <c r="AA458" i="1"/>
  <c r="AA459" i="1"/>
  <c r="AA438" i="1"/>
  <c r="AA445" i="1"/>
  <c r="AA446" i="1"/>
  <c r="AA448" i="1"/>
  <c r="AA450" i="1"/>
  <c r="AA455" i="1"/>
  <c r="AA297" i="1"/>
  <c r="AA300" i="1"/>
  <c r="AA923" i="1"/>
  <c r="AA767" i="1"/>
  <c r="AA298" i="1"/>
  <c r="AA301" i="1"/>
  <c r="AA299" i="1"/>
  <c r="AA1523" i="1"/>
  <c r="AA1520" i="1"/>
  <c r="AA1524" i="1"/>
  <c r="AA1521" i="1"/>
  <c r="AA1525" i="1"/>
  <c r="AA302" i="1"/>
  <c r="AA654" i="1"/>
  <c r="AA621" i="1"/>
  <c r="AA630" i="1"/>
  <c r="AA631" i="1"/>
  <c r="AA645" i="1"/>
  <c r="AA646" i="1"/>
  <c r="AA622" i="1"/>
  <c r="AA632" i="1"/>
  <c r="AA633" i="1"/>
  <c r="AA647" i="1"/>
  <c r="AA648" i="1"/>
  <c r="AA623" i="1"/>
  <c r="AA634" i="1"/>
  <c r="AA635" i="1"/>
  <c r="AA649" i="1"/>
  <c r="AA650" i="1"/>
  <c r="AA618" i="1"/>
  <c r="AA624" i="1"/>
  <c r="AA625" i="1"/>
  <c r="AA639" i="1"/>
  <c r="AA640" i="1"/>
  <c r="AA619" i="1"/>
  <c r="AA626" i="1"/>
  <c r="AA627" i="1"/>
  <c r="AA641" i="1"/>
  <c r="AA642" i="1"/>
  <c r="AA620" i="1"/>
  <c r="AA362" i="1"/>
  <c r="AA363" i="1"/>
  <c r="AA628" i="1"/>
  <c r="AA629" i="1"/>
  <c r="AA643" i="1"/>
  <c r="AA707" i="1"/>
  <c r="AA711" i="1"/>
  <c r="AA644" i="1"/>
  <c r="AA651" i="1"/>
  <c r="AA652" i="1"/>
  <c r="AA653" i="1"/>
  <c r="AA636" i="1"/>
  <c r="AA637" i="1"/>
  <c r="AA638" i="1"/>
  <c r="AA717" i="1"/>
  <c r="AA719" i="1"/>
  <c r="AA785" i="1"/>
  <c r="AA708" i="1"/>
  <c r="AA712" i="1"/>
  <c r="AA718" i="1"/>
  <c r="AA720" i="1"/>
  <c r="AA364" i="1"/>
  <c r="AA365" i="1"/>
  <c r="AA499" i="1"/>
  <c r="AA924" i="1"/>
  <c r="AA762" i="1"/>
  <c r="AA768" i="1"/>
  <c r="AA774" i="1"/>
  <c r="AA782" i="1"/>
  <c r="AA80" i="1"/>
  <c r="AA81" i="1"/>
  <c r="AA76" i="1"/>
  <c r="AA77" i="1"/>
  <c r="AA78" i="1"/>
  <c r="AA79" i="1"/>
  <c r="AA73" i="1"/>
  <c r="AA74" i="1"/>
  <c r="AA786" i="1"/>
  <c r="AA763" i="1"/>
  <c r="AA700" i="1"/>
  <c r="AA701" i="1"/>
  <c r="AA500" i="1"/>
  <c r="AA501" i="1"/>
  <c r="AA502" i="1"/>
  <c r="AA769" i="1"/>
  <c r="AA775" i="1"/>
  <c r="AA787" i="1"/>
  <c r="AA764" i="1"/>
  <c r="AA770" i="1"/>
  <c r="AA75" i="1"/>
  <c r="AA776" i="1"/>
  <c r="AA788" i="1"/>
  <c r="AA85" i="1"/>
  <c r="AA84" i="1"/>
  <c r="AA721" i="1"/>
  <c r="AA715" i="1"/>
  <c r="AA716" i="1"/>
  <c r="AA702" i="1"/>
  <c r="AA703" i="1"/>
  <c r="AA704" i="1"/>
  <c r="AA705" i="1"/>
  <c r="AA709" i="1"/>
  <c r="AA710" i="1"/>
  <c r="AA713" i="1"/>
  <c r="AA706" i="1"/>
  <c r="AA714" i="1"/>
  <c r="AA82" i="1"/>
  <c r="AA86" i="1"/>
  <c r="AA83" i="1"/>
  <c r="AA87" i="1"/>
  <c r="AA303" i="1"/>
  <c r="AA306" i="1"/>
  <c r="AA304" i="1"/>
  <c r="AA305" i="1"/>
  <c r="AA307" i="1"/>
  <c r="AA308" i="1"/>
  <c r="AA655" i="1"/>
  <c r="AA656" i="1"/>
  <c r="AA657" i="1"/>
  <c r="AA928" i="1"/>
  <c r="AA1001" i="1"/>
  <c r="AA983" i="1"/>
  <c r="AA984" i="1"/>
  <c r="AA985" i="1"/>
  <c r="AA968" i="1"/>
  <c r="AA986" i="1"/>
  <c r="AA1002" i="1"/>
  <c r="AA1010" i="1"/>
  <c r="AA969" i="1"/>
  <c r="AA1030" i="1"/>
  <c r="AA1037" i="1"/>
  <c r="AA1039" i="1"/>
  <c r="AA1031" i="1"/>
  <c r="AA1034" i="1"/>
  <c r="AA1038" i="1"/>
  <c r="AA1035" i="1"/>
  <c r="AA1036" i="1"/>
  <c r="AA1042" i="1"/>
  <c r="AA1043" i="1"/>
  <c r="AA1026" i="1"/>
  <c r="AA1027" i="1"/>
  <c r="AA987" i="1"/>
  <c r="AA1003" i="1"/>
  <c r="AA1011" i="1"/>
  <c r="AA970" i="1"/>
  <c r="AA988" i="1"/>
  <c r="AA1028" i="1"/>
  <c r="AA1032" i="1"/>
  <c r="AA1029" i="1"/>
  <c r="AA1033" i="1"/>
  <c r="AA1040" i="1"/>
  <c r="AA1012" i="1"/>
  <c r="AA965" i="1"/>
  <c r="AA971" i="1"/>
  <c r="AA989" i="1"/>
  <c r="AA1004" i="1"/>
  <c r="AA1007" i="1"/>
  <c r="AA966" i="1"/>
  <c r="AA972" i="1"/>
  <c r="AA990" i="1"/>
  <c r="AA1005" i="1"/>
  <c r="AA1008" i="1"/>
  <c r="AA1041" i="1"/>
  <c r="AA104" i="1"/>
  <c r="AA105" i="1"/>
  <c r="AA153" i="1"/>
  <c r="AA106" i="1"/>
  <c r="AA107" i="1"/>
  <c r="AA154" i="1"/>
  <c r="AA967" i="1"/>
  <c r="AA973" i="1"/>
  <c r="AA991" i="1"/>
  <c r="AA366" i="1"/>
  <c r="AA367" i="1"/>
  <c r="AA551" i="1"/>
  <c r="AA552" i="1"/>
  <c r="AA553" i="1"/>
  <c r="AA368" i="1"/>
  <c r="AA554" i="1"/>
  <c r="AA555" i="1"/>
  <c r="AA369" i="1"/>
  <c r="AA503" i="1"/>
  <c r="AA504" i="1"/>
  <c r="AA505" i="1"/>
  <c r="AA506" i="1"/>
  <c r="AA740" i="1"/>
  <c r="AA1006" i="1"/>
  <c r="AA556" i="1"/>
  <c r="AA741" i="1"/>
  <c r="AA742" i="1"/>
  <c r="AA743" i="1"/>
  <c r="AA1009" i="1"/>
  <c r="AA929" i="1"/>
  <c r="AA930" i="1"/>
  <c r="AA931" i="1"/>
  <c r="AA932" i="1"/>
  <c r="AA933" i="1"/>
  <c r="AA934" i="1"/>
  <c r="AA312" i="1"/>
  <c r="AA313" i="1"/>
  <c r="AA314" i="1"/>
  <c r="AA309" i="1"/>
  <c r="AA310" i="1"/>
  <c r="AA311" i="1"/>
  <c r="AA660" i="1"/>
  <c r="AA661" i="1"/>
  <c r="AA658" i="1"/>
  <c r="AA659" i="1"/>
  <c r="AA885" i="1"/>
  <c r="AA886" i="1"/>
  <c r="AA887" i="1"/>
  <c r="AA888" i="1"/>
  <c r="AA889" i="1"/>
  <c r="AA890" i="1"/>
  <c r="AA891" i="1"/>
  <c r="AA892" i="1"/>
  <c r="AA1159" i="1"/>
  <c r="AA1160" i="1"/>
  <c r="AA893" i="1"/>
  <c r="AA882" i="1"/>
  <c r="AA883" i="1"/>
  <c r="AA884" i="1"/>
  <c r="AA1124" i="1"/>
  <c r="AA1125" i="1"/>
  <c r="AA1126" i="1"/>
  <c r="AA1115" i="1"/>
  <c r="AA1116" i="1"/>
  <c r="AA1117" i="1"/>
  <c r="AA1118" i="1"/>
  <c r="AA1119" i="1"/>
  <c r="AA1120" i="1"/>
  <c r="AA1127" i="1"/>
  <c r="AA1121" i="1"/>
  <c r="AA1161" i="1"/>
  <c r="AA1162" i="1"/>
  <c r="AA1122" i="1"/>
  <c r="AA1128" i="1"/>
  <c r="AA1123" i="1"/>
  <c r="AA1129" i="1"/>
  <c r="AA1130" i="1"/>
  <c r="AA1131" i="1"/>
  <c r="AA1132" i="1"/>
  <c r="AA1331" i="1"/>
  <c r="AA1332" i="1"/>
  <c r="AA1333" i="1"/>
  <c r="AA1256" i="1"/>
  <c r="AA1257" i="1"/>
  <c r="AA1258" i="1"/>
  <c r="AA1259" i="1"/>
  <c r="AA1260" i="1"/>
  <c r="AA1261" i="1"/>
  <c r="AA1265" i="1"/>
  <c r="AA1274" i="1"/>
  <c r="AA1334" i="1"/>
  <c r="AA1262" i="1"/>
  <c r="AA1263" i="1"/>
  <c r="AA1266" i="1"/>
  <c r="AA1275" i="1"/>
  <c r="AA1264" i="1"/>
  <c r="AA1267" i="1"/>
  <c r="AA1276" i="1"/>
  <c r="AA1268" i="1"/>
  <c r="AA1271" i="1"/>
  <c r="AA1269" i="1"/>
  <c r="AA1272" i="1"/>
  <c r="AA1270" i="1"/>
  <c r="AA1273" i="1"/>
  <c r="AA1465" i="1"/>
  <c r="AA1466" i="1"/>
  <c r="AA1467" i="1"/>
  <c r="AA1468" i="1"/>
  <c r="AA1469" i="1"/>
  <c r="AA1470" i="1"/>
  <c r="AA1477" i="1"/>
  <c r="AA1471" i="1"/>
  <c r="AA1472" i="1"/>
  <c r="AA1526" i="1"/>
  <c r="AA1478" i="1"/>
  <c r="AA1473" i="1"/>
  <c r="AA1479" i="1"/>
  <c r="AA1474" i="1"/>
  <c r="AA1475" i="1"/>
  <c r="AA1476" i="1"/>
  <c r="AA1277" i="1"/>
  <c r="AA1278" i="1"/>
  <c r="AA1480" i="1"/>
  <c r="AA1487" i="1"/>
  <c r="AA1488" i="1"/>
  <c r="AA1489" i="1"/>
  <c r="AA1481" i="1"/>
  <c r="AA1482" i="1"/>
  <c r="AA1483" i="1"/>
  <c r="AA1484" i="1"/>
  <c r="AA1485" i="1"/>
  <c r="AA1486" i="1"/>
  <c r="AA1527" i="1"/>
  <c r="AA1368" i="1"/>
  <c r="AA1369" i="1"/>
  <c r="AA1370" i="1"/>
  <c r="AA1371" i="1"/>
  <c r="AA1350" i="1"/>
  <c r="AA1356" i="1"/>
  <c r="AA1372" i="1"/>
  <c r="AA1378" i="1"/>
  <c r="AA1393" i="1"/>
  <c r="AA1351" i="1"/>
  <c r="AA1357" i="1"/>
  <c r="AA1373" i="1"/>
  <c r="AA1379" i="1"/>
  <c r="AA1394" i="1"/>
  <c r="AA1352" i="1"/>
  <c r="AA1358" i="1"/>
  <c r="AA1374" i="1"/>
  <c r="AA1380" i="1"/>
  <c r="AA1395" i="1"/>
  <c r="AA1353" i="1"/>
  <c r="AA1375" i="1"/>
  <c r="AA1354" i="1"/>
  <c r="AA1376" i="1"/>
  <c r="AA1355" i="1"/>
  <c r="AA1377" i="1"/>
  <c r="AA1181" i="1"/>
  <c r="AA1187" i="1"/>
  <c r="AA1191" i="1"/>
  <c r="AA1195" i="1"/>
  <c r="AA1182" i="1"/>
  <c r="AA1188" i="1"/>
  <c r="AA1192" i="1"/>
  <c r="AA1198" i="1"/>
  <c r="AA1199" i="1"/>
  <c r="AA1183" i="1"/>
  <c r="AA1185" i="1"/>
  <c r="AA1189" i="1"/>
  <c r="AA1193" i="1"/>
  <c r="AA1184" i="1"/>
  <c r="AA1186" i="1"/>
  <c r="AA1190" i="1"/>
  <c r="AA1194" i="1"/>
  <c r="AA1196" i="1"/>
  <c r="AA1197" i="1"/>
  <c r="AA111" i="1"/>
  <c r="AA112" i="1"/>
  <c r="AA113" i="1"/>
  <c r="AA108" i="1"/>
  <c r="AA109" i="1"/>
  <c r="AA110" i="1"/>
  <c r="AA747" i="1"/>
  <c r="AA748" i="1"/>
  <c r="AA170" i="1"/>
  <c r="AA749" i="1"/>
  <c r="AA744" i="1"/>
  <c r="AA745" i="1"/>
  <c r="AA171" i="1"/>
  <c r="AA172" i="1"/>
  <c r="AA161" i="1"/>
  <c r="AA746" i="1"/>
  <c r="AA950" i="1"/>
  <c r="AA951" i="1"/>
  <c r="AA952" i="1"/>
  <c r="AA947" i="1"/>
  <c r="AA948" i="1"/>
  <c r="AA949" i="1"/>
  <c r="AA1335" i="1"/>
  <c r="AA1405" i="1"/>
  <c r="AA1411" i="1"/>
  <c r="AA1415" i="1"/>
  <c r="AA162" i="1"/>
  <c r="AA163" i="1"/>
  <c r="AA164" i="1"/>
  <c r="AA165" i="1"/>
  <c r="AA166" i="1"/>
  <c r="AA1339" i="1"/>
  <c r="AA1340" i="1"/>
  <c r="AA1341" i="1"/>
  <c r="AA1406" i="1"/>
  <c r="AA1412" i="1"/>
  <c r="AA167" i="1"/>
  <c r="AA168" i="1"/>
  <c r="AA169" i="1"/>
  <c r="AA173" i="1"/>
  <c r="AA1336" i="1"/>
  <c r="AA1337" i="1"/>
  <c r="AA1338" i="1"/>
  <c r="AA1528" i="1"/>
  <c r="AA174" i="1"/>
  <c r="AA1529" i="1"/>
  <c r="AA1530" i="1"/>
  <c r="AA1531" i="1"/>
  <c r="AA1532" i="1"/>
  <c r="AA1416" i="1"/>
  <c r="AA324" i="1"/>
  <c r="AA325" i="1"/>
  <c r="AA326" i="1"/>
  <c r="AA1533" i="1"/>
  <c r="AA315" i="1"/>
  <c r="AA316" i="1"/>
  <c r="AA1407" i="1"/>
  <c r="AA317" i="1"/>
  <c r="AA318" i="1"/>
  <c r="AA319" i="1"/>
  <c r="AA320" i="1"/>
  <c r="AA321" i="1"/>
  <c r="AA322" i="1"/>
  <c r="AA323" i="1"/>
  <c r="AA327" i="1"/>
  <c r="AA328" i="1"/>
  <c r="AA1409" i="1"/>
  <c r="AA1413" i="1"/>
  <c r="AA1417" i="1"/>
  <c r="AA671" i="1"/>
  <c r="AA672" i="1"/>
  <c r="AA673" i="1"/>
  <c r="AA662" i="1"/>
  <c r="AA663" i="1"/>
  <c r="AA664" i="1"/>
  <c r="AA665" i="1"/>
  <c r="AA666" i="1"/>
  <c r="AA667" i="1"/>
  <c r="AA668" i="1"/>
  <c r="AA669" i="1"/>
  <c r="AA114" i="1"/>
  <c r="AA115" i="1"/>
  <c r="AA370" i="1"/>
  <c r="AA1408" i="1"/>
  <c r="AA1410" i="1"/>
  <c r="AA670" i="1"/>
  <c r="AA674" i="1"/>
  <c r="AA675" i="1"/>
  <c r="AA900" i="1"/>
  <c r="AA908" i="1"/>
  <c r="AA914" i="1"/>
  <c r="AA901" i="1"/>
  <c r="AA371" i="1"/>
  <c r="AA372" i="1"/>
  <c r="AA373" i="1"/>
  <c r="AA507" i="1"/>
  <c r="AA508" i="1"/>
  <c r="AA909" i="1"/>
  <c r="AA915" i="1"/>
  <c r="AA894" i="1"/>
  <c r="AA895" i="1"/>
  <c r="AA511" i="1"/>
  <c r="AA509" i="1"/>
  <c r="AA510" i="1"/>
  <c r="AA512" i="1"/>
  <c r="AA1414" i="1"/>
  <c r="AA1418" i="1"/>
  <c r="AA896" i="1"/>
  <c r="AA904" i="1"/>
  <c r="AA905" i="1"/>
  <c r="AA897" i="1"/>
  <c r="AA906" i="1"/>
  <c r="AA912" i="1"/>
  <c r="AA898" i="1"/>
  <c r="AA907" i="1"/>
  <c r="AA913" i="1"/>
  <c r="AA899" i="1"/>
  <c r="AA910" i="1"/>
  <c r="AA911" i="1"/>
  <c r="AA1137" i="1"/>
  <c r="AA1138" i="1"/>
  <c r="AA1133" i="1"/>
  <c r="AA513" i="1"/>
  <c r="AA514" i="1"/>
  <c r="AA1542" i="1"/>
  <c r="AA1543" i="1"/>
  <c r="AA1544" i="1"/>
  <c r="AA1534" i="1"/>
  <c r="AA1537" i="1"/>
  <c r="AA1134" i="1"/>
  <c r="AA1135" i="1"/>
  <c r="AA1136" i="1"/>
  <c r="AA1139" i="1"/>
  <c r="AA1140" i="1"/>
  <c r="AA1283" i="1"/>
  <c r="AA1284" i="1"/>
  <c r="AA1279" i="1"/>
  <c r="AA1280" i="1"/>
  <c r="AA1281" i="1"/>
  <c r="AA1282" i="1"/>
  <c r="AA1285" i="1"/>
  <c r="AA1286" i="1"/>
  <c r="AA1492" i="1"/>
  <c r="AA1493" i="1"/>
  <c r="AA1490" i="1"/>
  <c r="AA1491" i="1"/>
  <c r="AA116" i="1"/>
  <c r="AA117" i="1"/>
  <c r="AA1548" i="1"/>
  <c r="AA1551" i="1"/>
  <c r="AA1552" i="1"/>
  <c r="AA1535" i="1"/>
  <c r="AA1538" i="1"/>
  <c r="AA1549" i="1"/>
  <c r="AA93" i="1"/>
  <c r="AA94" i="1"/>
  <c r="AA118" i="1"/>
  <c r="AA119" i="1"/>
  <c r="AA1553" i="1"/>
  <c r="AA1554" i="1"/>
  <c r="AA1536" i="1"/>
  <c r="AA1550" i="1"/>
  <c r="AA1555" i="1"/>
  <c r="AA1556" i="1"/>
  <c r="AA1539" i="1"/>
  <c r="AA1545" i="1"/>
  <c r="AA1540" i="1"/>
  <c r="AA1546" i="1"/>
  <c r="AA1541" i="1"/>
  <c r="AA1547" i="1"/>
  <c r="AA468" i="1"/>
  <c r="AA469" i="1"/>
  <c r="AA466" i="1"/>
  <c r="AA467" i="1"/>
  <c r="AA724" i="1"/>
  <c r="AA725" i="1"/>
  <c r="AA722" i="1"/>
  <c r="AA723" i="1"/>
  <c r="AA1046" i="1"/>
  <c r="AA1047" i="1"/>
  <c r="AA1044" i="1"/>
  <c r="AA1045" i="1"/>
  <c r="AA1200" i="1"/>
  <c r="AA88" i="1"/>
  <c r="AA95" i="1"/>
  <c r="AA89" i="1"/>
  <c r="AA90" i="1"/>
  <c r="AA91" i="1"/>
  <c r="AA120" i="1"/>
  <c r="AA121" i="1"/>
  <c r="AA96" i="1"/>
  <c r="AA97" i="1"/>
  <c r="AA413" i="1"/>
  <c r="AA98" i="1"/>
  <c r="AA92" i="1"/>
  <c r="AA333" i="1"/>
  <c r="AA334" i="1"/>
  <c r="AA329" i="1"/>
  <c r="AA335" i="1"/>
  <c r="AA336" i="1"/>
  <c r="AA374" i="1"/>
  <c r="AA375" i="1"/>
  <c r="AA376" i="1"/>
  <c r="AA330" i="1"/>
  <c r="AA337" i="1"/>
  <c r="AA377" i="1"/>
  <c r="AA378" i="1"/>
  <c r="AA379" i="1"/>
  <c r="AA750" i="1"/>
  <c r="AA751" i="1"/>
  <c r="AA338" i="1"/>
  <c r="AA331" i="1"/>
  <c r="AA332" i="1"/>
  <c r="AA339" i="1"/>
  <c r="AA340" i="1"/>
  <c r="AA341" i="1"/>
  <c r="AA752" i="1"/>
  <c r="AA753" i="1"/>
  <c r="AA676" i="1"/>
  <c r="AA677" i="1"/>
  <c r="AA678" i="1"/>
  <c r="AA754" i="1"/>
  <c r="AA755" i="1"/>
  <c r="AA679" i="1"/>
  <c r="AA756" i="1"/>
  <c r="AA757" i="1"/>
  <c r="AA680" i="1"/>
  <c r="AA681" i="1"/>
  <c r="AA682" i="1"/>
  <c r="AA683" i="1"/>
  <c r="AA685" i="1"/>
  <c r="AA758" i="1"/>
  <c r="AA759" i="1"/>
  <c r="AA760" i="1"/>
  <c r="AA414" i="1"/>
  <c r="AA684" i="1"/>
  <c r="AA686" i="1"/>
  <c r="AA761" i="1"/>
  <c r="AA957" i="1"/>
  <c r="AA958" i="1"/>
  <c r="AA415" i="1"/>
  <c r="AA416" i="1"/>
  <c r="AA196" i="1"/>
  <c r="AA916" i="1"/>
  <c r="AA902" i="1"/>
  <c r="AA917" i="1"/>
  <c r="AA903" i="1"/>
  <c r="AA918" i="1"/>
  <c r="AA1148" i="1"/>
  <c r="AA1149" i="1"/>
  <c r="AA1144" i="1"/>
  <c r="AA1145" i="1"/>
  <c r="AA1146" i="1"/>
  <c r="AA961" i="1"/>
  <c r="AA953" i="1"/>
  <c r="AA417" i="1"/>
  <c r="AA418" i="1"/>
  <c r="AA407" i="1"/>
  <c r="AA408" i="1"/>
  <c r="AA409" i="1"/>
  <c r="AA410" i="1"/>
  <c r="AA1147" i="1"/>
  <c r="AA1141" i="1"/>
  <c r="AA1150" i="1"/>
  <c r="AA1151" i="1"/>
  <c r="AA1142" i="1"/>
  <c r="AA1152" i="1"/>
  <c r="AA954" i="1"/>
  <c r="AA955" i="1"/>
  <c r="AA411" i="1"/>
  <c r="AA412" i="1"/>
  <c r="AA777" i="1"/>
  <c r="AA1153" i="1"/>
  <c r="AA1143" i="1"/>
  <c r="AA956" i="1"/>
  <c r="AA959" i="1"/>
  <c r="AA778" i="1"/>
  <c r="AA779" i="1"/>
  <c r="AA995" i="1"/>
  <c r="AA996" i="1"/>
  <c r="AA997" i="1"/>
  <c r="AA477" i="1"/>
  <c r="AA478" i="1"/>
  <c r="AA925" i="1"/>
  <c r="AA926" i="1"/>
  <c r="AA927" i="1"/>
  <c r="AA726" i="1"/>
  <c r="AA1154" i="1"/>
  <c r="AA1291" i="1"/>
  <c r="AA1292" i="1"/>
  <c r="AA1287" i="1"/>
  <c r="AA1288" i="1"/>
  <c r="AA1289" i="1"/>
  <c r="AA1290" i="1"/>
  <c r="AA1293" i="1"/>
  <c r="AA1294" i="1"/>
  <c r="AA1295" i="1"/>
  <c r="AA960" i="1"/>
  <c r="AA962" i="1"/>
  <c r="AA963" i="1"/>
  <c r="AA964" i="1"/>
  <c r="AA992" i="1"/>
  <c r="AA993" i="1"/>
  <c r="AA994" i="1"/>
  <c r="AA998" i="1"/>
  <c r="AA999" i="1"/>
  <c r="AA1296" i="1"/>
  <c r="AA1571" i="1"/>
  <c r="AA1572" i="1"/>
  <c r="AA99" i="1"/>
  <c r="AA100" i="1"/>
  <c r="AA101" i="1"/>
  <c r="AA342" i="1"/>
  <c r="AA343" i="1"/>
  <c r="AA1345" i="1"/>
  <c r="AA1346" i="1"/>
  <c r="AA1342" i="1"/>
  <c r="AA1343" i="1"/>
  <c r="AA1000" i="1"/>
  <c r="AA919" i="1"/>
  <c r="AA920" i="1"/>
  <c r="AA921" i="1"/>
  <c r="AA1155" i="1"/>
  <c r="AA1156" i="1"/>
  <c r="AA1344" i="1"/>
  <c r="AA1347" i="1"/>
  <c r="AA1348" i="1"/>
  <c r="AA1349" i="1"/>
  <c r="AA1381" i="1"/>
  <c r="AA1385" i="1"/>
  <c r="AA1386" i="1"/>
  <c r="AA1387" i="1"/>
  <c r="AA1382" i="1"/>
  <c r="AA1383" i="1"/>
  <c r="AA1384" i="1"/>
  <c r="AA1388" i="1"/>
  <c r="AA1391" i="1"/>
  <c r="AA1389" i="1"/>
  <c r="AA1392" i="1"/>
  <c r="AA1390" i="1"/>
  <c r="AA1557" i="1"/>
  <c r="AA1561" i="1"/>
  <c r="AA1562" i="1"/>
  <c r="AA1563" i="1"/>
  <c r="AA1558" i="1"/>
  <c r="AA1559" i="1"/>
  <c r="AA1560" i="1"/>
  <c r="AA1564" i="1"/>
  <c r="AA1567" i="1"/>
  <c r="AA1565" i="1"/>
  <c r="AA1568" i="1"/>
  <c r="AA1566" i="1"/>
  <c r="AA727" i="1"/>
  <c r="AA1048" i="1"/>
  <c r="AA1049" i="1"/>
  <c r="AA1201" i="1"/>
  <c r="AA1419" i="1"/>
  <c r="AA789" i="1"/>
  <c r="AA470" i="1"/>
  <c r="AA791" i="1"/>
  <c r="AA790" i="1"/>
  <c r="AA471" i="1"/>
  <c r="AA792" i="1"/>
  <c r="AA1013" i="1"/>
  <c r="AA1014" i="1"/>
  <c r="AA1396" i="1"/>
  <c r="AA1397" i="1"/>
  <c r="AA1569" i="1"/>
  <c r="AA1570" i="1"/>
  <c r="AA728" i="1"/>
  <c r="AA729" i="1"/>
  <c r="AA143" i="1"/>
  <c r="AA144" i="1"/>
  <c r="AA145" i="1"/>
  <c r="AA146" i="1"/>
  <c r="AA147" i="1"/>
  <c r="AA148" i="1"/>
  <c r="AA392" i="1"/>
  <c r="AA393" i="1"/>
  <c r="AA394" i="1"/>
  <c r="AA395" i="1"/>
  <c r="AA396" i="1"/>
  <c r="AA397" i="1"/>
  <c r="AA476" i="1"/>
  <c r="AA472" i="1"/>
  <c r="AA473" i="1"/>
  <c r="AA425" i="1"/>
  <c r="AA426" i="1"/>
  <c r="AA474" i="1"/>
  <c r="AA475" i="1"/>
  <c r="AA730" i="1"/>
  <c r="AA731" i="1"/>
  <c r="AA732" i="1"/>
  <c r="AA427" i="1"/>
  <c r="AA428" i="1"/>
  <c r="AA733" i="1"/>
  <c r="AA1050" i="1"/>
  <c r="AA429" i="1"/>
  <c r="AA430" i="1"/>
  <c r="AA1015" i="1"/>
  <c r="Z398" i="1"/>
  <c r="Z481" i="1"/>
  <c r="Z487" i="1"/>
  <c r="Z400" i="1"/>
  <c r="Z399" i="1"/>
  <c r="Z495" i="1"/>
  <c r="Z219" i="1"/>
  <c r="Z227" i="1"/>
  <c r="Z220" i="1"/>
  <c r="Z228" i="1"/>
  <c r="Z221" i="1"/>
  <c r="Z229" i="1"/>
  <c r="Z230" i="1"/>
  <c r="Z222" i="1"/>
  <c r="Z231" i="1"/>
  <c r="Z232" i="1"/>
  <c r="Z223" i="1"/>
  <c r="Z224" i="1"/>
  <c r="Z225" i="1"/>
  <c r="Z226" i="1"/>
  <c r="Z541" i="1"/>
  <c r="Z545" i="1"/>
  <c r="Z542" i="1"/>
  <c r="Z546" i="1"/>
  <c r="Z543" i="1"/>
  <c r="Z547" i="1"/>
  <c r="Z548" i="1"/>
  <c r="Z544" i="1"/>
  <c r="Z549" i="1"/>
  <c r="Z550" i="1"/>
  <c r="Z804" i="1"/>
  <c r="Z805" i="1"/>
  <c r="Z806" i="1"/>
  <c r="Z807" i="1"/>
  <c r="Z808" i="1"/>
  <c r="Z347" i="1"/>
  <c r="Z348" i="1"/>
  <c r="Z349" i="1"/>
  <c r="Z344" i="1"/>
  <c r="Z345" i="1"/>
  <c r="Z346" i="1"/>
  <c r="Z560" i="1"/>
  <c r="Z561" i="1"/>
  <c r="Z562" i="1"/>
  <c r="Z557" i="1"/>
  <c r="Z558" i="1"/>
  <c r="Z559" i="1"/>
  <c r="Z812" i="1"/>
  <c r="Z813" i="1"/>
  <c r="Z814" i="1"/>
  <c r="Z809" i="1"/>
  <c r="Z810" i="1"/>
  <c r="Z811" i="1"/>
  <c r="Z977" i="1"/>
  <c r="Z978" i="1"/>
  <c r="Z979" i="1"/>
  <c r="Z980" i="1"/>
  <c r="Z981" i="1"/>
  <c r="Z982" i="1"/>
  <c r="Z974" i="1"/>
  <c r="Z975" i="1"/>
  <c r="Z976" i="1"/>
  <c r="Z1362" i="1"/>
  <c r="Z1363" i="1"/>
  <c r="Z1364" i="1"/>
  <c r="Z1365" i="1"/>
  <c r="Z1366" i="1"/>
  <c r="Z1367" i="1"/>
  <c r="Z691" i="1"/>
  <c r="Z692" i="1"/>
  <c r="Z693" i="1"/>
  <c r="Z694" i="1"/>
  <c r="Z1359" i="1"/>
  <c r="Z1360" i="1"/>
  <c r="Z1361" i="1"/>
  <c r="Z1017" i="1"/>
  <c r="Z1018" i="1"/>
  <c r="Z1019" i="1"/>
  <c r="Z1020" i="1"/>
  <c r="Z1173" i="1"/>
  <c r="Z1174" i="1"/>
  <c r="Z1175" i="1"/>
  <c r="Z1176" i="1"/>
  <c r="Z3" i="1"/>
  <c r="Z175" i="1"/>
  <c r="Z176" i="1"/>
  <c r="Z177" i="1"/>
  <c r="Z178" i="1"/>
  <c r="Z179" i="1"/>
  <c r="Z431" i="1"/>
  <c r="Z432" i="1"/>
  <c r="Z433" i="1"/>
  <c r="Z434" i="1"/>
  <c r="Z435" i="1"/>
  <c r="Z695" i="1"/>
  <c r="Z696" i="1"/>
  <c r="Z697" i="1"/>
  <c r="Z698" i="1"/>
  <c r="Z699" i="1"/>
  <c r="Z1021" i="1"/>
  <c r="Z1022" i="1"/>
  <c r="Z1023" i="1"/>
  <c r="Z1024" i="1"/>
  <c r="Z1025" i="1"/>
  <c r="Z1177" i="1"/>
  <c r="Z1178" i="1"/>
  <c r="Z1179" i="1"/>
  <c r="Z1180" i="1"/>
  <c r="Z1404" i="1"/>
  <c r="Z488" i="1"/>
  <c r="Z491" i="1"/>
  <c r="Z489" i="1"/>
  <c r="Z492" i="1"/>
  <c r="Z490" i="1"/>
  <c r="Z482" i="1"/>
  <c r="Z496" i="1"/>
  <c r="Z483" i="1"/>
  <c r="Z497" i="1"/>
  <c r="Z484" i="1"/>
  <c r="Z498" i="1"/>
  <c r="Z155" i="1"/>
  <c r="Z156" i="1"/>
  <c r="Z157" i="1"/>
  <c r="Z158" i="1"/>
  <c r="Z159" i="1"/>
  <c r="Z160" i="1"/>
  <c r="Z233" i="1"/>
  <c r="Z234" i="1"/>
  <c r="Z734" i="1"/>
  <c r="Z235" i="1"/>
  <c r="Z236" i="1"/>
  <c r="Z237" i="1"/>
  <c r="Z238" i="1"/>
  <c r="Z568" i="1"/>
  <c r="Z569" i="1"/>
  <c r="Z570" i="1"/>
  <c r="Z573" i="1"/>
  <c r="Z574" i="1"/>
  <c r="Z735" i="1"/>
  <c r="Z575" i="1"/>
  <c r="Z563" i="1"/>
  <c r="Z579" i="1"/>
  <c r="Z564" i="1"/>
  <c r="Z580" i="1"/>
  <c r="Z565" i="1"/>
  <c r="Z581" i="1"/>
  <c r="Z566" i="1"/>
  <c r="Z736" i="1"/>
  <c r="Z576" i="1"/>
  <c r="Z567" i="1"/>
  <c r="Z577" i="1"/>
  <c r="Z578" i="1"/>
  <c r="Z737" i="1"/>
  <c r="Z571" i="1"/>
  <c r="Z572" i="1"/>
  <c r="Z815" i="1"/>
  <c r="Z830" i="1"/>
  <c r="Z816" i="1"/>
  <c r="Z831" i="1"/>
  <c r="Z817" i="1"/>
  <c r="Z821" i="1"/>
  <c r="Z738" i="1"/>
  <c r="Z822" i="1"/>
  <c r="Z823" i="1"/>
  <c r="Z827" i="1"/>
  <c r="Z834" i="1"/>
  <c r="Z828" i="1"/>
  <c r="Z835" i="1"/>
  <c r="Z829" i="1"/>
  <c r="Z824" i="1"/>
  <c r="Z825" i="1"/>
  <c r="Z826" i="1"/>
  <c r="Z818" i="1"/>
  <c r="Z832" i="1"/>
  <c r="Z739" i="1"/>
  <c r="Z819" i="1"/>
  <c r="Z833" i="1"/>
  <c r="Z820" i="1"/>
  <c r="Z1055" i="1"/>
  <c r="Z1070" i="1"/>
  <c r="Z1085" i="1"/>
  <c r="Z1056" i="1"/>
  <c r="Z1071" i="1"/>
  <c r="Z1086" i="1"/>
  <c r="Z1057" i="1"/>
  <c r="Z1087" i="1"/>
  <c r="Z1061" i="1"/>
  <c r="Z1076" i="1"/>
  <c r="Z1062" i="1"/>
  <c r="Z1077" i="1"/>
  <c r="Z1063" i="1"/>
  <c r="Z1078" i="1"/>
  <c r="Z1067" i="1"/>
  <c r="Z1074" i="1"/>
  <c r="Z1079" i="1"/>
  <c r="Z1068" i="1"/>
  <c r="Z1075" i="1"/>
  <c r="Z1080" i="1"/>
  <c r="Z1069" i="1"/>
  <c r="Z935" i="1"/>
  <c r="Z939" i="1"/>
  <c r="Z1081" i="1"/>
  <c r="Z1064" i="1"/>
  <c r="Z1082" i="1"/>
  <c r="Z1065" i="1"/>
  <c r="Z1083" i="1"/>
  <c r="Z1066" i="1"/>
  <c r="Z1084" i="1"/>
  <c r="Z1058" i="1"/>
  <c r="Z936" i="1"/>
  <c r="Z940" i="1"/>
  <c r="Z1072" i="1"/>
  <c r="Z1088" i="1"/>
  <c r="Z1059" i="1"/>
  <c r="Z1073" i="1"/>
  <c r="Z1089" i="1"/>
  <c r="Z1060" i="1"/>
  <c r="Z1090" i="1"/>
  <c r="Z1220" i="1"/>
  <c r="Z1226" i="1"/>
  <c r="Z941" i="1"/>
  <c r="Z937" i="1"/>
  <c r="Z1227" i="1"/>
  <c r="Z1221" i="1"/>
  <c r="Z1228" i="1"/>
  <c r="Z1229" i="1"/>
  <c r="Z1222" i="1"/>
  <c r="Z1230" i="1"/>
  <c r="Z1231" i="1"/>
  <c r="Z1214" i="1"/>
  <c r="Z1215" i="1"/>
  <c r="Z942" i="1"/>
  <c r="Z1216" i="1"/>
  <c r="Z1217" i="1"/>
  <c r="Z1398" i="1"/>
  <c r="Z1218" i="1"/>
  <c r="Z1399" i="1"/>
  <c r="Z1219" i="1"/>
  <c r="Z1400" i="1"/>
  <c r="Z1223" i="1"/>
  <c r="Z938" i="1"/>
  <c r="Z1224" i="1"/>
  <c r="Z1225" i="1"/>
  <c r="Z1232" i="1"/>
  <c r="Z1233" i="1"/>
  <c r="Z1234" i="1"/>
  <c r="Z1235" i="1"/>
  <c r="Z1236" i="1"/>
  <c r="Z1237" i="1"/>
  <c r="Z239" i="1"/>
  <c r="Z240" i="1"/>
  <c r="Z582" i="1"/>
  <c r="Z583" i="1"/>
  <c r="Z836" i="1"/>
  <c r="Z128" i="1"/>
  <c r="Z943" i="1"/>
  <c r="Z837" i="1"/>
  <c r="Z1091" i="1"/>
  <c r="Z1092" i="1"/>
  <c r="Z1432" i="1"/>
  <c r="Z1433" i="1"/>
  <c r="Z1434" i="1"/>
  <c r="Z1435" i="1"/>
  <c r="Z1436" i="1"/>
  <c r="Z1437" i="1"/>
  <c r="Z1438" i="1"/>
  <c r="Z1439" i="1"/>
  <c r="Z129" i="1"/>
  <c r="Z130" i="1"/>
  <c r="Z137" i="1"/>
  <c r="Z125" i="1"/>
  <c r="Z138" i="1"/>
  <c r="Z126" i="1"/>
  <c r="Z139" i="1"/>
  <c r="Z127" i="1"/>
  <c r="Z140" i="1"/>
  <c r="Z134" i="1"/>
  <c r="Z131" i="1"/>
  <c r="Z122" i="1"/>
  <c r="Z141" i="1"/>
  <c r="Z135" i="1"/>
  <c r="Z132" i="1"/>
  <c r="Z123" i="1"/>
  <c r="Z142" i="1"/>
  <c r="Z136" i="1"/>
  <c r="Z133" i="1"/>
  <c r="Z124" i="1"/>
  <c r="Z13" i="1"/>
  <c r="Z14" i="1"/>
  <c r="Z15" i="1"/>
  <c r="Z16" i="1"/>
  <c r="Z17" i="1"/>
  <c r="Z18" i="1"/>
  <c r="Z19" i="1"/>
  <c r="Z10" i="1"/>
  <c r="Z20" i="1"/>
  <c r="Z11" i="1"/>
  <c r="Z21" i="1"/>
  <c r="Z12" i="1"/>
  <c r="Z244" i="1"/>
  <c r="Z245" i="1"/>
  <c r="Z246" i="1"/>
  <c r="Z247" i="1"/>
  <c r="Z248" i="1"/>
  <c r="Z249" i="1"/>
  <c r="Z241" i="1"/>
  <c r="Z250" i="1"/>
  <c r="Z253" i="1"/>
  <c r="Z255" i="1"/>
  <c r="Z242" i="1"/>
  <c r="Z944" i="1"/>
  <c r="Z1299" i="1"/>
  <c r="Z1314" i="1"/>
  <c r="Z1323" i="1"/>
  <c r="Z251" i="1"/>
  <c r="Z254" i="1"/>
  <c r="Z256" i="1"/>
  <c r="Z243" i="1"/>
  <c r="Z252" i="1"/>
  <c r="Z257" i="1"/>
  <c r="Z587" i="1"/>
  <c r="Z602" i="1"/>
  <c r="Z588" i="1"/>
  <c r="Z603" i="1"/>
  <c r="Z589" i="1"/>
  <c r="Z590" i="1"/>
  <c r="Z591" i="1"/>
  <c r="Z592" i="1"/>
  <c r="Z584" i="1"/>
  <c r="Z593" i="1"/>
  <c r="Z595" i="1"/>
  <c r="Z598" i="1"/>
  <c r="Z600" i="1"/>
  <c r="Z604" i="1"/>
  <c r="Z585" i="1"/>
  <c r="Z594" i="1"/>
  <c r="Z596" i="1"/>
  <c r="Z599" i="1"/>
  <c r="Z601" i="1"/>
  <c r="Z586" i="1"/>
  <c r="Z597" i="1"/>
  <c r="Z841" i="1"/>
  <c r="Z853" i="1"/>
  <c r="Z1300" i="1"/>
  <c r="Z1315" i="1"/>
  <c r="Z1324" i="1"/>
  <c r="Z1301" i="1"/>
  <c r="Z1316" i="1"/>
  <c r="Z842" i="1"/>
  <c r="Z854" i="1"/>
  <c r="Z843" i="1"/>
  <c r="Z844" i="1"/>
  <c r="Z845" i="1"/>
  <c r="Z846" i="1"/>
  <c r="Z838" i="1"/>
  <c r="Z847" i="1"/>
  <c r="Z1325" i="1"/>
  <c r="Z1302" i="1"/>
  <c r="Z1308" i="1"/>
  <c r="Z1317" i="1"/>
  <c r="Z1303" i="1"/>
  <c r="Z849" i="1"/>
  <c r="Z851" i="1"/>
  <c r="Z855" i="1"/>
  <c r="Z856" i="1"/>
  <c r="Z859" i="1"/>
  <c r="Z1309" i="1"/>
  <c r="Z1318" i="1"/>
  <c r="Z861" i="1"/>
  <c r="Z839" i="1"/>
  <c r="Z848" i="1"/>
  <c r="Z850" i="1"/>
  <c r="Z852" i="1"/>
  <c r="Z857" i="1"/>
  <c r="Z860" i="1"/>
  <c r="Z862" i="1"/>
  <c r="Z840" i="1"/>
  <c r="Z858" i="1"/>
  <c r="Z1304" i="1"/>
  <c r="Z1095" i="1"/>
  <c r="Z1164" i="1"/>
  <c r="Z1096" i="1"/>
  <c r="Z1165" i="1"/>
  <c r="Z1310" i="1"/>
  <c r="Z1166" i="1"/>
  <c r="Z1167" i="1"/>
  <c r="Z1168" i="1"/>
  <c r="Z1093" i="1"/>
  <c r="Z1319" i="1"/>
  <c r="Z1097" i="1"/>
  <c r="Z1099" i="1"/>
  <c r="Z1100" i="1"/>
  <c r="Z1105" i="1"/>
  <c r="Z1106" i="1"/>
  <c r="Z1169" i="1"/>
  <c r="Z1094" i="1"/>
  <c r="Z1297" i="1"/>
  <c r="Z1298" i="1"/>
  <c r="Z1305" i="1"/>
  <c r="Z1098" i="1"/>
  <c r="Z1101" i="1"/>
  <c r="Z1102" i="1"/>
  <c r="Z1107" i="1"/>
  <c r="Z1170" i="1"/>
  <c r="Z1103" i="1"/>
  <c r="Z1104" i="1"/>
  <c r="Z1311" i="1"/>
  <c r="Z1320" i="1"/>
  <c r="Z1306" i="1"/>
  <c r="Z1108" i="1"/>
  <c r="Z1163" i="1"/>
  <c r="Z1238" i="1"/>
  <c r="Z1239" i="1"/>
  <c r="Z1240" i="1"/>
  <c r="Z1243" i="1"/>
  <c r="Z1246" i="1"/>
  <c r="Z1312" i="1"/>
  <c r="Z1321" i="1"/>
  <c r="Z1241" i="1"/>
  <c r="Z1244" i="1"/>
  <c r="Z1247" i="1"/>
  <c r="Z1242" i="1"/>
  <c r="Z1245" i="1"/>
  <c r="Z1248" i="1"/>
  <c r="Z1450" i="1"/>
  <c r="Z1451" i="1"/>
  <c r="Z1452" i="1"/>
  <c r="Z1453" i="1"/>
  <c r="Z1454" i="1"/>
  <c r="Z1440" i="1"/>
  <c r="Z1441" i="1"/>
  <c r="Z1442" i="1"/>
  <c r="Z1447" i="1"/>
  <c r="Z1455" i="1"/>
  <c r="Z1456" i="1"/>
  <c r="Z1443" i="1"/>
  <c r="Z1444" i="1"/>
  <c r="Z1448" i="1"/>
  <c r="Z1307" i="1"/>
  <c r="Z1457" i="1"/>
  <c r="Z1445" i="1"/>
  <c r="Z1446" i="1"/>
  <c r="Z1449" i="1"/>
  <c r="Z1249" i="1"/>
  <c r="Z1250" i="1"/>
  <c r="Z1251" i="1"/>
  <c r="Z1252" i="1"/>
  <c r="Z1458" i="1"/>
  <c r="Z1459" i="1"/>
  <c r="Z1460" i="1"/>
  <c r="Z1461" i="1"/>
  <c r="Z22" i="1"/>
  <c r="Z23" i="1"/>
  <c r="Z24" i="1"/>
  <c r="Z258" i="1"/>
  <c r="Z259" i="1"/>
  <c r="Z260" i="1"/>
  <c r="Z261" i="1"/>
  <c r="Z262" i="1"/>
  <c r="Z263" i="1"/>
  <c r="Z1313" i="1"/>
  <c r="Z380" i="1"/>
  <c r="Z381" i="1"/>
  <c r="Z264" i="1"/>
  <c r="Z265" i="1"/>
  <c r="Z266" i="1"/>
  <c r="Z617" i="1"/>
  <c r="Z614" i="1"/>
  <c r="Z615" i="1"/>
  <c r="Z608" i="1"/>
  <c r="Z609" i="1"/>
  <c r="Z616" i="1"/>
  <c r="Z610" i="1"/>
  <c r="Z611" i="1"/>
  <c r="Z612" i="1"/>
  <c r="Z613" i="1"/>
  <c r="Z1322" i="1"/>
  <c r="Z382" i="1"/>
  <c r="Z386" i="1"/>
  <c r="Z389" i="1"/>
  <c r="Z387" i="1"/>
  <c r="Z390" i="1"/>
  <c r="Z388" i="1"/>
  <c r="Z391" i="1"/>
  <c r="Z383" i="1"/>
  <c r="Z384" i="1"/>
  <c r="Z385" i="1"/>
  <c r="Z152" i="1"/>
  <c r="Z151" i="1"/>
  <c r="Z150" i="1"/>
  <c r="Z149" i="1"/>
  <c r="Z605" i="1"/>
  <c r="Z606" i="1"/>
  <c r="Z607" i="1"/>
  <c r="Z863" i="1"/>
  <c r="Z1326" i="1"/>
  <c r="Z1327" i="1"/>
  <c r="Z1328" i="1"/>
  <c r="Z1502" i="1"/>
  <c r="Z194" i="1"/>
  <c r="Z195" i="1"/>
  <c r="Z180" i="1"/>
  <c r="Z181" i="1"/>
  <c r="Z873" i="1"/>
  <c r="Z874" i="1"/>
  <c r="Z867" i="1"/>
  <c r="Z868" i="1"/>
  <c r="Z875" i="1"/>
  <c r="Z876" i="1"/>
  <c r="Z869" i="1"/>
  <c r="Z870" i="1"/>
  <c r="Z877" i="1"/>
  <c r="Z871" i="1"/>
  <c r="Z872" i="1"/>
  <c r="Z878" i="1"/>
  <c r="Z864" i="1"/>
  <c r="Z879" i="1"/>
  <c r="Z865" i="1"/>
  <c r="Z880" i="1"/>
  <c r="Z866" i="1"/>
  <c r="Z881" i="1"/>
  <c r="Z1109" i="1"/>
  <c r="Z1110" i="1"/>
  <c r="Z1111" i="1"/>
  <c r="Z1112" i="1"/>
  <c r="Z1113" i="1"/>
  <c r="Z1114" i="1"/>
  <c r="Z1253" i="1"/>
  <c r="Z1254" i="1"/>
  <c r="Z1255" i="1"/>
  <c r="Z182" i="1"/>
  <c r="Z184" i="1"/>
  <c r="Z186" i="1"/>
  <c r="Z187" i="1"/>
  <c r="Z189" i="1"/>
  <c r="Z190" i="1"/>
  <c r="Z192" i="1"/>
  <c r="Z1514" i="1"/>
  <c r="Z1503" i="1"/>
  <c r="Z1515" i="1"/>
  <c r="Z1504" i="1"/>
  <c r="Z1516" i="1"/>
  <c r="Z1496" i="1"/>
  <c r="Z1508" i="1"/>
  <c r="Z1462" i="1"/>
  <c r="Z1463" i="1"/>
  <c r="Z1464" i="1"/>
  <c r="Z183" i="1"/>
  <c r="Z185" i="1"/>
  <c r="Z1497" i="1"/>
  <c r="Z1509" i="1"/>
  <c r="Z1498" i="1"/>
  <c r="Z1510" i="1"/>
  <c r="Z1494" i="1"/>
  <c r="Z1495" i="1"/>
  <c r="Z1499" i="1"/>
  <c r="Z401" i="1"/>
  <c r="Z1511" i="1"/>
  <c r="Z1500" i="1"/>
  <c r="Z1512" i="1"/>
  <c r="Z402" i="1"/>
  <c r="Z188" i="1"/>
  <c r="Z1501" i="1"/>
  <c r="Z1513" i="1"/>
  <c r="Z403" i="1"/>
  <c r="Z191" i="1"/>
  <c r="Z1505" i="1"/>
  <c r="Z1517" i="1"/>
  <c r="Z404" i="1"/>
  <c r="Z1506" i="1"/>
  <c r="Z67" i="1"/>
  <c r="Z61" i="1"/>
  <c r="Z52" i="1"/>
  <c r="Z53" i="1"/>
  <c r="Z419" i="1"/>
  <c r="Z405" i="1"/>
  <c r="Z420" i="1"/>
  <c r="Z406" i="1"/>
  <c r="Z193" i="1"/>
  <c r="Z1518" i="1"/>
  <c r="Z1507" i="1"/>
  <c r="Z1519" i="1"/>
  <c r="Z102" i="1"/>
  <c r="Z40" i="1"/>
  <c r="Z41" i="1"/>
  <c r="Z68" i="1"/>
  <c r="Z62" i="1"/>
  <c r="Z54" i="1"/>
  <c r="Z55" i="1"/>
  <c r="Z42" i="1"/>
  <c r="Z43" i="1"/>
  <c r="Z69" i="1"/>
  <c r="Z63" i="1"/>
  <c r="Z421" i="1"/>
  <c r="Z422" i="1"/>
  <c r="Z423" i="1"/>
  <c r="Z424" i="1"/>
  <c r="Z103" i="1"/>
  <c r="Z945" i="1"/>
  <c r="Z946" i="1"/>
  <c r="Z1329" i="1"/>
  <c r="Z56" i="1"/>
  <c r="Z57" i="1"/>
  <c r="Z44" i="1"/>
  <c r="Z45" i="1"/>
  <c r="Z64" i="1"/>
  <c r="Z58" i="1"/>
  <c r="Z46" i="1"/>
  <c r="Z47" i="1"/>
  <c r="Z34" i="1"/>
  <c r="Z1330" i="1"/>
  <c r="Z1522" i="1"/>
  <c r="Z35" i="1"/>
  <c r="Z65" i="1"/>
  <c r="Z59" i="1"/>
  <c r="Z48" i="1"/>
  <c r="Z49" i="1"/>
  <c r="Z36" i="1"/>
  <c r="Z37" i="1"/>
  <c r="Z66" i="1"/>
  <c r="Z60" i="1"/>
  <c r="Z50" i="1"/>
  <c r="Z51" i="1"/>
  <c r="Z38" i="1"/>
  <c r="Z39" i="1"/>
  <c r="Z70" i="1"/>
  <c r="Z28" i="1"/>
  <c r="Z29" i="1"/>
  <c r="Z25" i="1"/>
  <c r="Z71" i="1"/>
  <c r="Z30" i="1"/>
  <c r="Z31" i="1"/>
  <c r="Z26" i="1"/>
  <c r="Z72" i="1"/>
  <c r="Z32" i="1"/>
  <c r="Z33" i="1"/>
  <c r="Z27" i="1"/>
  <c r="Z270" i="1"/>
  <c r="Z279" i="1"/>
  <c r="Z280" i="1"/>
  <c r="Z291" i="1"/>
  <c r="Z292" i="1"/>
  <c r="Z271" i="1"/>
  <c r="Z281" i="1"/>
  <c r="Z282" i="1"/>
  <c r="Z293" i="1"/>
  <c r="Z294" i="1"/>
  <c r="Z272" i="1"/>
  <c r="Z283" i="1"/>
  <c r="Z284" i="1"/>
  <c r="Z295" i="1"/>
  <c r="Z296" i="1"/>
  <c r="Z267" i="1"/>
  <c r="Z273" i="1"/>
  <c r="Z274" i="1"/>
  <c r="Z285" i="1"/>
  <c r="Z286" i="1"/>
  <c r="Z268" i="1"/>
  <c r="Z275" i="1"/>
  <c r="Z276" i="1"/>
  <c r="Z287" i="1"/>
  <c r="Z288" i="1"/>
  <c r="Z269" i="1"/>
  <c r="Z277" i="1"/>
  <c r="Z278" i="1"/>
  <c r="Z289" i="1"/>
  <c r="Z290" i="1"/>
  <c r="Z771" i="1"/>
  <c r="Z772" i="1"/>
  <c r="Z773" i="1"/>
  <c r="Z439" i="1"/>
  <c r="Z440" i="1"/>
  <c r="Z460" i="1"/>
  <c r="Z464" i="1"/>
  <c r="Z441" i="1"/>
  <c r="Z442" i="1"/>
  <c r="Z461" i="1"/>
  <c r="Z465" i="1"/>
  <c r="Z462" i="1"/>
  <c r="Z463" i="1"/>
  <c r="Z436" i="1"/>
  <c r="Z437" i="1"/>
  <c r="Z443" i="1"/>
  <c r="Z444" i="1"/>
  <c r="Z765" i="1"/>
  <c r="Z447" i="1"/>
  <c r="Z449" i="1"/>
  <c r="Z451" i="1"/>
  <c r="Z780" i="1"/>
  <c r="Z783" i="1"/>
  <c r="Z452" i="1"/>
  <c r="Z922" i="1"/>
  <c r="Z766" i="1"/>
  <c r="Z781" i="1"/>
  <c r="Z453" i="1"/>
  <c r="Z454" i="1"/>
  <c r="Z456" i="1"/>
  <c r="Z457" i="1"/>
  <c r="Z784" i="1"/>
  <c r="Z458" i="1"/>
  <c r="Z459" i="1"/>
  <c r="Z438" i="1"/>
  <c r="Z445" i="1"/>
  <c r="Z446" i="1"/>
  <c r="Z448" i="1"/>
  <c r="Z450" i="1"/>
  <c r="Z455" i="1"/>
  <c r="Z297" i="1"/>
  <c r="Z300" i="1"/>
  <c r="Z923" i="1"/>
  <c r="Z767" i="1"/>
  <c r="Z298" i="1"/>
  <c r="Z301" i="1"/>
  <c r="Z299" i="1"/>
  <c r="Z1523" i="1"/>
  <c r="Z1520" i="1"/>
  <c r="Z1524" i="1"/>
  <c r="Z1521" i="1"/>
  <c r="Z1525" i="1"/>
  <c r="Z302" i="1"/>
  <c r="Z654" i="1"/>
  <c r="Z621" i="1"/>
  <c r="Z630" i="1"/>
  <c r="Z631" i="1"/>
  <c r="Z645" i="1"/>
  <c r="Z646" i="1"/>
  <c r="Z622" i="1"/>
  <c r="Z632" i="1"/>
  <c r="Z633" i="1"/>
  <c r="Z647" i="1"/>
  <c r="Z648" i="1"/>
  <c r="Z623" i="1"/>
  <c r="Z634" i="1"/>
  <c r="Z635" i="1"/>
  <c r="Z649" i="1"/>
  <c r="Z650" i="1"/>
  <c r="Z618" i="1"/>
  <c r="Z624" i="1"/>
  <c r="Z625" i="1"/>
  <c r="Z639" i="1"/>
  <c r="Z640" i="1"/>
  <c r="Z619" i="1"/>
  <c r="Z626" i="1"/>
  <c r="Z627" i="1"/>
  <c r="Z641" i="1"/>
  <c r="Z642" i="1"/>
  <c r="Z620" i="1"/>
  <c r="Z362" i="1"/>
  <c r="Z363" i="1"/>
  <c r="Z628" i="1"/>
  <c r="Z629" i="1"/>
  <c r="Z643" i="1"/>
  <c r="Z707" i="1"/>
  <c r="Z711" i="1"/>
  <c r="Z644" i="1"/>
  <c r="Z651" i="1"/>
  <c r="Z652" i="1"/>
  <c r="Z653" i="1"/>
  <c r="Z636" i="1"/>
  <c r="Z637" i="1"/>
  <c r="Z638" i="1"/>
  <c r="Z717" i="1"/>
  <c r="Z719" i="1"/>
  <c r="Z785" i="1"/>
  <c r="Z708" i="1"/>
  <c r="Z712" i="1"/>
  <c r="Z718" i="1"/>
  <c r="Z720" i="1"/>
  <c r="Z364" i="1"/>
  <c r="Z365" i="1"/>
  <c r="Z499" i="1"/>
  <c r="Z924" i="1"/>
  <c r="Z762" i="1"/>
  <c r="Z768" i="1"/>
  <c r="Z774" i="1"/>
  <c r="Z782" i="1"/>
  <c r="Z80" i="1"/>
  <c r="Z81" i="1"/>
  <c r="Z76" i="1"/>
  <c r="Z77" i="1"/>
  <c r="Z78" i="1"/>
  <c r="Z79" i="1"/>
  <c r="Z73" i="1"/>
  <c r="Z74" i="1"/>
  <c r="Z786" i="1"/>
  <c r="Z763" i="1"/>
  <c r="Z700" i="1"/>
  <c r="Z701" i="1"/>
  <c r="Z500" i="1"/>
  <c r="Z501" i="1"/>
  <c r="Z502" i="1"/>
  <c r="Z769" i="1"/>
  <c r="Z775" i="1"/>
  <c r="Z787" i="1"/>
  <c r="Z764" i="1"/>
  <c r="Z770" i="1"/>
  <c r="Z75" i="1"/>
  <c r="Z776" i="1"/>
  <c r="Z788" i="1"/>
  <c r="Z85" i="1"/>
  <c r="Z84" i="1"/>
  <c r="Z721" i="1"/>
  <c r="Z715" i="1"/>
  <c r="Z716" i="1"/>
  <c r="Z702" i="1"/>
  <c r="Z703" i="1"/>
  <c r="Z704" i="1"/>
  <c r="Z705" i="1"/>
  <c r="Z709" i="1"/>
  <c r="Z710" i="1"/>
  <c r="Z713" i="1"/>
  <c r="Z706" i="1"/>
  <c r="Z714" i="1"/>
  <c r="Z82" i="1"/>
  <c r="Z86" i="1"/>
  <c r="Z83" i="1"/>
  <c r="Z87" i="1"/>
  <c r="Z303" i="1"/>
  <c r="Z306" i="1"/>
  <c r="Z304" i="1"/>
  <c r="Z305" i="1"/>
  <c r="Z307" i="1"/>
  <c r="Z308" i="1"/>
  <c r="Z655" i="1"/>
  <c r="Z656" i="1"/>
  <c r="Z657" i="1"/>
  <c r="Z928" i="1"/>
  <c r="Z1001" i="1"/>
  <c r="Z983" i="1"/>
  <c r="Z984" i="1"/>
  <c r="Z985" i="1"/>
  <c r="Z968" i="1"/>
  <c r="Z986" i="1"/>
  <c r="Z1002" i="1"/>
  <c r="Z1010" i="1"/>
  <c r="Z969" i="1"/>
  <c r="Z1030" i="1"/>
  <c r="Z1037" i="1"/>
  <c r="Z1039" i="1"/>
  <c r="Z1031" i="1"/>
  <c r="Z1034" i="1"/>
  <c r="Z1038" i="1"/>
  <c r="Z1035" i="1"/>
  <c r="Z1036" i="1"/>
  <c r="Z1042" i="1"/>
  <c r="Z1043" i="1"/>
  <c r="Z1026" i="1"/>
  <c r="Z1027" i="1"/>
  <c r="Z987" i="1"/>
  <c r="Z1003" i="1"/>
  <c r="Z1011" i="1"/>
  <c r="Z970" i="1"/>
  <c r="Z988" i="1"/>
  <c r="Z1028" i="1"/>
  <c r="Z1032" i="1"/>
  <c r="Z1029" i="1"/>
  <c r="Z1033" i="1"/>
  <c r="Z1040" i="1"/>
  <c r="Z1012" i="1"/>
  <c r="Z965" i="1"/>
  <c r="Z971" i="1"/>
  <c r="Z989" i="1"/>
  <c r="Z1004" i="1"/>
  <c r="Z1007" i="1"/>
  <c r="Z966" i="1"/>
  <c r="Z972" i="1"/>
  <c r="Z990" i="1"/>
  <c r="Z1005" i="1"/>
  <c r="Z1008" i="1"/>
  <c r="Z1041" i="1"/>
  <c r="Z104" i="1"/>
  <c r="Z105" i="1"/>
  <c r="Z153" i="1"/>
  <c r="Z106" i="1"/>
  <c r="Z107" i="1"/>
  <c r="Z154" i="1"/>
  <c r="Z967" i="1"/>
  <c r="Z973" i="1"/>
  <c r="Z991" i="1"/>
  <c r="Z366" i="1"/>
  <c r="Z367" i="1"/>
  <c r="Z551" i="1"/>
  <c r="Z552" i="1"/>
  <c r="Z553" i="1"/>
  <c r="Z368" i="1"/>
  <c r="Z554" i="1"/>
  <c r="Z555" i="1"/>
  <c r="Z369" i="1"/>
  <c r="Z503" i="1"/>
  <c r="Z504" i="1"/>
  <c r="Z505" i="1"/>
  <c r="Z506" i="1"/>
  <c r="Z740" i="1"/>
  <c r="Z1006" i="1"/>
  <c r="Z556" i="1"/>
  <c r="Z741" i="1"/>
  <c r="Z742" i="1"/>
  <c r="Z743" i="1"/>
  <c r="Z1009" i="1"/>
  <c r="Z929" i="1"/>
  <c r="Z930" i="1"/>
  <c r="Z931" i="1"/>
  <c r="Z932" i="1"/>
  <c r="Z933" i="1"/>
  <c r="Z934" i="1"/>
  <c r="Z312" i="1"/>
  <c r="Z313" i="1"/>
  <c r="Z314" i="1"/>
  <c r="Z309" i="1"/>
  <c r="Z310" i="1"/>
  <c r="Z311" i="1"/>
  <c r="Z660" i="1"/>
  <c r="Z661" i="1"/>
  <c r="Z658" i="1"/>
  <c r="Z659" i="1"/>
  <c r="Z885" i="1"/>
  <c r="Z886" i="1"/>
  <c r="Z887" i="1"/>
  <c r="Z888" i="1"/>
  <c r="Z889" i="1"/>
  <c r="Z890" i="1"/>
  <c r="Z891" i="1"/>
  <c r="Z892" i="1"/>
  <c r="Z1159" i="1"/>
  <c r="Z1160" i="1"/>
  <c r="Z893" i="1"/>
  <c r="Z882" i="1"/>
  <c r="Z883" i="1"/>
  <c r="Z884" i="1"/>
  <c r="Z1124" i="1"/>
  <c r="Z1125" i="1"/>
  <c r="Z1126" i="1"/>
  <c r="Z1115" i="1"/>
  <c r="Z1116" i="1"/>
  <c r="Z1117" i="1"/>
  <c r="Z1118" i="1"/>
  <c r="Z1119" i="1"/>
  <c r="Z1120" i="1"/>
  <c r="Z1127" i="1"/>
  <c r="Z1121" i="1"/>
  <c r="Z1161" i="1"/>
  <c r="Z1162" i="1"/>
  <c r="Z1122" i="1"/>
  <c r="Z1128" i="1"/>
  <c r="Z1123" i="1"/>
  <c r="Z1129" i="1"/>
  <c r="Z1130" i="1"/>
  <c r="Z1131" i="1"/>
  <c r="Z1132" i="1"/>
  <c r="Z1331" i="1"/>
  <c r="Z1332" i="1"/>
  <c r="Z1333" i="1"/>
  <c r="Z1256" i="1"/>
  <c r="Z1257" i="1"/>
  <c r="Z1258" i="1"/>
  <c r="Z1259" i="1"/>
  <c r="Z1260" i="1"/>
  <c r="Z1261" i="1"/>
  <c r="Z1265" i="1"/>
  <c r="Z1274" i="1"/>
  <c r="Z1334" i="1"/>
  <c r="Z1262" i="1"/>
  <c r="Z1263" i="1"/>
  <c r="Z1266" i="1"/>
  <c r="Z1275" i="1"/>
  <c r="Z1264" i="1"/>
  <c r="Z1267" i="1"/>
  <c r="Z1276" i="1"/>
  <c r="Z1268" i="1"/>
  <c r="Z1271" i="1"/>
  <c r="Z1269" i="1"/>
  <c r="Z1272" i="1"/>
  <c r="Z1270" i="1"/>
  <c r="Z1273" i="1"/>
  <c r="Z1465" i="1"/>
  <c r="Z1466" i="1"/>
  <c r="Z1467" i="1"/>
  <c r="Z1468" i="1"/>
  <c r="Z1469" i="1"/>
  <c r="Z1470" i="1"/>
  <c r="Z1477" i="1"/>
  <c r="Z1471" i="1"/>
  <c r="Z1472" i="1"/>
  <c r="Z1526" i="1"/>
  <c r="Z1478" i="1"/>
  <c r="Z1473" i="1"/>
  <c r="Z1479" i="1"/>
  <c r="Z1474" i="1"/>
  <c r="Z1475" i="1"/>
  <c r="Z1476" i="1"/>
  <c r="Z1277" i="1"/>
  <c r="Z1278" i="1"/>
  <c r="Z1480" i="1"/>
  <c r="Z1487" i="1"/>
  <c r="Z1488" i="1"/>
  <c r="Z1489" i="1"/>
  <c r="Z1481" i="1"/>
  <c r="Z1482" i="1"/>
  <c r="Z1483" i="1"/>
  <c r="Z1484" i="1"/>
  <c r="Z1485" i="1"/>
  <c r="Z1486" i="1"/>
  <c r="Z1527" i="1"/>
  <c r="Z1368" i="1"/>
  <c r="Z1369" i="1"/>
  <c r="Z1370" i="1"/>
  <c r="Z1371" i="1"/>
  <c r="Z1350" i="1"/>
  <c r="Z1356" i="1"/>
  <c r="Z1372" i="1"/>
  <c r="Z1378" i="1"/>
  <c r="Z1393" i="1"/>
  <c r="Z1351" i="1"/>
  <c r="Z1357" i="1"/>
  <c r="Z1373" i="1"/>
  <c r="Z1379" i="1"/>
  <c r="Z1394" i="1"/>
  <c r="Z1352" i="1"/>
  <c r="Z1358" i="1"/>
  <c r="Z1374" i="1"/>
  <c r="Z1380" i="1"/>
  <c r="Z1395" i="1"/>
  <c r="Z1353" i="1"/>
  <c r="Z1375" i="1"/>
  <c r="Z1354" i="1"/>
  <c r="Z1376" i="1"/>
  <c r="Z1355" i="1"/>
  <c r="Z1377" i="1"/>
  <c r="Z1181" i="1"/>
  <c r="Z1187" i="1"/>
  <c r="Z1191" i="1"/>
  <c r="Z1195" i="1"/>
  <c r="Z1182" i="1"/>
  <c r="Z1188" i="1"/>
  <c r="Z1192" i="1"/>
  <c r="Z1198" i="1"/>
  <c r="Z1199" i="1"/>
  <c r="Z1183" i="1"/>
  <c r="Z1185" i="1"/>
  <c r="Z1189" i="1"/>
  <c r="Z1193" i="1"/>
  <c r="Z1184" i="1"/>
  <c r="Z1186" i="1"/>
  <c r="Z1190" i="1"/>
  <c r="Z1194" i="1"/>
  <c r="Z1196" i="1"/>
  <c r="Z1197" i="1"/>
  <c r="Z111" i="1"/>
  <c r="Z112" i="1"/>
  <c r="Z113" i="1"/>
  <c r="Z108" i="1"/>
  <c r="Z109" i="1"/>
  <c r="Z110" i="1"/>
  <c r="Z747" i="1"/>
  <c r="Z748" i="1"/>
  <c r="Z170" i="1"/>
  <c r="Z749" i="1"/>
  <c r="Z744" i="1"/>
  <c r="Z745" i="1"/>
  <c r="Z171" i="1"/>
  <c r="Z172" i="1"/>
  <c r="Z161" i="1"/>
  <c r="Z746" i="1"/>
  <c r="Z950" i="1"/>
  <c r="Z951" i="1"/>
  <c r="Z952" i="1"/>
  <c r="Z947" i="1"/>
  <c r="Z948" i="1"/>
  <c r="Z949" i="1"/>
  <c r="Z1335" i="1"/>
  <c r="Z1405" i="1"/>
  <c r="Z1411" i="1"/>
  <c r="Z1415" i="1"/>
  <c r="Z162" i="1"/>
  <c r="Z163" i="1"/>
  <c r="Z164" i="1"/>
  <c r="Z165" i="1"/>
  <c r="Z166" i="1"/>
  <c r="Z1339" i="1"/>
  <c r="Z1340" i="1"/>
  <c r="Z1341" i="1"/>
  <c r="Z1406" i="1"/>
  <c r="Z1412" i="1"/>
  <c r="Z167" i="1"/>
  <c r="Z168" i="1"/>
  <c r="Z169" i="1"/>
  <c r="Z173" i="1"/>
  <c r="Z1336" i="1"/>
  <c r="Z1337" i="1"/>
  <c r="Z1338" i="1"/>
  <c r="Z1528" i="1"/>
  <c r="Z174" i="1"/>
  <c r="Z1529" i="1"/>
  <c r="Z1530" i="1"/>
  <c r="Z1531" i="1"/>
  <c r="Z1532" i="1"/>
  <c r="Z1416" i="1"/>
  <c r="Z324" i="1"/>
  <c r="Z325" i="1"/>
  <c r="Z326" i="1"/>
  <c r="Z1533" i="1"/>
  <c r="Z315" i="1"/>
  <c r="Z316" i="1"/>
  <c r="Z1407" i="1"/>
  <c r="Z317" i="1"/>
  <c r="Z318" i="1"/>
  <c r="Z319" i="1"/>
  <c r="Z320" i="1"/>
  <c r="Z321" i="1"/>
  <c r="Z322" i="1"/>
  <c r="Z323" i="1"/>
  <c r="Z327" i="1"/>
  <c r="Z328" i="1"/>
  <c r="Z1409" i="1"/>
  <c r="Z1413" i="1"/>
  <c r="Z1417" i="1"/>
  <c r="Z671" i="1"/>
  <c r="Z672" i="1"/>
  <c r="Z673" i="1"/>
  <c r="Z662" i="1"/>
  <c r="Z663" i="1"/>
  <c r="Z664" i="1"/>
  <c r="Z665" i="1"/>
  <c r="Z666" i="1"/>
  <c r="Z667" i="1"/>
  <c r="Z668" i="1"/>
  <c r="Z669" i="1"/>
  <c r="Z114" i="1"/>
  <c r="Z115" i="1"/>
  <c r="Z370" i="1"/>
  <c r="Z1408" i="1"/>
  <c r="Z1410" i="1"/>
  <c r="Z670" i="1"/>
  <c r="Z674" i="1"/>
  <c r="Z675" i="1"/>
  <c r="Z900" i="1"/>
  <c r="Z908" i="1"/>
  <c r="Z914" i="1"/>
  <c r="Z901" i="1"/>
  <c r="Z371" i="1"/>
  <c r="Z372" i="1"/>
  <c r="Z373" i="1"/>
  <c r="Z507" i="1"/>
  <c r="Z508" i="1"/>
  <c r="Z909" i="1"/>
  <c r="Z915" i="1"/>
  <c r="Z894" i="1"/>
  <c r="Z895" i="1"/>
  <c r="Z511" i="1"/>
  <c r="Z509" i="1"/>
  <c r="Z510" i="1"/>
  <c r="Z512" i="1"/>
  <c r="Z1414" i="1"/>
  <c r="Z1418" i="1"/>
  <c r="Z896" i="1"/>
  <c r="Z904" i="1"/>
  <c r="Z905" i="1"/>
  <c r="Z897" i="1"/>
  <c r="Z906" i="1"/>
  <c r="Z912" i="1"/>
  <c r="Z898" i="1"/>
  <c r="Z907" i="1"/>
  <c r="Z913" i="1"/>
  <c r="Z899" i="1"/>
  <c r="Z910" i="1"/>
  <c r="Z911" i="1"/>
  <c r="Z1137" i="1"/>
  <c r="Z1138" i="1"/>
  <c r="Z1133" i="1"/>
  <c r="Z513" i="1"/>
  <c r="Z514" i="1"/>
  <c r="Z1542" i="1"/>
  <c r="Z1543" i="1"/>
  <c r="Z1544" i="1"/>
  <c r="Z1534" i="1"/>
  <c r="Z1537" i="1"/>
  <c r="Z1134" i="1"/>
  <c r="Z1135" i="1"/>
  <c r="Z1136" i="1"/>
  <c r="Z1139" i="1"/>
  <c r="Z1140" i="1"/>
  <c r="Z1283" i="1"/>
  <c r="Z1284" i="1"/>
  <c r="Z1279" i="1"/>
  <c r="Z1280" i="1"/>
  <c r="Z1281" i="1"/>
  <c r="Z1282" i="1"/>
  <c r="Z1285" i="1"/>
  <c r="Z1286" i="1"/>
  <c r="Z1492" i="1"/>
  <c r="Z1493" i="1"/>
  <c r="Z1490" i="1"/>
  <c r="Z1491" i="1"/>
  <c r="Z116" i="1"/>
  <c r="Z117" i="1"/>
  <c r="Z1548" i="1"/>
  <c r="Z1551" i="1"/>
  <c r="Z1552" i="1"/>
  <c r="Z1535" i="1"/>
  <c r="Z1538" i="1"/>
  <c r="Z1549" i="1"/>
  <c r="Z93" i="1"/>
  <c r="Z94" i="1"/>
  <c r="Z118" i="1"/>
  <c r="Z119" i="1"/>
  <c r="Z1553" i="1"/>
  <c r="Z1554" i="1"/>
  <c r="Z1536" i="1"/>
  <c r="Z1550" i="1"/>
  <c r="Z1555" i="1"/>
  <c r="Z1556" i="1"/>
  <c r="Z1539" i="1"/>
  <c r="Z1545" i="1"/>
  <c r="Z1540" i="1"/>
  <c r="Z1546" i="1"/>
  <c r="Z1541" i="1"/>
  <c r="Z1547" i="1"/>
  <c r="Z468" i="1"/>
  <c r="Z469" i="1"/>
  <c r="Z466" i="1"/>
  <c r="Z467" i="1"/>
  <c r="Z724" i="1"/>
  <c r="Z725" i="1"/>
  <c r="Z722" i="1"/>
  <c r="Z723" i="1"/>
  <c r="Z1046" i="1"/>
  <c r="Z1047" i="1"/>
  <c r="Z1044" i="1"/>
  <c r="Z1045" i="1"/>
  <c r="Z1200" i="1"/>
  <c r="Z88" i="1"/>
  <c r="Z95" i="1"/>
  <c r="Z89" i="1"/>
  <c r="Z90" i="1"/>
  <c r="Z91" i="1"/>
  <c r="Z120" i="1"/>
  <c r="Z121" i="1"/>
  <c r="Z96" i="1"/>
  <c r="Z97" i="1"/>
  <c r="Z413" i="1"/>
  <c r="Z98" i="1"/>
  <c r="Z92" i="1"/>
  <c r="Z333" i="1"/>
  <c r="Z334" i="1"/>
  <c r="Z329" i="1"/>
  <c r="Z335" i="1"/>
  <c r="Z336" i="1"/>
  <c r="Z374" i="1"/>
  <c r="Z375" i="1"/>
  <c r="Z376" i="1"/>
  <c r="Z330" i="1"/>
  <c r="Z337" i="1"/>
  <c r="Z377" i="1"/>
  <c r="Z378" i="1"/>
  <c r="Z379" i="1"/>
  <c r="Z750" i="1"/>
  <c r="Z751" i="1"/>
  <c r="Z338" i="1"/>
  <c r="Z331" i="1"/>
  <c r="Z332" i="1"/>
  <c r="Z339" i="1"/>
  <c r="Z340" i="1"/>
  <c r="Z341" i="1"/>
  <c r="Z752" i="1"/>
  <c r="Z753" i="1"/>
  <c r="Z676" i="1"/>
  <c r="Z677" i="1"/>
  <c r="Z678" i="1"/>
  <c r="Z754" i="1"/>
  <c r="Z755" i="1"/>
  <c r="Z679" i="1"/>
  <c r="Z756" i="1"/>
  <c r="Z757" i="1"/>
  <c r="Z680" i="1"/>
  <c r="Z681" i="1"/>
  <c r="Z682" i="1"/>
  <c r="Z683" i="1"/>
  <c r="Z685" i="1"/>
  <c r="Z758" i="1"/>
  <c r="Z759" i="1"/>
  <c r="Z760" i="1"/>
  <c r="Z414" i="1"/>
  <c r="Z684" i="1"/>
  <c r="Z686" i="1"/>
  <c r="Z761" i="1"/>
  <c r="Z957" i="1"/>
  <c r="Z958" i="1"/>
  <c r="Z415" i="1"/>
  <c r="Z416" i="1"/>
  <c r="Z196" i="1"/>
  <c r="Z916" i="1"/>
  <c r="Z902" i="1"/>
  <c r="Z917" i="1"/>
  <c r="Z903" i="1"/>
  <c r="Z918" i="1"/>
  <c r="Z1148" i="1"/>
  <c r="Z1149" i="1"/>
  <c r="Z1144" i="1"/>
  <c r="Z1145" i="1"/>
  <c r="Z1146" i="1"/>
  <c r="Z961" i="1"/>
  <c r="Z953" i="1"/>
  <c r="Z417" i="1"/>
  <c r="Z418" i="1"/>
  <c r="Z407" i="1"/>
  <c r="Z408" i="1"/>
  <c r="Z409" i="1"/>
  <c r="Z410" i="1"/>
  <c r="Z1147" i="1"/>
  <c r="Z1141" i="1"/>
  <c r="Z1150" i="1"/>
  <c r="Z1151" i="1"/>
  <c r="Z1142" i="1"/>
  <c r="Z1152" i="1"/>
  <c r="Z954" i="1"/>
  <c r="Z955" i="1"/>
  <c r="Z411" i="1"/>
  <c r="Z412" i="1"/>
  <c r="Z777" i="1"/>
  <c r="Z1153" i="1"/>
  <c r="Z1143" i="1"/>
  <c r="Z956" i="1"/>
  <c r="Z959" i="1"/>
  <c r="Z778" i="1"/>
  <c r="Z779" i="1"/>
  <c r="Z995" i="1"/>
  <c r="Z996" i="1"/>
  <c r="Z997" i="1"/>
  <c r="Z477" i="1"/>
  <c r="Z478" i="1"/>
  <c r="Z925" i="1"/>
  <c r="Z926" i="1"/>
  <c r="Z927" i="1"/>
  <c r="Z726" i="1"/>
  <c r="Z1154" i="1"/>
  <c r="Z1291" i="1"/>
  <c r="Z1292" i="1"/>
  <c r="Z1287" i="1"/>
  <c r="Z1288" i="1"/>
  <c r="Z1289" i="1"/>
  <c r="Z1290" i="1"/>
  <c r="Z1293" i="1"/>
  <c r="Z1294" i="1"/>
  <c r="Z1295" i="1"/>
  <c r="Z960" i="1"/>
  <c r="Z962" i="1"/>
  <c r="Z963" i="1"/>
  <c r="Z964" i="1"/>
  <c r="Z992" i="1"/>
  <c r="Z993" i="1"/>
  <c r="Z994" i="1"/>
  <c r="Z998" i="1"/>
  <c r="Z999" i="1"/>
  <c r="Z1296" i="1"/>
  <c r="Z1571" i="1"/>
  <c r="Z1572" i="1"/>
  <c r="Z99" i="1"/>
  <c r="Z100" i="1"/>
  <c r="Z101" i="1"/>
  <c r="Z342" i="1"/>
  <c r="Z343" i="1"/>
  <c r="Z1345" i="1"/>
  <c r="Z1346" i="1"/>
  <c r="Z1342" i="1"/>
  <c r="Z1343" i="1"/>
  <c r="Z1000" i="1"/>
  <c r="Z919" i="1"/>
  <c r="Z920" i="1"/>
  <c r="Z921" i="1"/>
  <c r="Z1155" i="1"/>
  <c r="Z1156" i="1"/>
  <c r="Z1344" i="1"/>
  <c r="Z1347" i="1"/>
  <c r="Z1348" i="1"/>
  <c r="Z1349" i="1"/>
  <c r="Z1381" i="1"/>
  <c r="Z1385" i="1"/>
  <c r="Z1386" i="1"/>
  <c r="Z1387" i="1"/>
  <c r="Z1382" i="1"/>
  <c r="Z1383" i="1"/>
  <c r="Z1384" i="1"/>
  <c r="Z1388" i="1"/>
  <c r="Z1391" i="1"/>
  <c r="Z1389" i="1"/>
  <c r="Z1392" i="1"/>
  <c r="Z1390" i="1"/>
  <c r="Z1557" i="1"/>
  <c r="Z1561" i="1"/>
  <c r="Z1562" i="1"/>
  <c r="Z1563" i="1"/>
  <c r="Z1558" i="1"/>
  <c r="Z1559" i="1"/>
  <c r="Z1560" i="1"/>
  <c r="Z1564" i="1"/>
  <c r="Z1567" i="1"/>
  <c r="Z1565" i="1"/>
  <c r="Z1568" i="1"/>
  <c r="Z1566" i="1"/>
  <c r="Z727" i="1"/>
  <c r="Z1048" i="1"/>
  <c r="Z1049" i="1"/>
  <c r="Z1201" i="1"/>
  <c r="Z1419" i="1"/>
  <c r="Z789" i="1"/>
  <c r="Z470" i="1"/>
  <c r="Z791" i="1"/>
  <c r="Z790" i="1"/>
  <c r="Z471" i="1"/>
  <c r="Z792" i="1"/>
  <c r="Z1013" i="1"/>
  <c r="Z1014" i="1"/>
  <c r="Z1396" i="1"/>
  <c r="Z1397" i="1"/>
  <c r="Z1569" i="1"/>
  <c r="Z1570" i="1"/>
  <c r="Z728" i="1"/>
  <c r="Z729" i="1"/>
  <c r="Z143" i="1"/>
  <c r="Z144" i="1"/>
  <c r="Z145" i="1"/>
  <c r="Z146" i="1"/>
  <c r="Z147" i="1"/>
  <c r="Z148" i="1"/>
  <c r="Z392" i="1"/>
  <c r="Z393" i="1"/>
  <c r="Z394" i="1"/>
  <c r="Z395" i="1"/>
  <c r="Z396" i="1"/>
  <c r="Z397" i="1"/>
  <c r="Z476" i="1"/>
  <c r="Z472" i="1"/>
  <c r="Z473" i="1"/>
  <c r="Z425" i="1"/>
  <c r="Z426" i="1"/>
  <c r="Z474" i="1"/>
  <c r="Z475" i="1"/>
  <c r="Z730" i="1"/>
  <c r="Z731" i="1"/>
  <c r="Z732" i="1"/>
  <c r="Z427" i="1"/>
  <c r="Z428" i="1"/>
  <c r="Z733" i="1"/>
  <c r="Z1050" i="1"/>
  <c r="Z429" i="1"/>
  <c r="Z430" i="1"/>
  <c r="Z486" i="1"/>
  <c r="Z494" i="1"/>
  <c r="Z1430" i="1"/>
  <c r="Z1431" i="1"/>
  <c r="Z1016" i="1"/>
  <c r="Z1171" i="1"/>
  <c r="Z1172" i="1"/>
  <c r="Z2" i="1"/>
  <c r="Z1402" i="1"/>
  <c r="Z1403" i="1"/>
  <c r="Z4" i="1"/>
  <c r="Z5" i="1"/>
  <c r="Z6" i="1"/>
  <c r="Z197" i="1"/>
  <c r="Z198" i="1"/>
  <c r="Z208" i="1"/>
  <c r="Z209" i="1"/>
  <c r="Z210" i="1"/>
  <c r="Z199" i="1"/>
  <c r="Z202" i="1"/>
  <c r="Z203" i="1"/>
  <c r="Z200" i="1"/>
  <c r="Z204" i="1"/>
  <c r="Z205" i="1"/>
  <c r="Z201" i="1"/>
  <c r="Z206" i="1"/>
  <c r="Z207" i="1"/>
  <c r="Z690" i="1"/>
  <c r="Z689" i="1"/>
  <c r="Z524" i="1"/>
  <c r="Z525" i="1"/>
  <c r="Z526" i="1"/>
  <c r="Z1401" i="1"/>
  <c r="Z515" i="1"/>
  <c r="Z518" i="1"/>
  <c r="Z519" i="1"/>
  <c r="Z516" i="1"/>
  <c r="Z520" i="1"/>
  <c r="Z521" i="1"/>
  <c r="Z517" i="1"/>
  <c r="Z522" i="1"/>
  <c r="Z523" i="1"/>
  <c r="Z1202" i="1"/>
  <c r="Z1203" i="1"/>
  <c r="Z1420" i="1"/>
  <c r="Z1421" i="1"/>
  <c r="Z7" i="1"/>
  <c r="Z8" i="1"/>
  <c r="Z9" i="1"/>
  <c r="Z211" i="1"/>
  <c r="Z212" i="1"/>
  <c r="Z213" i="1"/>
  <c r="Z527" i="1"/>
  <c r="Z528" i="1"/>
  <c r="Z1051" i="1"/>
  <c r="Z1052" i="1"/>
  <c r="Z1204" i="1"/>
  <c r="Z1205" i="1"/>
  <c r="Z1422" i="1"/>
  <c r="Z1423" i="1"/>
  <c r="Z1424" i="1"/>
  <c r="Z350" i="1"/>
  <c r="Z356" i="1"/>
  <c r="Z351" i="1"/>
  <c r="Z529" i="1"/>
  <c r="Z357" i="1"/>
  <c r="Z352" i="1"/>
  <c r="Z358" i="1"/>
  <c r="Z359" i="1"/>
  <c r="Z360" i="1"/>
  <c r="Z530" i="1"/>
  <c r="Z531" i="1"/>
  <c r="Z532" i="1"/>
  <c r="Z533" i="1"/>
  <c r="Z534" i="1"/>
  <c r="Z535" i="1"/>
  <c r="Z536" i="1"/>
  <c r="Z537" i="1"/>
  <c r="Z538" i="1"/>
  <c r="Z539" i="1"/>
  <c r="Z540" i="1"/>
  <c r="Z793" i="1"/>
  <c r="Z794" i="1"/>
  <c r="Z361" i="1"/>
  <c r="Z795" i="1"/>
  <c r="Z796" i="1"/>
  <c r="Z797" i="1"/>
  <c r="Z798" i="1"/>
  <c r="Z799" i="1"/>
  <c r="Z800" i="1"/>
  <c r="Z801" i="1"/>
  <c r="Z1157" i="1"/>
  <c r="Z353" i="1"/>
  <c r="Z354" i="1"/>
  <c r="Z1158" i="1"/>
  <c r="Z1206" i="1"/>
  <c r="Z1207" i="1"/>
  <c r="Z1208" i="1"/>
  <c r="Z1209" i="1"/>
  <c r="Z1425" i="1"/>
  <c r="Z1426" i="1"/>
  <c r="Z1427" i="1"/>
  <c r="Z355" i="1"/>
  <c r="Z479" i="1"/>
  <c r="Z485" i="1"/>
  <c r="Z214" i="1"/>
  <c r="Z216" i="1"/>
  <c r="Z215" i="1"/>
  <c r="Z217" i="1"/>
  <c r="Z218" i="1"/>
  <c r="Z687" i="1"/>
  <c r="Z688" i="1"/>
  <c r="Z493" i="1"/>
  <c r="Z480" i="1"/>
  <c r="Z802" i="1"/>
  <c r="Z803" i="1"/>
  <c r="Z1053" i="1"/>
  <c r="Z1054" i="1"/>
  <c r="Z1210" i="1"/>
  <c r="Z1211" i="1"/>
  <c r="Z1212" i="1"/>
  <c r="Z1213" i="1"/>
  <c r="Z1428" i="1"/>
  <c r="Z1429" i="1"/>
  <c r="Z1015" i="1"/>
  <c r="X1016" i="1"/>
  <c r="X1171" i="1"/>
  <c r="X1172" i="1"/>
  <c r="X2" i="1"/>
  <c r="X1402" i="1"/>
  <c r="X1403" i="1"/>
  <c r="X4" i="1"/>
  <c r="X5" i="1"/>
  <c r="X6" i="1"/>
  <c r="X197" i="1"/>
  <c r="X198" i="1"/>
  <c r="X208" i="1"/>
  <c r="X209" i="1"/>
  <c r="X210" i="1"/>
  <c r="X199" i="1"/>
  <c r="X202" i="1"/>
  <c r="X203" i="1"/>
  <c r="X200" i="1"/>
  <c r="X204" i="1"/>
  <c r="X205" i="1"/>
  <c r="X201" i="1"/>
  <c r="X206" i="1"/>
  <c r="X207" i="1"/>
  <c r="X690" i="1"/>
  <c r="X689" i="1"/>
  <c r="X524" i="1"/>
  <c r="X525" i="1"/>
  <c r="X526" i="1"/>
  <c r="X1401" i="1"/>
  <c r="X515" i="1"/>
  <c r="X518" i="1"/>
  <c r="X519" i="1"/>
  <c r="X516" i="1"/>
  <c r="X520" i="1"/>
  <c r="X521" i="1"/>
  <c r="X517" i="1"/>
  <c r="X522" i="1"/>
  <c r="X523" i="1"/>
  <c r="X1202" i="1"/>
  <c r="X1203" i="1"/>
  <c r="X1420" i="1"/>
  <c r="X1421" i="1"/>
  <c r="X7" i="1"/>
  <c r="X8" i="1"/>
  <c r="X9" i="1"/>
  <c r="X211" i="1"/>
  <c r="X212" i="1"/>
  <c r="X213" i="1"/>
  <c r="X527" i="1"/>
  <c r="X528" i="1"/>
  <c r="X1051" i="1"/>
  <c r="X1052" i="1"/>
  <c r="X1204" i="1"/>
  <c r="X1205" i="1"/>
  <c r="X1422" i="1"/>
  <c r="X1423" i="1"/>
  <c r="X1424" i="1"/>
  <c r="X350" i="1"/>
  <c r="X356" i="1"/>
  <c r="X351" i="1"/>
  <c r="X529" i="1"/>
  <c r="X357" i="1"/>
  <c r="X352" i="1"/>
  <c r="X358" i="1"/>
  <c r="X359" i="1"/>
  <c r="X360" i="1"/>
  <c r="X530" i="1"/>
  <c r="X531" i="1"/>
  <c r="X532" i="1"/>
  <c r="X533" i="1"/>
  <c r="X534" i="1"/>
  <c r="X535" i="1"/>
  <c r="X536" i="1"/>
  <c r="X537" i="1"/>
  <c r="X538" i="1"/>
  <c r="X539" i="1"/>
  <c r="X540" i="1"/>
  <c r="X793" i="1"/>
  <c r="X794" i="1"/>
  <c r="X361" i="1"/>
  <c r="X795" i="1"/>
  <c r="X796" i="1"/>
  <c r="X797" i="1"/>
  <c r="X798" i="1"/>
  <c r="X799" i="1"/>
  <c r="X800" i="1"/>
  <c r="X801" i="1"/>
  <c r="X1157" i="1"/>
  <c r="X353" i="1"/>
  <c r="X354" i="1"/>
  <c r="X1158" i="1"/>
  <c r="X1206" i="1"/>
  <c r="X1207" i="1"/>
  <c r="X1208" i="1"/>
  <c r="X1209" i="1"/>
  <c r="X1425" i="1"/>
  <c r="X1426" i="1"/>
  <c r="X1427" i="1"/>
  <c r="X355" i="1"/>
  <c r="X479" i="1"/>
  <c r="X485" i="1"/>
  <c r="X214" i="1"/>
  <c r="X216" i="1"/>
  <c r="X215" i="1"/>
  <c r="X217" i="1"/>
  <c r="X218" i="1"/>
  <c r="X687" i="1"/>
  <c r="X688" i="1"/>
  <c r="X493" i="1"/>
  <c r="X480" i="1"/>
  <c r="X802" i="1"/>
  <c r="X803" i="1"/>
  <c r="X1053" i="1"/>
  <c r="X1054" i="1"/>
  <c r="X1210" i="1"/>
  <c r="X1211" i="1"/>
  <c r="X1212" i="1"/>
  <c r="X1213" i="1"/>
  <c r="X1428" i="1"/>
  <c r="X1429" i="1"/>
  <c r="X486" i="1"/>
  <c r="X494" i="1"/>
  <c r="X1430" i="1"/>
  <c r="X1431" i="1"/>
  <c r="X398" i="1"/>
  <c r="X481" i="1"/>
  <c r="X487" i="1"/>
  <c r="X400" i="1"/>
  <c r="X399" i="1"/>
  <c r="X495" i="1"/>
  <c r="X219" i="1"/>
  <c r="X227" i="1"/>
  <c r="X220" i="1"/>
  <c r="X228" i="1"/>
  <c r="X221" i="1"/>
  <c r="X229" i="1"/>
  <c r="X230" i="1"/>
  <c r="X222" i="1"/>
  <c r="X231" i="1"/>
  <c r="X232" i="1"/>
  <c r="X223" i="1"/>
  <c r="X224" i="1"/>
  <c r="X225" i="1"/>
  <c r="X226" i="1"/>
  <c r="X541" i="1"/>
  <c r="X545" i="1"/>
  <c r="X542" i="1"/>
  <c r="X546" i="1"/>
  <c r="X543" i="1"/>
  <c r="X547" i="1"/>
  <c r="X548" i="1"/>
  <c r="X544" i="1"/>
  <c r="X549" i="1"/>
  <c r="X550" i="1"/>
  <c r="X804" i="1"/>
  <c r="X805" i="1"/>
  <c r="X806" i="1"/>
  <c r="X807" i="1"/>
  <c r="X808" i="1"/>
  <c r="X347" i="1"/>
  <c r="X348" i="1"/>
  <c r="X349" i="1"/>
  <c r="X344" i="1"/>
  <c r="X345" i="1"/>
  <c r="X346" i="1"/>
  <c r="X560" i="1"/>
  <c r="X561" i="1"/>
  <c r="X562" i="1"/>
  <c r="X557" i="1"/>
  <c r="X558" i="1"/>
  <c r="X559" i="1"/>
  <c r="X812" i="1"/>
  <c r="X813" i="1"/>
  <c r="X814" i="1"/>
  <c r="X809" i="1"/>
  <c r="X810" i="1"/>
  <c r="X811" i="1"/>
  <c r="X977" i="1"/>
  <c r="X978" i="1"/>
  <c r="X979" i="1"/>
  <c r="X980" i="1"/>
  <c r="X981" i="1"/>
  <c r="X982" i="1"/>
  <c r="X974" i="1"/>
  <c r="X975" i="1"/>
  <c r="X976" i="1"/>
  <c r="X1362" i="1"/>
  <c r="X1363" i="1"/>
  <c r="X1364" i="1"/>
  <c r="X1365" i="1"/>
  <c r="X1366" i="1"/>
  <c r="X1367" i="1"/>
  <c r="X691" i="1"/>
  <c r="X692" i="1"/>
  <c r="X693" i="1"/>
  <c r="X694" i="1"/>
  <c r="X1359" i="1"/>
  <c r="X1360" i="1"/>
  <c r="X1361" i="1"/>
  <c r="X1017" i="1"/>
  <c r="X1018" i="1"/>
  <c r="X1019" i="1"/>
  <c r="X1020" i="1"/>
  <c r="X1173" i="1"/>
  <c r="X1174" i="1"/>
  <c r="X1175" i="1"/>
  <c r="X1176" i="1"/>
  <c r="X3" i="1"/>
  <c r="X175" i="1"/>
  <c r="X176" i="1"/>
  <c r="X177" i="1"/>
  <c r="X178" i="1"/>
  <c r="X179" i="1"/>
  <c r="X431" i="1"/>
  <c r="X432" i="1"/>
  <c r="X433" i="1"/>
  <c r="X434" i="1"/>
  <c r="X435" i="1"/>
  <c r="X695" i="1"/>
  <c r="X696" i="1"/>
  <c r="X697" i="1"/>
  <c r="X698" i="1"/>
  <c r="X699" i="1"/>
  <c r="X1021" i="1"/>
  <c r="X1022" i="1"/>
  <c r="X1023" i="1"/>
  <c r="X1024" i="1"/>
  <c r="X1025" i="1"/>
  <c r="X1177" i="1"/>
  <c r="X1178" i="1"/>
  <c r="X1179" i="1"/>
  <c r="X1180" i="1"/>
  <c r="X1404" i="1"/>
  <c r="X488" i="1"/>
  <c r="X491" i="1"/>
  <c r="X489" i="1"/>
  <c r="X492" i="1"/>
  <c r="X490" i="1"/>
  <c r="X482" i="1"/>
  <c r="X496" i="1"/>
  <c r="X483" i="1"/>
  <c r="X497" i="1"/>
  <c r="X484" i="1"/>
  <c r="X498" i="1"/>
  <c r="X155" i="1"/>
  <c r="X156" i="1"/>
  <c r="X157" i="1"/>
  <c r="X158" i="1"/>
  <c r="X159" i="1"/>
  <c r="X160" i="1"/>
  <c r="X233" i="1"/>
  <c r="X234" i="1"/>
  <c r="X734" i="1"/>
  <c r="X235" i="1"/>
  <c r="X236" i="1"/>
  <c r="X237" i="1"/>
  <c r="X238" i="1"/>
  <c r="X568" i="1"/>
  <c r="X569" i="1"/>
  <c r="X570" i="1"/>
  <c r="X573" i="1"/>
  <c r="X574" i="1"/>
  <c r="X735" i="1"/>
  <c r="X575" i="1"/>
  <c r="X563" i="1"/>
  <c r="X579" i="1"/>
  <c r="X564" i="1"/>
  <c r="X580" i="1"/>
  <c r="X565" i="1"/>
  <c r="X581" i="1"/>
  <c r="X566" i="1"/>
  <c r="X736" i="1"/>
  <c r="X576" i="1"/>
  <c r="X567" i="1"/>
  <c r="X577" i="1"/>
  <c r="X578" i="1"/>
  <c r="X737" i="1"/>
  <c r="X571" i="1"/>
  <c r="X572" i="1"/>
  <c r="X815" i="1"/>
  <c r="X830" i="1"/>
  <c r="X816" i="1"/>
  <c r="X831" i="1"/>
  <c r="X817" i="1"/>
  <c r="X821" i="1"/>
  <c r="X738" i="1"/>
  <c r="X822" i="1"/>
  <c r="X823" i="1"/>
  <c r="X827" i="1"/>
  <c r="X834" i="1"/>
  <c r="X828" i="1"/>
  <c r="X835" i="1"/>
  <c r="X829" i="1"/>
  <c r="X824" i="1"/>
  <c r="X825" i="1"/>
  <c r="X826" i="1"/>
  <c r="X818" i="1"/>
  <c r="X832" i="1"/>
  <c r="X739" i="1"/>
  <c r="X819" i="1"/>
  <c r="X833" i="1"/>
  <c r="X820" i="1"/>
  <c r="X1055" i="1"/>
  <c r="X1070" i="1"/>
  <c r="X1085" i="1"/>
  <c r="X1056" i="1"/>
  <c r="X1071" i="1"/>
  <c r="X1086" i="1"/>
  <c r="X1057" i="1"/>
  <c r="X1087" i="1"/>
  <c r="X1061" i="1"/>
  <c r="X1076" i="1"/>
  <c r="X1062" i="1"/>
  <c r="X1077" i="1"/>
  <c r="X1063" i="1"/>
  <c r="X1078" i="1"/>
  <c r="X1067" i="1"/>
  <c r="X1074" i="1"/>
  <c r="X1079" i="1"/>
  <c r="X1068" i="1"/>
  <c r="X1075" i="1"/>
  <c r="X1080" i="1"/>
  <c r="X1069" i="1"/>
  <c r="X935" i="1"/>
  <c r="X939" i="1"/>
  <c r="X1081" i="1"/>
  <c r="X1064" i="1"/>
  <c r="X1082" i="1"/>
  <c r="X1065" i="1"/>
  <c r="X1083" i="1"/>
  <c r="X1066" i="1"/>
  <c r="X1084" i="1"/>
  <c r="X1058" i="1"/>
  <c r="X936" i="1"/>
  <c r="X940" i="1"/>
  <c r="X1072" i="1"/>
  <c r="X1088" i="1"/>
  <c r="X1059" i="1"/>
  <c r="X1073" i="1"/>
  <c r="X1089" i="1"/>
  <c r="X1060" i="1"/>
  <c r="X1090" i="1"/>
  <c r="X1220" i="1"/>
  <c r="X1226" i="1"/>
  <c r="X941" i="1"/>
  <c r="X937" i="1"/>
  <c r="X1227" i="1"/>
  <c r="X1221" i="1"/>
  <c r="X1228" i="1"/>
  <c r="X1229" i="1"/>
  <c r="X1222" i="1"/>
  <c r="X1230" i="1"/>
  <c r="X1231" i="1"/>
  <c r="X1214" i="1"/>
  <c r="X1215" i="1"/>
  <c r="X942" i="1"/>
  <c r="X1216" i="1"/>
  <c r="X1217" i="1"/>
  <c r="X1398" i="1"/>
  <c r="X1218" i="1"/>
  <c r="X1399" i="1"/>
  <c r="X1219" i="1"/>
  <c r="X1400" i="1"/>
  <c r="X1223" i="1"/>
  <c r="X938" i="1"/>
  <c r="X1224" i="1"/>
  <c r="X1225" i="1"/>
  <c r="X1232" i="1"/>
  <c r="X1233" i="1"/>
  <c r="X1234" i="1"/>
  <c r="X1235" i="1"/>
  <c r="X1236" i="1"/>
  <c r="X1237" i="1"/>
  <c r="X239" i="1"/>
  <c r="X240" i="1"/>
  <c r="X582" i="1"/>
  <c r="X583" i="1"/>
  <c r="X836" i="1"/>
  <c r="X128" i="1"/>
  <c r="X943" i="1"/>
  <c r="X837" i="1"/>
  <c r="X1091" i="1"/>
  <c r="X1092" i="1"/>
  <c r="X1432" i="1"/>
  <c r="X1433" i="1"/>
  <c r="X1434" i="1"/>
  <c r="X1435" i="1"/>
  <c r="X1436" i="1"/>
  <c r="X1437" i="1"/>
  <c r="X1438" i="1"/>
  <c r="X1439" i="1"/>
  <c r="X129" i="1"/>
  <c r="X130" i="1"/>
  <c r="X137" i="1"/>
  <c r="X125" i="1"/>
  <c r="X138" i="1"/>
  <c r="X126" i="1"/>
  <c r="X139" i="1"/>
  <c r="X127" i="1"/>
  <c r="X140" i="1"/>
  <c r="X134" i="1"/>
  <c r="X131" i="1"/>
  <c r="X122" i="1"/>
  <c r="X141" i="1"/>
  <c r="X135" i="1"/>
  <c r="X132" i="1"/>
  <c r="X123" i="1"/>
  <c r="X142" i="1"/>
  <c r="X136" i="1"/>
  <c r="X133" i="1"/>
  <c r="X124" i="1"/>
  <c r="X13" i="1"/>
  <c r="X14" i="1"/>
  <c r="X15" i="1"/>
  <c r="X16" i="1"/>
  <c r="X17" i="1"/>
  <c r="X18" i="1"/>
  <c r="X19" i="1"/>
  <c r="X10" i="1"/>
  <c r="X20" i="1"/>
  <c r="X11" i="1"/>
  <c r="X21" i="1"/>
  <c r="X12" i="1"/>
  <c r="X244" i="1"/>
  <c r="X245" i="1"/>
  <c r="X246" i="1"/>
  <c r="X247" i="1"/>
  <c r="X248" i="1"/>
  <c r="X249" i="1"/>
  <c r="X241" i="1"/>
  <c r="X250" i="1"/>
  <c r="X253" i="1"/>
  <c r="X255" i="1"/>
  <c r="X242" i="1"/>
  <c r="X944" i="1"/>
  <c r="X1299" i="1"/>
  <c r="X1314" i="1"/>
  <c r="X1323" i="1"/>
  <c r="X251" i="1"/>
  <c r="X254" i="1"/>
  <c r="X256" i="1"/>
  <c r="X243" i="1"/>
  <c r="X252" i="1"/>
  <c r="X257" i="1"/>
  <c r="X587" i="1"/>
  <c r="X602" i="1"/>
  <c r="X588" i="1"/>
  <c r="X603" i="1"/>
  <c r="X589" i="1"/>
  <c r="X590" i="1"/>
  <c r="X591" i="1"/>
  <c r="X592" i="1"/>
  <c r="X584" i="1"/>
  <c r="X593" i="1"/>
  <c r="X595" i="1"/>
  <c r="X598" i="1"/>
  <c r="X600" i="1"/>
  <c r="X604" i="1"/>
  <c r="X585" i="1"/>
  <c r="X594" i="1"/>
  <c r="X596" i="1"/>
  <c r="X599" i="1"/>
  <c r="X601" i="1"/>
  <c r="X586" i="1"/>
  <c r="X597" i="1"/>
  <c r="X841" i="1"/>
  <c r="X853" i="1"/>
  <c r="X1300" i="1"/>
  <c r="X1315" i="1"/>
  <c r="X1324" i="1"/>
  <c r="X1301" i="1"/>
  <c r="X1316" i="1"/>
  <c r="X842" i="1"/>
  <c r="X854" i="1"/>
  <c r="X843" i="1"/>
  <c r="X844" i="1"/>
  <c r="X845" i="1"/>
  <c r="X846" i="1"/>
  <c r="X838" i="1"/>
  <c r="X847" i="1"/>
  <c r="X1325" i="1"/>
  <c r="X1302" i="1"/>
  <c r="X1308" i="1"/>
  <c r="X1317" i="1"/>
  <c r="X1303" i="1"/>
  <c r="X849" i="1"/>
  <c r="X851" i="1"/>
  <c r="X855" i="1"/>
  <c r="X856" i="1"/>
  <c r="X859" i="1"/>
  <c r="X1309" i="1"/>
  <c r="X1318" i="1"/>
  <c r="X861" i="1"/>
  <c r="X839" i="1"/>
  <c r="X848" i="1"/>
  <c r="X850" i="1"/>
  <c r="X852" i="1"/>
  <c r="X857" i="1"/>
  <c r="X860" i="1"/>
  <c r="X862" i="1"/>
  <c r="X840" i="1"/>
  <c r="X858" i="1"/>
  <c r="X1304" i="1"/>
  <c r="X1095" i="1"/>
  <c r="X1164" i="1"/>
  <c r="X1096" i="1"/>
  <c r="X1165" i="1"/>
  <c r="X1310" i="1"/>
  <c r="X1166" i="1"/>
  <c r="X1167" i="1"/>
  <c r="X1168" i="1"/>
  <c r="X1093" i="1"/>
  <c r="X1319" i="1"/>
  <c r="X1097" i="1"/>
  <c r="X1099" i="1"/>
  <c r="X1100" i="1"/>
  <c r="X1105" i="1"/>
  <c r="X1106" i="1"/>
  <c r="X1169" i="1"/>
  <c r="X1094" i="1"/>
  <c r="X1297" i="1"/>
  <c r="X1298" i="1"/>
  <c r="X1305" i="1"/>
  <c r="X1098" i="1"/>
  <c r="X1101" i="1"/>
  <c r="X1102" i="1"/>
  <c r="X1107" i="1"/>
  <c r="X1170" i="1"/>
  <c r="X1103" i="1"/>
  <c r="X1104" i="1"/>
  <c r="X1311" i="1"/>
  <c r="X1320" i="1"/>
  <c r="X1306" i="1"/>
  <c r="X1108" i="1"/>
  <c r="X1163" i="1"/>
  <c r="X1238" i="1"/>
  <c r="X1239" i="1"/>
  <c r="X1240" i="1"/>
  <c r="X1243" i="1"/>
  <c r="X1246" i="1"/>
  <c r="X1312" i="1"/>
  <c r="X1321" i="1"/>
  <c r="X1241" i="1"/>
  <c r="X1244" i="1"/>
  <c r="X1247" i="1"/>
  <c r="X1242" i="1"/>
  <c r="X1245" i="1"/>
  <c r="X1248" i="1"/>
  <c r="X1450" i="1"/>
  <c r="X1451" i="1"/>
  <c r="X1452" i="1"/>
  <c r="X1453" i="1"/>
  <c r="X1454" i="1"/>
  <c r="X1440" i="1"/>
  <c r="X1441" i="1"/>
  <c r="X1442" i="1"/>
  <c r="X1447" i="1"/>
  <c r="X1455" i="1"/>
  <c r="X1456" i="1"/>
  <c r="X1443" i="1"/>
  <c r="X1444" i="1"/>
  <c r="X1448" i="1"/>
  <c r="X1307" i="1"/>
  <c r="X1457" i="1"/>
  <c r="X1445" i="1"/>
  <c r="X1446" i="1"/>
  <c r="X1449" i="1"/>
  <c r="X1249" i="1"/>
  <c r="X1250" i="1"/>
  <c r="X1251" i="1"/>
  <c r="X1252" i="1"/>
  <c r="X1458" i="1"/>
  <c r="X1459" i="1"/>
  <c r="X1460" i="1"/>
  <c r="X1461" i="1"/>
  <c r="X22" i="1"/>
  <c r="X23" i="1"/>
  <c r="X24" i="1"/>
  <c r="X258" i="1"/>
  <c r="X259" i="1"/>
  <c r="X260" i="1"/>
  <c r="X261" i="1"/>
  <c r="X262" i="1"/>
  <c r="X263" i="1"/>
  <c r="X1313" i="1"/>
  <c r="X380" i="1"/>
  <c r="X381" i="1"/>
  <c r="X264" i="1"/>
  <c r="X265" i="1"/>
  <c r="X266" i="1"/>
  <c r="X617" i="1"/>
  <c r="X614" i="1"/>
  <c r="X615" i="1"/>
  <c r="X608" i="1"/>
  <c r="X609" i="1"/>
  <c r="X616" i="1"/>
  <c r="X610" i="1"/>
  <c r="X611" i="1"/>
  <c r="X612" i="1"/>
  <c r="X613" i="1"/>
  <c r="X1322" i="1"/>
  <c r="X382" i="1"/>
  <c r="X386" i="1"/>
  <c r="X389" i="1"/>
  <c r="X387" i="1"/>
  <c r="X390" i="1"/>
  <c r="X388" i="1"/>
  <c r="X391" i="1"/>
  <c r="X383" i="1"/>
  <c r="X384" i="1"/>
  <c r="X385" i="1"/>
  <c r="X152" i="1"/>
  <c r="X151" i="1"/>
  <c r="X150" i="1"/>
  <c r="X149" i="1"/>
  <c r="X605" i="1"/>
  <c r="X606" i="1"/>
  <c r="X607" i="1"/>
  <c r="X863" i="1"/>
  <c r="X1326" i="1"/>
  <c r="X1327" i="1"/>
  <c r="X1328" i="1"/>
  <c r="X1502" i="1"/>
  <c r="X194" i="1"/>
  <c r="X195" i="1"/>
  <c r="X180" i="1"/>
  <c r="X181" i="1"/>
  <c r="X873" i="1"/>
  <c r="X874" i="1"/>
  <c r="X867" i="1"/>
  <c r="X868" i="1"/>
  <c r="X875" i="1"/>
  <c r="X876" i="1"/>
  <c r="X869" i="1"/>
  <c r="X870" i="1"/>
  <c r="X877" i="1"/>
  <c r="X871" i="1"/>
  <c r="X872" i="1"/>
  <c r="X878" i="1"/>
  <c r="X864" i="1"/>
  <c r="X879" i="1"/>
  <c r="X865" i="1"/>
  <c r="X880" i="1"/>
  <c r="X866" i="1"/>
  <c r="X881" i="1"/>
  <c r="X1109" i="1"/>
  <c r="X1110" i="1"/>
  <c r="X1111" i="1"/>
  <c r="X1112" i="1"/>
  <c r="X1113" i="1"/>
  <c r="X1114" i="1"/>
  <c r="X1253" i="1"/>
  <c r="X1254" i="1"/>
  <c r="X1255" i="1"/>
  <c r="X182" i="1"/>
  <c r="X184" i="1"/>
  <c r="X186" i="1"/>
  <c r="X187" i="1"/>
  <c r="X189" i="1"/>
  <c r="X190" i="1"/>
  <c r="X192" i="1"/>
  <c r="X1514" i="1"/>
  <c r="X1503" i="1"/>
  <c r="X1515" i="1"/>
  <c r="X1504" i="1"/>
  <c r="X1516" i="1"/>
  <c r="X1496" i="1"/>
  <c r="X1508" i="1"/>
  <c r="X1462" i="1"/>
  <c r="X1463" i="1"/>
  <c r="X1464" i="1"/>
  <c r="X183" i="1"/>
  <c r="X185" i="1"/>
  <c r="X1497" i="1"/>
  <c r="X1509" i="1"/>
  <c r="X1498" i="1"/>
  <c r="X1510" i="1"/>
  <c r="X1494" i="1"/>
  <c r="X1495" i="1"/>
  <c r="X1499" i="1"/>
  <c r="X401" i="1"/>
  <c r="X1511" i="1"/>
  <c r="X1500" i="1"/>
  <c r="X1512" i="1"/>
  <c r="X402" i="1"/>
  <c r="X188" i="1"/>
  <c r="X1501" i="1"/>
  <c r="X1513" i="1"/>
  <c r="X403" i="1"/>
  <c r="X191" i="1"/>
  <c r="X1505" i="1"/>
  <c r="X1517" i="1"/>
  <c r="X404" i="1"/>
  <c r="X1506" i="1"/>
  <c r="X67" i="1"/>
  <c r="X61" i="1"/>
  <c r="X52" i="1"/>
  <c r="X53" i="1"/>
  <c r="X419" i="1"/>
  <c r="X405" i="1"/>
  <c r="X420" i="1"/>
  <c r="X406" i="1"/>
  <c r="X193" i="1"/>
  <c r="X1518" i="1"/>
  <c r="X1507" i="1"/>
  <c r="X1519" i="1"/>
  <c r="X102" i="1"/>
  <c r="X40" i="1"/>
  <c r="X41" i="1"/>
  <c r="X68" i="1"/>
  <c r="X62" i="1"/>
  <c r="X54" i="1"/>
  <c r="X55" i="1"/>
  <c r="X42" i="1"/>
  <c r="X43" i="1"/>
  <c r="X69" i="1"/>
  <c r="X63" i="1"/>
  <c r="X421" i="1"/>
  <c r="X422" i="1"/>
  <c r="X423" i="1"/>
  <c r="X424" i="1"/>
  <c r="X103" i="1"/>
  <c r="X945" i="1"/>
  <c r="X946" i="1"/>
  <c r="X1329" i="1"/>
  <c r="X56" i="1"/>
  <c r="X57" i="1"/>
  <c r="X44" i="1"/>
  <c r="X45" i="1"/>
  <c r="X64" i="1"/>
  <c r="X58" i="1"/>
  <c r="X46" i="1"/>
  <c r="X47" i="1"/>
  <c r="X34" i="1"/>
  <c r="X1330" i="1"/>
  <c r="X1522" i="1"/>
  <c r="X35" i="1"/>
  <c r="X65" i="1"/>
  <c r="X59" i="1"/>
  <c r="X48" i="1"/>
  <c r="X49" i="1"/>
  <c r="X36" i="1"/>
  <c r="X37" i="1"/>
  <c r="X66" i="1"/>
  <c r="X60" i="1"/>
  <c r="X50" i="1"/>
  <c r="X51" i="1"/>
  <c r="X38" i="1"/>
  <c r="X39" i="1"/>
  <c r="X70" i="1"/>
  <c r="X28" i="1"/>
  <c r="X29" i="1"/>
  <c r="X25" i="1"/>
  <c r="X71" i="1"/>
  <c r="X30" i="1"/>
  <c r="X31" i="1"/>
  <c r="X26" i="1"/>
  <c r="X72" i="1"/>
  <c r="X32" i="1"/>
  <c r="X33" i="1"/>
  <c r="X27" i="1"/>
  <c r="X270" i="1"/>
  <c r="X279" i="1"/>
  <c r="X280" i="1"/>
  <c r="X291" i="1"/>
  <c r="X292" i="1"/>
  <c r="X271" i="1"/>
  <c r="X281" i="1"/>
  <c r="X282" i="1"/>
  <c r="X293" i="1"/>
  <c r="X294" i="1"/>
  <c r="X272" i="1"/>
  <c r="X283" i="1"/>
  <c r="X284" i="1"/>
  <c r="X295" i="1"/>
  <c r="X296" i="1"/>
  <c r="X267" i="1"/>
  <c r="X273" i="1"/>
  <c r="X274" i="1"/>
  <c r="X285" i="1"/>
  <c r="X286" i="1"/>
  <c r="X268" i="1"/>
  <c r="X275" i="1"/>
  <c r="X276" i="1"/>
  <c r="X287" i="1"/>
  <c r="X288" i="1"/>
  <c r="X269" i="1"/>
  <c r="X277" i="1"/>
  <c r="X278" i="1"/>
  <c r="X289" i="1"/>
  <c r="X290" i="1"/>
  <c r="X771" i="1"/>
  <c r="X772" i="1"/>
  <c r="X773" i="1"/>
  <c r="X439" i="1"/>
  <c r="X440" i="1"/>
  <c r="X460" i="1"/>
  <c r="X464" i="1"/>
  <c r="X441" i="1"/>
  <c r="X442" i="1"/>
  <c r="X461" i="1"/>
  <c r="X465" i="1"/>
  <c r="X462" i="1"/>
  <c r="X463" i="1"/>
  <c r="X436" i="1"/>
  <c r="X437" i="1"/>
  <c r="X443" i="1"/>
  <c r="X444" i="1"/>
  <c r="X765" i="1"/>
  <c r="X447" i="1"/>
  <c r="X449" i="1"/>
  <c r="X451" i="1"/>
  <c r="X780" i="1"/>
  <c r="X783" i="1"/>
  <c r="X452" i="1"/>
  <c r="X922" i="1"/>
  <c r="X766" i="1"/>
  <c r="X781" i="1"/>
  <c r="X453" i="1"/>
  <c r="X454" i="1"/>
  <c r="X456" i="1"/>
  <c r="X457" i="1"/>
  <c r="X784" i="1"/>
  <c r="X458" i="1"/>
  <c r="X459" i="1"/>
  <c r="X438" i="1"/>
  <c r="X445" i="1"/>
  <c r="X446" i="1"/>
  <c r="X448" i="1"/>
  <c r="X450" i="1"/>
  <c r="X455" i="1"/>
  <c r="X297" i="1"/>
  <c r="X300" i="1"/>
  <c r="X923" i="1"/>
  <c r="X767" i="1"/>
  <c r="X298" i="1"/>
  <c r="X301" i="1"/>
  <c r="X299" i="1"/>
  <c r="X1523" i="1"/>
  <c r="X1520" i="1"/>
  <c r="X1524" i="1"/>
  <c r="X1521" i="1"/>
  <c r="X1525" i="1"/>
  <c r="X302" i="1"/>
  <c r="X654" i="1"/>
  <c r="X621" i="1"/>
  <c r="X630" i="1"/>
  <c r="X631" i="1"/>
  <c r="X645" i="1"/>
  <c r="X646" i="1"/>
  <c r="X622" i="1"/>
  <c r="X632" i="1"/>
  <c r="X633" i="1"/>
  <c r="X647" i="1"/>
  <c r="X648" i="1"/>
  <c r="X623" i="1"/>
  <c r="X634" i="1"/>
  <c r="X635" i="1"/>
  <c r="X649" i="1"/>
  <c r="X650" i="1"/>
  <c r="X618" i="1"/>
  <c r="X624" i="1"/>
  <c r="X625" i="1"/>
  <c r="X639" i="1"/>
  <c r="X640" i="1"/>
  <c r="X619" i="1"/>
  <c r="X626" i="1"/>
  <c r="X627" i="1"/>
  <c r="X641" i="1"/>
  <c r="X642" i="1"/>
  <c r="X620" i="1"/>
  <c r="X362" i="1"/>
  <c r="X363" i="1"/>
  <c r="X628" i="1"/>
  <c r="X629" i="1"/>
  <c r="X643" i="1"/>
  <c r="X707" i="1"/>
  <c r="X711" i="1"/>
  <c r="X644" i="1"/>
  <c r="X651" i="1"/>
  <c r="X652" i="1"/>
  <c r="X653" i="1"/>
  <c r="X636" i="1"/>
  <c r="X637" i="1"/>
  <c r="X638" i="1"/>
  <c r="X717" i="1"/>
  <c r="X719" i="1"/>
  <c r="X785" i="1"/>
  <c r="X708" i="1"/>
  <c r="X712" i="1"/>
  <c r="X718" i="1"/>
  <c r="X720" i="1"/>
  <c r="X364" i="1"/>
  <c r="X365" i="1"/>
  <c r="X499" i="1"/>
  <c r="X924" i="1"/>
  <c r="X762" i="1"/>
  <c r="X768" i="1"/>
  <c r="X774" i="1"/>
  <c r="X782" i="1"/>
  <c r="X80" i="1"/>
  <c r="X81" i="1"/>
  <c r="X76" i="1"/>
  <c r="X77" i="1"/>
  <c r="X78" i="1"/>
  <c r="X79" i="1"/>
  <c r="X73" i="1"/>
  <c r="X74" i="1"/>
  <c r="X786" i="1"/>
  <c r="X763" i="1"/>
  <c r="X700" i="1"/>
  <c r="X701" i="1"/>
  <c r="X500" i="1"/>
  <c r="X501" i="1"/>
  <c r="X502" i="1"/>
  <c r="X769" i="1"/>
  <c r="X775" i="1"/>
  <c r="X787" i="1"/>
  <c r="X764" i="1"/>
  <c r="X770" i="1"/>
  <c r="X75" i="1"/>
  <c r="X776" i="1"/>
  <c r="X788" i="1"/>
  <c r="X85" i="1"/>
  <c r="X84" i="1"/>
  <c r="X721" i="1"/>
  <c r="X715" i="1"/>
  <c r="X716" i="1"/>
  <c r="X702" i="1"/>
  <c r="X703" i="1"/>
  <c r="X704" i="1"/>
  <c r="X705" i="1"/>
  <c r="X709" i="1"/>
  <c r="X710" i="1"/>
  <c r="X713" i="1"/>
  <c r="X706" i="1"/>
  <c r="X714" i="1"/>
  <c r="X82" i="1"/>
  <c r="X86" i="1"/>
  <c r="X83" i="1"/>
  <c r="X87" i="1"/>
  <c r="X303" i="1"/>
  <c r="X306" i="1"/>
  <c r="X304" i="1"/>
  <c r="X305" i="1"/>
  <c r="X307" i="1"/>
  <c r="X308" i="1"/>
  <c r="X655" i="1"/>
  <c r="X656" i="1"/>
  <c r="X657" i="1"/>
  <c r="X928" i="1"/>
  <c r="X1001" i="1"/>
  <c r="X983" i="1"/>
  <c r="X984" i="1"/>
  <c r="X985" i="1"/>
  <c r="X968" i="1"/>
  <c r="X986" i="1"/>
  <c r="X1002" i="1"/>
  <c r="X1010" i="1"/>
  <c r="X969" i="1"/>
  <c r="X1030" i="1"/>
  <c r="X1037" i="1"/>
  <c r="X1039" i="1"/>
  <c r="X1031" i="1"/>
  <c r="X1034" i="1"/>
  <c r="X1038" i="1"/>
  <c r="X1035" i="1"/>
  <c r="X1036" i="1"/>
  <c r="X1042" i="1"/>
  <c r="X1043" i="1"/>
  <c r="X1026" i="1"/>
  <c r="X1027" i="1"/>
  <c r="X987" i="1"/>
  <c r="X1003" i="1"/>
  <c r="X1011" i="1"/>
  <c r="X970" i="1"/>
  <c r="X988" i="1"/>
  <c r="X1028" i="1"/>
  <c r="X1032" i="1"/>
  <c r="X1029" i="1"/>
  <c r="X1033" i="1"/>
  <c r="X1040" i="1"/>
  <c r="X1012" i="1"/>
  <c r="X965" i="1"/>
  <c r="X971" i="1"/>
  <c r="X989" i="1"/>
  <c r="X1004" i="1"/>
  <c r="X1007" i="1"/>
  <c r="X966" i="1"/>
  <c r="X972" i="1"/>
  <c r="X990" i="1"/>
  <c r="X1005" i="1"/>
  <c r="X1008" i="1"/>
  <c r="X1041" i="1"/>
  <c r="X104" i="1"/>
  <c r="X105" i="1"/>
  <c r="X153" i="1"/>
  <c r="X106" i="1"/>
  <c r="X107" i="1"/>
  <c r="X154" i="1"/>
  <c r="X967" i="1"/>
  <c r="X973" i="1"/>
  <c r="X991" i="1"/>
  <c r="X366" i="1"/>
  <c r="X367" i="1"/>
  <c r="X551" i="1"/>
  <c r="X552" i="1"/>
  <c r="X553" i="1"/>
  <c r="X368" i="1"/>
  <c r="X554" i="1"/>
  <c r="X555" i="1"/>
  <c r="X369" i="1"/>
  <c r="X503" i="1"/>
  <c r="X504" i="1"/>
  <c r="X505" i="1"/>
  <c r="X506" i="1"/>
  <c r="X740" i="1"/>
  <c r="X1006" i="1"/>
  <c r="X556" i="1"/>
  <c r="X741" i="1"/>
  <c r="X742" i="1"/>
  <c r="X743" i="1"/>
  <c r="X1009" i="1"/>
  <c r="X929" i="1"/>
  <c r="X930" i="1"/>
  <c r="X931" i="1"/>
  <c r="X932" i="1"/>
  <c r="X933" i="1"/>
  <c r="X934" i="1"/>
  <c r="X312" i="1"/>
  <c r="X313" i="1"/>
  <c r="X314" i="1"/>
  <c r="X309" i="1"/>
  <c r="X310" i="1"/>
  <c r="X311" i="1"/>
  <c r="X660" i="1"/>
  <c r="X661" i="1"/>
  <c r="X658" i="1"/>
  <c r="X659" i="1"/>
  <c r="X885" i="1"/>
  <c r="X886" i="1"/>
  <c r="X887" i="1"/>
  <c r="X888" i="1"/>
  <c r="X889" i="1"/>
  <c r="X890" i="1"/>
  <c r="X891" i="1"/>
  <c r="X892" i="1"/>
  <c r="X1159" i="1"/>
  <c r="X1160" i="1"/>
  <c r="X893" i="1"/>
  <c r="X882" i="1"/>
  <c r="X883" i="1"/>
  <c r="X884" i="1"/>
  <c r="X1124" i="1"/>
  <c r="X1125" i="1"/>
  <c r="X1126" i="1"/>
  <c r="X1115" i="1"/>
  <c r="X1116" i="1"/>
  <c r="X1117" i="1"/>
  <c r="X1118" i="1"/>
  <c r="X1119" i="1"/>
  <c r="X1120" i="1"/>
  <c r="X1127" i="1"/>
  <c r="X1121" i="1"/>
  <c r="X1161" i="1"/>
  <c r="X1162" i="1"/>
  <c r="X1122" i="1"/>
  <c r="X1128" i="1"/>
  <c r="X1123" i="1"/>
  <c r="X1129" i="1"/>
  <c r="X1130" i="1"/>
  <c r="X1131" i="1"/>
  <c r="X1132" i="1"/>
  <c r="X1331" i="1"/>
  <c r="X1332" i="1"/>
  <c r="X1333" i="1"/>
  <c r="X1256" i="1"/>
  <c r="X1257" i="1"/>
  <c r="X1258" i="1"/>
  <c r="X1259" i="1"/>
  <c r="X1260" i="1"/>
  <c r="X1261" i="1"/>
  <c r="X1265" i="1"/>
  <c r="X1274" i="1"/>
  <c r="X1334" i="1"/>
  <c r="X1262" i="1"/>
  <c r="X1263" i="1"/>
  <c r="X1266" i="1"/>
  <c r="X1275" i="1"/>
  <c r="X1264" i="1"/>
  <c r="X1267" i="1"/>
  <c r="X1276" i="1"/>
  <c r="X1268" i="1"/>
  <c r="X1271" i="1"/>
  <c r="X1269" i="1"/>
  <c r="X1272" i="1"/>
  <c r="X1270" i="1"/>
  <c r="X1273" i="1"/>
  <c r="X1465" i="1"/>
  <c r="X1466" i="1"/>
  <c r="X1467" i="1"/>
  <c r="X1468" i="1"/>
  <c r="X1469" i="1"/>
  <c r="X1470" i="1"/>
  <c r="X1477" i="1"/>
  <c r="X1471" i="1"/>
  <c r="X1472" i="1"/>
  <c r="X1526" i="1"/>
  <c r="X1478" i="1"/>
  <c r="X1473" i="1"/>
  <c r="X1479" i="1"/>
  <c r="X1474" i="1"/>
  <c r="X1475" i="1"/>
  <c r="X1476" i="1"/>
  <c r="X1277" i="1"/>
  <c r="X1278" i="1"/>
  <c r="X1480" i="1"/>
  <c r="X1487" i="1"/>
  <c r="X1488" i="1"/>
  <c r="X1489" i="1"/>
  <c r="X1481" i="1"/>
  <c r="X1482" i="1"/>
  <c r="X1483" i="1"/>
  <c r="X1484" i="1"/>
  <c r="X1485" i="1"/>
  <c r="X1486" i="1"/>
  <c r="X1527" i="1"/>
  <c r="X1368" i="1"/>
  <c r="X1369" i="1"/>
  <c r="X1370" i="1"/>
  <c r="X1371" i="1"/>
  <c r="X1350" i="1"/>
  <c r="X1356" i="1"/>
  <c r="X1372" i="1"/>
  <c r="X1378" i="1"/>
  <c r="X1393" i="1"/>
  <c r="X1351" i="1"/>
  <c r="X1357" i="1"/>
  <c r="X1373" i="1"/>
  <c r="X1379" i="1"/>
  <c r="X1394" i="1"/>
  <c r="X1352" i="1"/>
  <c r="X1358" i="1"/>
  <c r="X1374" i="1"/>
  <c r="X1380" i="1"/>
  <c r="X1395" i="1"/>
  <c r="X1353" i="1"/>
  <c r="X1375" i="1"/>
  <c r="X1354" i="1"/>
  <c r="X1376" i="1"/>
  <c r="X1355" i="1"/>
  <c r="X1377" i="1"/>
  <c r="X1181" i="1"/>
  <c r="X1187" i="1"/>
  <c r="X1191" i="1"/>
  <c r="X1195" i="1"/>
  <c r="X1182" i="1"/>
  <c r="X1188" i="1"/>
  <c r="X1192" i="1"/>
  <c r="X1198" i="1"/>
  <c r="X1199" i="1"/>
  <c r="X1183" i="1"/>
  <c r="X1185" i="1"/>
  <c r="X1189" i="1"/>
  <c r="X1193" i="1"/>
  <c r="X1184" i="1"/>
  <c r="X1186" i="1"/>
  <c r="X1190" i="1"/>
  <c r="X1194" i="1"/>
  <c r="X1196" i="1"/>
  <c r="X1197" i="1"/>
  <c r="X111" i="1"/>
  <c r="X112" i="1"/>
  <c r="X113" i="1"/>
  <c r="X108" i="1"/>
  <c r="X109" i="1"/>
  <c r="X110" i="1"/>
  <c r="X747" i="1"/>
  <c r="X748" i="1"/>
  <c r="X170" i="1"/>
  <c r="X749" i="1"/>
  <c r="X744" i="1"/>
  <c r="X745" i="1"/>
  <c r="X171" i="1"/>
  <c r="X172" i="1"/>
  <c r="X161" i="1"/>
  <c r="X746" i="1"/>
  <c r="X950" i="1"/>
  <c r="X951" i="1"/>
  <c r="X952" i="1"/>
  <c r="X947" i="1"/>
  <c r="X948" i="1"/>
  <c r="X949" i="1"/>
  <c r="X1335" i="1"/>
  <c r="X1405" i="1"/>
  <c r="X1411" i="1"/>
  <c r="X1415" i="1"/>
  <c r="X162" i="1"/>
  <c r="X163" i="1"/>
  <c r="X164" i="1"/>
  <c r="X165" i="1"/>
  <c r="X166" i="1"/>
  <c r="X1339" i="1"/>
  <c r="X1340" i="1"/>
  <c r="X1341" i="1"/>
  <c r="X1406" i="1"/>
  <c r="X1412" i="1"/>
  <c r="X167" i="1"/>
  <c r="X168" i="1"/>
  <c r="X169" i="1"/>
  <c r="X173" i="1"/>
  <c r="X1336" i="1"/>
  <c r="X1337" i="1"/>
  <c r="X1338" i="1"/>
  <c r="X1528" i="1"/>
  <c r="X174" i="1"/>
  <c r="X1529" i="1"/>
  <c r="X1530" i="1"/>
  <c r="X1531" i="1"/>
  <c r="X1532" i="1"/>
  <c r="X1416" i="1"/>
  <c r="X324" i="1"/>
  <c r="X325" i="1"/>
  <c r="X326" i="1"/>
  <c r="X1533" i="1"/>
  <c r="X315" i="1"/>
  <c r="X316" i="1"/>
  <c r="X1407" i="1"/>
  <c r="X317" i="1"/>
  <c r="X318" i="1"/>
  <c r="X319" i="1"/>
  <c r="X320" i="1"/>
  <c r="X321" i="1"/>
  <c r="X322" i="1"/>
  <c r="X323" i="1"/>
  <c r="X327" i="1"/>
  <c r="X328" i="1"/>
  <c r="X1409" i="1"/>
  <c r="X1413" i="1"/>
  <c r="X1417" i="1"/>
  <c r="X671" i="1"/>
  <c r="X672" i="1"/>
  <c r="X673" i="1"/>
  <c r="X662" i="1"/>
  <c r="X663" i="1"/>
  <c r="X664" i="1"/>
  <c r="X665" i="1"/>
  <c r="X666" i="1"/>
  <c r="X667" i="1"/>
  <c r="X668" i="1"/>
  <c r="X669" i="1"/>
  <c r="X114" i="1"/>
  <c r="X115" i="1"/>
  <c r="X370" i="1"/>
  <c r="X1408" i="1"/>
  <c r="X1410" i="1"/>
  <c r="X670" i="1"/>
  <c r="X674" i="1"/>
  <c r="X675" i="1"/>
  <c r="X900" i="1"/>
  <c r="X908" i="1"/>
  <c r="X914" i="1"/>
  <c r="X901" i="1"/>
  <c r="X371" i="1"/>
  <c r="X372" i="1"/>
  <c r="X373" i="1"/>
  <c r="X507" i="1"/>
  <c r="X508" i="1"/>
  <c r="X909" i="1"/>
  <c r="X915" i="1"/>
  <c r="X894" i="1"/>
  <c r="X895" i="1"/>
  <c r="X511" i="1"/>
  <c r="X509" i="1"/>
  <c r="X510" i="1"/>
  <c r="X512" i="1"/>
  <c r="X1414" i="1"/>
  <c r="X1418" i="1"/>
  <c r="X896" i="1"/>
  <c r="X904" i="1"/>
  <c r="X905" i="1"/>
  <c r="X897" i="1"/>
  <c r="X906" i="1"/>
  <c r="X912" i="1"/>
  <c r="X898" i="1"/>
  <c r="X907" i="1"/>
  <c r="X913" i="1"/>
  <c r="X899" i="1"/>
  <c r="X910" i="1"/>
  <c r="X911" i="1"/>
  <c r="X1137" i="1"/>
  <c r="X1138" i="1"/>
  <c r="X1133" i="1"/>
  <c r="X513" i="1"/>
  <c r="X514" i="1"/>
  <c r="X1542" i="1"/>
  <c r="X1543" i="1"/>
  <c r="X1544" i="1"/>
  <c r="X1534" i="1"/>
  <c r="X1537" i="1"/>
  <c r="X1134" i="1"/>
  <c r="X1135" i="1"/>
  <c r="X1136" i="1"/>
  <c r="X1139" i="1"/>
  <c r="X1140" i="1"/>
  <c r="X1283" i="1"/>
  <c r="X1284" i="1"/>
  <c r="X1279" i="1"/>
  <c r="X1280" i="1"/>
  <c r="X1281" i="1"/>
  <c r="X1282" i="1"/>
  <c r="X1285" i="1"/>
  <c r="X1286" i="1"/>
  <c r="X1492" i="1"/>
  <c r="X1493" i="1"/>
  <c r="X1490" i="1"/>
  <c r="X1491" i="1"/>
  <c r="X116" i="1"/>
  <c r="X117" i="1"/>
  <c r="X1548" i="1"/>
  <c r="X1551" i="1"/>
  <c r="X1552" i="1"/>
  <c r="X1535" i="1"/>
  <c r="X1538" i="1"/>
  <c r="X1549" i="1"/>
  <c r="X93" i="1"/>
  <c r="X94" i="1"/>
  <c r="X118" i="1"/>
  <c r="X119" i="1"/>
  <c r="X1553" i="1"/>
  <c r="X1554" i="1"/>
  <c r="X1536" i="1"/>
  <c r="X1550" i="1"/>
  <c r="X1555" i="1"/>
  <c r="X1556" i="1"/>
  <c r="X1539" i="1"/>
  <c r="X1545" i="1"/>
  <c r="X1540" i="1"/>
  <c r="X1546" i="1"/>
  <c r="X1541" i="1"/>
  <c r="X1547" i="1"/>
  <c r="X468" i="1"/>
  <c r="X469" i="1"/>
  <c r="X466" i="1"/>
  <c r="X467" i="1"/>
  <c r="X724" i="1"/>
  <c r="X725" i="1"/>
  <c r="X722" i="1"/>
  <c r="X723" i="1"/>
  <c r="X1046" i="1"/>
  <c r="X1047" i="1"/>
  <c r="X1044" i="1"/>
  <c r="X1045" i="1"/>
  <c r="X1200" i="1"/>
  <c r="X88" i="1"/>
  <c r="X95" i="1"/>
  <c r="X89" i="1"/>
  <c r="X90" i="1"/>
  <c r="X91" i="1"/>
  <c r="X120" i="1"/>
  <c r="X121" i="1"/>
  <c r="X96" i="1"/>
  <c r="X97" i="1"/>
  <c r="X413" i="1"/>
  <c r="X98" i="1"/>
  <c r="X92" i="1"/>
  <c r="X333" i="1"/>
  <c r="X334" i="1"/>
  <c r="X329" i="1"/>
  <c r="X335" i="1"/>
  <c r="X336" i="1"/>
  <c r="X374" i="1"/>
  <c r="X375" i="1"/>
  <c r="X376" i="1"/>
  <c r="X330" i="1"/>
  <c r="X337" i="1"/>
  <c r="X377" i="1"/>
  <c r="X378" i="1"/>
  <c r="X379" i="1"/>
  <c r="X750" i="1"/>
  <c r="X751" i="1"/>
  <c r="X338" i="1"/>
  <c r="X331" i="1"/>
  <c r="X332" i="1"/>
  <c r="X339" i="1"/>
  <c r="X340" i="1"/>
  <c r="X341" i="1"/>
  <c r="X752" i="1"/>
  <c r="X753" i="1"/>
  <c r="X676" i="1"/>
  <c r="X677" i="1"/>
  <c r="X678" i="1"/>
  <c r="X754" i="1"/>
  <c r="X755" i="1"/>
  <c r="X679" i="1"/>
  <c r="X756" i="1"/>
  <c r="X757" i="1"/>
  <c r="X680" i="1"/>
  <c r="X681" i="1"/>
  <c r="X682" i="1"/>
  <c r="X683" i="1"/>
  <c r="X685" i="1"/>
  <c r="X758" i="1"/>
  <c r="X759" i="1"/>
  <c r="X760" i="1"/>
  <c r="X414" i="1"/>
  <c r="X684" i="1"/>
  <c r="X686" i="1"/>
  <c r="X761" i="1"/>
  <c r="X957" i="1"/>
  <c r="X958" i="1"/>
  <c r="X415" i="1"/>
  <c r="X416" i="1"/>
  <c r="X196" i="1"/>
  <c r="X916" i="1"/>
  <c r="X902" i="1"/>
  <c r="X917" i="1"/>
  <c r="X903" i="1"/>
  <c r="X918" i="1"/>
  <c r="X1148" i="1"/>
  <c r="X1149" i="1"/>
  <c r="X1144" i="1"/>
  <c r="X1145" i="1"/>
  <c r="X1146" i="1"/>
  <c r="X961" i="1"/>
  <c r="X953" i="1"/>
  <c r="X417" i="1"/>
  <c r="X418" i="1"/>
  <c r="X407" i="1"/>
  <c r="X408" i="1"/>
  <c r="X409" i="1"/>
  <c r="X410" i="1"/>
  <c r="X1147" i="1"/>
  <c r="X1141" i="1"/>
  <c r="X1150" i="1"/>
  <c r="X1151" i="1"/>
  <c r="X1142" i="1"/>
  <c r="X1152" i="1"/>
  <c r="X954" i="1"/>
  <c r="X955" i="1"/>
  <c r="X411" i="1"/>
  <c r="X412" i="1"/>
  <c r="X777" i="1"/>
  <c r="X1153" i="1"/>
  <c r="X1143" i="1"/>
  <c r="X956" i="1"/>
  <c r="X959" i="1"/>
  <c r="X778" i="1"/>
  <c r="X779" i="1"/>
  <c r="X995" i="1"/>
  <c r="X996" i="1"/>
  <c r="X997" i="1"/>
  <c r="X477" i="1"/>
  <c r="X478" i="1"/>
  <c r="X925" i="1"/>
  <c r="X926" i="1"/>
  <c r="X927" i="1"/>
  <c r="X726" i="1"/>
  <c r="X1154" i="1"/>
  <c r="X1291" i="1"/>
  <c r="X1292" i="1"/>
  <c r="X1287" i="1"/>
  <c r="X1288" i="1"/>
  <c r="X1289" i="1"/>
  <c r="X1290" i="1"/>
  <c r="X1293" i="1"/>
  <c r="X1294" i="1"/>
  <c r="X1295" i="1"/>
  <c r="X960" i="1"/>
  <c r="X962" i="1"/>
  <c r="X963" i="1"/>
  <c r="X964" i="1"/>
  <c r="X992" i="1"/>
  <c r="X993" i="1"/>
  <c r="X994" i="1"/>
  <c r="X998" i="1"/>
  <c r="X999" i="1"/>
  <c r="X1296" i="1"/>
  <c r="X1571" i="1"/>
  <c r="X1572" i="1"/>
  <c r="X99" i="1"/>
  <c r="X100" i="1"/>
  <c r="X101" i="1"/>
  <c r="X342" i="1"/>
  <c r="X343" i="1"/>
  <c r="X1345" i="1"/>
  <c r="X1346" i="1"/>
  <c r="X1342" i="1"/>
  <c r="X1343" i="1"/>
  <c r="X1000" i="1"/>
  <c r="X919" i="1"/>
  <c r="X920" i="1"/>
  <c r="X921" i="1"/>
  <c r="X1155" i="1"/>
  <c r="X1156" i="1"/>
  <c r="X1344" i="1"/>
  <c r="X1347" i="1"/>
  <c r="X1348" i="1"/>
  <c r="X1349" i="1"/>
  <c r="X1381" i="1"/>
  <c r="X1385" i="1"/>
  <c r="X1386" i="1"/>
  <c r="X1387" i="1"/>
  <c r="X1382" i="1"/>
  <c r="X1383" i="1"/>
  <c r="X1384" i="1"/>
  <c r="X1388" i="1"/>
  <c r="X1391" i="1"/>
  <c r="X1389" i="1"/>
  <c r="X1392" i="1"/>
  <c r="X1390" i="1"/>
  <c r="X1557" i="1"/>
  <c r="X1561" i="1"/>
  <c r="X1562" i="1"/>
  <c r="X1563" i="1"/>
  <c r="X1558" i="1"/>
  <c r="X1559" i="1"/>
  <c r="X1560" i="1"/>
  <c r="X1564" i="1"/>
  <c r="X1567" i="1"/>
  <c r="X1565" i="1"/>
  <c r="X1568" i="1"/>
  <c r="X1566" i="1"/>
  <c r="X727" i="1"/>
  <c r="X1048" i="1"/>
  <c r="X1049" i="1"/>
  <c r="X1201" i="1"/>
  <c r="X1419" i="1"/>
  <c r="X789" i="1"/>
  <c r="X470" i="1"/>
  <c r="X791" i="1"/>
  <c r="X790" i="1"/>
  <c r="X471" i="1"/>
  <c r="X792" i="1"/>
  <c r="X1013" i="1"/>
  <c r="X1014" i="1"/>
  <c r="X1396" i="1"/>
  <c r="X1397" i="1"/>
  <c r="X1569" i="1"/>
  <c r="X1570" i="1"/>
  <c r="X728" i="1"/>
  <c r="X729" i="1"/>
  <c r="X143" i="1"/>
  <c r="X144" i="1"/>
  <c r="X145" i="1"/>
  <c r="X146" i="1"/>
  <c r="X147" i="1"/>
  <c r="X148" i="1"/>
  <c r="X392" i="1"/>
  <c r="X393" i="1"/>
  <c r="X394" i="1"/>
  <c r="X395" i="1"/>
  <c r="X396" i="1"/>
  <c r="X397" i="1"/>
  <c r="X476" i="1"/>
  <c r="X472" i="1"/>
  <c r="X473" i="1"/>
  <c r="X425" i="1"/>
  <c r="X426" i="1"/>
  <c r="X474" i="1"/>
  <c r="X475" i="1"/>
  <c r="X730" i="1"/>
  <c r="X731" i="1"/>
  <c r="X732" i="1"/>
  <c r="X427" i="1"/>
  <c r="X428" i="1"/>
  <c r="X733" i="1"/>
  <c r="X1050" i="1"/>
  <c r="X429" i="1"/>
  <c r="X430" i="1"/>
  <c r="X1015" i="1"/>
  <c r="AM1465" i="1" l="1"/>
  <c r="AM1377" i="1"/>
  <c r="AM1512" i="1"/>
  <c r="AM1464" i="1"/>
  <c r="AM1376" i="1"/>
  <c r="AM1463" i="1"/>
  <c r="AM1375" i="1"/>
  <c r="AM1367" i="1"/>
  <c r="AM487" i="1"/>
  <c r="AM1462" i="1"/>
  <c r="AM358" i="1"/>
  <c r="AI1557" i="1"/>
  <c r="AM1557" i="1"/>
  <c r="AM1461" i="1"/>
  <c r="AM1421" i="1"/>
  <c r="AM1397" i="1"/>
  <c r="AM1373" i="1"/>
  <c r="AM893" i="1"/>
  <c r="AM709" i="1"/>
  <c r="AM437" i="1"/>
  <c r="AM413" i="1"/>
  <c r="AM1532" i="1"/>
  <c r="AM1524" i="1"/>
  <c r="AM1468" i="1"/>
  <c r="AM1460" i="1"/>
  <c r="AM1420" i="1"/>
  <c r="AM1372" i="1"/>
  <c r="AM1204" i="1"/>
  <c r="AM436" i="1"/>
  <c r="AM1531" i="1"/>
  <c r="AM1467" i="1"/>
  <c r="AM1371" i="1"/>
  <c r="AM1131" i="1"/>
  <c r="AM435" i="1"/>
  <c r="AM1466" i="1"/>
  <c r="AI33" i="1"/>
  <c r="AI28" i="1"/>
  <c r="AI20" i="1"/>
  <c r="AI12" i="1"/>
  <c r="AI4" i="1"/>
  <c r="AI30" i="1"/>
  <c r="AI22" i="1"/>
  <c r="AI14" i="1"/>
  <c r="AI6" i="1"/>
  <c r="AI188" i="1"/>
  <c r="AI180" i="1"/>
  <c r="AI172" i="1"/>
  <c r="AI164" i="1"/>
  <c r="AI156" i="1"/>
  <c r="AI152" i="1"/>
  <c r="AI144" i="1"/>
  <c r="AI136" i="1"/>
  <c r="AI124" i="1"/>
  <c r="AI116" i="1"/>
  <c r="AI108" i="1"/>
  <c r="AI100" i="1"/>
  <c r="AI92" i="1"/>
  <c r="AI84" i="1"/>
  <c r="AI78" i="1"/>
  <c r="AI70" i="1"/>
  <c r="AI62" i="1"/>
  <c r="AI54" i="1"/>
  <c r="AI46" i="1"/>
  <c r="AI38" i="1"/>
  <c r="AI81" i="1"/>
  <c r="AI194" i="1"/>
  <c r="AI186" i="1"/>
  <c r="AI178" i="1"/>
  <c r="AI170" i="1"/>
  <c r="AI162" i="1"/>
  <c r="AI150" i="1"/>
  <c r="AI146" i="1"/>
  <c r="AI142" i="1"/>
  <c r="AI134" i="1"/>
  <c r="AI130" i="1"/>
  <c r="AI122" i="1"/>
  <c r="AI114" i="1"/>
  <c r="AI106" i="1"/>
  <c r="AI98" i="1"/>
  <c r="AI90" i="1"/>
  <c r="AI82" i="1"/>
  <c r="AI76" i="1"/>
  <c r="AI68" i="1"/>
  <c r="AI60" i="1"/>
  <c r="AI52" i="1"/>
  <c r="AI44" i="1"/>
  <c r="AI36" i="1"/>
  <c r="AI29" i="1"/>
  <c r="AI21" i="1"/>
  <c r="AI13" i="1"/>
  <c r="AI5" i="1"/>
  <c r="AI31" i="1"/>
  <c r="AI27" i="1"/>
  <c r="AI23" i="1"/>
  <c r="AI19" i="1"/>
  <c r="AI15" i="1"/>
  <c r="AI11" i="1"/>
  <c r="AI7" i="1"/>
  <c r="AI3" i="1"/>
  <c r="AI195" i="1"/>
  <c r="AI187" i="1"/>
  <c r="AI179" i="1"/>
  <c r="AI171" i="1"/>
  <c r="AI163" i="1"/>
  <c r="AI151" i="1"/>
  <c r="AI143" i="1"/>
  <c r="AI135" i="1"/>
  <c r="AI123" i="1"/>
  <c r="AI115" i="1"/>
  <c r="AI107" i="1"/>
  <c r="AI99" i="1"/>
  <c r="AI91" i="1"/>
  <c r="AI83" i="1"/>
  <c r="AI77" i="1"/>
  <c r="AI69" i="1"/>
  <c r="AI61" i="1"/>
  <c r="AI53" i="1"/>
  <c r="AI45" i="1"/>
  <c r="AI37" i="1"/>
  <c r="AI193" i="1"/>
  <c r="AI189" i="1"/>
  <c r="AI185" i="1"/>
  <c r="AI181" i="1"/>
  <c r="AI177" i="1"/>
  <c r="AI173" i="1"/>
  <c r="AI169" i="1"/>
  <c r="AI165" i="1"/>
  <c r="AI161" i="1"/>
  <c r="AI157" i="1"/>
  <c r="AI155" i="1"/>
  <c r="AI153" i="1"/>
  <c r="AI149" i="1"/>
  <c r="AI145" i="1"/>
  <c r="AI141" i="1"/>
  <c r="AI137" i="1"/>
  <c r="AI133" i="1"/>
  <c r="AI131" i="1"/>
  <c r="AI129" i="1"/>
  <c r="AI125" i="1"/>
  <c r="AI121" i="1"/>
  <c r="AI117" i="1"/>
  <c r="AI113" i="1"/>
  <c r="AI109" i="1"/>
  <c r="AI105" i="1"/>
  <c r="AI101" i="1"/>
  <c r="AI97" i="1"/>
  <c r="AI93" i="1"/>
  <c r="AI89" i="1"/>
  <c r="AI85" i="1"/>
  <c r="AI79" i="1"/>
  <c r="AI75" i="1"/>
  <c r="AI71" i="1"/>
  <c r="AI67" i="1"/>
  <c r="AI63" i="1"/>
  <c r="AI59" i="1"/>
  <c r="AI55" i="1"/>
  <c r="AI51" i="1"/>
  <c r="AI47" i="1"/>
  <c r="AI43" i="1"/>
  <c r="AI39" i="1"/>
  <c r="AI35" i="1"/>
  <c r="AI191" i="1"/>
  <c r="AI183" i="1"/>
  <c r="AI175" i="1"/>
  <c r="AI167" i="1"/>
  <c r="AI159" i="1"/>
  <c r="AI147" i="1"/>
  <c r="AI139" i="1"/>
  <c r="AI127" i="1"/>
  <c r="AI119" i="1"/>
  <c r="AI111" i="1"/>
  <c r="AI103" i="1"/>
  <c r="AI95" i="1"/>
  <c r="AI87" i="1"/>
  <c r="AI73" i="1"/>
  <c r="AI65" i="1"/>
  <c r="AI57" i="1"/>
  <c r="AI49" i="1"/>
  <c r="AI41" i="1"/>
  <c r="AI25" i="1"/>
  <c r="AI17" i="1"/>
  <c r="AI9" i="1"/>
  <c r="AI192" i="1"/>
  <c r="AI184" i="1"/>
  <c r="AI176" i="1"/>
  <c r="AI168" i="1"/>
  <c r="AI160" i="1"/>
  <c r="AI148" i="1"/>
  <c r="AI140" i="1"/>
  <c r="AI132" i="1"/>
  <c r="AI128" i="1"/>
  <c r="AI120" i="1"/>
  <c r="AI112" i="1"/>
  <c r="AI104" i="1"/>
  <c r="AI96" i="1"/>
  <c r="AI88" i="1"/>
  <c r="AI80" i="1"/>
  <c r="AI74" i="1"/>
  <c r="AI66" i="1"/>
  <c r="AI58" i="1"/>
  <c r="AI50" i="1"/>
  <c r="AI42" i="1"/>
  <c r="AI34" i="1"/>
  <c r="AI26" i="1"/>
  <c r="AI18" i="1"/>
  <c r="AI10" i="1"/>
  <c r="AI2" i="1"/>
  <c r="AI190" i="1"/>
  <c r="AI182" i="1"/>
  <c r="AI174" i="1"/>
  <c r="AI166" i="1"/>
  <c r="AI158" i="1"/>
  <c r="AI154" i="1"/>
  <c r="AI138" i="1"/>
  <c r="AI126" i="1"/>
  <c r="AI118" i="1"/>
  <c r="AI110" i="1"/>
  <c r="AI102" i="1"/>
  <c r="AI94" i="1"/>
  <c r="AI86" i="1"/>
  <c r="AI72" i="1"/>
  <c r="AI64" i="1"/>
  <c r="AI56" i="1"/>
  <c r="AI48" i="1"/>
  <c r="AI40" i="1"/>
  <c r="AI32" i="1"/>
  <c r="AI24" i="1"/>
  <c r="AI16" i="1"/>
  <c r="AI8" i="1"/>
</calcChain>
</file>

<file path=xl/sharedStrings.xml><?xml version="1.0" encoding="utf-8"?>
<sst xmlns="http://schemas.openxmlformats.org/spreadsheetml/2006/main" count="33094" uniqueCount="817">
  <si>
    <t>Fakturadatum</t>
  </si>
  <si>
    <t>Auftrag</t>
  </si>
  <si>
    <t>Auftrag-RNR</t>
  </si>
  <si>
    <t>Pos-Nr</t>
  </si>
  <si>
    <t>Artikel</t>
  </si>
  <si>
    <t>Einstandspreis_exkl</t>
  </si>
  <si>
    <t>Währung</t>
  </si>
  <si>
    <t>Lagerort</t>
  </si>
  <si>
    <t>Menge</t>
  </si>
  <si>
    <t>Rabatt</t>
  </si>
  <si>
    <t>MWST</t>
  </si>
  <si>
    <t>Positionstotal_exkl</t>
  </si>
  <si>
    <t>Positionstotal_inkl</t>
  </si>
  <si>
    <t>Kunde</t>
  </si>
  <si>
    <t>Agentur</t>
  </si>
  <si>
    <t>Klassierung 1</t>
  </si>
  <si>
    <t>Klassierung 2</t>
  </si>
  <si>
    <t>Rechnungsdatum_von</t>
  </si>
  <si>
    <t>Rechnungsdatum bis</t>
  </si>
  <si>
    <t>Mandantenname</t>
  </si>
  <si>
    <t>Kampagne</t>
  </si>
  <si>
    <t>Abrechnungszeitraum</t>
  </si>
  <si>
    <t>CHF</t>
  </si>
  <si>
    <t/>
  </si>
  <si>
    <t>DANONE</t>
  </si>
  <si>
    <t>GROUPM SERVICES AG</t>
  </si>
  <si>
    <t>VOLKSWAGEN</t>
  </si>
  <si>
    <t>LOREAL</t>
  </si>
  <si>
    <t>MEDIAMARKT</t>
  </si>
  <si>
    <t>CREDIT SUISSE</t>
  </si>
  <si>
    <t>XAXIS-XD-UAP-D</t>
  </si>
  <si>
    <t>LUFTHANSA</t>
  </si>
  <si>
    <t>Xaxis-Produkte</t>
  </si>
  <si>
    <t>Xaxis Display</t>
  </si>
  <si>
    <t>XAXIS-XD-UAP-F</t>
  </si>
  <si>
    <t>XAXIS-XM-INST-D</t>
  </si>
  <si>
    <t>AUDI</t>
  </si>
  <si>
    <t>Xaxis Mobile</t>
  </si>
  <si>
    <t>BONGRAIN</t>
  </si>
  <si>
    <t>XAXIS-XM-INST-F</t>
  </si>
  <si>
    <t>XAXIS-XM-INST-I</t>
  </si>
  <si>
    <t>XAXIS-XM-MRT-D</t>
  </si>
  <si>
    <t>GEBERIT</t>
  </si>
  <si>
    <t>2_DIS_FlyerFlight_2015_CW53</t>
  </si>
  <si>
    <t>NIKON</t>
  </si>
  <si>
    <t>XAXIS-XM-MRT-F</t>
  </si>
  <si>
    <t>XAXIS-XM-MRT-I</t>
  </si>
  <si>
    <t>XAXIS-XM-RICH-D</t>
  </si>
  <si>
    <t>HUAWEI</t>
  </si>
  <si>
    <t>XAXIS-XM-RICH-F</t>
  </si>
  <si>
    <t>XAXIS-XP-HPBBMIX-D</t>
  </si>
  <si>
    <t>ADOBE</t>
  </si>
  <si>
    <t>Xaxis Premium</t>
  </si>
  <si>
    <t>XAXIS-XP-HP-D</t>
  </si>
  <si>
    <t>NETFLIX</t>
  </si>
  <si>
    <t>FORD SWITZERLAND</t>
  </si>
  <si>
    <t>ISHARES</t>
  </si>
  <si>
    <t>SWISSQUOTE BANK</t>
  </si>
  <si>
    <t>BAYER (CH) AG</t>
  </si>
  <si>
    <t>XAXIS-XP-HP-F</t>
  </si>
  <si>
    <t>XAXIS-XP-HP-I</t>
  </si>
  <si>
    <t>XAXIS-XP-UAP-D</t>
  </si>
  <si>
    <t>AMAG</t>
  </si>
  <si>
    <t>XAXIS-XP-UAP-F</t>
  </si>
  <si>
    <t>XAXIS-XP-UAP-I</t>
  </si>
  <si>
    <t>XAXIS-XP-WB-D</t>
  </si>
  <si>
    <t>ECKES GRANINI</t>
  </si>
  <si>
    <t>FIAT GROUP AUTOM</t>
  </si>
  <si>
    <t>SKODA</t>
  </si>
  <si>
    <t>XAXIS-XP-WB-F</t>
  </si>
  <si>
    <t>XAXIS-XP-WB-I</t>
  </si>
  <si>
    <t>NOVARTIS CONSUME</t>
  </si>
  <si>
    <t>XAXIS-XT-ROLLS-D</t>
  </si>
  <si>
    <t>Xaxis TV</t>
  </si>
  <si>
    <t>EMMI</t>
  </si>
  <si>
    <t>2_Video_N_2015_CW53</t>
  </si>
  <si>
    <t>XAXIS-XT-ROLLS-F</t>
  </si>
  <si>
    <t>XAXIS-XT-ROLLS-I</t>
  </si>
  <si>
    <t>ALLIANZ</t>
  </si>
  <si>
    <t>SONY MOBILE</t>
  </si>
  <si>
    <t>VOLVO</t>
  </si>
  <si>
    <t>KAERCHER AG</t>
  </si>
  <si>
    <t>TEMPUR SEALY SCH</t>
  </si>
  <si>
    <t>XAXIS-MH-RICH MEDIA</t>
  </si>
  <si>
    <t>Xaxis Masthead</t>
  </si>
  <si>
    <t>Januar 2016</t>
  </si>
  <si>
    <t>MAZDA CH</t>
  </si>
  <si>
    <t>2_DIS_FlyerFlight_2016_CW01</t>
  </si>
  <si>
    <t>2_DIS_FlyerFlight_2016_CW04</t>
  </si>
  <si>
    <t>2_DIS_FlyerFlight_2016_CW03</t>
  </si>
  <si>
    <t>XAXIS-XP-BB-D</t>
  </si>
  <si>
    <t>XAXIS-XP-BB-F</t>
  </si>
  <si>
    <t>XAXIS-XP-BB-I</t>
  </si>
  <si>
    <t>GENERAL MILLS IN</t>
  </si>
  <si>
    <t>MASERATI</t>
  </si>
  <si>
    <t>IKEA AG</t>
  </si>
  <si>
    <t>XAXIS-XT-MULTI-D</t>
  </si>
  <si>
    <t>VOLKSWAGEN NUTZ</t>
  </si>
  <si>
    <t>2_Video_N_2016_CW04</t>
  </si>
  <si>
    <t>2_Video_N_2016_CW03</t>
  </si>
  <si>
    <t>XAXIS-XT-TVSync-D</t>
  </si>
  <si>
    <t>Februar 2016</t>
  </si>
  <si>
    <t>2_DIS_eFlyer_2016_KW05</t>
  </si>
  <si>
    <t>2_Dis_MCFlight_2016_CW07</t>
  </si>
  <si>
    <t>2_DIS_FlyerFlight_2016_CW08</t>
  </si>
  <si>
    <t>BSH HAUSGERAETE</t>
  </si>
  <si>
    <t>Vignale</t>
  </si>
  <si>
    <t>Ranger</t>
  </si>
  <si>
    <t>UBI GAMES SA</t>
  </si>
  <si>
    <t>AIR FRANCE</t>
  </si>
  <si>
    <t>XAXIS-XT-MULTI-F</t>
  </si>
  <si>
    <t>2_Video_N_2016_CW08</t>
  </si>
  <si>
    <t>2_Video_N_2016_CW07</t>
  </si>
  <si>
    <t>XAXIS-MH-LIVE</t>
  </si>
  <si>
    <t>März 2016</t>
  </si>
  <si>
    <t>VISA</t>
  </si>
  <si>
    <t>SAVENCIA FROMAGE</t>
  </si>
  <si>
    <t>2_DIS_eFlyer_2016_KW09</t>
  </si>
  <si>
    <t>2_DIS_FlyerFlight_2016_CW11</t>
  </si>
  <si>
    <t>2_DIS_FlyerFlight_2016_CW12</t>
  </si>
  <si>
    <t>TIFFANY NY</t>
  </si>
  <si>
    <t>Bridal</t>
  </si>
  <si>
    <t>XAXIS-XM-RICH-I</t>
  </si>
  <si>
    <t>XAXIS-XM-STDB-D</t>
  </si>
  <si>
    <t>MICHELIN SUISSE</t>
  </si>
  <si>
    <t>XAXIS-XM-STDB-F</t>
  </si>
  <si>
    <t>TCTD</t>
  </si>
  <si>
    <t>K-Tipp</t>
  </si>
  <si>
    <t>QimiQ</t>
  </si>
  <si>
    <t>PAX</t>
  </si>
  <si>
    <t>2_Video_N_2016_CW11</t>
  </si>
  <si>
    <t>April 2016</t>
  </si>
  <si>
    <t>BCS52</t>
  </si>
  <si>
    <t>Unlearn</t>
  </si>
  <si>
    <t>Velowelt</t>
  </si>
  <si>
    <t>Volkswagen_Tiguan_GewinnspielMobileVideo</t>
  </si>
  <si>
    <t>Mai 2016</t>
  </si>
  <si>
    <t>2016_Ostschweiz_VW_Tiguan</t>
  </si>
  <si>
    <t>ESSILOR</t>
  </si>
  <si>
    <t>ABB SCHWEIZ AG</t>
  </si>
  <si>
    <t>Fabia</t>
  </si>
  <si>
    <t>Octavia</t>
  </si>
  <si>
    <t>Juni 2016</t>
  </si>
  <si>
    <t>Mastheads</t>
  </si>
  <si>
    <t>XAXIS-MH-VIDEO</t>
  </si>
  <si>
    <t>Listen</t>
  </si>
  <si>
    <t>GSK AG</t>
  </si>
  <si>
    <t>Tipo5Doors</t>
  </si>
  <si>
    <t>Juli 2016</t>
  </si>
  <si>
    <t>STANDARD VERLAGS</t>
  </si>
  <si>
    <t>DORMA + KABA INT</t>
  </si>
  <si>
    <t>Grand Total</t>
  </si>
  <si>
    <t>Sum of Positionstotal_exkl</t>
  </si>
  <si>
    <t>April 2016 Total</t>
  </si>
  <si>
    <t>Februar 2016 Total</t>
  </si>
  <si>
    <t>Januar 2016 Total</t>
  </si>
  <si>
    <t>Juli 2016 Total</t>
  </si>
  <si>
    <t>Juni 2016 Total</t>
  </si>
  <si>
    <t>Mai 2016 Total</t>
  </si>
  <si>
    <t>März 2016 Total</t>
  </si>
  <si>
    <t>Maxus (Switzerland)</t>
  </si>
  <si>
    <t>Mediacom (Switzerland)</t>
  </si>
  <si>
    <t>MEC (Switzerland)</t>
  </si>
  <si>
    <t>Mindshare (Switzerland)</t>
  </si>
  <si>
    <t>Opportunity</t>
  </si>
  <si>
    <t>Product</t>
  </si>
  <si>
    <t>Periode</t>
  </si>
  <si>
    <t>Agency</t>
  </si>
  <si>
    <t>Maxus (Switzerland) - CHE - Fiat Group</t>
  </si>
  <si>
    <t>Opportunity Name PreFix</t>
  </si>
  <si>
    <t>Maxus (Switzerland) - CHE - Air France</t>
  </si>
  <si>
    <t>Maxus (Switzerland) - CHE - Essilor</t>
  </si>
  <si>
    <t>Maxus (Switzerland) - CHE - Huawei</t>
  </si>
  <si>
    <t>Maxus (Switzerland) - CHE - KARCHER</t>
  </si>
  <si>
    <t>Maxus (Switzerland) - CHE - Maserati (Switzerland)</t>
  </si>
  <si>
    <t>MEC (Switzerland) - CHE - Adobe</t>
  </si>
  <si>
    <t>MEC (Switzerland) - CHE - ABB</t>
  </si>
  <si>
    <t>MEC (Switzerland) - CHE - Eckes Granini</t>
  </si>
  <si>
    <t>MEC (Switzerland) - CHE - Geberit</t>
  </si>
  <si>
    <t>MEC (Switzerland) - CHE - L'oreal</t>
  </si>
  <si>
    <t>MEC (Switzerland) - CHE - Michelin</t>
  </si>
  <si>
    <t>MEC (Switzerland) - CHE - Netflix</t>
  </si>
  <si>
    <t>MEC (Switzerland) - CHE - Tiffany</t>
  </si>
  <si>
    <t>MEC (Switzerland) - CHE - VISA</t>
  </si>
  <si>
    <t>MEC (Switzerland) - CHE - ALLIANZ</t>
  </si>
  <si>
    <t>Mediacom (Switzerland) - CHE - AMAG (Switzerland)</t>
  </si>
  <si>
    <t>MEC (Switzerland) - CHE - Audi</t>
  </si>
  <si>
    <t>Mediacom (Switzerland) - CHE - Bayer AG</t>
  </si>
  <si>
    <t>MEC (Switzerland) - CHE - Bongrain</t>
  </si>
  <si>
    <t>Mediacom (Switzerland) - CHE - BSH</t>
  </si>
  <si>
    <t>Mediacom (Switzerland) - CHE - Credit Suisse</t>
  </si>
  <si>
    <t>Mediacom (Switzerland) - CHE - DANONE</t>
  </si>
  <si>
    <t>Mediacom (Switzerland) - CHE - DORMA + KABA INT</t>
  </si>
  <si>
    <t>Mediacom (Switzerland) - CHE - Emmi</t>
  </si>
  <si>
    <t>Mediacom (Switzerland) - CHE - GSK</t>
  </si>
  <si>
    <t>Mediacom (Switzerland) - CHE - Ikea</t>
  </si>
  <si>
    <t>Mediacom (Switzerland) - CHE - Media Markt E-Commerce AG</t>
  </si>
  <si>
    <t>Mediacom (Switzerland) - CHE - NIKON</t>
  </si>
  <si>
    <t>Mediacom (Switzerland) - CHE - Novartis</t>
  </si>
  <si>
    <t>Mediacom (Switzerland) - CHE - Skoda</t>
  </si>
  <si>
    <t>Mediacom (Switzerland) - CHE - Savencia Fromage &amp; Dairy (Bongrain)</t>
  </si>
  <si>
    <t>Mediacom (Switzerland) - CHE - SONY Mobile</t>
  </si>
  <si>
    <t>Mediacom (Switzerland) - CHE - Standard Verlag AT</t>
  </si>
  <si>
    <t>Mediacom (Switzerland) - CHE - Tempur Sealy International</t>
  </si>
  <si>
    <t>Mediacom (Switzerland) - CHE - Volkswagen AG</t>
  </si>
  <si>
    <t>Mediacom (Switzerland) - CHE - Volkswagen Nutzfahrzeuge</t>
  </si>
  <si>
    <t>Mindshare (Switzerland) - CHE - FORD MOTOR COMPANY</t>
  </si>
  <si>
    <t>Mindshare (Switzerland) - CHE - General Mills</t>
  </si>
  <si>
    <t>Mindshare (Switzerland) - CHE - iShares</t>
  </si>
  <si>
    <t>Mindshare (Switzerland) - CHE - Lufthansa</t>
  </si>
  <si>
    <t>Mindshare (Switzerland) - CHE - Mazda</t>
  </si>
  <si>
    <t>Mindshare (Switzerland) - CHE - Swissquote Bank SA</t>
  </si>
  <si>
    <t>Mindshare (Switzerland) - CHE - Ubisoft</t>
  </si>
  <si>
    <t>Mindshare (Switzerland) - CHE - VOLVO</t>
  </si>
  <si>
    <t>Opportunity Name (SF)</t>
  </si>
  <si>
    <t>Solar_Impulse_2016</t>
  </si>
  <si>
    <t>CCT_Germany</t>
  </si>
  <si>
    <t>Stock_UK_Masterpiece</t>
  </si>
  <si>
    <t>OLV_1._HJ_Blaue_Welt</t>
  </si>
  <si>
    <t>LCS_DE_Allianz_Blaue_Welt_CH_X-Screen_MH_2/11/16</t>
  </si>
  <si>
    <t>LCS_DE_Allianz_Suisse_Elvia_X-ScreenMH_19.02</t>
  </si>
  <si>
    <t>Allianz_Prämienrechner_Jahreskampagne_2016</t>
  </si>
  <si>
    <t>Elvia_Branding_2016</t>
  </si>
  <si>
    <t>LCS_DE_Allianz_Suisse_Elvia_X-Screen_Custom_MH_3/8</t>
  </si>
  <si>
    <t>Disney_OLV</t>
  </si>
  <si>
    <t>FastStart_2016</t>
  </si>
  <si>
    <t>Emotion_Days</t>
  </si>
  <si>
    <t>Summer_Sales</t>
  </si>
  <si>
    <t>Q2_Auto_Salon</t>
  </si>
  <si>
    <t>Image_März_2016</t>
  </si>
  <si>
    <t>Range_Sport</t>
  </si>
  <si>
    <t>Audi_Listen_Masthead</t>
  </si>
  <si>
    <t>SUN_ENE_Digital_2016</t>
  </si>
  <si>
    <t>BPN_Augentropfen_Digital_2016</t>
  </si>
  <si>
    <t>Focus_MCA</t>
  </si>
  <si>
    <t>Elevit_Look_alike_Audiences</t>
  </si>
  <si>
    <t>KLM_World_Businesse_Class_-_Feb_2016</t>
  </si>
  <si>
    <t>Le_Fromage</t>
  </si>
  <si>
    <t>SMB_CH_Bongrain_XScreenCustomMH_Caprice_des_Dieux</t>
  </si>
  <si>
    <t>A_deux_c'est_mieux_cw6-10</t>
  </si>
  <si>
    <t>CDD_WebTV_cw6-8</t>
  </si>
  <si>
    <t>Online_Kampagne_2016</t>
  </si>
  <si>
    <t>Invest_1._Flight</t>
  </si>
  <si>
    <t>Varilux_Awareness</t>
  </si>
  <si>
    <t>MyMoment_2016</t>
  </si>
  <si>
    <t>SAS_2016</t>
  </si>
  <si>
    <t>Aquaclean_2016</t>
  </si>
  <si>
    <t>FSO_Motorcraft</t>
  </si>
  <si>
    <t>Invest_2._Flight_2016</t>
  </si>
  <si>
    <t>Invest_2._Flight_2016_Retargeting</t>
  </si>
  <si>
    <t>Invest_Q2_TV_Sync</t>
  </si>
  <si>
    <t>EM_2016</t>
  </si>
  <si>
    <t>Kontextuelles_Targeting_Test</t>
  </si>
  <si>
    <t>EM_2016_Achtelfinale</t>
  </si>
  <si>
    <t>Milupa_Profutura_Mama</t>
  </si>
  <si>
    <t>Fiat_Star_Wars_-_January_2016</t>
  </si>
  <si>
    <t>Digital_Merger_16</t>
  </si>
  <si>
    <t>Jeep_Renegade_Januar</t>
  </si>
  <si>
    <t>Alfa_Range_Januar</t>
  </si>
  <si>
    <t>Jeep_Range_Januar_2016</t>
  </si>
  <si>
    <t>Abarth_Januar</t>
  </si>
  <si>
    <t>Star_Wars_Januar_2016</t>
  </si>
  <si>
    <t>Alfa_Romeo_Range_Januar_2016</t>
  </si>
  <si>
    <t>Yoqua_Nature_1._HJ</t>
  </si>
  <si>
    <t>Yoqua_1._HJ_KW_4-7</t>
  </si>
  <si>
    <t>Aktifit_1.HJ_Online_Video_KW_5-14</t>
  </si>
  <si>
    <t>Jogurt_Pur_Online_Video_KW_9-12</t>
  </si>
  <si>
    <t>Kuga_Navi</t>
  </si>
  <si>
    <t>CV_Transit</t>
  </si>
  <si>
    <t>Edge_Pre-Launch</t>
  </si>
  <si>
    <t>Luzerner_Online_Video_KW_10-13,_18,19</t>
  </si>
  <si>
    <t>Energy_Milk_High_Protein</t>
  </si>
  <si>
    <t>Yoqua_Online_Video_KW_14-17</t>
  </si>
  <si>
    <t>Kaltbach_Online_Video_KW_14,_16,_18</t>
  </si>
  <si>
    <t>ECL_Make_it_a_Yay_Day</t>
  </si>
  <si>
    <t>Jogurt_Pur__Online_Video_KW_18-24</t>
  </si>
  <si>
    <t>Motorcraft_Q2</t>
  </si>
  <si>
    <t>ECL_Make_it_a_Yay_Day_-_Masthead</t>
  </si>
  <si>
    <t>YoQua_Range_Online_Video_KW_25-28</t>
  </si>
  <si>
    <t>Emmi_ECL_Dose_Brief</t>
  </si>
  <si>
    <t>Emmi_ECL_Dose_Brief_Video</t>
  </si>
  <si>
    <t>Voltaren_Tripple_Effekt</t>
  </si>
  <si>
    <t>Healthy_Living</t>
  </si>
  <si>
    <t>Fiat_Professional_Keyword_Kampagne</t>
  </si>
  <si>
    <t>PAX_Masthead</t>
  </si>
  <si>
    <t>Formula_500_Kampagne</t>
  </si>
  <si>
    <t>Garnier_Olia</t>
  </si>
  <si>
    <t>OAP_Revitalift_Laser_F1</t>
  </si>
  <si>
    <t>OAP_Elseve_Huile_Extraordinaire</t>
  </si>
  <si>
    <t>OAP_Indefectible</t>
  </si>
  <si>
    <t>April_News_Masthead_13/04</t>
  </si>
  <si>
    <t>April_News_Masthead_21/04</t>
  </si>
  <si>
    <t>YSL_Nuit_Blanche_Mobile</t>
  </si>
  <si>
    <t>Vichy_Liftactiv_Smartstream_1._Flight</t>
  </si>
  <si>
    <t>April_News_Festival</t>
  </si>
  <si>
    <t>Mattress_Online_Video_April_2016</t>
  </si>
  <si>
    <t>Armani_Code_Smartstream_1._Flight</t>
  </si>
  <si>
    <t>Olia_2._Flight</t>
  </si>
  <si>
    <t>Lash_Sensational_Intense_Black_1._Flight</t>
  </si>
  <si>
    <t>False_Lash_Superstar_Red_Carpet_1._Flight</t>
  </si>
  <si>
    <t>Micellar_Water_F1</t>
  </si>
  <si>
    <t>YSL_Black_Opium_Nuit_Blanche_1._Flight</t>
  </si>
  <si>
    <t>Fiesta_Q3_Festival</t>
  </si>
  <si>
    <t>Healthy_Sleeping_Mastheads</t>
  </si>
  <si>
    <t>Healthy_Sleeping</t>
  </si>
  <si>
    <t>Garnier_Ultra_Doux</t>
  </si>
  <si>
    <t>Formula_500</t>
  </si>
  <si>
    <t>Jeep_Renegade_Superman_vs._Batman</t>
  </si>
  <si>
    <t>Pancho_Villa</t>
  </si>
  <si>
    <t>Jeep_Renegade_Superman_vs_Batman_OLV</t>
  </si>
  <si>
    <t>Old_el_paso_Promo_KW_18</t>
  </si>
  <si>
    <t>Pancho_Villa_Promo_KW_26</t>
  </si>
  <si>
    <t>Old_El_Paso_-_Jul/Aug</t>
  </si>
  <si>
    <t>Biotherm_Wonder_Women_V2</t>
  </si>
  <si>
    <t>Lancome_Love_your_Age_Part_2</t>
  </si>
  <si>
    <t>Revitalift_Filler_1._Flight_V2</t>
  </si>
  <si>
    <t>Casting_Creme_Gloss_February/March</t>
  </si>
  <si>
    <t>Micellar_Water_F2</t>
  </si>
  <si>
    <t>Alfa_Guilietta_April</t>
  </si>
  <si>
    <t>Fiat_500x</t>
  </si>
  <si>
    <t>Dermo_Expertise_Age_Perfect_1._Flight</t>
  </si>
  <si>
    <t>Jeep_Range_Sell_out_April</t>
  </si>
  <si>
    <t>Pure_Active_Smartstream_1._Flight</t>
  </si>
  <si>
    <t>False_Lash_Schmetterlinge_1_Flight_2016</t>
  </si>
  <si>
    <t>OAP_Indefectible_2_Flight_2016</t>
  </si>
  <si>
    <t>Revitalift_Filler_1._Flight</t>
  </si>
  <si>
    <t>OAP_Revitalift_Filler_2</t>
  </si>
  <si>
    <t>Garnier_Ultra_Doux_Smarstream_2._Flight</t>
  </si>
  <si>
    <t>Hasenrasen_2016_Mastheads</t>
  </si>
  <si>
    <t>iShares_Q1_2016</t>
  </si>
  <si>
    <t>False_Lash_Schmetterling_Sculpt_1._Flight</t>
  </si>
  <si>
    <t>Lancome_La_Nuit_Tresor</t>
  </si>
  <si>
    <t>Hasenrasen_2016</t>
  </si>
  <si>
    <t>Style_my_hair</t>
  </si>
  <si>
    <t>152ki_Display_Promotion</t>
  </si>
  <si>
    <t>Alfa_Romeo_Guilietta_April</t>
  </si>
  <si>
    <t>Fiat_500_Family_April</t>
  </si>
  <si>
    <t>152ki_2._HJ_Online_Video</t>
  </si>
  <si>
    <t>Jeep_Range_Sell_Out_OLV</t>
  </si>
  <si>
    <t>Lancome_Juicy_Shaker</t>
  </si>
  <si>
    <t>Neo_Citran_Cold&amp;Flu</t>
  </si>
  <si>
    <t>Neo_Citran_Cold&amp;Flue</t>
  </si>
  <si>
    <t>Mebucaine_OLV_Januar_2016_(Aufstockung)</t>
  </si>
  <si>
    <t>Maybelline_Dream_Velvet</t>
  </si>
  <si>
    <t>Revitalift_Filler_1._Flight_V1</t>
  </si>
  <si>
    <t>Mebucaine_OLV_Januar_2016</t>
  </si>
  <si>
    <t>Masthead_Jeep_75_th_Anniversary</t>
  </si>
  <si>
    <t>Jeep_Range_75th_Anniversary_(Wideboards)</t>
  </si>
  <si>
    <t>Biotherm_Aquasource_Everplump</t>
  </si>
  <si>
    <t>NYX_Professional_Make-up</t>
  </si>
  <si>
    <t>Maybelline_Vivid_Matte</t>
  </si>
  <si>
    <t>Vichy_Liftactiv_Smartstream_2._Flight</t>
  </si>
  <si>
    <t>Vichy_Brand_Relaunch</t>
  </si>
  <si>
    <t>Le_vernis_à_l'huile_&amp;_CR_La_Palette</t>
  </si>
  <si>
    <t>Jeep_75th_Anniversary</t>
  </si>
  <si>
    <t>Baseline_1._HY_2016</t>
  </si>
  <si>
    <t>TAM_Online_KW53-2</t>
  </si>
  <si>
    <t>Tartare_Around_the_World_KW_12-16</t>
  </si>
  <si>
    <t>Skoda_Swissness</t>
  </si>
  <si>
    <t>Rapid_Spaceback</t>
  </si>
  <si>
    <t>Swissness_2._Flight</t>
  </si>
  <si>
    <t>Experia_X_Launch</t>
  </si>
  <si>
    <t>Fussball_EM_2016</t>
  </si>
  <si>
    <t>2016_Q1</t>
  </si>
  <si>
    <t>Alfa_Romeo_Giulia_Masthead</t>
  </si>
  <si>
    <t>Abarth_595_Launch</t>
  </si>
  <si>
    <t>Alfa_Romeo_Giulia</t>
  </si>
  <si>
    <t>Fiat_Tipo</t>
  </si>
  <si>
    <t>Micellar_Waterproof</t>
  </si>
  <si>
    <t>Lancome_Grandiose</t>
  </si>
  <si>
    <t>Garnier_Hydra_Bomb</t>
  </si>
  <si>
    <t>YSL_Palace</t>
  </si>
  <si>
    <t>Mazda_2</t>
  </si>
  <si>
    <t>CX_3_April_2016</t>
  </si>
  <si>
    <t>Speed_Dating_Mastheads</t>
  </si>
  <si>
    <t>Mazda_2_Sondermodelle_Digital_Juni</t>
  </si>
  <si>
    <t>MX_5_Speed_Dating_2._Flight</t>
  </si>
  <si>
    <t>MKT_Campaign</t>
  </si>
  <si>
    <t>Far_Cry_Primal</t>
  </si>
  <si>
    <t>Q2_2016</t>
  </si>
  <si>
    <t>Q2_2016_Regio_Targeting_Zusatzofferte</t>
  </si>
  <si>
    <t>Q2_Online_Video</t>
  </si>
  <si>
    <t>Q3_Kampagne</t>
  </si>
  <si>
    <t>AWD_Q1_2016</t>
  </si>
  <si>
    <t>Fiat_124_Spider</t>
  </si>
  <si>
    <t>Look-a-like_Audiences_2015</t>
  </si>
  <si>
    <t>VW_4_Motion</t>
  </si>
  <si>
    <t>Alfa_Giulia_OLV</t>
  </si>
  <si>
    <t>Value_for_me_-_2016_-_1._Flight</t>
  </si>
  <si>
    <t>Kampagne_Q1</t>
  </si>
  <si>
    <t>Passat_GTE</t>
  </si>
  <si>
    <t>XC_90_Twin_Engine</t>
  </si>
  <si>
    <t>Fussball_EM_All_Star</t>
  </si>
  <si>
    <t>LCS_CH_Netflix_X-Screen_Custom_MH_2/28/16</t>
  </si>
  <si>
    <t>Tiguan_Launch</t>
  </si>
  <si>
    <t>Eva_&amp;_Vienna</t>
  </si>
  <si>
    <t>Netflix_Masthead_06.03.2016</t>
  </si>
  <si>
    <t>LCS_DE_Netflix_CH_Better_Call_Saul_3/13/16</t>
  </si>
  <si>
    <t>Daredevil_52</t>
  </si>
  <si>
    <t>Nutzfahrzeuge_-_T6</t>
  </si>
  <si>
    <t>Caddy_Commerce</t>
  </si>
  <si>
    <t>Eva_&amp;_Vienna_OLV_(Offline_KW_27/29)</t>
  </si>
  <si>
    <t>Netflix_April-Juni_2016</t>
  </si>
  <si>
    <t>Mastheads_July_-_October</t>
  </si>
  <si>
    <t>Pressure_Washer</t>
  </si>
  <si>
    <t>Window_Vac_2016</t>
  </si>
  <si>
    <t>Händlerkampagne_Q1</t>
  </si>
  <si>
    <t>Visa_Rio_2016_Masthead</t>
  </si>
  <si>
    <t>Visa_Rio_2016</t>
  </si>
  <si>
    <t>Business Unit (SF)</t>
  </si>
  <si>
    <t>Xaxis</t>
  </si>
  <si>
    <t>Agency (SF)</t>
  </si>
  <si>
    <t>Advertiser Account-Name (SF)</t>
  </si>
  <si>
    <t>Sell Line Name (SF)</t>
  </si>
  <si>
    <t>Monthly Schedule Name</t>
  </si>
  <si>
    <t>Display</t>
  </si>
  <si>
    <t>Mobile</t>
  </si>
  <si>
    <t>Rate Type (SF)</t>
  </si>
  <si>
    <t>Channel (SF)</t>
  </si>
  <si>
    <t>Product (SF)</t>
  </si>
  <si>
    <t>CPM</t>
  </si>
  <si>
    <t>Gross Rate (SF)</t>
  </si>
  <si>
    <t>Gross Budget (SF)</t>
  </si>
  <si>
    <t>Sell Volume</t>
  </si>
  <si>
    <t>Start Date</t>
  </si>
  <si>
    <t>End Date</t>
  </si>
  <si>
    <t>CPP</t>
  </si>
  <si>
    <t>LCS_UK_MEC_Netflix_MH-CH_01012016</t>
  </si>
  <si>
    <t>LCS_UK_MEC_Netflix_MH-CH_03012016</t>
  </si>
  <si>
    <t>LCS_UK_MEC_Netflix_MH-CH_06012016</t>
  </si>
  <si>
    <t>20.04.2016 - 12.06.2016</t>
  </si>
  <si>
    <t>01.02.2016 - 26.06.2016</t>
  </si>
  <si>
    <t>21.03.2016 - 03.04.2016</t>
  </si>
  <si>
    <t>28.03.2016 - 17.04.2016</t>
  </si>
  <si>
    <t>10.03.2016 - 31.05.2016</t>
  </si>
  <si>
    <t>16.04.2016</t>
  </si>
  <si>
    <t>23.04.2016</t>
  </si>
  <si>
    <t>07.03.2016 - 01.05.2016</t>
  </si>
  <si>
    <t>22.04.2016 - 15.05.216</t>
  </si>
  <si>
    <t>18.04.2016 - 03.07.2016</t>
  </si>
  <si>
    <t>10.03.2016 - 29.05.2016</t>
  </si>
  <si>
    <t>13.04.2016</t>
  </si>
  <si>
    <t>21.04.2016</t>
  </si>
  <si>
    <t>04.04.2016 - 05.05.2016</t>
  </si>
  <si>
    <t>11.01.2016 - 31.12.2016</t>
  </si>
  <si>
    <t>04.04.2016 - 30.04.2016</t>
  </si>
  <si>
    <t>14.03.2016 - 03.04.2016</t>
  </si>
  <si>
    <t>29.02.2016 - 17.04.2016</t>
  </si>
  <si>
    <t>21.03.2016 - 10.04.2016</t>
  </si>
  <si>
    <t>28.03.2016 - 24.04.2016</t>
  </si>
  <si>
    <t>14.09.2015 - 07.01.2016</t>
  </si>
  <si>
    <t>06.01.2016 - 31.01.2016</t>
  </si>
  <si>
    <t>25.01.2016 - 12.02.2016</t>
  </si>
  <si>
    <t>01.01.2016 - 06.03.2016</t>
  </si>
  <si>
    <t>11.01.2016 - 07.02.2016</t>
  </si>
  <si>
    <t>07.01.2016 - 28.01.2016</t>
  </si>
  <si>
    <t>01.01.2016</t>
  </si>
  <si>
    <t>03.01.2016</t>
  </si>
  <si>
    <t>06.01.2016</t>
  </si>
  <si>
    <t>08.02.2016 - 27.03.2016</t>
  </si>
  <si>
    <t>28.02.2016</t>
  </si>
  <si>
    <t>11.02.2016</t>
  </si>
  <si>
    <t>19.02.2016 - 19.02.2016</t>
  </si>
  <si>
    <t>12.02.2016</t>
  </si>
  <si>
    <t>22.02.2016 - 20.03.2016</t>
  </si>
  <si>
    <t>17.02.2016 - 03.03.2016</t>
  </si>
  <si>
    <t>15.02.2016 - 28.02.2016</t>
  </si>
  <si>
    <t>07.03.2016 - 27.03.2016</t>
  </si>
  <si>
    <t>20.03.2016</t>
  </si>
  <si>
    <t>06.03.2016</t>
  </si>
  <si>
    <t>13.03.2016</t>
  </si>
  <si>
    <t>29.02.2016 -20.03.2016</t>
  </si>
  <si>
    <t>02.03.2016 - 30.03.2016</t>
  </si>
  <si>
    <t>08.03.2016 - 08.03.2016</t>
  </si>
  <si>
    <t>18.03.2016</t>
  </si>
  <si>
    <t>22.04.2016 - 08.05.2016</t>
  </si>
  <si>
    <t>22.04.2016 - 15.05.2016</t>
  </si>
  <si>
    <t>22.05.2016</t>
  </si>
  <si>
    <t>12.05.2016</t>
  </si>
  <si>
    <t>11.05.2016 - 05.06.2016</t>
  </si>
  <si>
    <t>08.05.2016 / 28.05.2016</t>
  </si>
  <si>
    <t>21.06.2016</t>
  </si>
  <si>
    <t>28.06.2016</t>
  </si>
  <si>
    <t>26.06.2016</t>
  </si>
  <si>
    <t>05.07.2016</t>
  </si>
  <si>
    <t>dfdfg</t>
  </si>
  <si>
    <t>fg</t>
  </si>
  <si>
    <t>gfg</t>
  </si>
  <si>
    <t>15.02.2016 - 03.04.2016</t>
  </si>
  <si>
    <t>14.03.2016 - 26.06.2016</t>
  </si>
  <si>
    <t>27.06.2016 - 31.07.2016</t>
  </si>
  <si>
    <t>25.04.2016 - 31.07.2016</t>
  </si>
  <si>
    <t>04.07.2016 - 18.09.2016</t>
  </si>
  <si>
    <t>20.06.2016 - 10.07.2016</t>
  </si>
  <si>
    <t>18.01.2016 - 31.12.2016</t>
  </si>
  <si>
    <t>13.06.2016 - 03.07.2016</t>
  </si>
  <si>
    <t>13.06.2016 - 10.07.2016</t>
  </si>
  <si>
    <t>22.06.2016 - 26.07.2016</t>
  </si>
  <si>
    <t>25.01.2016 - 20.03.2016</t>
  </si>
  <si>
    <t>04.01.2016 - 28.02.2016</t>
  </si>
  <si>
    <t>25.01.2016 - 16.03.2016</t>
  </si>
  <si>
    <t>25.01.2016 - 08.05.2016</t>
  </si>
  <si>
    <t>25.01.2016 - 21.02.2016</t>
  </si>
  <si>
    <t>31.01.2016 - 21.02.2016</t>
  </si>
  <si>
    <t>19.01.2016 - 24.01.2016</t>
  </si>
  <si>
    <t>29.12.2016 - 04.01.2016</t>
  </si>
  <si>
    <t>27.01.2016 - 31.01.2016</t>
  </si>
  <si>
    <t>05.01.2016 - 10.01.2016</t>
  </si>
  <si>
    <t>26.01.2016 - 31.01.2016</t>
  </si>
  <si>
    <t>23.11.2016 - 10.01.2016</t>
  </si>
  <si>
    <t>11.01.2016 - 03.04.2016</t>
  </si>
  <si>
    <t>09.11.2016 - 31.01.2016</t>
  </si>
  <si>
    <t>08.01.2016 - 31.01.2016</t>
  </si>
  <si>
    <t>18.01.2016 - 24.01.2016</t>
  </si>
  <si>
    <t>28.12.2016 - 17.01.2016</t>
  </si>
  <si>
    <t>25.01.2016 - 03.07.2016</t>
  </si>
  <si>
    <t>18.01.2016 - 31.01.2016</t>
  </si>
  <si>
    <t>16.12.2016 - 08.01.2016</t>
  </si>
  <si>
    <t>11.01.2016 - 21.02.2016</t>
  </si>
  <si>
    <t>11.01.2016 - 24.01.2016</t>
  </si>
  <si>
    <t>11.01.2016 - 31.01.2016</t>
  </si>
  <si>
    <t>25.01.2016 - 14.02.2016</t>
  </si>
  <si>
    <t>18.01.2016 - 07.02.2016</t>
  </si>
  <si>
    <t>21.01.2016 - 31.03.2016</t>
  </si>
  <si>
    <t>18.01.2016 - 14.02.2016</t>
  </si>
  <si>
    <t>25.01.2016 -  16.03.2016</t>
  </si>
  <si>
    <t>04.01.2016 - 26.06.2016</t>
  </si>
  <si>
    <t>01.02.2016 - 21.02.2016</t>
  </si>
  <si>
    <t>22.02.2016 - 06.03.2016</t>
  </si>
  <si>
    <t>08.02.2016 - 28.02.2016</t>
  </si>
  <si>
    <t>22.02.2016 - 13.03.2016</t>
  </si>
  <si>
    <t>18.02.2016 - 13.03.2016</t>
  </si>
  <si>
    <t>01.02.2016 - 27.03.2016</t>
  </si>
  <si>
    <t>08.02.2016 - 20.03.2016</t>
  </si>
  <si>
    <t>01.02.2016 - 03.04.2016</t>
  </si>
  <si>
    <t>08.02.2016 - 13.03.2016</t>
  </si>
  <si>
    <t>29.02.2016 - 03.04.2016</t>
  </si>
  <si>
    <t>29.02.2016 - 29.05.2016</t>
  </si>
  <si>
    <t>01.02.2016 - 10.04.2016</t>
  </si>
  <si>
    <t>29.02.2016 - 27.03.2016</t>
  </si>
  <si>
    <t>02.02.2016 - 07.02.2016</t>
  </si>
  <si>
    <t>16.02.2016 - 21.02.2016</t>
  </si>
  <si>
    <t>24.02.2016 - 28.02.2016</t>
  </si>
  <si>
    <t>23.02.2016 - 28.02.2016</t>
  </si>
  <si>
    <t>17.02.2016 - 21.02.2016</t>
  </si>
  <si>
    <t>01.02.2016 - 06.03.2016</t>
  </si>
  <si>
    <t>08.02.2016 - 16.10.2016</t>
  </si>
  <si>
    <t>15.02.2016 - 20.03.2016</t>
  </si>
  <si>
    <t>05.02.2016 - 31.03.2016</t>
  </si>
  <si>
    <t>22.02.2016 - 31.03.2016</t>
  </si>
  <si>
    <t>29.02.2016 - 13.03.2016</t>
  </si>
  <si>
    <t>10.03.2016 - 09.05.2016</t>
  </si>
  <si>
    <t>07.03.2016 - 21.04.2016</t>
  </si>
  <si>
    <t>03.03.2016 - 20.03.2016</t>
  </si>
  <si>
    <t>02.03.2016 - 13.03.2016</t>
  </si>
  <si>
    <t>21.03.2016 - 24.04.2016</t>
  </si>
  <si>
    <t>28.03.2016 - 08.05.2016</t>
  </si>
  <si>
    <t>28.03.2016 - 30.06.2016</t>
  </si>
  <si>
    <t>07.03.2016 - 15.05.2016</t>
  </si>
  <si>
    <t>14.03.2016 - 03.07.2016</t>
  </si>
  <si>
    <t>14.03.2016 - 10.04.2016</t>
  </si>
  <si>
    <t>17.03.2016 - 30.04.2016</t>
  </si>
  <si>
    <t>01.03.2016 - 06.03.2016</t>
  </si>
  <si>
    <t>14.03.2016 - 18.03.2016</t>
  </si>
  <si>
    <t>15.03.2016 - 20.03.2016</t>
  </si>
  <si>
    <t>22.03.2016 - 26.03.2016</t>
  </si>
  <si>
    <t>23.03.2016 - 26.03.2016</t>
  </si>
  <si>
    <t>20.04.2016 - 07.05.2016</t>
  </si>
  <si>
    <t>06.04.2016 - 30.04.2016</t>
  </si>
  <si>
    <t>26.04.2016 - 13.05.2016</t>
  </si>
  <si>
    <t>06.04.2016 - 01.05.2016</t>
  </si>
  <si>
    <t>19.04.2016 - 08.05.2016</t>
  </si>
  <si>
    <t>20.04.2016 - 05.06.2016</t>
  </si>
  <si>
    <t>04.04.2016 - 17.04.2016</t>
  </si>
  <si>
    <t>11.04.2016 - 08.05.2016</t>
  </si>
  <si>
    <t>11.04.2016 - 05.06.2016</t>
  </si>
  <si>
    <t>11.04.2016 - 01.05.2016</t>
  </si>
  <si>
    <t>25.04.2016 - 08.05.2016</t>
  </si>
  <si>
    <t>18.04.2016 - 24.04.2016</t>
  </si>
  <si>
    <t>18.04.2016 - 30.04.2016</t>
  </si>
  <si>
    <t>25.04.2016 - 31.12.2016</t>
  </si>
  <si>
    <t>08.02.2016 - 24.04.2016</t>
  </si>
  <si>
    <t>08.04.2016 - 15.05.2016</t>
  </si>
  <si>
    <t>04.04.2016 - 01.05.2016</t>
  </si>
  <si>
    <t>04.04.2016 - 08.05.2016</t>
  </si>
  <si>
    <t>18.04.2016 - 18.09.2016</t>
  </si>
  <si>
    <t>12.04.2016 - 30.06.2016</t>
  </si>
  <si>
    <t>18.04.2016 - 30.09.2016</t>
  </si>
  <si>
    <t>07.04.2016 - 30.06.2016</t>
  </si>
  <si>
    <t>07.04.2016 - 30.04.2016</t>
  </si>
  <si>
    <t>04.04.2016 - 15.05.2016</t>
  </si>
  <si>
    <t>11.05.2016 - 31.05.2016</t>
  </si>
  <si>
    <t>02.05.2016 - 06.05.2016</t>
  </si>
  <si>
    <t>02.05.2016 - 26.06.2016</t>
  </si>
  <si>
    <t>16.05.2016 - 30.05.2016</t>
  </si>
  <si>
    <t>16.05.2016 - 05.06.2016</t>
  </si>
  <si>
    <t>09.05.2016 - 30.06.2016</t>
  </si>
  <si>
    <t>04.04.2016 - 12.06.2016</t>
  </si>
  <si>
    <t>02.05.2016 - 29.05.2016</t>
  </si>
  <si>
    <t>02.05.2016 - 31.05.2016</t>
  </si>
  <si>
    <t>18.05.2016 - 19.06.2016</t>
  </si>
  <si>
    <t>24.05.2016 - 10.06.2016</t>
  </si>
  <si>
    <t>02.05.2016 - 30.06.2016</t>
  </si>
  <si>
    <t>30.05.2016 - 19.06.2016</t>
  </si>
  <si>
    <t>02.05.2016 - 19.06.2016</t>
  </si>
  <si>
    <t>16.05.2016 - 12.06.2016</t>
  </si>
  <si>
    <t>07.05.2016 - 04.06.2016</t>
  </si>
  <si>
    <t>06.06.2016 - 10.07.2016</t>
  </si>
  <si>
    <t>26.06.2016 - 17.07.2016</t>
  </si>
  <si>
    <t>27.06.2016 - 07.07.2016</t>
  </si>
  <si>
    <t>01.04.2016 - 30.06.2016</t>
  </si>
  <si>
    <t>20.06.2016 - 09.10.2016</t>
  </si>
  <si>
    <t>12.06.2016 - 03.07.2016</t>
  </si>
  <si>
    <t>20.06.2016 - 25.06.2016</t>
  </si>
  <si>
    <t>20.06.2016 - 17.07.2016</t>
  </si>
  <si>
    <t>13.06.2016 - 17.07.2016</t>
  </si>
  <si>
    <t>13.06.2016 - 10.7.2016</t>
  </si>
  <si>
    <t>31.05.2016 - 25.08.2016</t>
  </si>
  <si>
    <t>13.06.2016 - 31.07.2016</t>
  </si>
  <si>
    <t>01.06.2016 - 30.06.2016</t>
  </si>
  <si>
    <t>06.06.2016 - 30.06.2016</t>
  </si>
  <si>
    <t>17.06.2016 - 28.08.2016</t>
  </si>
  <si>
    <t>27.06.2016 - 03.07.2016</t>
  </si>
  <si>
    <t>17.06.2016 - 22.06.2016</t>
  </si>
  <si>
    <t>13.06.2016 - 26.06.2016</t>
  </si>
  <si>
    <t>09.06.2016 - 29.06.2016</t>
  </si>
  <si>
    <t>27.06.2016 - 06.11.2016</t>
  </si>
  <si>
    <t>09.07.2016 - 29.10.2016</t>
  </si>
  <si>
    <t>01.07.2016 - 31.08.2016</t>
  </si>
  <si>
    <t>01.07.2016 - 30.09.2016</t>
  </si>
  <si>
    <t>04.07.2016 - 09.10.2016</t>
  </si>
  <si>
    <t>11.07.2016 - 09.10.2016</t>
  </si>
  <si>
    <t>07.07.2016 - 12.07.2016</t>
  </si>
  <si>
    <t>04.07.2016 - 07.08.2016</t>
  </si>
  <si>
    <t>06.07.2016 - 10.07.2016</t>
  </si>
  <si>
    <t>11.07.2016 - 30.09.2016</t>
  </si>
  <si>
    <t>11.07.2016 - 14.08.2016</t>
  </si>
  <si>
    <t>11.07.2016 - 07.08.2016</t>
  </si>
  <si>
    <t>27.06.2016 - 02.10.2016</t>
  </si>
  <si>
    <t>30.05.2016 - 16.06.2016</t>
  </si>
  <si>
    <t>Xaxis Premium UAP</t>
  </si>
  <si>
    <t>Xaxis Premium HalfpageAD</t>
  </si>
  <si>
    <t>Xaxis Premium Wideboard</t>
  </si>
  <si>
    <t>Xaxis TV Sync</t>
  </si>
  <si>
    <t>Xaxis-TV</t>
  </si>
  <si>
    <t>Xaxis-TV-Multi-Screen</t>
  </si>
  <si>
    <t>Xaxis Mobile Interstitial</t>
  </si>
  <si>
    <t>Xaxis Mobile Rectangle</t>
  </si>
  <si>
    <t>Xaxis Mobile Rich Media Cube Ad</t>
  </si>
  <si>
    <t>Xaxis Mobile Rich Media</t>
  </si>
  <si>
    <t>Hilfsspalte</t>
  </si>
  <si>
    <t>Net-Costs (SF)</t>
  </si>
  <si>
    <t>Januar 2016Xaxis Premium HalfpageAD</t>
  </si>
  <si>
    <t>Januar 2016Xaxis-TV</t>
  </si>
  <si>
    <t>Januar 2016Xaxis Premium Wideboard</t>
  </si>
  <si>
    <t>Januar 2016Xaxis Premium UAP</t>
  </si>
  <si>
    <t>Januar 2016Xaxis Mobile Rectangle</t>
  </si>
  <si>
    <t>Januar 2016Xaxis TV Sync</t>
  </si>
  <si>
    <t>Januar 2016Xaxis-TV-Multi-Screen</t>
  </si>
  <si>
    <t>Februar 2016Xaxis Premium HalfpageAD</t>
  </si>
  <si>
    <t>Februar 2016Xaxis-TV</t>
  </si>
  <si>
    <t>Februar 2016Xaxis-TV-Multi-Screen</t>
  </si>
  <si>
    <t>Februar 2016Xaxis Mobile Interstitial</t>
  </si>
  <si>
    <t>Februar 2016Xaxis Masthead</t>
  </si>
  <si>
    <t>Februar 2016Xaxis Premium UAP</t>
  </si>
  <si>
    <t>Februar 2016Xaxis Premium Wideboard</t>
  </si>
  <si>
    <t>Februar 2016Xaxis Mobile Rectangle</t>
  </si>
  <si>
    <t>März 2016Xaxis Premium UAP</t>
  </si>
  <si>
    <t>März 2016Xaxis Premium Wideboard</t>
  </si>
  <si>
    <t>März 2016Xaxis Premium HalfpageAD</t>
  </si>
  <si>
    <t>März 2016Xaxis Mobile Interstitial</t>
  </si>
  <si>
    <t>März 2016Xaxis Mobile Rich Media Cube Ad</t>
  </si>
  <si>
    <t>März 2016Xaxis-TV</t>
  </si>
  <si>
    <t>März 2016Xaxis-TV-Multi-Screen</t>
  </si>
  <si>
    <t>März 2016Xaxis Mobile Rectangle</t>
  </si>
  <si>
    <t>März 2016Xaxis Masthead</t>
  </si>
  <si>
    <t>April 2016Xaxis Premium UAP</t>
  </si>
  <si>
    <t>April 2016Xaxis Premium Wideboard</t>
  </si>
  <si>
    <t>April 2016Xaxis Premium HalfpageAD</t>
  </si>
  <si>
    <t>April 2016Xaxis-TV</t>
  </si>
  <si>
    <t>April 2016Xaxis Mobile Rich Media Cube Ad</t>
  </si>
  <si>
    <t>April 2016Xaxis-TV-Multi-Screen</t>
  </si>
  <si>
    <t>April 2016Xaxis Mobile Interstitial</t>
  </si>
  <si>
    <t>April 2016Xaxis Mobile Rectangle</t>
  </si>
  <si>
    <t>April 2016Xaxis Masthead</t>
  </si>
  <si>
    <t>Januar 2016Xaxis Masthead</t>
  </si>
  <si>
    <t>Mai 2016Xaxis Premium HalfpageAD</t>
  </si>
  <si>
    <t>Mai 2016Xaxis Premium Wideboard</t>
  </si>
  <si>
    <t>Mai 2016Xaxis Premium UAP</t>
  </si>
  <si>
    <t>Mai 2016Xaxis Mobile Rectangle</t>
  </si>
  <si>
    <t>Mai 2016Xaxis Mobile Rich Media Cube Ad</t>
  </si>
  <si>
    <t>Mai 2016Xaxis-TV</t>
  </si>
  <si>
    <t>Mai 2016Xaxis Mobile Interstitial</t>
  </si>
  <si>
    <t>Mai 2016Xaxis Masthead</t>
  </si>
  <si>
    <t>Mai 2016Xaxis-TV-Multi-Screen</t>
  </si>
  <si>
    <t>Juni 2016Xaxis Premium HalfpageAD</t>
  </si>
  <si>
    <t>Juni 2016Xaxis Premium Wideboard</t>
  </si>
  <si>
    <t>Juni 2016Xaxis Premium UAP</t>
  </si>
  <si>
    <t>Juni 2016Xaxis-TV</t>
  </si>
  <si>
    <t>Juni 2016Xaxis Mobile Interstitial</t>
  </si>
  <si>
    <t>Juni 2016Xaxis-TV-Multi-Screen</t>
  </si>
  <si>
    <t>Juni 2016Xaxis Masthead</t>
  </si>
  <si>
    <t>Juni 2016Xaxis Mobile Rectangle</t>
  </si>
  <si>
    <t>Juni 2016Xaxis Mobile Rich Media Cube Ad</t>
  </si>
  <si>
    <t>Juli 2016Xaxis-TV</t>
  </si>
  <si>
    <t>Juli 2016Xaxis Premium Wideboard</t>
  </si>
  <si>
    <t>Juli 2016Xaxis Premium HalfpageAD</t>
  </si>
  <si>
    <t>Juli 2016Xaxis Mobile Interstitial</t>
  </si>
  <si>
    <t>Juli 2016Xaxis-TV-Multi-Screen</t>
  </si>
  <si>
    <t>Juli 2016Xaxis Masthead</t>
  </si>
  <si>
    <t>Juli 2016Xaxis Premium UAP</t>
  </si>
  <si>
    <t>Juli 2016Xaxis Mobile Rectangle</t>
  </si>
  <si>
    <t>August 2016</t>
  </si>
  <si>
    <t>RECTICEL</t>
  </si>
  <si>
    <t>NICKELODEON</t>
  </si>
  <si>
    <t>Thundermans</t>
  </si>
  <si>
    <t>EAM</t>
  </si>
  <si>
    <t>September 2016</t>
  </si>
  <si>
    <t>SAXO BANK</t>
  </si>
  <si>
    <t>NETPLUS.CH S.A.</t>
  </si>
  <si>
    <t>Fiesta_Q3_Festival_Masthead</t>
  </si>
  <si>
    <t>A3_Launch</t>
  </si>
  <si>
    <t>Viva_Students_2016</t>
  </si>
  <si>
    <t>Catalogue_&amp;_Food_(Awareness_&amp;_Trigger)</t>
  </si>
  <si>
    <t>Superba_2016</t>
  </si>
  <si>
    <t>Catalogue_&amp;_Food_(Inspiration_/_Activation)</t>
  </si>
  <si>
    <t>Fabia_2._Welle</t>
  </si>
  <si>
    <t>TAM_Week_35-38</t>
  </si>
  <si>
    <t>Luzerner_Kaltbach_OLV_KW_34-37</t>
  </si>
  <si>
    <t>OLV_EEM_High_Protein</t>
  </si>
  <si>
    <t>EOS_Pur_OLV_KW_35-38</t>
  </si>
  <si>
    <t>Aktifit_Online-Video_2016_2._HY</t>
  </si>
  <si>
    <t>Eva_&amp;_Vienna_OLV_(Nachlieferung)</t>
  </si>
  <si>
    <t>Viva_Mastheads</t>
  </si>
  <si>
    <t>Baseline_1._HY_2016_Nachlieferung</t>
  </si>
  <si>
    <t>Retargeting_HY2</t>
  </si>
  <si>
    <t>Value_for_me_2._Flight</t>
  </si>
  <si>
    <t>Kooperation_Raiffeisenbank</t>
  </si>
  <si>
    <t>Edge_Launch</t>
  </si>
  <si>
    <t>Comella_Mobile_2._HJ_2016</t>
  </si>
  <si>
    <t>Taktische_Kampagne</t>
  </si>
  <si>
    <t>VW_Up</t>
  </si>
  <si>
    <t>2016_Elvia_Display_Branding_OLV_Herbst</t>
  </si>
  <si>
    <t>Range_Sport_2._Welle</t>
  </si>
  <si>
    <t>Q4_Lagerverkauf</t>
  </si>
  <si>
    <t>Jeep_75th_Anniversary_Flight_2</t>
  </si>
  <si>
    <t>Trader_Go</t>
  </si>
  <si>
    <t>Old_El_Paso_SnS_Mini-Launch</t>
  </si>
  <si>
    <t>Value_for_me_-_Content_2016</t>
  </si>
  <si>
    <t>Varilux_Fall_2016</t>
  </si>
  <si>
    <t>Varilux_Herbst_OLV</t>
  </si>
  <si>
    <t>Fiat_Riva_OLV</t>
  </si>
  <si>
    <t>Tipo_SW</t>
  </si>
  <si>
    <t>Fiat_Tipo_SW_OLV</t>
  </si>
  <si>
    <t>Jeep_Range_KW_36-38_OLV</t>
  </si>
  <si>
    <t>Audi_quattro_Q_Kampagne</t>
  </si>
  <si>
    <t>Kaltbach_OLV_KW_38-40</t>
  </si>
  <si>
    <t>YoQua_OLV_KW_39-43</t>
  </si>
  <si>
    <t>Online_Video</t>
  </si>
  <si>
    <t>19.09.2016 - 17.10.2016</t>
  </si>
  <si>
    <t>15.08.2016 - 19.09.2016</t>
  </si>
  <si>
    <t>29.08.2016 - 04.12.2016</t>
  </si>
  <si>
    <t>Aquaclean_2016_2</t>
  </si>
  <si>
    <t>01.08.2016 - 31.12.2016</t>
  </si>
  <si>
    <t>05.09.2016 - 25.09.2016</t>
  </si>
  <si>
    <t>29.08.2016 - 18.09.2016</t>
  </si>
  <si>
    <t>29.08.2016 - 02.10.2016</t>
  </si>
  <si>
    <t>19.09.2016 - 27.11.2016</t>
  </si>
  <si>
    <t>29.08.2016 - 09.10.2016</t>
  </si>
  <si>
    <t>05.09.2016 - 30.10.2016</t>
  </si>
  <si>
    <t>29.08.2016 - 25.09.2016</t>
  </si>
  <si>
    <t>29.08.2016 - 11.09.2016</t>
  </si>
  <si>
    <t>26.09.2016 - 16.10.2016</t>
  </si>
  <si>
    <t>03.08.2016</t>
  </si>
  <si>
    <t>05.09.2016 - 23.10.2016</t>
  </si>
  <si>
    <t>19.09.2016 - 09.10.2016</t>
  </si>
  <si>
    <t>04.09.2016 - 30.10.2016</t>
  </si>
  <si>
    <t>22.08.2016 - 18.09.2016</t>
  </si>
  <si>
    <t>12.09.2016 - 23.10.2016</t>
  </si>
  <si>
    <t>15.08.2016 - 13.11.2016</t>
  </si>
  <si>
    <t>05.09.2016 - 13.11.2016</t>
  </si>
  <si>
    <t>19.09.2016 - 18.12.2016</t>
  </si>
  <si>
    <t>26.09.2016 - 23.10.2016</t>
  </si>
  <si>
    <t>29.08.2016 - 31.12.2016</t>
  </si>
  <si>
    <t>29.08.2016 - 23.10.2016</t>
  </si>
  <si>
    <t>19.09.2016 - 16.10.2016</t>
  </si>
  <si>
    <t>15.08.2016 - 25.09.2016</t>
  </si>
  <si>
    <t>26.09.2016 - 27.11.2016</t>
  </si>
  <si>
    <t>01.09.2016 - 11.12.2016</t>
  </si>
  <si>
    <t>07.09.2016 - 30.11.2016</t>
  </si>
  <si>
    <t>15.09.2016 - 30.11.2016</t>
  </si>
  <si>
    <t>05.09.2016 - 06.11.2016</t>
  </si>
  <si>
    <t>26.09.2016 - 06.11.2016</t>
  </si>
  <si>
    <t>13.09.2016 - 21.09.2016</t>
  </si>
  <si>
    <t>26.09.2016 - 30.10.2016</t>
  </si>
  <si>
    <t>25.01.2016 - 31.08.2016</t>
  </si>
  <si>
    <t>August 2016Xaxis Masthead</t>
  </si>
  <si>
    <t>August 2016Xaxis Premium UAP</t>
  </si>
  <si>
    <t>August 2016Xaxis Mobile Interstitial</t>
  </si>
  <si>
    <t>August 2016Xaxis Mobile Rectangle</t>
  </si>
  <si>
    <t>August 2016Xaxis Premium HalfpageAD</t>
  </si>
  <si>
    <t>August 2016Xaxis Premium Wideboard</t>
  </si>
  <si>
    <t>August 2016Xaxis-TV</t>
  </si>
  <si>
    <t>September 2016Xaxis Masthead</t>
  </si>
  <si>
    <t>September 2016Xaxis Premium UAP</t>
  </si>
  <si>
    <t>September 2016Xaxis Mobile Interstitial</t>
  </si>
  <si>
    <t>September 2016Xaxis Mobile Rectangle</t>
  </si>
  <si>
    <t>September 2016Xaxis Premium HalfpageAD</t>
  </si>
  <si>
    <t>September 2016Xaxis Premium Wideboard</t>
  </si>
  <si>
    <t>September 2016Xaxis-TV</t>
  </si>
  <si>
    <t>September 2016Xaxis Mobile Rich Media</t>
  </si>
  <si>
    <t>September 2016Xaxis-TV-Multi-Screen</t>
  </si>
  <si>
    <t>MEC (Switzerland) - CHE - Recticel Switzerland</t>
  </si>
  <si>
    <t>MEC (Switzerland) - CHE - NETPLUS.CH S.A. </t>
  </si>
  <si>
    <t>MEC (Switzerland) - CHE - NICKELODEON</t>
  </si>
  <si>
    <t>Maxus (Switzerland) - CHE - Saxo Bank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</si>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</sst>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000"/>
    <numFmt numFmtId="165" formatCode="0_ ;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33">
    <xf numFmtId="0" fontId="0" fillId="0" borderId="0" xfId="0"/>
    <xf numFmtId="1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2" fontId="0" fillId="3" borderId="0" xfId="0" applyNumberFormat="1" applyFill="1"/>
    <xf numFmtId="165" fontId="0" fillId="3" borderId="0" xfId="1" applyNumberFormat="1" applyFont="1" applyFill="1"/>
    <xf numFmtId="49" fontId="0" fillId="0" borderId="0" xfId="0" applyNumberFormat="1"/>
    <xf numFmtId="0" fontId="0" fillId="0" borderId="0" xfId="0" applyNumberFormat="1"/>
    <xf numFmtId="0" fontId="0" fillId="0" borderId="0" xfId="0" applyBorder="1"/>
    <xf numFmtId="0" fontId="4" fillId="0" borderId="0" xfId="3" applyFont="1" applyBorder="1"/>
    <xf numFmtId="9" fontId="0" fillId="0" borderId="0" xfId="2" applyFont="1" applyBorder="1"/>
    <xf numFmtId="0" fontId="4" fillId="0" borderId="0" xfId="3" applyFont="1" applyFill="1" applyBorder="1"/>
    <xf numFmtId="49" fontId="0" fillId="0" borderId="0" xfId="0" applyNumberFormat="1" applyBorder="1"/>
    <xf numFmtId="14" fontId="0" fillId="0" borderId="0" xfId="0" applyNumberFormat="1"/>
    <xf numFmtId="9" fontId="0" fillId="0" borderId="0" xfId="0" applyNumberFormat="1"/>
    <xf numFmtId="9" fontId="0" fillId="0" borderId="0" xfId="2" applyFont="1"/>
  </cellXfs>
  <cellStyles count="4">
    <cellStyle name="Comma" xfId="1" builtinId="3"/>
    <cellStyle name="Normal" xfId="0" builtinId="0"/>
    <cellStyle name="Percent" xfId="2" builtinId="5"/>
    <cellStyle name="Standard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an Gruendel" refreshedDate="42612.519266782409" missingItemsLimit="0" createdVersion="5" refreshedVersion="6" minRefreshableVersion="3" recordCount="1571">
  <cacheSource type="worksheet">
    <worksheetSource ref="A1:V1572" sheet="AbaReport"/>
  </cacheSource>
  <cacheFields count="22">
    <cacheField name="Fakturadatum" numFmtId="14">
      <sharedItems containsSemiMixedTypes="0" containsNonDate="0" containsDate="1" containsString="0" minDate="2016-02-04T00:00:00" maxDate="2016-08-05T00:00:00"/>
    </cacheField>
    <cacheField name="Auftrag" numFmtId="1">
      <sharedItems containsSemiMixedTypes="0" containsString="0" containsNumber="1" containsInteger="1" minValue="17810" maxValue="19380"/>
    </cacheField>
    <cacheField name="Auftrag-RNR" numFmtId="1">
      <sharedItems containsSemiMixedTypes="0" containsString="0" containsNumber="1" containsInteger="1" minValue="0" maxValue="0"/>
    </cacheField>
    <cacheField name="Pos-Nr" numFmtId="1">
      <sharedItems containsSemiMixedTypes="0" containsString="0" containsNumber="1" containsInteger="1" minValue="1" maxValue="17"/>
    </cacheField>
    <cacheField name="Artikel" numFmtId="0">
      <sharedItems/>
    </cacheField>
    <cacheField name="Einstandspreis_exkl" numFmtId="2">
      <sharedItems containsSemiMixedTypes="0" containsString="0" containsNumber="1" minValue="0" maxValue="12397.67"/>
    </cacheField>
    <cacheField name="Währung" numFmtId="0">
      <sharedItems/>
    </cacheField>
    <cacheField name="Lagerort" numFmtId="0">
      <sharedItems/>
    </cacheField>
    <cacheField name="Menge" numFmtId="164">
      <sharedItems containsSemiMixedTypes="0" containsString="0" containsNumber="1" minValue="8.9999999999999993E-3" maxValue="1923.4190000000001"/>
    </cacheField>
    <cacheField name="Rabatt" numFmtId="2">
      <sharedItems containsSemiMixedTypes="0" containsString="0" containsNumber="1" containsInteger="1" minValue="0" maxValue="0"/>
    </cacheField>
    <cacheField name="MWST" numFmtId="2">
      <sharedItems containsSemiMixedTypes="0" containsString="0" containsNumber="1" minValue="0" maxValue="5294.15"/>
    </cacheField>
    <cacheField name="Positionstotal_exkl" numFmtId="2">
      <sharedItems containsSemiMixedTypes="0" containsString="0" containsNumber="1" minValue="0.15" maxValue="66177"/>
    </cacheField>
    <cacheField name="Positionstotal_inkl" numFmtId="2">
      <sharedItems containsSemiMixedTypes="0" containsString="0" containsNumber="1" minValue="0.15" maxValue="71471.149999999994"/>
    </cacheField>
    <cacheField name="Kunde" numFmtId="0">
      <sharedItems/>
    </cacheField>
    <cacheField name="Agentur" numFmtId="0">
      <sharedItems count="4">
        <s v="MEC (Switzerland)"/>
        <s v="Mediacom (Switzerland)"/>
        <s v="Mindshare (Switzerland)"/>
        <s v="Maxus (Switzerland)"/>
      </sharedItems>
    </cacheField>
    <cacheField name="Klassierung 1" numFmtId="0">
      <sharedItems count="1">
        <s v="Xaxis-Produkte"/>
      </sharedItems>
    </cacheField>
    <cacheField name="Klassierung 2" numFmtId="0">
      <sharedItems count="5">
        <s v="Xaxis Premium"/>
        <s v="Xaxis TV"/>
        <s v="Xaxis Mobile"/>
        <s v="Xaxis Display"/>
        <s v="Xaxis Masthead"/>
      </sharedItems>
    </cacheField>
    <cacheField name="Rechnungsdatum_von" numFmtId="14">
      <sharedItems containsSemiMixedTypes="0" containsNonDate="0" containsDate="1" containsString="0" minDate="2016-01-01T00:00:00" maxDate="2016-01-02T00:00:00"/>
    </cacheField>
    <cacheField name="Rechnungsdatum bis" numFmtId="14">
      <sharedItems containsSemiMixedTypes="0" containsNonDate="0" containsDate="1" containsString="0" minDate="2016-08-11T00:00:00" maxDate="2016-08-12T00:00:00"/>
    </cacheField>
    <cacheField name="Mandantenname" numFmtId="0">
      <sharedItems/>
    </cacheField>
    <cacheField name="Kampagne" numFmtId="0">
      <sharedItems count="229">
        <s v="CCT_Germany"/>
        <s v="SAS_2016"/>
        <s v="OLV_1._HJ_Blaue_Welt"/>
        <s v="FastStart_2016"/>
        <s v="Yoqua_Nature_1._HJ"/>
        <s v="Yoqua_1._HJ_KW_4-7"/>
        <s v="Healthy_Living"/>
        <s v="2_Video_N_2016_CW03"/>
        <s v="2_Video_N_2015_CW53"/>
        <s v="2_DIS_FlyerFlight_2016_CW03"/>
        <s v="2_DIS_FlyerFlight_2016_CW04"/>
        <s v="2_DIS_FlyerFlight_2015_CW53"/>
        <s v="2_DIS_FlyerFlight_2016_CW01"/>
        <s v="2_Video_N_2016_CW04"/>
        <s v="152ki_2._HJ_Online_Video"/>
        <s v="152ki_Display_Promotion"/>
        <s v="Mebucaine_OLV_Januar_2016"/>
        <s v="Mebucaine_OLV_Januar_2016_(Aufstockung)"/>
        <s v="Neo_Citran_Cold&amp;Flue"/>
        <s v="Look-a-like_Audiences_2015"/>
        <s v="VW_4_Motion"/>
        <s v="Nutzfahrzeuge_-_T6"/>
        <s v="Pancho_Villa"/>
        <s v="TAM_Online_KW53-2"/>
        <s v="Mazda_2"/>
        <s v="MKT_Campaign"/>
        <s v="AWD_Q1_2016"/>
        <s v="Alfa_Romeo_Range_Januar_2016"/>
        <s v="Alfa_Range_Januar"/>
        <s v="Fiat_Star_Wars_-_January_2016"/>
        <s v="Star_Wars_Januar_2016"/>
        <s v="Abarth_Januar"/>
        <s v="Jeep_Renegade_Januar"/>
        <s v="Jeep_Range_Januar_2016"/>
        <s v="Händlerkampagne_Q1"/>
        <s v="OAP_Indefectible"/>
        <s v="OAP_Elseve_Huile_Extraordinaire"/>
        <s v="OAP_Revitalift_Laser_F1"/>
        <s v="Garnier_Olia"/>
        <s v="Baseline_1._HY_2016"/>
        <s v="Invest_1._Flight"/>
        <s v="2016_Q1"/>
        <s v="Aquaclean_2016"/>
        <s v="Vichy_Liftactiv_Smartstream_1._Flight"/>
        <s v="Garnier_Ultra_Doux"/>
        <s v="Armani_Code_Smartstream_1._Flight"/>
        <s v="Olia_2._Flight"/>
        <s v="Lash_Sensational_Intense_Black_1._Flight"/>
        <s v="False_Lash_Superstar_Red_Carpet_1._Flight"/>
        <s v="Micellar_Water_F1"/>
        <s v="YSL_Black_Opium_Nuit_Blanche_1._Flight"/>
        <s v="YSL_Nuit_Blanche_Mobile"/>
        <s v="LCS_CH_Netflix_X-Screen_Custom_MH_2/28/16"/>
        <s v="LCS_DE_Allianz_Blaue_Welt_CH_X-Screen_MH_2/11/16"/>
        <s v="LCS_DE_Allianz_Suisse_Elvia_X-ScreenMH_19.02"/>
        <s v="Elvia_Branding_2016"/>
        <s v="Allianz_Prämienrechner_Jahreskampagne_2016"/>
        <s v="SUN_ENE_Digital_2016"/>
        <s v="BPN_Augentropfen_Digital_2016"/>
        <s v="A_deux_c'est_mieux_cw6-10"/>
        <s v="CDD_WebTV_cw6-8"/>
        <s v="Le_Fromage"/>
        <s v="Milupa_Profutura_Mama"/>
        <s v="Aktifit_1.HJ_Online_Video_KW_5-14"/>
        <s v="Jogurt_Pur_Online_Video_KW_9-12"/>
        <s v="2_DIS_eFlyer_2016_KW05"/>
        <s v="2_Dis_MCFlight_2016_CW07"/>
        <s v="2_DIS_FlyerFlight_2016_CW08"/>
        <s v="2_Video_N_2016_CW08"/>
        <s v="2_Video_N_2016_CW07"/>
        <s v="Skoda_Swissness"/>
        <s v="Passat_GTE"/>
        <s v="Online_Kampagne_2016"/>
        <s v="Vignale"/>
        <s v="Ranger"/>
        <s v="iShares_Q1_2016"/>
        <s v="Far_Cry_Primal"/>
        <s v="Fiat_Professional_Keyword_Kampagne"/>
        <s v="Formula_500_Kampagne"/>
        <s v="KLM_World_Businesse_Class_-_Feb_2016"/>
        <s v="SMB_CH_Bongrain_XScreenCustomMH_Caprice_des_Dieux"/>
        <s v="Formula_500"/>
        <s v="Kampagne_Q1"/>
        <s v="Jeep_Renegade_Superman_vs._Batman"/>
        <s v="Jeep_Renegade_Superman_vs_Batman_OLV"/>
        <s v="Casting_Creme_Gloss_February/March"/>
        <s v="Micellar_Water_F2"/>
        <s v="Biotherm_Wonder_Women_V2"/>
        <s v="Dermo_Expertise_Age_Perfect_1._Flight"/>
        <s v="Garnier_Ultra_Doux_Smarstream_2._Flight"/>
        <s v="Pure_Active_Smartstream_1._Flight"/>
        <s v="False_Lash_Schmetterlinge_1_Flight_2016"/>
        <s v="OAP_Indefectible_2_Flight_2016"/>
        <s v="Revitalift_Filler_1._Flight"/>
        <s v="OAP_Revitalift_Filler_2"/>
        <s v="Revitalift_Filler_1._Flight_V2"/>
        <s v="Lancome_Love_your_Age_Part_2"/>
        <s v="Value_for_me_-_2016_-_1._Flight"/>
        <s v="Bridal"/>
        <s v="Visa_Rio_2016"/>
        <s v="Visa_Rio_2016_Masthead"/>
        <s v="Netflix_Masthead_06.03.2016"/>
        <s v="LCS_DE_Netflix_CH_Better_Call_Saul_3/13/16"/>
        <s v="FSO_Motorcraft"/>
        <s v="Focus_MCA"/>
        <s v="TCTD"/>
        <s v="Emotion_Days"/>
        <s v="Q2_Auto_Salon"/>
        <s v="Tartare_Around_the_World_KW_12-16"/>
        <s v="Invest_2._Flight_2016"/>
        <s v="Invest_2._Flight_2016_Retargeting"/>
        <s v="Luzerner_Online_Video_KW_10-13,_18,19"/>
        <s v="QimiQ"/>
        <s v="Energy_Milk_High_Protein"/>
        <s v="PAX"/>
        <s v="K-Tipp"/>
        <s v="PAX_Masthead"/>
        <s v="2_DIS_eFlyer_2016_KW09"/>
        <s v="2_DIS_FlyerFlight_2016_CW11"/>
        <s v="2_Video_N_2016_CW11"/>
        <s v="2_DIS_FlyerFlight_2016_CW12"/>
        <s v="Hasenrasen_2016"/>
        <s v="Hasenrasen_2016_Mastheads"/>
        <s v="Neo_Citran_Cold&amp;Flu"/>
        <s v="Fussball_EM_All_Star"/>
        <s v="LCS_DE_Allianz_Suisse_Elvia_X-Screen_Custom_MH_3/8"/>
        <s v="MyMoment_2016"/>
        <s v="Lancome_Juicy_Shaker"/>
        <s v="False_Lash_Schmetterling_Sculpt_1._Flight"/>
        <s v="Revitalift_Filler_1._Flight_V1"/>
        <s v="Lancome_La_Nuit_Tresor"/>
        <s v="Style_my_hair"/>
        <s v="Maybelline_Dream_Velvet"/>
        <s v="Daredevil_52"/>
        <s v="BCS52"/>
        <s v="Unlearn"/>
        <s v="CX_3_April_2016"/>
        <s v="XC_90_Twin_Engine"/>
        <s v="Alfa_Romeo_Guilietta_April"/>
        <s v="Alfa_Guilietta_April"/>
        <s v="Fiat_500_Family_April"/>
        <s v="Eva_&amp;_Vienna"/>
        <s v="Jeep_Range_Sell_out_April"/>
        <s v="Jeep_Range_Sell_Out_OLV"/>
        <s v="Pressure_Washer"/>
        <s v="Window_Vac_2016"/>
        <s v="Image_März_2016"/>
        <s v="Range_Sport"/>
        <s v="Elevit_Look_alike_Audiences"/>
        <s v="Invest_Q2_TV_Sync"/>
        <s v="Yoqua_Online_Video_KW_14-17"/>
        <s v="Kaltbach_Online_Video_KW_14,_16,_18"/>
        <s v="ECL_Make_it_a_Yay_Day"/>
        <s v="April_News_Masthead_13/04"/>
        <s v="April_News_Festival"/>
        <s v="Mattress_Online_Video_April_2016"/>
        <s v="Rapid_Spaceback"/>
        <s v="Velowelt"/>
        <s v="Q2_2016"/>
        <s v="Q2_Online_Video"/>
        <s v="Q2_2016_Regio_Targeting_Zusatzofferte"/>
        <s v="Volkswagen_Tiguan_GewinnspielMobileVideo"/>
        <s v="Caddy_Commerce"/>
        <s v="Fiat_500x"/>
        <s v="LCS_UK_MEC_Netflix_MH-CH_01012016"/>
        <s v="LCS_UK_MEC_Netflix_MH-CH_03012016"/>
        <s v="LCS_UK_MEC_Netflix_MH-CH_06012016"/>
        <s v="Old_el_paso_Promo_KW_18"/>
        <s v="Varilux_Awareness"/>
        <s v="Masthead_Jeep_75_th_Anniversary"/>
        <s v="Jeep_75th_Anniversary"/>
        <s v="Jeep_Range_75th_Anniversary_(Wideboards)"/>
        <s v="Solar_Impulse_2016"/>
        <s v="Vichy_Liftactiv_Smartstream_2._Flight"/>
        <s v="Vichy_Brand_Relaunch"/>
        <s v="NYX_Professional_Make-up"/>
        <s v="Biotherm_Aquasource_Everplump"/>
        <s v="Le_vernis_à_l'huile_&amp;_CR_La_Palette"/>
        <s v="Maybelline_Vivid_Matte"/>
        <s v="Netflix_April-Juni_2016"/>
        <s v="2016_Ostschweiz_VW_Tiguan"/>
        <s v="Kontextuelles_Targeting_Test"/>
        <s v="EM_2016"/>
        <s v="Jogurt_Pur__Online_Video_KW_18-24"/>
        <s v="Fabia"/>
        <s v="Octavia"/>
        <s v="Tiguan_Launch"/>
        <s v="Micellar_Waterproof"/>
        <s v="YSL_Palace"/>
        <s v="Lancome_Grandiose"/>
        <s v="Garnier_Hydra_Bomb"/>
        <s v="Disney_OLV"/>
        <s v="Audi_Listen_Masthead"/>
        <s v="Listen"/>
        <s v="EM_2016_Achtelfinale"/>
        <s v="ECL_Make_it_a_Yay_Day_-_Masthead"/>
        <s v="YoQua_Range_Online_Video_KW_25-28"/>
        <s v="Voltaren_Tripple_Effekt"/>
        <s v="Swissness_2._Flight"/>
        <s v="Experia_X_Launch"/>
        <s v="Motorcraft_Q2"/>
        <s v="Kuga_Navi"/>
        <s v="CV_Transit"/>
        <s v="Edge_Pre-Launch"/>
        <s v="Pancho_Villa_Promo_KW_26"/>
        <s v="Speed_Dating_Mastheads"/>
        <s v="Mazda_2_Sondermodelle_Digital_Juni"/>
        <s v="Abarth_595_Launch"/>
        <s v="Alfa_Romeo_Giulia"/>
        <s v="Alfa_Romeo_Giulia_Masthead"/>
        <s v="Tipo5Doors"/>
        <s v="Fiat_Tipo"/>
        <s v="Mastheads"/>
        <s v="Eva_&amp;_Vienna_OLV_(Offline_KW_27/29)"/>
        <s v="Stock_UK_Masterpiece"/>
        <s v="Mastheads_July_-_October"/>
        <s v="Summer_Sales"/>
        <s v="Digital_Merger_16"/>
        <s v="Emmi_ECL_Dose_Brief"/>
        <s v="Emmi_ECL_Dose_Brief_Video"/>
        <s v="Healthy_Sleeping_Mastheads"/>
        <s v="Healthy_Sleeping"/>
        <s v="Fussball_EM_2016"/>
        <s v="Q3_Kampagne"/>
        <s v="Fiesta_Q3_Festival"/>
        <s v="Old_El_Paso_-_Jul/Aug"/>
        <s v="MX_5_Speed_Dating_2._Flight"/>
        <s v="Alfa_Giulia_OLV"/>
        <s v="Fiat_124_Spider"/>
      </sharedItems>
    </cacheField>
    <cacheField name="Abrechnungszeitraum" numFmtId="0">
      <sharedItems count="7">
        <s v="Januar 2016"/>
        <s v="Februar 2016"/>
        <s v="März 2016"/>
        <s v="April 2016"/>
        <s v="Mai 2016"/>
        <s v="Juni 2016"/>
        <s v="Juli 20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1">
  <r>
    <d v="2016-02-04T00:00:00"/>
    <n v="17810"/>
    <n v="0"/>
    <n v="1"/>
    <s v="XAXIS-XP-HPBBMIX-D"/>
    <n v="0"/>
    <s v="CHF"/>
    <s v=""/>
    <n v="18.606000000000002"/>
    <n v="0"/>
    <n v="12.95"/>
    <n v="161.85"/>
    <n v="174.8"/>
    <s v="ADOBE"/>
    <x v="0"/>
    <x v="0"/>
    <x v="0"/>
    <d v="2016-01-01T00:00:00"/>
    <d v="2016-08-11T00:00:00"/>
    <s v="GROUPM SERVICES AG"/>
    <x v="0"/>
    <x v="0"/>
  </r>
  <r>
    <d v="2016-02-04T00:00:00"/>
    <n v="17811"/>
    <n v="0"/>
    <n v="1"/>
    <s v="XAXIS-XP-HP-D"/>
    <n v="1.97"/>
    <s v="CHF"/>
    <s v=""/>
    <n v="0.309"/>
    <n v="0"/>
    <n v="0.55000000000000004"/>
    <n v="7.1"/>
    <n v="7.65"/>
    <s v="GEBERIT"/>
    <x v="0"/>
    <x v="0"/>
    <x v="0"/>
    <d v="2016-01-01T00:00:00"/>
    <d v="2016-08-11T00:00:00"/>
    <s v="GROUPM SERVICES AG"/>
    <x v="1"/>
    <x v="0"/>
  </r>
  <r>
    <d v="2016-02-04T00:00:00"/>
    <n v="17812"/>
    <n v="0"/>
    <n v="1"/>
    <s v="XAXIS-XT-ROLLS-D"/>
    <n v="2283.16"/>
    <s v="CHF"/>
    <s v=""/>
    <n v="135.05799999999999"/>
    <n v="0"/>
    <n v="356.55"/>
    <n v="4456.8999999999996"/>
    <n v="4813.45"/>
    <s v="ALLIANZ"/>
    <x v="1"/>
    <x v="0"/>
    <x v="1"/>
    <d v="2016-01-01T00:00:00"/>
    <d v="2016-08-11T00:00:00"/>
    <s v="GROUPM SERVICES AG"/>
    <x v="2"/>
    <x v="0"/>
  </r>
  <r>
    <d v="2016-02-04T00:00:00"/>
    <n v="17812"/>
    <n v="0"/>
    <n v="2"/>
    <s v="XAXIS-XT-ROLLS-F"/>
    <n v="188.47"/>
    <s v="CHF"/>
    <s v=""/>
    <n v="11.65"/>
    <n v="0"/>
    <n v="30.75"/>
    <n v="384.45"/>
    <n v="415.2"/>
    <s v="ALLIANZ"/>
    <x v="1"/>
    <x v="0"/>
    <x v="1"/>
    <d v="2016-01-01T00:00:00"/>
    <d v="2016-08-11T00:00:00"/>
    <s v="GROUPM SERVICES AG"/>
    <x v="2"/>
    <x v="0"/>
  </r>
  <r>
    <d v="2016-02-04T00:00:00"/>
    <n v="17812"/>
    <n v="0"/>
    <n v="3"/>
    <s v="XAXIS-XT-ROLLS-I"/>
    <n v="142.16999999999999"/>
    <s v="CHF"/>
    <s v=""/>
    <n v="8.7089999999999996"/>
    <n v="0"/>
    <n v="23"/>
    <n v="287.39999999999998"/>
    <n v="310.39999999999998"/>
    <s v="ALLIANZ"/>
    <x v="1"/>
    <x v="0"/>
    <x v="1"/>
    <d v="2016-01-01T00:00:00"/>
    <d v="2016-08-11T00:00:00"/>
    <s v="GROUPM SERVICES AG"/>
    <x v="2"/>
    <x v="0"/>
  </r>
  <r>
    <d v="2016-02-04T00:00:00"/>
    <n v="17813"/>
    <n v="0"/>
    <n v="1"/>
    <s v="XAXIS-XP-WB-D"/>
    <n v="1863.59"/>
    <s v="CHF"/>
    <s v=""/>
    <n v="251.42500000000001"/>
    <n v="0"/>
    <n v="482.75"/>
    <n v="6034.2"/>
    <n v="6516.95"/>
    <s v="AMAG"/>
    <x v="1"/>
    <x v="0"/>
    <x v="0"/>
    <d v="2016-01-01T00:00:00"/>
    <d v="2016-08-11T00:00:00"/>
    <s v="GROUPM SERVICES AG"/>
    <x v="3"/>
    <x v="0"/>
  </r>
  <r>
    <d v="2016-02-04T00:00:00"/>
    <n v="17813"/>
    <n v="0"/>
    <n v="2"/>
    <s v="XAXIS-XP-WB-F"/>
    <n v="331.99"/>
    <s v="CHF"/>
    <s v=""/>
    <n v="55.192"/>
    <n v="0"/>
    <n v="105.95"/>
    <n v="1324.6"/>
    <n v="1430.55"/>
    <s v="AMAG"/>
    <x v="1"/>
    <x v="0"/>
    <x v="0"/>
    <d v="2016-01-01T00:00:00"/>
    <d v="2016-08-11T00:00:00"/>
    <s v="GROUPM SERVICES AG"/>
    <x v="3"/>
    <x v="0"/>
  </r>
  <r>
    <d v="2016-02-04T00:00:00"/>
    <n v="17813"/>
    <n v="0"/>
    <n v="3"/>
    <s v="XAXIS-XP-WB-I"/>
    <n v="144.01"/>
    <s v="CHF"/>
    <s v=""/>
    <n v="25.416"/>
    <n v="0"/>
    <n v="48.8"/>
    <n v="610"/>
    <n v="658.8"/>
    <s v="AMAG"/>
    <x v="1"/>
    <x v="0"/>
    <x v="0"/>
    <d v="2016-01-01T00:00:00"/>
    <d v="2016-08-11T00:00:00"/>
    <s v="GROUPM SERVICES AG"/>
    <x v="3"/>
    <x v="0"/>
  </r>
  <r>
    <d v="2016-02-04T00:00:00"/>
    <n v="17816"/>
    <n v="0"/>
    <n v="1"/>
    <s v="XAXIS-XT-ROLLS-D"/>
    <n v="641.75"/>
    <s v="CHF"/>
    <s v=""/>
    <n v="37.962000000000003"/>
    <n v="0"/>
    <n v="112.35"/>
    <n v="1404.6"/>
    <n v="1516.95"/>
    <s v="EMMI"/>
    <x v="1"/>
    <x v="0"/>
    <x v="1"/>
    <d v="2016-01-01T00:00:00"/>
    <d v="2016-08-11T00:00:00"/>
    <s v="GROUPM SERVICES AG"/>
    <x v="4"/>
    <x v="0"/>
  </r>
  <r>
    <d v="2016-02-04T00:00:00"/>
    <n v="17816"/>
    <n v="0"/>
    <n v="2"/>
    <s v="XAXIS-XT-ROLLS-F"/>
    <n v="206.86"/>
    <s v="CHF"/>
    <s v=""/>
    <n v="12.787000000000001"/>
    <n v="0"/>
    <n v="37.85"/>
    <n v="473.1"/>
    <n v="510.95"/>
    <s v="EMMI"/>
    <x v="1"/>
    <x v="0"/>
    <x v="1"/>
    <d v="2016-01-01T00:00:00"/>
    <d v="2016-08-11T00:00:00"/>
    <s v="GROUPM SERVICES AG"/>
    <x v="4"/>
    <x v="0"/>
  </r>
  <r>
    <d v="2016-02-04T00:00:00"/>
    <n v="17816"/>
    <n v="0"/>
    <n v="3"/>
    <s v="XAXIS-XT-ROLLS-I"/>
    <n v="58.18"/>
    <s v="CHF"/>
    <s v=""/>
    <n v="3.5640000000000001"/>
    <n v="0"/>
    <n v="10.55"/>
    <n v="131.85"/>
    <n v="142.4"/>
    <s v="EMMI"/>
    <x v="1"/>
    <x v="0"/>
    <x v="1"/>
    <d v="2016-01-01T00:00:00"/>
    <d v="2016-08-11T00:00:00"/>
    <s v="GROUPM SERVICES AG"/>
    <x v="4"/>
    <x v="0"/>
  </r>
  <r>
    <d v="2016-02-04T00:00:00"/>
    <n v="17816"/>
    <n v="0"/>
    <n v="7"/>
    <s v="XAXIS-XP-UAP-D"/>
    <n v="424.5"/>
    <s v="CHF"/>
    <s v=""/>
    <n v="93.013999999999996"/>
    <n v="0"/>
    <n v="89.3"/>
    <n v="1116.1500000000001"/>
    <n v="1205.45"/>
    <s v="EMMI"/>
    <x v="1"/>
    <x v="0"/>
    <x v="0"/>
    <d v="2016-01-01T00:00:00"/>
    <d v="2016-08-11T00:00:00"/>
    <s v="GROUPM SERVICES AG"/>
    <x v="4"/>
    <x v="0"/>
  </r>
  <r>
    <d v="2016-02-04T00:00:00"/>
    <n v="17816"/>
    <n v="0"/>
    <n v="8"/>
    <s v="XAXIS-XP-UAP-F"/>
    <n v="109.77"/>
    <s v="CHF"/>
    <s v=""/>
    <n v="23.884"/>
    <n v="0"/>
    <n v="22.95"/>
    <n v="286.60000000000002"/>
    <n v="309.55"/>
    <s v="EMMI"/>
    <x v="1"/>
    <x v="0"/>
    <x v="0"/>
    <d v="2016-01-01T00:00:00"/>
    <d v="2016-08-11T00:00:00"/>
    <s v="GROUPM SERVICES AG"/>
    <x v="4"/>
    <x v="0"/>
  </r>
  <r>
    <d v="2016-02-04T00:00:00"/>
    <n v="17816"/>
    <n v="0"/>
    <n v="9"/>
    <s v="XAXIS-XP-UAP-I"/>
    <n v="15.9"/>
    <s v="CHF"/>
    <s v=""/>
    <n v="7.8979999999999997"/>
    <n v="0"/>
    <n v="7.6"/>
    <n v="94.8"/>
    <n v="102.4"/>
    <s v="EMMI"/>
    <x v="1"/>
    <x v="0"/>
    <x v="0"/>
    <d v="2016-01-01T00:00:00"/>
    <d v="2016-08-11T00:00:00"/>
    <s v="GROUPM SERVICES AG"/>
    <x v="4"/>
    <x v="0"/>
  </r>
  <r>
    <d v="2016-02-04T00:00:00"/>
    <n v="17816"/>
    <n v="0"/>
    <n v="4"/>
    <s v="XAXIS-XP-WB-D"/>
    <n v="264.83"/>
    <s v="CHF"/>
    <s v=""/>
    <n v="35.728999999999999"/>
    <n v="0"/>
    <n v="57.15"/>
    <n v="714.6"/>
    <n v="771.75"/>
    <s v="EMMI"/>
    <x v="1"/>
    <x v="0"/>
    <x v="0"/>
    <d v="2016-01-01T00:00:00"/>
    <d v="2016-08-11T00:00:00"/>
    <s v="GROUPM SERVICES AG"/>
    <x v="4"/>
    <x v="0"/>
  </r>
  <r>
    <d v="2016-02-04T00:00:00"/>
    <n v="17816"/>
    <n v="0"/>
    <n v="5"/>
    <s v="XAXIS-XP-WB-F"/>
    <n v="46.35"/>
    <s v="CHF"/>
    <s v=""/>
    <n v="7.7050000000000001"/>
    <n v="0"/>
    <n v="12.35"/>
    <n v="154.1"/>
    <n v="166.45"/>
    <s v="EMMI"/>
    <x v="1"/>
    <x v="0"/>
    <x v="0"/>
    <d v="2016-01-01T00:00:00"/>
    <d v="2016-08-11T00:00:00"/>
    <s v="GROUPM SERVICES AG"/>
    <x v="4"/>
    <x v="0"/>
  </r>
  <r>
    <d v="2016-02-04T00:00:00"/>
    <n v="17816"/>
    <n v="0"/>
    <n v="6"/>
    <s v="XAXIS-XP-WB-I"/>
    <n v="9.2799999999999994"/>
    <s v="CHF"/>
    <s v=""/>
    <n v="1.6379999999999999"/>
    <n v="0"/>
    <n v="2.6"/>
    <n v="32.75"/>
    <n v="35.35"/>
    <s v="EMMI"/>
    <x v="1"/>
    <x v="0"/>
    <x v="0"/>
    <d v="2016-01-01T00:00:00"/>
    <d v="2016-08-11T00:00:00"/>
    <s v="GROUPM SERVICES AG"/>
    <x v="4"/>
    <x v="0"/>
  </r>
  <r>
    <d v="2016-02-04T00:00:00"/>
    <n v="17817"/>
    <n v="0"/>
    <n v="1"/>
    <s v="XAXIS-XT-ROLLS-D"/>
    <n v="458.55"/>
    <s v="CHF"/>
    <s v=""/>
    <n v="27.125"/>
    <n v="0"/>
    <n v="62.95"/>
    <n v="786.65"/>
    <n v="849.6"/>
    <s v="EMMI"/>
    <x v="1"/>
    <x v="0"/>
    <x v="1"/>
    <d v="2016-01-01T00:00:00"/>
    <d v="2016-08-11T00:00:00"/>
    <s v="GROUPM SERVICES AG"/>
    <x v="5"/>
    <x v="0"/>
  </r>
  <r>
    <d v="2016-02-04T00:00:00"/>
    <n v="17817"/>
    <n v="0"/>
    <n v="2"/>
    <s v="XAXIS-XT-ROLLS-F"/>
    <n v="202.09"/>
    <s v="CHF"/>
    <s v=""/>
    <n v="12.492000000000001"/>
    <n v="0"/>
    <n v="29"/>
    <n v="362.25"/>
    <n v="391.25"/>
    <s v="EMMI"/>
    <x v="1"/>
    <x v="0"/>
    <x v="1"/>
    <d v="2016-01-01T00:00:00"/>
    <d v="2016-08-11T00:00:00"/>
    <s v="GROUPM SERVICES AG"/>
    <x v="5"/>
    <x v="0"/>
  </r>
  <r>
    <d v="2016-02-04T00:00:00"/>
    <n v="17817"/>
    <n v="0"/>
    <n v="3"/>
    <s v="XAXIS-XT-ROLLS-I"/>
    <n v="28.76"/>
    <s v="CHF"/>
    <s v=""/>
    <n v="1.762"/>
    <n v="0"/>
    <n v="4.0999999999999996"/>
    <n v="51.1"/>
    <n v="55.2"/>
    <s v="EMMI"/>
    <x v="1"/>
    <x v="0"/>
    <x v="1"/>
    <d v="2016-01-01T00:00:00"/>
    <d v="2016-08-11T00:00:00"/>
    <s v="GROUPM SERVICES AG"/>
    <x v="5"/>
    <x v="0"/>
  </r>
  <r>
    <d v="2016-02-04T00:00:00"/>
    <n v="17818"/>
    <n v="0"/>
    <n v="1"/>
    <s v="XAXIS-XP-WB-D"/>
    <n v="3742.18"/>
    <s v="CHF"/>
    <s v=""/>
    <n v="504.875"/>
    <n v="0"/>
    <n v="1130.9000000000001"/>
    <n v="14136.5"/>
    <n v="15267.4"/>
    <s v="IKEA AG"/>
    <x v="1"/>
    <x v="0"/>
    <x v="0"/>
    <d v="2016-01-01T00:00:00"/>
    <d v="2016-08-11T00:00:00"/>
    <s v="GROUPM SERVICES AG"/>
    <x v="6"/>
    <x v="0"/>
  </r>
  <r>
    <d v="2016-02-04T00:00:00"/>
    <n v="17818"/>
    <n v="0"/>
    <n v="2"/>
    <s v="XAXIS-XP-WB-F"/>
    <n v="1084.5999999999999"/>
    <s v="CHF"/>
    <s v=""/>
    <n v="180.31299999999999"/>
    <n v="0"/>
    <n v="403.9"/>
    <n v="5048.75"/>
    <n v="5452.65"/>
    <s v="IKEA AG"/>
    <x v="1"/>
    <x v="0"/>
    <x v="0"/>
    <d v="2016-01-01T00:00:00"/>
    <d v="2016-08-11T00:00:00"/>
    <s v="GROUPM SERVICES AG"/>
    <x v="6"/>
    <x v="0"/>
  </r>
  <r>
    <d v="2016-02-04T00:00:00"/>
    <n v="17818"/>
    <n v="0"/>
    <n v="3"/>
    <s v="XAXIS-XP-WB-I"/>
    <n v="204.34"/>
    <s v="CHF"/>
    <s v=""/>
    <n v="36.063000000000002"/>
    <n v="0"/>
    <n v="80.8"/>
    <n v="1009.75"/>
    <n v="1090.55"/>
    <s v="IKEA AG"/>
    <x v="1"/>
    <x v="0"/>
    <x v="0"/>
    <d v="2016-01-01T00:00:00"/>
    <d v="2016-08-11T00:00:00"/>
    <s v="GROUPM SERVICES AG"/>
    <x v="6"/>
    <x v="0"/>
  </r>
  <r>
    <d v="2016-02-04T00:00:00"/>
    <n v="17819"/>
    <n v="0"/>
    <n v="1"/>
    <s v="XAXIS-XT-ROLLS-D"/>
    <n v="4074.95"/>
    <s v="CHF"/>
    <s v=""/>
    <n v="241.05"/>
    <n v="0"/>
    <n v="559.25"/>
    <n v="6990.45"/>
    <n v="7549.7"/>
    <s v="MEDIAMARKT"/>
    <x v="1"/>
    <x v="0"/>
    <x v="1"/>
    <d v="2016-01-01T00:00:00"/>
    <d v="2016-08-11T00:00:00"/>
    <s v="GROUPM SERVICES AG"/>
    <x v="7"/>
    <x v="0"/>
  </r>
  <r>
    <d v="2016-02-04T00:00:00"/>
    <n v="17819"/>
    <n v="0"/>
    <n v="4"/>
    <s v="XAXIS-XT-ROLLS-F"/>
    <n v="1350"/>
    <s v="CHF"/>
    <s v=""/>
    <n v="83.45"/>
    <n v="0"/>
    <n v="193.6"/>
    <n v="2420.0500000000002"/>
    <n v="2613.65"/>
    <s v="MEDIAMARKT"/>
    <x v="1"/>
    <x v="0"/>
    <x v="1"/>
    <d v="2016-01-01T00:00:00"/>
    <d v="2016-08-11T00:00:00"/>
    <s v="GROUPM SERVICES AG"/>
    <x v="7"/>
    <x v="0"/>
  </r>
  <r>
    <d v="2016-02-04T00:00:00"/>
    <n v="17819"/>
    <n v="0"/>
    <n v="6"/>
    <s v="XAXIS-XT-ROLLS-I"/>
    <n v="235.07"/>
    <s v="CHF"/>
    <s v=""/>
    <n v="14.4"/>
    <n v="0"/>
    <n v="33.4"/>
    <n v="417.6"/>
    <n v="451"/>
    <s v="MEDIAMARKT"/>
    <x v="1"/>
    <x v="0"/>
    <x v="1"/>
    <d v="2016-01-01T00:00:00"/>
    <d v="2016-08-11T00:00:00"/>
    <s v="GROUPM SERVICES AG"/>
    <x v="7"/>
    <x v="0"/>
  </r>
  <r>
    <d v="2016-02-04T00:00:00"/>
    <n v="17820"/>
    <n v="0"/>
    <n v="1"/>
    <s v="XAXIS-XT-ROLLS-D"/>
    <n v="903.35"/>
    <s v="CHF"/>
    <s v=""/>
    <n v="53.436999999999998"/>
    <n v="0"/>
    <n v="123.95"/>
    <n v="1549.65"/>
    <n v="1673.6"/>
    <s v="MEDIAMARKT"/>
    <x v="1"/>
    <x v="0"/>
    <x v="1"/>
    <d v="2016-01-01T00:00:00"/>
    <d v="2016-08-11T00:00:00"/>
    <s v="GROUPM SERVICES AG"/>
    <x v="8"/>
    <x v="0"/>
  </r>
  <r>
    <d v="2016-02-04T00:00:00"/>
    <n v="17820"/>
    <n v="0"/>
    <n v="2"/>
    <s v="XAXIS-XT-ROLLS-D"/>
    <n v="814.89"/>
    <s v="CHF"/>
    <s v=""/>
    <n v="48.204000000000001"/>
    <n v="0"/>
    <n v="111.85"/>
    <n v="1397.9"/>
    <n v="1509.75"/>
    <s v="MEDIAMARKT"/>
    <x v="1"/>
    <x v="0"/>
    <x v="1"/>
    <d v="2016-01-01T00:00:00"/>
    <d v="2016-08-11T00:00:00"/>
    <s v="GROUPM SERVICES AG"/>
    <x v="8"/>
    <x v="0"/>
  </r>
  <r>
    <d v="2016-02-04T00:00:00"/>
    <n v="17820"/>
    <n v="0"/>
    <n v="3"/>
    <s v="XAXIS-XT-ROLLS-F"/>
    <n v="259.18"/>
    <s v="CHF"/>
    <s v=""/>
    <n v="16.021000000000001"/>
    <n v="0"/>
    <n v="37.15"/>
    <n v="464.6"/>
    <n v="501.75"/>
    <s v="MEDIAMARKT"/>
    <x v="1"/>
    <x v="0"/>
    <x v="1"/>
    <d v="2016-01-01T00:00:00"/>
    <d v="2016-08-11T00:00:00"/>
    <s v="GROUPM SERVICES AG"/>
    <x v="8"/>
    <x v="0"/>
  </r>
  <r>
    <d v="2016-02-04T00:00:00"/>
    <n v="17820"/>
    <n v="0"/>
    <n v="4"/>
    <s v="XAXIS-XT-ROLLS-F"/>
    <n v="286.92"/>
    <s v="CHF"/>
    <s v=""/>
    <n v="17.736000000000001"/>
    <n v="0"/>
    <n v="41.15"/>
    <n v="514.35"/>
    <n v="555.5"/>
    <s v="MEDIAMARKT"/>
    <x v="1"/>
    <x v="0"/>
    <x v="1"/>
    <d v="2016-01-01T00:00:00"/>
    <d v="2016-08-11T00:00:00"/>
    <s v="GROUPM SERVICES AG"/>
    <x v="8"/>
    <x v="0"/>
  </r>
  <r>
    <d v="2016-02-04T00:00:00"/>
    <n v="17820"/>
    <n v="0"/>
    <n v="5"/>
    <s v="XAXIS-XT-ROLLS-I"/>
    <n v="35.54"/>
    <s v="CHF"/>
    <s v=""/>
    <n v="2.177"/>
    <n v="0"/>
    <n v="5.05"/>
    <n v="63.15"/>
    <n v="68.2"/>
    <s v="MEDIAMARKT"/>
    <x v="1"/>
    <x v="0"/>
    <x v="1"/>
    <d v="2016-01-01T00:00:00"/>
    <d v="2016-08-11T00:00:00"/>
    <s v="GROUPM SERVICES AG"/>
    <x v="8"/>
    <x v="0"/>
  </r>
  <r>
    <d v="2016-02-04T00:00:00"/>
    <n v="17820"/>
    <n v="0"/>
    <n v="6"/>
    <s v="XAXIS-XT-ROLLS-I"/>
    <n v="34.58"/>
    <s v="CHF"/>
    <s v=""/>
    <n v="2.1179999999999999"/>
    <n v="0"/>
    <n v="4.9000000000000004"/>
    <n v="61.4"/>
    <n v="66.3"/>
    <s v="MEDIAMARKT"/>
    <x v="1"/>
    <x v="0"/>
    <x v="1"/>
    <d v="2016-01-01T00:00:00"/>
    <d v="2016-08-11T00:00:00"/>
    <s v="GROUPM SERVICES AG"/>
    <x v="8"/>
    <x v="0"/>
  </r>
  <r>
    <d v="2016-02-04T00:00:00"/>
    <n v="17822"/>
    <n v="0"/>
    <n v="7"/>
    <s v="XAXIS-XP-UAP-D"/>
    <n v="456.38"/>
    <s v="CHF"/>
    <s v=""/>
    <n v="100"/>
    <n v="0"/>
    <n v="64"/>
    <n v="800"/>
    <n v="864"/>
    <s v="MEDIAMARKT"/>
    <x v="1"/>
    <x v="0"/>
    <x v="0"/>
    <d v="2016-01-01T00:00:00"/>
    <d v="2016-08-11T00:00:00"/>
    <s v="GROUPM SERVICES AG"/>
    <x v="9"/>
    <x v="0"/>
  </r>
  <r>
    <d v="2016-02-04T00:00:00"/>
    <n v="17822"/>
    <n v="0"/>
    <n v="13"/>
    <s v="XAXIS-XP-UAP-D"/>
    <n v="1186.28"/>
    <s v="CHF"/>
    <s v=""/>
    <n v="259.93299999999999"/>
    <n v="0"/>
    <n v="249.55"/>
    <n v="3119.2"/>
    <n v="3368.75"/>
    <s v="MEDIAMARKT"/>
    <x v="1"/>
    <x v="0"/>
    <x v="0"/>
    <d v="2016-01-01T00:00:00"/>
    <d v="2016-08-11T00:00:00"/>
    <s v="GROUPM SERVICES AG"/>
    <x v="9"/>
    <x v="0"/>
  </r>
  <r>
    <d v="2016-02-04T00:00:00"/>
    <n v="17822"/>
    <n v="0"/>
    <n v="8"/>
    <s v="XAXIS-XP-UAP-F"/>
    <n v="155.66"/>
    <s v="CHF"/>
    <s v=""/>
    <n v="33.868000000000002"/>
    <n v="0"/>
    <n v="21.7"/>
    <n v="270.95"/>
    <n v="292.64999999999998"/>
    <s v="MEDIAMARKT"/>
    <x v="1"/>
    <x v="0"/>
    <x v="0"/>
    <d v="2016-01-01T00:00:00"/>
    <d v="2016-08-11T00:00:00"/>
    <s v="GROUPM SERVICES AG"/>
    <x v="9"/>
    <x v="0"/>
  </r>
  <r>
    <d v="2016-02-04T00:00:00"/>
    <n v="17822"/>
    <n v="0"/>
    <n v="14"/>
    <s v="XAXIS-XP-UAP-F"/>
    <n v="352.38"/>
    <s v="CHF"/>
    <s v=""/>
    <n v="76.671000000000006"/>
    <n v="0"/>
    <n v="73.599999999999994"/>
    <n v="920.05"/>
    <n v="993.65"/>
    <s v="MEDIAMARKT"/>
    <x v="1"/>
    <x v="0"/>
    <x v="0"/>
    <d v="2016-01-01T00:00:00"/>
    <d v="2016-08-11T00:00:00"/>
    <s v="GROUPM SERVICES AG"/>
    <x v="9"/>
    <x v="0"/>
  </r>
  <r>
    <d v="2016-02-04T00:00:00"/>
    <n v="17822"/>
    <n v="0"/>
    <n v="9"/>
    <s v="XAXIS-XP-UAP-I"/>
    <n v="11.67"/>
    <s v="CHF"/>
    <s v=""/>
    <n v="5.8"/>
    <n v="0"/>
    <n v="3.7"/>
    <n v="46.4"/>
    <n v="50.1"/>
    <s v="MEDIAMARKT"/>
    <x v="1"/>
    <x v="0"/>
    <x v="0"/>
    <d v="2016-01-01T00:00:00"/>
    <d v="2016-08-11T00:00:00"/>
    <s v="GROUPM SERVICES AG"/>
    <x v="9"/>
    <x v="0"/>
  </r>
  <r>
    <d v="2016-02-04T00:00:00"/>
    <n v="17822"/>
    <n v="0"/>
    <n v="15"/>
    <s v="XAXIS-XP-UAP-I"/>
    <n v="36.520000000000003"/>
    <s v="CHF"/>
    <s v=""/>
    <n v="18.143000000000001"/>
    <n v="0"/>
    <n v="17.399999999999999"/>
    <n v="217.7"/>
    <n v="235.1"/>
    <s v="MEDIAMARKT"/>
    <x v="1"/>
    <x v="0"/>
    <x v="0"/>
    <d v="2016-01-01T00:00:00"/>
    <d v="2016-08-11T00:00:00"/>
    <s v="GROUPM SERVICES AG"/>
    <x v="9"/>
    <x v="0"/>
  </r>
  <r>
    <d v="2016-02-04T00:00:00"/>
    <n v="17822"/>
    <n v="0"/>
    <n v="1"/>
    <s v="XAXIS-XM-MRT-D"/>
    <n v="515.16999999999996"/>
    <s v="CHF"/>
    <s v=""/>
    <n v="54.506"/>
    <n v="0"/>
    <n v="113.35"/>
    <n v="1417.15"/>
    <n v="1530.5"/>
    <s v="MEDIAMARKT"/>
    <x v="1"/>
    <x v="0"/>
    <x v="2"/>
    <d v="2016-01-01T00:00:00"/>
    <d v="2016-08-11T00:00:00"/>
    <s v="GROUPM SERVICES AG"/>
    <x v="9"/>
    <x v="0"/>
  </r>
  <r>
    <d v="2016-02-04T00:00:00"/>
    <n v="17822"/>
    <n v="0"/>
    <n v="10"/>
    <s v="XAXIS-XM-MRT-D"/>
    <n v="491.49"/>
    <s v="CHF"/>
    <s v=""/>
    <n v="52"/>
    <n v="0"/>
    <n v="124.8"/>
    <n v="1560"/>
    <n v="1684.8"/>
    <s v="MEDIAMARKT"/>
    <x v="1"/>
    <x v="0"/>
    <x v="2"/>
    <d v="2016-01-01T00:00:00"/>
    <d v="2016-08-11T00:00:00"/>
    <s v="GROUPM SERVICES AG"/>
    <x v="9"/>
    <x v="0"/>
  </r>
  <r>
    <d v="2016-02-04T00:00:00"/>
    <n v="17822"/>
    <n v="0"/>
    <n v="2"/>
    <s v="XAXIS-XM-MRT-F"/>
    <n v="77.19"/>
    <s v="CHF"/>
    <s v=""/>
    <n v="20"/>
    <n v="0"/>
    <n v="41.6"/>
    <n v="520"/>
    <n v="561.6"/>
    <s v="MEDIAMARKT"/>
    <x v="1"/>
    <x v="0"/>
    <x v="2"/>
    <d v="2016-01-01T00:00:00"/>
    <d v="2016-08-11T00:00:00"/>
    <s v="GROUPM SERVICES AG"/>
    <x v="9"/>
    <x v="0"/>
  </r>
  <r>
    <d v="2016-02-04T00:00:00"/>
    <n v="17822"/>
    <n v="0"/>
    <n v="11"/>
    <s v="XAXIS-XM-MRT-F"/>
    <n v="77.16"/>
    <s v="CHF"/>
    <s v=""/>
    <n v="19.992000000000001"/>
    <n v="0"/>
    <n v="48"/>
    <n v="599.75"/>
    <n v="647.75"/>
    <s v="MEDIAMARKT"/>
    <x v="1"/>
    <x v="0"/>
    <x v="2"/>
    <d v="2016-01-01T00:00:00"/>
    <d v="2016-08-11T00:00:00"/>
    <s v="GROUPM SERVICES AG"/>
    <x v="9"/>
    <x v="0"/>
  </r>
  <r>
    <d v="2016-02-04T00:00:00"/>
    <n v="17822"/>
    <n v="0"/>
    <n v="3"/>
    <s v="XAXIS-XM-MRT-I"/>
    <n v="38.53"/>
    <s v="CHF"/>
    <s v=""/>
    <n v="4"/>
    <n v="0"/>
    <n v="8.3000000000000007"/>
    <n v="104"/>
    <n v="112.3"/>
    <s v="MEDIAMARKT"/>
    <x v="1"/>
    <x v="0"/>
    <x v="2"/>
    <d v="2016-01-01T00:00:00"/>
    <d v="2016-08-11T00:00:00"/>
    <s v="GROUPM SERVICES AG"/>
    <x v="9"/>
    <x v="0"/>
  </r>
  <r>
    <d v="2016-02-04T00:00:00"/>
    <n v="17822"/>
    <n v="0"/>
    <n v="12"/>
    <s v="XAXIS-XM-MRT-I"/>
    <n v="38.53"/>
    <s v="CHF"/>
    <s v=""/>
    <n v="4"/>
    <n v="0"/>
    <n v="9.6"/>
    <n v="120"/>
    <n v="129.6"/>
    <s v="MEDIAMARKT"/>
    <x v="1"/>
    <x v="0"/>
    <x v="2"/>
    <d v="2016-01-01T00:00:00"/>
    <d v="2016-08-11T00:00:00"/>
    <s v="GROUPM SERVICES AG"/>
    <x v="9"/>
    <x v="0"/>
  </r>
  <r>
    <d v="2016-02-04T00:00:00"/>
    <n v="17823"/>
    <n v="0"/>
    <n v="6"/>
    <s v="XAXIS-XP-UAP-D"/>
    <n v="228.19"/>
    <s v="CHF"/>
    <s v=""/>
    <n v="50"/>
    <n v="0"/>
    <n v="32"/>
    <n v="400"/>
    <n v="432"/>
    <s v="MEDIAMARKT"/>
    <x v="1"/>
    <x v="0"/>
    <x v="0"/>
    <d v="2016-01-01T00:00:00"/>
    <d v="2016-08-11T00:00:00"/>
    <s v="GROUPM SERVICES AG"/>
    <x v="10"/>
    <x v="0"/>
  </r>
  <r>
    <d v="2016-02-04T00:00:00"/>
    <n v="17823"/>
    <n v="0"/>
    <n v="12"/>
    <s v="XAXIS-XP-UAP-D"/>
    <n v="593.29"/>
    <s v="CHF"/>
    <s v=""/>
    <n v="130"/>
    <n v="0"/>
    <n v="124.8"/>
    <n v="1560"/>
    <n v="1684.8"/>
    <s v="MEDIAMARKT"/>
    <x v="1"/>
    <x v="0"/>
    <x v="0"/>
    <d v="2016-01-01T00:00:00"/>
    <d v="2016-08-11T00:00:00"/>
    <s v="GROUPM SERVICES AG"/>
    <x v="10"/>
    <x v="0"/>
  </r>
  <r>
    <d v="2016-02-04T00:00:00"/>
    <n v="17823"/>
    <n v="0"/>
    <n v="7"/>
    <s v="XAXIS-XP-UAP-F"/>
    <n v="90.61"/>
    <s v="CHF"/>
    <s v=""/>
    <n v="19.715"/>
    <n v="0"/>
    <n v="12.6"/>
    <n v="157.69999999999999"/>
    <n v="170.3"/>
    <s v="MEDIAMARKT"/>
    <x v="1"/>
    <x v="0"/>
    <x v="0"/>
    <d v="2016-01-01T00:00:00"/>
    <d v="2016-08-11T00:00:00"/>
    <s v="GROUPM SERVICES AG"/>
    <x v="10"/>
    <x v="0"/>
  </r>
  <r>
    <d v="2016-02-04T00:00:00"/>
    <n v="17823"/>
    <n v="0"/>
    <n v="13"/>
    <s v="XAXIS-XP-UAP-F"/>
    <n v="218.31"/>
    <s v="CHF"/>
    <s v=""/>
    <n v="47.5"/>
    <n v="0"/>
    <n v="45.6"/>
    <n v="570"/>
    <n v="615.6"/>
    <s v="MEDIAMARKT"/>
    <x v="1"/>
    <x v="0"/>
    <x v="0"/>
    <d v="2016-01-01T00:00:00"/>
    <d v="2016-08-11T00:00:00"/>
    <s v="GROUPM SERVICES AG"/>
    <x v="10"/>
    <x v="0"/>
  </r>
  <r>
    <d v="2016-02-04T00:00:00"/>
    <n v="17823"/>
    <n v="0"/>
    <n v="8"/>
    <s v="XAXIS-XP-UAP-I"/>
    <n v="5.84"/>
    <s v="CHF"/>
    <s v=""/>
    <n v="2.9"/>
    <n v="0"/>
    <n v="1.85"/>
    <n v="23.2"/>
    <n v="25.05"/>
    <s v="MEDIAMARKT"/>
    <x v="1"/>
    <x v="0"/>
    <x v="0"/>
    <d v="2016-01-01T00:00:00"/>
    <d v="2016-08-11T00:00:00"/>
    <s v="GROUPM SERVICES AG"/>
    <x v="10"/>
    <x v="0"/>
  </r>
  <r>
    <d v="2016-02-04T00:00:00"/>
    <n v="17823"/>
    <n v="0"/>
    <n v="14"/>
    <s v="XAXIS-XP-UAP-I"/>
    <n v="20.13"/>
    <s v="CHF"/>
    <s v=""/>
    <n v="10"/>
    <n v="0"/>
    <n v="9.6"/>
    <n v="120"/>
    <n v="129.6"/>
    <s v="MEDIAMARKT"/>
    <x v="1"/>
    <x v="0"/>
    <x v="0"/>
    <d v="2016-01-01T00:00:00"/>
    <d v="2016-08-11T00:00:00"/>
    <s v="GROUPM SERVICES AG"/>
    <x v="10"/>
    <x v="0"/>
  </r>
  <r>
    <d v="2016-02-04T00:00:00"/>
    <n v="17823"/>
    <n v="0"/>
    <n v="1"/>
    <s v="XAXIS-XM-MRT-D"/>
    <n v="283.55"/>
    <s v="CHF"/>
    <s v=""/>
    <n v="30"/>
    <n v="0"/>
    <n v="62.4"/>
    <n v="780"/>
    <n v="842.4"/>
    <s v="MEDIAMARKT"/>
    <x v="1"/>
    <x v="0"/>
    <x v="2"/>
    <d v="2016-01-01T00:00:00"/>
    <d v="2016-08-11T00:00:00"/>
    <s v="GROUPM SERVICES AG"/>
    <x v="10"/>
    <x v="0"/>
  </r>
  <r>
    <d v="2016-02-04T00:00:00"/>
    <n v="17823"/>
    <n v="0"/>
    <n v="9"/>
    <s v="XAXIS-XM-MRT-D"/>
    <n v="270.79000000000002"/>
    <s v="CHF"/>
    <s v=""/>
    <n v="28.65"/>
    <n v="0"/>
    <n v="68.75"/>
    <n v="859.5"/>
    <n v="928.25"/>
    <s v="MEDIAMARKT"/>
    <x v="1"/>
    <x v="0"/>
    <x v="2"/>
    <d v="2016-01-01T00:00:00"/>
    <d v="2016-08-11T00:00:00"/>
    <s v="GROUPM SERVICES AG"/>
    <x v="10"/>
    <x v="0"/>
  </r>
  <r>
    <d v="2016-02-04T00:00:00"/>
    <n v="17823"/>
    <n v="0"/>
    <n v="2"/>
    <s v="XAXIS-XM-MRT-F"/>
    <n v="38.6"/>
    <s v="CHF"/>
    <s v=""/>
    <n v="10"/>
    <n v="0"/>
    <n v="20.8"/>
    <n v="260"/>
    <n v="280.8"/>
    <s v="MEDIAMARKT"/>
    <x v="1"/>
    <x v="0"/>
    <x v="2"/>
    <d v="2016-01-01T00:00:00"/>
    <d v="2016-08-11T00:00:00"/>
    <s v="GROUPM SERVICES AG"/>
    <x v="10"/>
    <x v="0"/>
  </r>
  <r>
    <d v="2016-02-04T00:00:00"/>
    <n v="17823"/>
    <n v="0"/>
    <n v="10"/>
    <s v="XAXIS-XM-MRT-F"/>
    <n v="38.6"/>
    <s v="CHF"/>
    <s v=""/>
    <n v="10"/>
    <n v="0"/>
    <n v="24"/>
    <n v="300"/>
    <n v="324"/>
    <s v="MEDIAMARKT"/>
    <x v="1"/>
    <x v="0"/>
    <x v="2"/>
    <d v="2016-01-01T00:00:00"/>
    <d v="2016-08-11T00:00:00"/>
    <s v="GROUPM SERVICES AG"/>
    <x v="10"/>
    <x v="0"/>
  </r>
  <r>
    <d v="2016-02-04T00:00:00"/>
    <n v="17823"/>
    <n v="0"/>
    <n v="3"/>
    <s v="XAXIS-XM-MRT-I"/>
    <n v="19.27"/>
    <s v="CHF"/>
    <s v=""/>
    <n v="2"/>
    <n v="0"/>
    <n v="4.1500000000000004"/>
    <n v="52"/>
    <n v="56.15"/>
    <s v="MEDIAMARKT"/>
    <x v="1"/>
    <x v="0"/>
    <x v="2"/>
    <d v="2016-01-01T00:00:00"/>
    <d v="2016-08-11T00:00:00"/>
    <s v="GROUPM SERVICES AG"/>
    <x v="10"/>
    <x v="0"/>
  </r>
  <r>
    <d v="2016-02-04T00:00:00"/>
    <n v="17823"/>
    <n v="0"/>
    <n v="11"/>
    <s v="XAXIS-XM-MRT-I"/>
    <n v="19.27"/>
    <s v="CHF"/>
    <s v=""/>
    <n v="2"/>
    <n v="0"/>
    <n v="4.8"/>
    <n v="60"/>
    <n v="64.8"/>
    <s v="MEDIAMARKT"/>
    <x v="1"/>
    <x v="0"/>
    <x v="2"/>
    <d v="2016-01-01T00:00:00"/>
    <d v="2016-08-11T00:00:00"/>
    <s v="GROUPM SERVICES AG"/>
    <x v="10"/>
    <x v="0"/>
  </r>
  <r>
    <d v="2016-02-04T00:00:00"/>
    <n v="17824"/>
    <n v="0"/>
    <n v="7"/>
    <s v="XAXIS-XP-UAP-D"/>
    <n v="3872.05"/>
    <s v="CHF"/>
    <s v=""/>
    <n v="848.42600000000004"/>
    <n v="0"/>
    <n v="271.5"/>
    <n v="3393.7"/>
    <n v="3665.2"/>
    <s v="MEDIAMARKT"/>
    <x v="1"/>
    <x v="0"/>
    <x v="0"/>
    <d v="2016-01-01T00:00:00"/>
    <d v="2016-08-11T00:00:00"/>
    <s v="GROUPM SERVICES AG"/>
    <x v="11"/>
    <x v="0"/>
  </r>
  <r>
    <d v="2016-02-04T00:00:00"/>
    <n v="17824"/>
    <n v="0"/>
    <n v="8"/>
    <s v="XAXIS-XP-UAP-F"/>
    <n v="1744.23"/>
    <s v="CHF"/>
    <s v=""/>
    <n v="379.51100000000002"/>
    <n v="0"/>
    <n v="121.45"/>
    <n v="1518.05"/>
    <n v="1639.5"/>
    <s v="MEDIAMARKT"/>
    <x v="1"/>
    <x v="0"/>
    <x v="0"/>
    <d v="2016-01-01T00:00:00"/>
    <d v="2016-08-11T00:00:00"/>
    <s v="GROUPM SERVICES AG"/>
    <x v="11"/>
    <x v="0"/>
  </r>
  <r>
    <d v="2016-02-04T00:00:00"/>
    <n v="17824"/>
    <n v="0"/>
    <n v="9"/>
    <s v="XAXIS-XP-UAP-I"/>
    <n v="148.9"/>
    <s v="CHF"/>
    <s v=""/>
    <n v="73.977999999999994"/>
    <n v="0"/>
    <n v="23.65"/>
    <n v="295.89999999999998"/>
    <n v="319.55"/>
    <s v="MEDIAMARKT"/>
    <x v="1"/>
    <x v="0"/>
    <x v="0"/>
    <d v="2016-01-01T00:00:00"/>
    <d v="2016-08-11T00:00:00"/>
    <s v="GROUPM SERVICES AG"/>
    <x v="11"/>
    <x v="0"/>
  </r>
  <r>
    <d v="2016-02-04T00:00:00"/>
    <n v="17824"/>
    <n v="0"/>
    <n v="4"/>
    <s v="XAXIS-XM-MRT-D"/>
    <n v="410.66"/>
    <s v="CHF"/>
    <s v=""/>
    <n v="43.448"/>
    <n v="0"/>
    <n v="76.45"/>
    <n v="955.85"/>
    <n v="1032.3"/>
    <s v="MEDIAMARKT"/>
    <x v="1"/>
    <x v="0"/>
    <x v="2"/>
    <d v="2016-01-01T00:00:00"/>
    <d v="2016-08-11T00:00:00"/>
    <s v="GROUPM SERVICES AG"/>
    <x v="11"/>
    <x v="0"/>
  </r>
  <r>
    <d v="2016-02-04T00:00:00"/>
    <n v="17824"/>
    <n v="0"/>
    <n v="5"/>
    <s v="XAXIS-XM-MRT-F"/>
    <n v="64.56"/>
    <s v="CHF"/>
    <s v=""/>
    <n v="16.727"/>
    <n v="0"/>
    <n v="29.45"/>
    <n v="368"/>
    <n v="397.45"/>
    <s v="MEDIAMARKT"/>
    <x v="1"/>
    <x v="0"/>
    <x v="2"/>
    <d v="2016-01-01T00:00:00"/>
    <d v="2016-08-11T00:00:00"/>
    <s v="GROUPM SERVICES AG"/>
    <x v="11"/>
    <x v="0"/>
  </r>
  <r>
    <d v="2016-02-04T00:00:00"/>
    <n v="17824"/>
    <n v="0"/>
    <n v="6"/>
    <s v="XAXIS-XM-MRT-I"/>
    <n v="23.48"/>
    <s v="CHF"/>
    <s v=""/>
    <n v="2.4369999999999998"/>
    <n v="0"/>
    <n v="4.3"/>
    <n v="53.6"/>
    <n v="57.9"/>
    <s v="MEDIAMARKT"/>
    <x v="1"/>
    <x v="0"/>
    <x v="2"/>
    <d v="2016-01-01T00:00:00"/>
    <d v="2016-08-11T00:00:00"/>
    <s v="GROUPM SERVICES AG"/>
    <x v="11"/>
    <x v="0"/>
  </r>
  <r>
    <d v="2016-02-04T00:00:00"/>
    <n v="17825"/>
    <n v="0"/>
    <n v="7"/>
    <s v="XAXIS-XP-UAP-D"/>
    <n v="5545.93"/>
    <s v="CHF"/>
    <s v=""/>
    <n v="1215.201"/>
    <n v="0"/>
    <n v="388.85"/>
    <n v="4860.8"/>
    <n v="5249.65"/>
    <s v="MEDIAMARKT"/>
    <x v="1"/>
    <x v="0"/>
    <x v="0"/>
    <d v="2016-01-01T00:00:00"/>
    <d v="2016-08-11T00:00:00"/>
    <s v="GROUPM SERVICES AG"/>
    <x v="12"/>
    <x v="0"/>
  </r>
  <r>
    <d v="2016-02-04T00:00:00"/>
    <n v="17825"/>
    <n v="0"/>
    <n v="8"/>
    <s v="XAXIS-XP-UAP-F"/>
    <n v="2303.96"/>
    <s v="CHF"/>
    <s v=""/>
    <n v="501.29700000000003"/>
    <n v="0"/>
    <n v="160.4"/>
    <n v="2005.2"/>
    <n v="2165.6"/>
    <s v="MEDIAMARKT"/>
    <x v="1"/>
    <x v="0"/>
    <x v="0"/>
    <d v="2016-01-01T00:00:00"/>
    <d v="2016-08-11T00:00:00"/>
    <s v="GROUPM SERVICES AG"/>
    <x v="12"/>
    <x v="0"/>
  </r>
  <r>
    <d v="2016-02-04T00:00:00"/>
    <n v="17825"/>
    <n v="0"/>
    <n v="9"/>
    <s v="XAXIS-XP-UAP-I"/>
    <n v="198.51"/>
    <s v="CHF"/>
    <s v=""/>
    <n v="98.626999999999995"/>
    <n v="0"/>
    <n v="31.55"/>
    <n v="394.5"/>
    <n v="426.05"/>
    <s v="MEDIAMARKT"/>
    <x v="1"/>
    <x v="0"/>
    <x v="0"/>
    <d v="2016-01-01T00:00:00"/>
    <d v="2016-08-11T00:00:00"/>
    <s v="GROUPM SERVICES AG"/>
    <x v="12"/>
    <x v="0"/>
  </r>
  <r>
    <d v="2016-02-04T00:00:00"/>
    <n v="17825"/>
    <n v="0"/>
    <n v="1"/>
    <s v="XAXIS-XM-MRT-D"/>
    <n v="614.36"/>
    <s v="CHF"/>
    <s v=""/>
    <n v="65"/>
    <n v="0"/>
    <n v="114.4"/>
    <n v="1430"/>
    <n v="1544.4"/>
    <s v="MEDIAMARKT"/>
    <x v="1"/>
    <x v="0"/>
    <x v="2"/>
    <d v="2016-01-01T00:00:00"/>
    <d v="2016-08-11T00:00:00"/>
    <s v="GROUPM SERVICES AG"/>
    <x v="12"/>
    <x v="0"/>
  </r>
  <r>
    <d v="2016-02-04T00:00:00"/>
    <n v="17825"/>
    <n v="0"/>
    <n v="2"/>
    <s v="XAXIS-XM-MRT-F"/>
    <n v="88.77"/>
    <s v="CHF"/>
    <s v=""/>
    <n v="23"/>
    <n v="0"/>
    <n v="40.5"/>
    <n v="506"/>
    <n v="546.5"/>
    <s v="MEDIAMARKT"/>
    <x v="1"/>
    <x v="0"/>
    <x v="2"/>
    <d v="2016-01-01T00:00:00"/>
    <d v="2016-08-11T00:00:00"/>
    <s v="GROUPM SERVICES AG"/>
    <x v="12"/>
    <x v="0"/>
  </r>
  <r>
    <d v="2016-02-04T00:00:00"/>
    <n v="17825"/>
    <n v="0"/>
    <n v="3"/>
    <s v="XAXIS-XM-MRT-I"/>
    <n v="42.34"/>
    <s v="CHF"/>
    <s v=""/>
    <n v="4.3949999999999996"/>
    <n v="0"/>
    <n v="7.75"/>
    <n v="96.7"/>
    <n v="104.45"/>
    <s v="MEDIAMARKT"/>
    <x v="1"/>
    <x v="0"/>
    <x v="2"/>
    <d v="2016-01-01T00:00:00"/>
    <d v="2016-08-11T00:00:00"/>
    <s v="GROUPM SERVICES AG"/>
    <x v="12"/>
    <x v="0"/>
  </r>
  <r>
    <d v="2016-02-04T00:00:00"/>
    <n v="17826"/>
    <n v="0"/>
    <n v="1"/>
    <s v="XAXIS-XT-ROLLS-D"/>
    <n v="4074.95"/>
    <s v="CHF"/>
    <s v=""/>
    <n v="241.05"/>
    <n v="0"/>
    <n v="559.25"/>
    <n v="6990.45"/>
    <n v="7549.7"/>
    <s v="MEDIAMARKT"/>
    <x v="1"/>
    <x v="0"/>
    <x v="1"/>
    <d v="2016-01-01T00:00:00"/>
    <d v="2016-08-11T00:00:00"/>
    <s v="GROUPM SERVICES AG"/>
    <x v="13"/>
    <x v="0"/>
  </r>
  <r>
    <d v="2016-02-04T00:00:00"/>
    <n v="17826"/>
    <n v="0"/>
    <n v="4"/>
    <s v="XAXIS-XT-ROLLS-F"/>
    <n v="1350"/>
    <s v="CHF"/>
    <s v=""/>
    <n v="83.45"/>
    <n v="0"/>
    <n v="193.6"/>
    <n v="2420.0500000000002"/>
    <n v="2613.65"/>
    <s v="MEDIAMARKT"/>
    <x v="1"/>
    <x v="0"/>
    <x v="1"/>
    <d v="2016-01-01T00:00:00"/>
    <d v="2016-08-11T00:00:00"/>
    <s v="GROUPM SERVICES AG"/>
    <x v="13"/>
    <x v="0"/>
  </r>
  <r>
    <d v="2016-02-04T00:00:00"/>
    <n v="17826"/>
    <n v="0"/>
    <n v="6"/>
    <s v="XAXIS-XT-ROLLS-I"/>
    <n v="235.07"/>
    <s v="CHF"/>
    <s v=""/>
    <n v="14.4"/>
    <n v="0"/>
    <n v="33.4"/>
    <n v="417.6"/>
    <n v="451"/>
    <s v="MEDIAMARKT"/>
    <x v="1"/>
    <x v="0"/>
    <x v="1"/>
    <d v="2016-01-01T00:00:00"/>
    <d v="2016-08-11T00:00:00"/>
    <s v="GROUPM SERVICES AG"/>
    <x v="13"/>
    <x v="0"/>
  </r>
  <r>
    <d v="2016-02-04T00:00:00"/>
    <n v="17827"/>
    <n v="0"/>
    <n v="1"/>
    <s v="XAXIS-XT-ROLLS-D"/>
    <n v="1385.45"/>
    <s v="CHF"/>
    <s v=""/>
    <n v="81.954999999999998"/>
    <n v="0"/>
    <n v="190.15"/>
    <n v="2376.6999999999998"/>
    <n v="2566.85"/>
    <s v="NIKON"/>
    <x v="1"/>
    <x v="0"/>
    <x v="1"/>
    <d v="2016-01-01T00:00:00"/>
    <d v="2016-08-11T00:00:00"/>
    <s v="GROUPM SERVICES AG"/>
    <x v="14"/>
    <x v="0"/>
  </r>
  <r>
    <d v="2016-02-04T00:00:00"/>
    <n v="17827"/>
    <n v="0"/>
    <n v="2"/>
    <s v="XAXIS-XT-ROLLS-F"/>
    <n v="91.24"/>
    <s v="CHF"/>
    <s v=""/>
    <n v="5.64"/>
    <n v="0"/>
    <n v="13.1"/>
    <n v="163.55000000000001"/>
    <n v="176.65"/>
    <s v="NIKON"/>
    <x v="1"/>
    <x v="0"/>
    <x v="1"/>
    <d v="2016-01-01T00:00:00"/>
    <d v="2016-08-11T00:00:00"/>
    <s v="GROUPM SERVICES AG"/>
    <x v="14"/>
    <x v="0"/>
  </r>
  <r>
    <d v="2016-02-04T00:00:00"/>
    <n v="17827"/>
    <n v="0"/>
    <n v="3"/>
    <s v="XAXIS-XT-ROLLS-I"/>
    <n v="18.05"/>
    <s v="CHF"/>
    <s v=""/>
    <n v="1.1060000000000001"/>
    <n v="0"/>
    <n v="2.5499999999999998"/>
    <n v="32.049999999999997"/>
    <n v="34.6"/>
    <s v="NIKON"/>
    <x v="1"/>
    <x v="0"/>
    <x v="1"/>
    <d v="2016-01-01T00:00:00"/>
    <d v="2016-08-11T00:00:00"/>
    <s v="GROUPM SERVICES AG"/>
    <x v="14"/>
    <x v="0"/>
  </r>
  <r>
    <d v="2016-02-04T00:00:00"/>
    <n v="17828"/>
    <n v="0"/>
    <n v="1"/>
    <s v="XAXIS-XP-HP-D"/>
    <n v="1127.8599999999999"/>
    <s v="CHF"/>
    <s v=""/>
    <n v="177.155"/>
    <n v="0"/>
    <n v="325.95"/>
    <n v="4074.55"/>
    <n v="4400.5"/>
    <s v="NIKON"/>
    <x v="1"/>
    <x v="0"/>
    <x v="0"/>
    <d v="2016-01-01T00:00:00"/>
    <d v="2016-08-11T00:00:00"/>
    <s v="GROUPM SERVICES AG"/>
    <x v="15"/>
    <x v="0"/>
  </r>
  <r>
    <d v="2016-02-04T00:00:00"/>
    <n v="17828"/>
    <n v="0"/>
    <n v="2"/>
    <s v="XAXIS-XP-HP-F"/>
    <n v="5.37"/>
    <s v="CHF"/>
    <s v=""/>
    <n v="0.92800000000000005"/>
    <n v="0"/>
    <n v="1.7"/>
    <n v="21.35"/>
    <n v="23.05"/>
    <s v="NIKON"/>
    <x v="1"/>
    <x v="0"/>
    <x v="0"/>
    <d v="2016-01-01T00:00:00"/>
    <d v="2016-08-11T00:00:00"/>
    <s v="GROUPM SERVICES AG"/>
    <x v="15"/>
    <x v="0"/>
  </r>
  <r>
    <d v="2016-02-04T00:00:00"/>
    <n v="17828"/>
    <n v="0"/>
    <n v="3"/>
    <s v="XAXIS-XP-WB-F"/>
    <n v="41.37"/>
    <s v="CHF"/>
    <s v=""/>
    <n v="6.8780000000000001"/>
    <n v="0"/>
    <n v="15.4"/>
    <n v="192.6"/>
    <n v="208"/>
    <s v="NIKON"/>
    <x v="1"/>
    <x v="0"/>
    <x v="0"/>
    <d v="2016-01-01T00:00:00"/>
    <d v="2016-08-11T00:00:00"/>
    <s v="GROUPM SERVICES AG"/>
    <x v="15"/>
    <x v="0"/>
  </r>
  <r>
    <d v="2016-02-04T00:00:00"/>
    <n v="17828"/>
    <n v="0"/>
    <n v="4"/>
    <s v="XAXIS-XP-WB-I"/>
    <n v="4.49"/>
    <s v="CHF"/>
    <s v=""/>
    <n v="0.79200000000000004"/>
    <n v="0"/>
    <n v="1.8"/>
    <n v="22.2"/>
    <n v="24"/>
    <s v="NIKON"/>
    <x v="1"/>
    <x v="0"/>
    <x v="0"/>
    <d v="2016-01-01T00:00:00"/>
    <d v="2016-08-11T00:00:00"/>
    <s v="GROUPM SERVICES AG"/>
    <x v="15"/>
    <x v="0"/>
  </r>
  <r>
    <d v="2016-02-04T00:00:00"/>
    <n v="17828"/>
    <n v="0"/>
    <n v="5"/>
    <s v="XAXIS-XM-MRT-D"/>
    <n v="410.45"/>
    <s v="CHF"/>
    <s v=""/>
    <n v="43.426000000000002"/>
    <n v="0"/>
    <n v="90.35"/>
    <n v="1129.0999999999999"/>
    <n v="1219.45"/>
    <s v="NIKON"/>
    <x v="1"/>
    <x v="0"/>
    <x v="2"/>
    <d v="2016-01-01T00:00:00"/>
    <d v="2016-08-11T00:00:00"/>
    <s v="GROUPM SERVICES AG"/>
    <x v="15"/>
    <x v="0"/>
  </r>
  <r>
    <d v="2016-02-04T00:00:00"/>
    <n v="17828"/>
    <n v="0"/>
    <n v="6"/>
    <s v="XAXIS-XM-MRT-F"/>
    <n v="46.47"/>
    <s v="CHF"/>
    <s v=""/>
    <n v="12.04"/>
    <n v="0"/>
    <n v="25.05"/>
    <n v="313.05"/>
    <n v="338.1"/>
    <s v="NIKON"/>
    <x v="1"/>
    <x v="0"/>
    <x v="2"/>
    <d v="2016-01-01T00:00:00"/>
    <d v="2016-08-11T00:00:00"/>
    <s v="GROUPM SERVICES AG"/>
    <x v="15"/>
    <x v="0"/>
  </r>
  <r>
    <d v="2016-02-04T00:00:00"/>
    <n v="17830"/>
    <n v="0"/>
    <n v="1"/>
    <s v="XAXIS-XT-ROLLS-D"/>
    <n v="8700.24"/>
    <s v="CHF"/>
    <s v=""/>
    <n v="514.65499999999997"/>
    <n v="0"/>
    <n v="1194"/>
    <n v="14925"/>
    <n v="16119"/>
    <s v="NOVARTIS CONSUME"/>
    <x v="1"/>
    <x v="0"/>
    <x v="1"/>
    <d v="2016-01-01T00:00:00"/>
    <d v="2016-08-11T00:00:00"/>
    <s v="GROUPM SERVICES AG"/>
    <x v="16"/>
    <x v="0"/>
  </r>
  <r>
    <d v="2016-02-04T00:00:00"/>
    <n v="17830"/>
    <n v="0"/>
    <n v="2"/>
    <s v="XAXIS-XT-ROLLS-F"/>
    <n v="2528.63"/>
    <s v="CHF"/>
    <s v=""/>
    <n v="156.30699999999999"/>
    <n v="0"/>
    <n v="362.65"/>
    <n v="4532.8999999999996"/>
    <n v="4895.55"/>
    <s v="NOVARTIS CONSUME"/>
    <x v="1"/>
    <x v="0"/>
    <x v="1"/>
    <d v="2016-01-01T00:00:00"/>
    <d v="2016-08-11T00:00:00"/>
    <s v="GROUPM SERVICES AG"/>
    <x v="16"/>
    <x v="0"/>
  </r>
  <r>
    <d v="2016-02-04T00:00:00"/>
    <n v="17831"/>
    <n v="0"/>
    <n v="1"/>
    <s v="XAXIS-XT-ROLLS-D"/>
    <n v="104.95"/>
    <s v="CHF"/>
    <s v=""/>
    <n v="6.2080000000000002"/>
    <n v="0"/>
    <n v="14.4"/>
    <n v="180.05"/>
    <n v="194.45"/>
    <s v="NOVARTIS CONSUME"/>
    <x v="1"/>
    <x v="0"/>
    <x v="1"/>
    <d v="2016-01-01T00:00:00"/>
    <d v="2016-08-11T00:00:00"/>
    <s v="GROUPM SERVICES AG"/>
    <x v="17"/>
    <x v="0"/>
  </r>
  <r>
    <d v="2016-02-04T00:00:00"/>
    <n v="17832"/>
    <n v="0"/>
    <n v="1"/>
    <s v="XAXIS-XT-ROLLS-D"/>
    <n v="4080.51"/>
    <s v="CHF"/>
    <s v=""/>
    <n v="241.37899999999999"/>
    <n v="0"/>
    <n v="560"/>
    <n v="7000"/>
    <n v="7560"/>
    <s v="NOVARTIS CONSUME"/>
    <x v="1"/>
    <x v="0"/>
    <x v="1"/>
    <d v="2016-01-01T00:00:00"/>
    <d v="2016-08-11T00:00:00"/>
    <s v="GROUPM SERVICES AG"/>
    <x v="18"/>
    <x v="0"/>
  </r>
  <r>
    <d v="2016-02-04T00:00:00"/>
    <n v="17832"/>
    <n v="0"/>
    <n v="2"/>
    <s v="XAXIS-XT-ROLLS-F"/>
    <n v="1394.6"/>
    <s v="CHF"/>
    <s v=""/>
    <n v="86.206999999999994"/>
    <n v="0"/>
    <n v="200"/>
    <n v="2500"/>
    <n v="2700"/>
    <s v="NOVARTIS CONSUME"/>
    <x v="1"/>
    <x v="0"/>
    <x v="1"/>
    <d v="2016-01-01T00:00:00"/>
    <d v="2016-08-11T00:00:00"/>
    <s v="GROUPM SERVICES AG"/>
    <x v="18"/>
    <x v="0"/>
  </r>
  <r>
    <d v="2016-02-04T00:00:00"/>
    <n v="17832"/>
    <n v="0"/>
    <n v="3"/>
    <s v="XAXIS-XT-ROLLS-I"/>
    <n v="281.45"/>
    <s v="CHF"/>
    <s v=""/>
    <n v="17.241"/>
    <n v="0"/>
    <n v="40"/>
    <n v="500"/>
    <n v="540"/>
    <s v="NOVARTIS CONSUME"/>
    <x v="1"/>
    <x v="0"/>
    <x v="1"/>
    <d v="2016-01-01T00:00:00"/>
    <d v="2016-08-11T00:00:00"/>
    <s v="GROUPM SERVICES AG"/>
    <x v="18"/>
    <x v="0"/>
  </r>
  <r>
    <d v="2016-02-04T00:00:00"/>
    <n v="17834"/>
    <n v="0"/>
    <n v="4"/>
    <s v="XAXIS-XP-HP-F"/>
    <n v="32.5"/>
    <s v="CHF"/>
    <s v=""/>
    <n v="5.62"/>
    <n v="0"/>
    <n v="9"/>
    <n v="112.4"/>
    <n v="121.4"/>
    <s v="VOLKSWAGEN"/>
    <x v="1"/>
    <x v="0"/>
    <x v="0"/>
    <d v="2016-01-01T00:00:00"/>
    <d v="2016-08-11T00:00:00"/>
    <s v="GROUPM SERVICES AG"/>
    <x v="19"/>
    <x v="0"/>
  </r>
  <r>
    <d v="2016-02-04T00:00:00"/>
    <n v="17834"/>
    <n v="0"/>
    <n v="1"/>
    <s v="XAXIS-XP-UAP-D"/>
    <n v="137.27000000000001"/>
    <s v="CHF"/>
    <s v=""/>
    <n v="30.077000000000002"/>
    <n v="0"/>
    <n v="21.65"/>
    <n v="270.7"/>
    <n v="292.35000000000002"/>
    <s v="VOLKSWAGEN"/>
    <x v="1"/>
    <x v="0"/>
    <x v="0"/>
    <d v="2016-01-01T00:00:00"/>
    <d v="2016-08-11T00:00:00"/>
    <s v="GROUPM SERVICES AG"/>
    <x v="19"/>
    <x v="0"/>
  </r>
  <r>
    <d v="2016-02-04T00:00:00"/>
    <n v="17834"/>
    <n v="0"/>
    <n v="2"/>
    <s v="XAXIS-XP-UAP-F"/>
    <n v="53.86"/>
    <s v="CHF"/>
    <s v=""/>
    <n v="11.718"/>
    <n v="0"/>
    <n v="8.4499999999999993"/>
    <n v="105.45"/>
    <n v="113.9"/>
    <s v="VOLKSWAGEN"/>
    <x v="1"/>
    <x v="0"/>
    <x v="0"/>
    <d v="2016-01-01T00:00:00"/>
    <d v="2016-08-11T00:00:00"/>
    <s v="GROUPM SERVICES AG"/>
    <x v="19"/>
    <x v="0"/>
  </r>
  <r>
    <d v="2016-02-04T00:00:00"/>
    <n v="17834"/>
    <n v="0"/>
    <n v="3"/>
    <s v="XAXIS-XP-UAP-I"/>
    <n v="3.41"/>
    <s v="CHF"/>
    <s v=""/>
    <n v="1.694"/>
    <n v="0"/>
    <n v="1.2"/>
    <n v="15.25"/>
    <n v="16.45"/>
    <s v="VOLKSWAGEN"/>
    <x v="1"/>
    <x v="0"/>
    <x v="0"/>
    <d v="2016-01-01T00:00:00"/>
    <d v="2016-08-11T00:00:00"/>
    <s v="GROUPM SERVICES AG"/>
    <x v="19"/>
    <x v="0"/>
  </r>
  <r>
    <d v="2016-02-04T00:00:00"/>
    <n v="17835"/>
    <n v="0"/>
    <n v="4"/>
    <s v="XAXIS-XT-TVSync-D"/>
    <n v="0"/>
    <s v="CHF"/>
    <s v=""/>
    <n v="108.488"/>
    <n v="0"/>
    <n v="199.6"/>
    <n v="2495.1999999999998"/>
    <n v="2694.8"/>
    <s v="VOLKSWAGEN"/>
    <x v="1"/>
    <x v="0"/>
    <x v="1"/>
    <d v="2016-01-01T00:00:00"/>
    <d v="2016-08-11T00:00:00"/>
    <s v="GROUPM SERVICES AG"/>
    <x v="20"/>
    <x v="0"/>
  </r>
  <r>
    <d v="2016-02-04T00:00:00"/>
    <n v="17835"/>
    <n v="0"/>
    <n v="1"/>
    <s v="XAXIS-XP-HP-D"/>
    <n v="2178.0100000000002"/>
    <s v="CHF"/>
    <s v=""/>
    <n v="342.10500000000002"/>
    <n v="0"/>
    <n v="520"/>
    <n v="6500"/>
    <n v="7020"/>
    <s v="VOLKSWAGEN"/>
    <x v="1"/>
    <x v="0"/>
    <x v="0"/>
    <d v="2016-01-01T00:00:00"/>
    <d v="2016-08-11T00:00:00"/>
    <s v="GROUPM SERVICES AG"/>
    <x v="20"/>
    <x v="0"/>
  </r>
  <r>
    <d v="2016-02-04T00:00:00"/>
    <n v="17835"/>
    <n v="0"/>
    <n v="2"/>
    <s v="XAXIS-XP-HP-F"/>
    <n v="905.4"/>
    <s v="CHF"/>
    <s v=""/>
    <n v="156.54599999999999"/>
    <n v="0"/>
    <n v="237.95"/>
    <n v="2974.35"/>
    <n v="3212.3"/>
    <s v="VOLKSWAGEN"/>
    <x v="1"/>
    <x v="0"/>
    <x v="0"/>
    <d v="2016-01-01T00:00:00"/>
    <d v="2016-08-11T00:00:00"/>
    <s v="GROUPM SERVICES AG"/>
    <x v="20"/>
    <x v="0"/>
  </r>
  <r>
    <d v="2016-02-04T00:00:00"/>
    <n v="17835"/>
    <n v="0"/>
    <n v="3"/>
    <s v="XAXIS-XP-HP-I"/>
    <n v="251.1"/>
    <s v="CHF"/>
    <s v=""/>
    <n v="37.151000000000003"/>
    <n v="0"/>
    <n v="56.45"/>
    <n v="705.85"/>
    <n v="762.3"/>
    <s v="VOLKSWAGEN"/>
    <x v="1"/>
    <x v="0"/>
    <x v="0"/>
    <d v="2016-01-01T00:00:00"/>
    <d v="2016-08-11T00:00:00"/>
    <s v="GROUPM SERVICES AG"/>
    <x v="20"/>
    <x v="0"/>
  </r>
  <r>
    <d v="2016-02-04T00:00:00"/>
    <n v="17835"/>
    <n v="0"/>
    <n v="5"/>
    <s v="XAXIS-XP-WB-D"/>
    <n v="2507.1799999999998"/>
    <s v="CHF"/>
    <s v=""/>
    <n v="338.255"/>
    <n v="0"/>
    <n v="757.7"/>
    <n v="9471.15"/>
    <n v="10228.85"/>
    <s v="VOLKSWAGEN"/>
    <x v="1"/>
    <x v="0"/>
    <x v="0"/>
    <d v="2016-01-01T00:00:00"/>
    <d v="2016-08-11T00:00:00"/>
    <s v="GROUPM SERVICES AG"/>
    <x v="20"/>
    <x v="0"/>
  </r>
  <r>
    <d v="2016-02-04T00:00:00"/>
    <n v="17835"/>
    <n v="0"/>
    <n v="6"/>
    <s v="XAXIS-XP-WB-F"/>
    <n v="772.74"/>
    <s v="CHF"/>
    <s v=""/>
    <n v="128.46600000000001"/>
    <n v="0"/>
    <n v="287.75"/>
    <n v="3597.05"/>
    <n v="3884.8"/>
    <s v="VOLKSWAGEN"/>
    <x v="1"/>
    <x v="0"/>
    <x v="0"/>
    <d v="2016-01-01T00:00:00"/>
    <d v="2016-08-11T00:00:00"/>
    <s v="GROUPM SERVICES AG"/>
    <x v="20"/>
    <x v="0"/>
  </r>
  <r>
    <d v="2016-02-04T00:00:00"/>
    <n v="17835"/>
    <n v="0"/>
    <n v="7"/>
    <s v="XAXIS-XP-WB-I"/>
    <n v="159.36000000000001"/>
    <s v="CHF"/>
    <s v=""/>
    <n v="28.125"/>
    <n v="0"/>
    <n v="63"/>
    <n v="787.5"/>
    <n v="850.5"/>
    <s v="VOLKSWAGEN"/>
    <x v="1"/>
    <x v="0"/>
    <x v="0"/>
    <d v="2016-01-01T00:00:00"/>
    <d v="2016-08-11T00:00:00"/>
    <s v="GROUPM SERVICES AG"/>
    <x v="20"/>
    <x v="0"/>
  </r>
  <r>
    <d v="2016-02-04T00:00:00"/>
    <n v="17836"/>
    <n v="0"/>
    <n v="1"/>
    <s v="XAXIS-XT-ROLLS-D"/>
    <n v="1563.64"/>
    <s v="CHF"/>
    <s v=""/>
    <n v="92.495999999999995"/>
    <n v="0"/>
    <n v="214.6"/>
    <n v="2682.4"/>
    <n v="2897"/>
    <s v="VOLKSWAGEN NUTZ"/>
    <x v="1"/>
    <x v="0"/>
    <x v="1"/>
    <d v="2016-01-01T00:00:00"/>
    <d v="2016-08-11T00:00:00"/>
    <s v="GROUPM SERVICES AG"/>
    <x v="21"/>
    <x v="0"/>
  </r>
  <r>
    <d v="2016-02-04T00:00:00"/>
    <n v="17836"/>
    <n v="0"/>
    <n v="2"/>
    <s v="XAXIS-XT-ROLLS-F"/>
    <n v="404.37"/>
    <s v="CHF"/>
    <s v=""/>
    <n v="24.995999999999999"/>
    <n v="0"/>
    <n v="58"/>
    <n v="724.9"/>
    <n v="782.9"/>
    <s v="VOLKSWAGEN NUTZ"/>
    <x v="1"/>
    <x v="0"/>
    <x v="1"/>
    <d v="2016-01-01T00:00:00"/>
    <d v="2016-08-11T00:00:00"/>
    <s v="GROUPM SERVICES AG"/>
    <x v="21"/>
    <x v="0"/>
  </r>
  <r>
    <d v="2016-02-04T00:00:00"/>
    <n v="17836"/>
    <n v="0"/>
    <n v="3"/>
    <s v="XAXIS-XT-ROLLS-I"/>
    <n v="123.09"/>
    <s v="CHF"/>
    <s v=""/>
    <n v="7.54"/>
    <n v="0"/>
    <n v="17.5"/>
    <n v="218.65"/>
    <n v="236.15"/>
    <s v="VOLKSWAGEN NUTZ"/>
    <x v="1"/>
    <x v="0"/>
    <x v="1"/>
    <d v="2016-01-01T00:00:00"/>
    <d v="2016-08-11T00:00:00"/>
    <s v="GROUPM SERVICES AG"/>
    <x v="21"/>
    <x v="0"/>
  </r>
  <r>
    <d v="2016-02-04T00:00:00"/>
    <n v="17837"/>
    <n v="0"/>
    <n v="1"/>
    <s v="XAXIS-XP-UAP-D"/>
    <n v="4563.8"/>
    <s v="CHF"/>
    <s v=""/>
    <n v="1000"/>
    <n v="0"/>
    <n v="320"/>
    <n v="4000"/>
    <n v="4320"/>
    <s v="GENERAL MILLS IN"/>
    <x v="2"/>
    <x v="0"/>
    <x v="0"/>
    <d v="2016-01-01T00:00:00"/>
    <d v="2016-08-11T00:00:00"/>
    <s v="GROUPM SERVICES AG"/>
    <x v="22"/>
    <x v="0"/>
  </r>
  <r>
    <d v="2016-02-04T00:00:00"/>
    <n v="17837"/>
    <n v="0"/>
    <n v="2"/>
    <s v="XAXIS-XP-UAP-F"/>
    <n v="2298"/>
    <s v="CHF"/>
    <s v=""/>
    <n v="500"/>
    <n v="0"/>
    <n v="160"/>
    <n v="2000"/>
    <n v="2160"/>
    <s v="GENERAL MILLS IN"/>
    <x v="2"/>
    <x v="0"/>
    <x v="0"/>
    <d v="2016-01-01T00:00:00"/>
    <d v="2016-08-11T00:00:00"/>
    <s v="GROUPM SERVICES AG"/>
    <x v="22"/>
    <x v="0"/>
  </r>
  <r>
    <d v="2016-02-04T00:00:00"/>
    <n v="17838"/>
    <n v="0"/>
    <n v="1"/>
    <s v="XAXIS-XD-UAP-D"/>
    <n v="2361.7199999999998"/>
    <s v="CHF"/>
    <s v=""/>
    <n v="454.54500000000002"/>
    <n v="0"/>
    <n v="400"/>
    <n v="5000"/>
    <n v="5400"/>
    <s v="LUFTHANSA"/>
    <x v="2"/>
    <x v="0"/>
    <x v="3"/>
    <d v="2016-01-01T00:00:00"/>
    <d v="2016-08-11T00:00:00"/>
    <s v="GROUPM SERVICES AG"/>
    <x v="23"/>
    <x v="0"/>
  </r>
  <r>
    <d v="2016-02-04T00:00:00"/>
    <n v="17838"/>
    <n v="0"/>
    <n v="4"/>
    <s v="XAXIS-XD-UAP-D"/>
    <n v="5938.06"/>
    <s v="CHF"/>
    <s v=""/>
    <n v="1142.857"/>
    <n v="0"/>
    <n v="640"/>
    <n v="8000"/>
    <n v="8640"/>
    <s v="LUFTHANSA"/>
    <x v="2"/>
    <x v="0"/>
    <x v="3"/>
    <d v="2016-01-01T00:00:00"/>
    <d v="2016-08-11T00:00:00"/>
    <s v="GROUPM SERVICES AG"/>
    <x v="23"/>
    <x v="0"/>
  </r>
  <r>
    <d v="2016-02-04T00:00:00"/>
    <n v="17838"/>
    <n v="0"/>
    <n v="2"/>
    <s v="XAXIS-XD-UAP-F"/>
    <n v="1417.09"/>
    <s v="CHF"/>
    <s v=""/>
    <n v="272.72699999999998"/>
    <n v="0"/>
    <n v="240"/>
    <n v="3000"/>
    <n v="3240"/>
    <s v="LUFTHANSA"/>
    <x v="2"/>
    <x v="0"/>
    <x v="3"/>
    <d v="2016-01-01T00:00:00"/>
    <d v="2016-08-11T00:00:00"/>
    <s v="GROUPM SERVICES AG"/>
    <x v="23"/>
    <x v="0"/>
  </r>
  <r>
    <d v="2016-02-04T00:00:00"/>
    <n v="17838"/>
    <n v="0"/>
    <n v="5"/>
    <s v="XAXIS-XD-UAP-F"/>
    <n v="2969.15"/>
    <s v="CHF"/>
    <s v=""/>
    <n v="571.42899999999997"/>
    <n v="0"/>
    <n v="320"/>
    <n v="4000"/>
    <n v="4320"/>
    <s v="LUFTHANSA"/>
    <x v="2"/>
    <x v="0"/>
    <x v="3"/>
    <d v="2016-01-01T00:00:00"/>
    <d v="2016-08-11T00:00:00"/>
    <s v="GROUPM SERVICES AG"/>
    <x v="23"/>
    <x v="0"/>
  </r>
  <r>
    <d v="2016-02-04T00:00:00"/>
    <n v="17840"/>
    <n v="0"/>
    <n v="1"/>
    <s v="XAXIS-XP-WB-D"/>
    <n v="3706.05"/>
    <s v="CHF"/>
    <s v=""/>
    <n v="500"/>
    <n v="0"/>
    <n v="960"/>
    <n v="12000"/>
    <n v="12960"/>
    <s v="MAZDA CH"/>
    <x v="2"/>
    <x v="0"/>
    <x v="0"/>
    <d v="2016-01-01T00:00:00"/>
    <d v="2016-08-11T00:00:00"/>
    <s v="GROUPM SERVICES AG"/>
    <x v="24"/>
    <x v="0"/>
  </r>
  <r>
    <d v="2016-02-04T00:00:00"/>
    <n v="17840"/>
    <n v="0"/>
    <n v="2"/>
    <s v="XAXIS-XP-WB-F"/>
    <n v="1253.1400000000001"/>
    <s v="CHF"/>
    <s v=""/>
    <n v="208.333"/>
    <n v="0"/>
    <n v="400"/>
    <n v="5000"/>
    <n v="5400"/>
    <s v="MAZDA CH"/>
    <x v="2"/>
    <x v="0"/>
    <x v="0"/>
    <d v="2016-01-01T00:00:00"/>
    <d v="2016-08-11T00:00:00"/>
    <s v="GROUPM SERVICES AG"/>
    <x v="24"/>
    <x v="0"/>
  </r>
  <r>
    <d v="2016-02-04T00:00:00"/>
    <n v="17840"/>
    <n v="0"/>
    <n v="3"/>
    <s v="XAXIS-XP-WB-I"/>
    <n v="472.17"/>
    <s v="CHF"/>
    <s v=""/>
    <n v="83.332999999999998"/>
    <n v="0"/>
    <n v="160"/>
    <n v="2000"/>
    <n v="2160"/>
    <s v="MAZDA CH"/>
    <x v="2"/>
    <x v="0"/>
    <x v="0"/>
    <d v="2016-01-01T00:00:00"/>
    <d v="2016-08-11T00:00:00"/>
    <s v="GROUPM SERVICES AG"/>
    <x v="24"/>
    <x v="0"/>
  </r>
  <r>
    <d v="2016-02-04T00:00:00"/>
    <n v="17840"/>
    <n v="0"/>
    <n v="4"/>
    <s v="XAXIS-XM-MRT-D"/>
    <n v="3866.6"/>
    <s v="CHF"/>
    <s v=""/>
    <n v="409.09"/>
    <n v="0"/>
    <n v="720"/>
    <n v="9000"/>
    <n v="9720"/>
    <s v="MAZDA CH"/>
    <x v="2"/>
    <x v="0"/>
    <x v="2"/>
    <d v="2016-01-01T00:00:00"/>
    <d v="2016-08-11T00:00:00"/>
    <s v="GROUPM SERVICES AG"/>
    <x v="24"/>
    <x v="0"/>
  </r>
  <r>
    <d v="2016-02-04T00:00:00"/>
    <n v="17840"/>
    <n v="0"/>
    <n v="5"/>
    <s v="XAXIS-XM-MRT-F"/>
    <n v="1157.8499999999999"/>
    <s v="CHF"/>
    <s v=""/>
    <n v="300"/>
    <n v="0"/>
    <n v="528"/>
    <n v="6600"/>
    <n v="7128"/>
    <s v="MAZDA CH"/>
    <x v="2"/>
    <x v="0"/>
    <x v="2"/>
    <d v="2016-01-01T00:00:00"/>
    <d v="2016-08-11T00:00:00"/>
    <s v="GROUPM SERVICES AG"/>
    <x v="24"/>
    <x v="0"/>
  </r>
  <r>
    <d v="2016-02-04T00:00:00"/>
    <n v="17840"/>
    <n v="0"/>
    <n v="6"/>
    <s v="XAXIS-XM-MRT-I"/>
    <n v="1488.72"/>
    <s v="CHF"/>
    <s v=""/>
    <n v="154.54499999999999"/>
    <n v="0"/>
    <n v="272"/>
    <n v="3400"/>
    <n v="3672"/>
    <s v="MAZDA CH"/>
    <x v="2"/>
    <x v="0"/>
    <x v="2"/>
    <d v="2016-01-01T00:00:00"/>
    <d v="2016-08-11T00:00:00"/>
    <s v="GROUPM SERVICES AG"/>
    <x v="24"/>
    <x v="0"/>
  </r>
  <r>
    <d v="2016-02-04T00:00:00"/>
    <n v="17841"/>
    <n v="0"/>
    <n v="1"/>
    <s v="XAXIS-XP-HP-D"/>
    <n v="188.11"/>
    <s v="CHF"/>
    <s v=""/>
    <n v="29.547000000000001"/>
    <n v="0"/>
    <n v="44.9"/>
    <n v="561.4"/>
    <n v="606.29999999999995"/>
    <s v="SWISSQUOTE BANK"/>
    <x v="2"/>
    <x v="0"/>
    <x v="0"/>
    <d v="2016-01-01T00:00:00"/>
    <d v="2016-08-11T00:00:00"/>
    <s v="GROUPM SERVICES AG"/>
    <x v="25"/>
    <x v="0"/>
  </r>
  <r>
    <d v="2016-02-04T00:00:00"/>
    <n v="17841"/>
    <n v="0"/>
    <n v="2"/>
    <s v="XAXIS-XP-HP-F"/>
    <n v="28.97"/>
    <s v="CHF"/>
    <s v=""/>
    <n v="5.0090000000000003"/>
    <n v="0"/>
    <n v="7.6"/>
    <n v="95.15"/>
    <n v="102.75"/>
    <s v="SWISSQUOTE BANK"/>
    <x v="2"/>
    <x v="0"/>
    <x v="0"/>
    <d v="2016-01-01T00:00:00"/>
    <d v="2016-08-11T00:00:00"/>
    <s v="GROUPM SERVICES AG"/>
    <x v="25"/>
    <x v="0"/>
  </r>
  <r>
    <d v="2016-02-04T00:00:00"/>
    <n v="17842"/>
    <n v="0"/>
    <n v="1"/>
    <s v="XAXIS-XP-WB-D"/>
    <n v="2474.7600000000002"/>
    <s v="CHF"/>
    <s v=""/>
    <n v="333.88099999999997"/>
    <n v="0"/>
    <n v="641.04999999999995"/>
    <n v="8013.15"/>
    <n v="8654.2000000000007"/>
    <s v="VOLVO"/>
    <x v="2"/>
    <x v="0"/>
    <x v="0"/>
    <d v="2016-01-01T00:00:00"/>
    <d v="2016-08-11T00:00:00"/>
    <s v="GROUPM SERVICES AG"/>
    <x v="26"/>
    <x v="0"/>
  </r>
  <r>
    <d v="2016-02-04T00:00:00"/>
    <n v="17842"/>
    <n v="0"/>
    <n v="2"/>
    <s v="XAXIS-XP-WB-F"/>
    <n v="457.42"/>
    <s v="CHF"/>
    <s v=""/>
    <n v="76.046000000000006"/>
    <n v="0"/>
    <n v="146"/>
    <n v="1825.1"/>
    <n v="1971.1"/>
    <s v="VOLVO"/>
    <x v="2"/>
    <x v="0"/>
    <x v="0"/>
    <d v="2016-01-01T00:00:00"/>
    <d v="2016-08-11T00:00:00"/>
    <s v="GROUPM SERVICES AG"/>
    <x v="26"/>
    <x v="0"/>
  </r>
  <r>
    <d v="2016-02-04T00:00:00"/>
    <n v="17842"/>
    <n v="0"/>
    <n v="3"/>
    <s v="XAXIS-XP-WB-I"/>
    <n v="98.02"/>
    <s v="CHF"/>
    <s v=""/>
    <n v="17.298999999999999"/>
    <n v="0"/>
    <n v="33.200000000000003"/>
    <n v="415.2"/>
    <n v="448.4"/>
    <s v="VOLVO"/>
    <x v="2"/>
    <x v="0"/>
    <x v="0"/>
    <d v="2016-01-01T00:00:00"/>
    <d v="2016-08-11T00:00:00"/>
    <s v="GROUPM SERVICES AG"/>
    <x v="26"/>
    <x v="0"/>
  </r>
  <r>
    <d v="2016-02-04T00:00:00"/>
    <n v="17842"/>
    <n v="0"/>
    <n v="4"/>
    <s v="XAXIS-XT-ROLLS-D"/>
    <n v="3771.24"/>
    <s v="CHF"/>
    <s v=""/>
    <n v="223.084"/>
    <n v="0"/>
    <n v="517.54999999999995"/>
    <n v="6469.45"/>
    <n v="6987"/>
    <s v="VOLVO"/>
    <x v="2"/>
    <x v="0"/>
    <x v="1"/>
    <d v="2016-01-01T00:00:00"/>
    <d v="2016-08-11T00:00:00"/>
    <s v="GROUPM SERVICES AG"/>
    <x v="26"/>
    <x v="0"/>
  </r>
  <r>
    <d v="2016-02-04T00:00:00"/>
    <n v="17842"/>
    <n v="0"/>
    <n v="5"/>
    <s v="XAXIS-XT-ROLLS-F"/>
    <n v="943.74"/>
    <s v="CHF"/>
    <s v=""/>
    <n v="58.337000000000003"/>
    <n v="0"/>
    <n v="135.35"/>
    <n v="1691.75"/>
    <n v="1827.1"/>
    <s v="VOLVO"/>
    <x v="2"/>
    <x v="0"/>
    <x v="1"/>
    <d v="2016-01-01T00:00:00"/>
    <d v="2016-08-11T00:00:00"/>
    <s v="GROUPM SERVICES AG"/>
    <x v="26"/>
    <x v="0"/>
  </r>
  <r>
    <d v="2016-02-04T00:00:00"/>
    <n v="17842"/>
    <n v="0"/>
    <n v="6"/>
    <s v="XAXIS-XT-ROLLS-I"/>
    <n v="377.47"/>
    <s v="CHF"/>
    <s v=""/>
    <n v="23.123000000000001"/>
    <n v="0"/>
    <n v="53.65"/>
    <n v="670.55"/>
    <n v="724.2"/>
    <s v="VOLVO"/>
    <x v="2"/>
    <x v="0"/>
    <x v="1"/>
    <d v="2016-01-01T00:00:00"/>
    <d v="2016-08-11T00:00:00"/>
    <s v="GROUPM SERVICES AG"/>
    <x v="26"/>
    <x v="0"/>
  </r>
  <r>
    <d v="2016-02-04T00:00:00"/>
    <n v="17843"/>
    <n v="0"/>
    <n v="1"/>
    <s v="XAXIS-XT-ROLLS-D"/>
    <n v="5843.55"/>
    <s v="CHF"/>
    <s v=""/>
    <n v="345.67"/>
    <n v="0"/>
    <n v="801.95"/>
    <n v="10024.450000000001"/>
    <n v="10826.4"/>
    <s v="FIAT GROUP AUTOM"/>
    <x v="3"/>
    <x v="0"/>
    <x v="1"/>
    <d v="2016-01-01T00:00:00"/>
    <d v="2016-08-11T00:00:00"/>
    <s v="GROUPM SERVICES AG"/>
    <x v="27"/>
    <x v="0"/>
  </r>
  <r>
    <d v="2016-02-04T00:00:00"/>
    <n v="17843"/>
    <n v="0"/>
    <n v="2"/>
    <s v="XAXIS-XT-ROLLS-F"/>
    <n v="1979.76"/>
    <s v="CHF"/>
    <s v=""/>
    <n v="122.379"/>
    <n v="0"/>
    <n v="283.89999999999998"/>
    <n v="3549"/>
    <n v="3832.9"/>
    <s v="FIAT GROUP AUTOM"/>
    <x v="3"/>
    <x v="0"/>
    <x v="1"/>
    <d v="2016-01-01T00:00:00"/>
    <d v="2016-08-11T00:00:00"/>
    <s v="GROUPM SERVICES AG"/>
    <x v="27"/>
    <x v="0"/>
  </r>
  <r>
    <d v="2016-02-04T00:00:00"/>
    <n v="17843"/>
    <n v="0"/>
    <n v="3"/>
    <s v="XAXIS-XT-ROLLS-I"/>
    <n v="351.79"/>
    <s v="CHF"/>
    <s v=""/>
    <n v="21.55"/>
    <n v="0"/>
    <n v="50"/>
    <n v="624.95000000000005"/>
    <n v="674.95"/>
    <s v="FIAT GROUP AUTOM"/>
    <x v="3"/>
    <x v="0"/>
    <x v="1"/>
    <d v="2016-01-01T00:00:00"/>
    <d v="2016-08-11T00:00:00"/>
    <s v="GROUPM SERVICES AG"/>
    <x v="27"/>
    <x v="0"/>
  </r>
  <r>
    <d v="2016-02-04T00:00:00"/>
    <n v="17844"/>
    <n v="0"/>
    <n v="1"/>
    <s v="XAXIS-XP-WB-D"/>
    <n v="3935.83"/>
    <s v="CHF"/>
    <s v=""/>
    <n v="531"/>
    <n v="0"/>
    <n v="1019.5"/>
    <n v="12744"/>
    <n v="13763.5"/>
    <s v="FIAT GROUP AUTOM"/>
    <x v="3"/>
    <x v="0"/>
    <x v="0"/>
    <d v="2016-01-01T00:00:00"/>
    <d v="2016-08-11T00:00:00"/>
    <s v="GROUPM SERVICES AG"/>
    <x v="28"/>
    <x v="0"/>
  </r>
  <r>
    <d v="2016-02-04T00:00:00"/>
    <n v="17844"/>
    <n v="0"/>
    <n v="2"/>
    <s v="XAXIS-XP-WB-F"/>
    <n v="1163.92"/>
    <s v="CHF"/>
    <s v=""/>
    <n v="193.5"/>
    <n v="0"/>
    <n v="371.5"/>
    <n v="4644"/>
    <n v="5015.5"/>
    <s v="FIAT GROUP AUTOM"/>
    <x v="3"/>
    <x v="0"/>
    <x v="0"/>
    <d v="2016-01-01T00:00:00"/>
    <d v="2016-08-11T00:00:00"/>
    <s v="GROUPM SERVICES AG"/>
    <x v="28"/>
    <x v="0"/>
  </r>
  <r>
    <d v="2016-02-04T00:00:00"/>
    <n v="17844"/>
    <n v="0"/>
    <n v="3"/>
    <s v="XAXIS-XP-WB-I"/>
    <n v="184.15"/>
    <s v="CHF"/>
    <s v=""/>
    <n v="32.5"/>
    <n v="0"/>
    <n v="62.4"/>
    <n v="780"/>
    <n v="842.4"/>
    <s v="FIAT GROUP AUTOM"/>
    <x v="3"/>
    <x v="0"/>
    <x v="0"/>
    <d v="2016-01-01T00:00:00"/>
    <d v="2016-08-11T00:00:00"/>
    <s v="GROUPM SERVICES AG"/>
    <x v="28"/>
    <x v="0"/>
  </r>
  <r>
    <d v="2016-02-04T00:00:00"/>
    <n v="17845"/>
    <n v="0"/>
    <n v="1"/>
    <s v="XAXIS-XP-BB-D"/>
    <n v="0"/>
    <s v="CHF"/>
    <s v=""/>
    <n v="295"/>
    <n v="0"/>
    <n v="566.4"/>
    <n v="7080"/>
    <n v="7646.4"/>
    <s v="FIAT GROUP AUTOM"/>
    <x v="3"/>
    <x v="0"/>
    <x v="0"/>
    <d v="2016-01-01T00:00:00"/>
    <d v="2016-08-11T00:00:00"/>
    <s v="GROUPM SERVICES AG"/>
    <x v="29"/>
    <x v="0"/>
  </r>
  <r>
    <d v="2016-02-04T00:00:00"/>
    <n v="17845"/>
    <n v="0"/>
    <n v="2"/>
    <s v="XAXIS-XP-BB-F"/>
    <n v="0"/>
    <s v="CHF"/>
    <s v=""/>
    <n v="108.35"/>
    <n v="0"/>
    <n v="208.05"/>
    <n v="2600.4"/>
    <n v="2808.45"/>
    <s v="FIAT GROUP AUTOM"/>
    <x v="3"/>
    <x v="0"/>
    <x v="0"/>
    <d v="2016-01-01T00:00:00"/>
    <d v="2016-08-11T00:00:00"/>
    <s v="GROUPM SERVICES AG"/>
    <x v="29"/>
    <x v="0"/>
  </r>
  <r>
    <d v="2016-02-04T00:00:00"/>
    <n v="17845"/>
    <n v="0"/>
    <n v="3"/>
    <s v="XAXIS-XP-BB-I"/>
    <n v="0"/>
    <s v="CHF"/>
    <s v=""/>
    <n v="19"/>
    <n v="0"/>
    <n v="36.5"/>
    <n v="456"/>
    <n v="492.5"/>
    <s v="FIAT GROUP AUTOM"/>
    <x v="3"/>
    <x v="0"/>
    <x v="0"/>
    <d v="2016-01-01T00:00:00"/>
    <d v="2016-08-11T00:00:00"/>
    <s v="GROUPM SERVICES AG"/>
    <x v="29"/>
    <x v="0"/>
  </r>
  <r>
    <d v="2016-02-04T00:00:00"/>
    <n v="17846"/>
    <n v="0"/>
    <n v="1"/>
    <s v="XAXIS-XT-ROLLS-D"/>
    <n v="8985.67"/>
    <s v="CHF"/>
    <s v=""/>
    <n v="531.53899999999999"/>
    <n v="0"/>
    <n v="1233.1500000000001"/>
    <n v="15414.65"/>
    <n v="16647.8"/>
    <s v="FIAT GROUP AUTOM"/>
    <x v="3"/>
    <x v="0"/>
    <x v="1"/>
    <d v="2016-01-01T00:00:00"/>
    <d v="2016-08-11T00:00:00"/>
    <s v="GROUPM SERVICES AG"/>
    <x v="30"/>
    <x v="0"/>
  </r>
  <r>
    <d v="2016-02-04T00:00:00"/>
    <n v="17846"/>
    <n v="0"/>
    <n v="2"/>
    <s v="XAXIS-XT-ROLLS-F"/>
    <n v="3073.85"/>
    <s v="CHF"/>
    <s v=""/>
    <n v="190.01"/>
    <n v="0"/>
    <n v="440.8"/>
    <n v="5510.3"/>
    <n v="5951.1"/>
    <s v="FIAT GROUP AUTOM"/>
    <x v="3"/>
    <x v="0"/>
    <x v="1"/>
    <d v="2016-01-01T00:00:00"/>
    <d v="2016-08-11T00:00:00"/>
    <s v="GROUPM SERVICES AG"/>
    <x v="30"/>
    <x v="0"/>
  </r>
  <r>
    <d v="2016-02-04T00:00:00"/>
    <n v="17846"/>
    <n v="0"/>
    <n v="3"/>
    <s v="XAXIS-XT-ROLLS-I"/>
    <n v="605.64"/>
    <s v="CHF"/>
    <s v=""/>
    <n v="37.1"/>
    <n v="0"/>
    <n v="86.05"/>
    <n v="1075.9000000000001"/>
    <n v="1161.95"/>
    <s v="FIAT GROUP AUTOM"/>
    <x v="3"/>
    <x v="0"/>
    <x v="1"/>
    <d v="2016-01-01T00:00:00"/>
    <d v="2016-08-11T00:00:00"/>
    <s v="GROUPM SERVICES AG"/>
    <x v="30"/>
    <x v="0"/>
  </r>
  <r>
    <d v="2016-02-04T00:00:00"/>
    <n v="17847"/>
    <n v="0"/>
    <n v="1"/>
    <s v="XAXIS-XT-ROLLS-D"/>
    <n v="874.01"/>
    <s v="CHF"/>
    <s v=""/>
    <n v="51.701000000000001"/>
    <n v="0"/>
    <n v="119.95"/>
    <n v="1499.35"/>
    <n v="1619.3"/>
    <s v="FIAT GROUP AUTOM"/>
    <x v="3"/>
    <x v="0"/>
    <x v="1"/>
    <d v="2016-01-01T00:00:00"/>
    <d v="2016-08-11T00:00:00"/>
    <s v="GROUPM SERVICES AG"/>
    <x v="31"/>
    <x v="0"/>
  </r>
  <r>
    <d v="2016-02-04T00:00:00"/>
    <n v="17847"/>
    <n v="0"/>
    <n v="2"/>
    <s v="XAXIS-XT-ROLLS-F"/>
    <n v="81.209999999999994"/>
    <s v="CHF"/>
    <s v=""/>
    <n v="5.0199999999999996"/>
    <n v="0"/>
    <n v="11.65"/>
    <n v="145.6"/>
    <n v="157.25"/>
    <s v="FIAT GROUP AUTOM"/>
    <x v="3"/>
    <x v="0"/>
    <x v="1"/>
    <d v="2016-01-01T00:00:00"/>
    <d v="2016-08-11T00:00:00"/>
    <s v="GROUPM SERVICES AG"/>
    <x v="31"/>
    <x v="0"/>
  </r>
  <r>
    <d v="2016-02-04T00:00:00"/>
    <n v="17847"/>
    <n v="0"/>
    <n v="3"/>
    <s v="XAXIS-XT-ROLLS-I"/>
    <n v="70.02"/>
    <s v="CHF"/>
    <s v=""/>
    <n v="4.2889999999999997"/>
    <n v="0"/>
    <n v="9.9499999999999993"/>
    <n v="124.4"/>
    <n v="134.35"/>
    <s v="FIAT GROUP AUTOM"/>
    <x v="3"/>
    <x v="0"/>
    <x v="1"/>
    <d v="2016-01-01T00:00:00"/>
    <d v="2016-08-11T00:00:00"/>
    <s v="GROUPM SERVICES AG"/>
    <x v="31"/>
    <x v="0"/>
  </r>
  <r>
    <d v="2016-02-04T00:00:00"/>
    <n v="17848"/>
    <n v="0"/>
    <n v="1"/>
    <s v="XAXIS-XP-WB-D"/>
    <n v="2881.85"/>
    <s v="CHF"/>
    <s v=""/>
    <n v="388.803"/>
    <n v="0"/>
    <n v="746.5"/>
    <n v="9331.25"/>
    <n v="10077.75"/>
    <s v="FIAT GROUP AUTOM"/>
    <x v="3"/>
    <x v="0"/>
    <x v="0"/>
    <d v="2016-01-01T00:00:00"/>
    <d v="2016-08-11T00:00:00"/>
    <s v="GROUPM SERVICES AG"/>
    <x v="32"/>
    <x v="0"/>
  </r>
  <r>
    <d v="2016-02-04T00:00:00"/>
    <n v="17848"/>
    <n v="0"/>
    <n v="2"/>
    <s v="XAXIS-XP-WB-F"/>
    <n v="822.67"/>
    <s v="CHF"/>
    <s v=""/>
    <n v="136.767"/>
    <n v="0"/>
    <n v="262.60000000000002"/>
    <n v="3282.4"/>
    <n v="3545"/>
    <s v="FIAT GROUP AUTOM"/>
    <x v="3"/>
    <x v="0"/>
    <x v="0"/>
    <d v="2016-01-01T00:00:00"/>
    <d v="2016-08-11T00:00:00"/>
    <s v="GROUPM SERVICES AG"/>
    <x v="32"/>
    <x v="0"/>
  </r>
  <r>
    <d v="2016-02-04T00:00:00"/>
    <n v="17848"/>
    <n v="0"/>
    <n v="3"/>
    <s v="XAXIS-XP-WB-I"/>
    <n v="264.37"/>
    <s v="CHF"/>
    <s v=""/>
    <n v="46.658999999999999"/>
    <n v="0"/>
    <n v="89.6"/>
    <n v="1119.8"/>
    <n v="1209.4000000000001"/>
    <s v="FIAT GROUP AUTOM"/>
    <x v="3"/>
    <x v="0"/>
    <x v="0"/>
    <d v="2016-01-01T00:00:00"/>
    <d v="2016-08-11T00:00:00"/>
    <s v="GROUPM SERVICES AG"/>
    <x v="32"/>
    <x v="0"/>
  </r>
  <r>
    <d v="2016-02-04T00:00:00"/>
    <n v="17849"/>
    <n v="0"/>
    <n v="1"/>
    <s v="XAXIS-XT-ROLLS-D"/>
    <n v="4080.43"/>
    <s v="CHF"/>
    <s v=""/>
    <n v="241.374"/>
    <n v="0"/>
    <n v="560"/>
    <n v="6999.85"/>
    <n v="7559.85"/>
    <s v="FIAT GROUP AUTOM"/>
    <x v="3"/>
    <x v="0"/>
    <x v="1"/>
    <d v="2016-01-01T00:00:00"/>
    <d v="2016-08-11T00:00:00"/>
    <s v="GROUPM SERVICES AG"/>
    <x v="33"/>
    <x v="0"/>
  </r>
  <r>
    <d v="2016-02-04T00:00:00"/>
    <n v="17849"/>
    <n v="0"/>
    <n v="2"/>
    <s v="XAXIS-XT-ROLLS-F"/>
    <n v="1394.56"/>
    <s v="CHF"/>
    <s v=""/>
    <n v="86.204999999999998"/>
    <n v="0"/>
    <n v="200"/>
    <n v="2499.9499999999998"/>
    <n v="2699.95"/>
    <s v="FIAT GROUP AUTOM"/>
    <x v="3"/>
    <x v="0"/>
    <x v="1"/>
    <d v="2016-01-01T00:00:00"/>
    <d v="2016-08-11T00:00:00"/>
    <s v="GROUPM SERVICES AG"/>
    <x v="33"/>
    <x v="0"/>
  </r>
  <r>
    <d v="2016-02-04T00:00:00"/>
    <n v="17849"/>
    <n v="0"/>
    <n v="3"/>
    <s v="XAXIS-XT-ROLLS-I"/>
    <n v="281.60000000000002"/>
    <s v="CHF"/>
    <s v=""/>
    <n v="17.25"/>
    <n v="0"/>
    <n v="40"/>
    <n v="500.25"/>
    <n v="540.25"/>
    <s v="FIAT GROUP AUTOM"/>
    <x v="3"/>
    <x v="0"/>
    <x v="1"/>
    <d v="2016-01-01T00:00:00"/>
    <d v="2016-08-11T00:00:00"/>
    <s v="GROUPM SERVICES AG"/>
    <x v="33"/>
    <x v="0"/>
  </r>
  <r>
    <d v="2016-02-04T00:00:00"/>
    <n v="17850"/>
    <n v="0"/>
    <n v="1"/>
    <s v="XAXIS-XP-WB-D"/>
    <n v="190.59"/>
    <s v="CHF"/>
    <s v=""/>
    <n v="25.713999999999999"/>
    <n v="0"/>
    <n v="65.849999999999994"/>
    <n v="822.85"/>
    <n v="888.7"/>
    <s v="MASERATI"/>
    <x v="3"/>
    <x v="0"/>
    <x v="0"/>
    <d v="2016-01-01T00:00:00"/>
    <d v="2016-08-11T00:00:00"/>
    <s v="GROUPM SERVICES AG"/>
    <x v="34"/>
    <x v="0"/>
  </r>
  <r>
    <d v="2016-02-04T00:00:00"/>
    <n v="17850"/>
    <n v="0"/>
    <n v="2"/>
    <s v="XAXIS-XP-WB-F"/>
    <n v="6.85"/>
    <s v="CHF"/>
    <s v=""/>
    <n v="1.1379999999999999"/>
    <n v="0"/>
    <n v="2.9"/>
    <n v="36.450000000000003"/>
    <n v="39.35"/>
    <s v="MASERATI"/>
    <x v="3"/>
    <x v="0"/>
    <x v="0"/>
    <d v="2016-01-01T00:00:00"/>
    <d v="2016-08-11T00:00:00"/>
    <s v="GROUPM SERVICES AG"/>
    <x v="34"/>
    <x v="0"/>
  </r>
  <r>
    <d v="2016-02-04T00:00:00"/>
    <n v="17850"/>
    <n v="0"/>
    <n v="3"/>
    <s v="XAXIS-XP-WB-I"/>
    <n v="0.39"/>
    <s v="CHF"/>
    <s v=""/>
    <n v="6.8000000000000005E-2"/>
    <n v="0"/>
    <n v="0.15"/>
    <n v="2.2000000000000002"/>
    <n v="2.35"/>
    <s v="MASERATI"/>
    <x v="3"/>
    <x v="0"/>
    <x v="0"/>
    <d v="2016-01-01T00:00:00"/>
    <d v="2016-08-11T00:00:00"/>
    <s v="GROUPM SERVICES AG"/>
    <x v="34"/>
    <x v="0"/>
  </r>
  <r>
    <d v="2016-02-04T00:00:00"/>
    <n v="17850"/>
    <n v="0"/>
    <n v="4"/>
    <s v="XAXIS-XT-ROLLS-D"/>
    <n v="265"/>
    <s v="CHF"/>
    <s v=""/>
    <n v="15.676"/>
    <n v="0"/>
    <n v="46.4"/>
    <n v="580"/>
    <n v="626.4"/>
    <s v="MASERATI"/>
    <x v="3"/>
    <x v="0"/>
    <x v="1"/>
    <d v="2016-01-01T00:00:00"/>
    <d v="2016-08-11T00:00:00"/>
    <s v="GROUPM SERVICES AG"/>
    <x v="34"/>
    <x v="0"/>
  </r>
  <r>
    <d v="2016-02-04T00:00:00"/>
    <n v="17850"/>
    <n v="0"/>
    <n v="5"/>
    <s v="XAXIS-XT-ROLLS-F"/>
    <n v="5.92"/>
    <s v="CHF"/>
    <s v=""/>
    <n v="0.36599999999999999"/>
    <n v="0"/>
    <n v="1.1000000000000001"/>
    <n v="13.55"/>
    <n v="14.65"/>
    <s v="MASERATI"/>
    <x v="3"/>
    <x v="0"/>
    <x v="1"/>
    <d v="2016-01-01T00:00:00"/>
    <d v="2016-08-11T00:00:00"/>
    <s v="GROUPM SERVICES AG"/>
    <x v="34"/>
    <x v="0"/>
  </r>
  <r>
    <d v="2016-02-04T00:00:00"/>
    <n v="17850"/>
    <n v="0"/>
    <n v="6"/>
    <s v="XAXIS-XT-ROLLS-I"/>
    <n v="0.36"/>
    <s v="CHF"/>
    <s v=""/>
    <n v="2.1999999999999999E-2"/>
    <n v="0"/>
    <n v="0.05"/>
    <n v="0.85"/>
    <n v="0.9"/>
    <s v="MASERATI"/>
    <x v="3"/>
    <x v="0"/>
    <x v="1"/>
    <d v="2016-01-01T00:00:00"/>
    <d v="2016-08-11T00:00:00"/>
    <s v="GROUPM SERVICES AG"/>
    <x v="34"/>
    <x v="0"/>
  </r>
  <r>
    <d v="2016-02-04T00:00:00"/>
    <n v="17853"/>
    <n v="0"/>
    <n v="1"/>
    <s v="XAXIS-XT-MULTI-D"/>
    <n v="0"/>
    <s v="CHF"/>
    <s v=""/>
    <n v="106.983"/>
    <n v="0"/>
    <n v="385.15"/>
    <n v="4814.25"/>
    <n v="5199.3999999999996"/>
    <s v="LOREAL"/>
    <x v="0"/>
    <x v="0"/>
    <x v="1"/>
    <d v="2016-01-01T00:00:00"/>
    <d v="2016-08-11T00:00:00"/>
    <s v="GROUPM SERVICES AG"/>
    <x v="35"/>
    <x v="0"/>
  </r>
  <r>
    <d v="2016-02-04T00:00:00"/>
    <n v="17854"/>
    <n v="0"/>
    <n v="1"/>
    <s v="XAXIS-XT-MULTI-D"/>
    <n v="0"/>
    <s v="CHF"/>
    <s v=""/>
    <n v="87.608999999999995"/>
    <n v="0"/>
    <n v="315.39999999999998"/>
    <n v="3942.4"/>
    <n v="4257.8"/>
    <s v="LOREAL"/>
    <x v="0"/>
    <x v="0"/>
    <x v="1"/>
    <d v="2016-01-01T00:00:00"/>
    <d v="2016-08-11T00:00:00"/>
    <s v="GROUPM SERVICES AG"/>
    <x v="36"/>
    <x v="0"/>
  </r>
  <r>
    <d v="2016-02-04T00:00:00"/>
    <n v="17855"/>
    <n v="0"/>
    <n v="1"/>
    <s v="XAXIS-XT-MULTI-D"/>
    <n v="0"/>
    <s v="CHF"/>
    <s v=""/>
    <n v="71.66"/>
    <n v="0"/>
    <n v="258"/>
    <n v="3224.7"/>
    <n v="3482.7"/>
    <s v="LOREAL"/>
    <x v="0"/>
    <x v="0"/>
    <x v="1"/>
    <d v="2016-01-01T00:00:00"/>
    <d v="2016-08-11T00:00:00"/>
    <s v="GROUPM SERVICES AG"/>
    <x v="37"/>
    <x v="0"/>
  </r>
  <r>
    <d v="2016-02-04T00:00:00"/>
    <n v="17856"/>
    <n v="0"/>
    <n v="2"/>
    <s v="XAXIS-XT-MULTI-D"/>
    <n v="0"/>
    <s v="CHF"/>
    <s v=""/>
    <n v="84.787000000000006"/>
    <n v="0"/>
    <n v="305.25"/>
    <n v="3815.4"/>
    <n v="4120.6499999999996"/>
    <s v="LOREAL"/>
    <x v="0"/>
    <x v="0"/>
    <x v="1"/>
    <d v="2016-01-01T00:00:00"/>
    <d v="2016-08-11T00:00:00"/>
    <s v="GROUPM SERVICES AG"/>
    <x v="38"/>
    <x v="0"/>
  </r>
  <r>
    <d v="2016-02-04T00:00:00"/>
    <n v="17863"/>
    <n v="0"/>
    <n v="1"/>
    <s v="XAXIS-XD-UAP-D"/>
    <n v="152.16"/>
    <s v="CHF"/>
    <s v=""/>
    <n v="29.286000000000001"/>
    <n v="0"/>
    <n v="25.75"/>
    <n v="322.14999999999998"/>
    <n v="347.9"/>
    <s v="LUFTHANSA"/>
    <x v="2"/>
    <x v="0"/>
    <x v="3"/>
    <d v="2016-01-01T00:00:00"/>
    <d v="2016-08-11T00:00:00"/>
    <s v="GROUPM SERVICES AG"/>
    <x v="39"/>
    <x v="0"/>
  </r>
  <r>
    <d v="2016-02-04T00:00:00"/>
    <n v="17863"/>
    <n v="0"/>
    <n v="2"/>
    <s v="XAXIS-XD-UAP-F"/>
    <n v="22.91"/>
    <s v="CHF"/>
    <s v=""/>
    <n v="4.41"/>
    <n v="0"/>
    <n v="3.9"/>
    <n v="48.5"/>
    <n v="52.4"/>
    <s v="LUFTHANSA"/>
    <x v="2"/>
    <x v="0"/>
    <x v="3"/>
    <d v="2016-01-01T00:00:00"/>
    <d v="2016-08-11T00:00:00"/>
    <s v="GROUPM SERVICES AG"/>
    <x v="39"/>
    <x v="0"/>
  </r>
  <r>
    <d v="2016-02-25T00:00:00"/>
    <n v="17995"/>
    <n v="0"/>
    <n v="1"/>
    <s v="XAXIS-XP-UAP-D"/>
    <n v="994.32"/>
    <s v="CHF"/>
    <s v=""/>
    <n v="217.87"/>
    <n v="0"/>
    <n v="139.44999999999999"/>
    <n v="1742.95"/>
    <n v="1882.4"/>
    <s v="CREDIT SUISSE"/>
    <x v="1"/>
    <x v="0"/>
    <x v="0"/>
    <d v="2016-01-01T00:00:00"/>
    <d v="2016-08-11T00:00:00"/>
    <s v="GROUPM SERVICES AG"/>
    <x v="40"/>
    <x v="0"/>
  </r>
  <r>
    <d v="2016-02-25T00:00:00"/>
    <n v="17995"/>
    <n v="0"/>
    <n v="2"/>
    <s v="XAXIS-XP-UAP-F"/>
    <n v="162.19"/>
    <s v="CHF"/>
    <s v=""/>
    <n v="35.289000000000001"/>
    <n v="0"/>
    <n v="22.6"/>
    <n v="282.3"/>
    <n v="304.89999999999998"/>
    <s v="CREDIT SUISSE"/>
    <x v="1"/>
    <x v="0"/>
    <x v="0"/>
    <d v="2016-01-01T00:00:00"/>
    <d v="2016-08-11T00:00:00"/>
    <s v="GROUPM SERVICES AG"/>
    <x v="40"/>
    <x v="0"/>
  </r>
  <r>
    <d v="2016-02-25T00:00:00"/>
    <n v="17995"/>
    <n v="0"/>
    <n v="3"/>
    <s v="XAXIS-XP-UAP-I"/>
    <n v="16.12"/>
    <s v="CHF"/>
    <s v=""/>
    <n v="8.0109999999999992"/>
    <n v="0"/>
    <n v="5.15"/>
    <n v="64.099999999999994"/>
    <n v="69.25"/>
    <s v="CREDIT SUISSE"/>
    <x v="1"/>
    <x v="0"/>
    <x v="0"/>
    <d v="2016-01-01T00:00:00"/>
    <d v="2016-08-11T00:00:00"/>
    <s v="GROUPM SERVICES AG"/>
    <x v="40"/>
    <x v="0"/>
  </r>
  <r>
    <d v="2016-02-25T00:00:00"/>
    <n v="17995"/>
    <n v="0"/>
    <n v="4"/>
    <s v="XAXIS-XP-WB-D"/>
    <n v="384"/>
    <s v="CHF"/>
    <s v=""/>
    <n v="51.807000000000002"/>
    <n v="0"/>
    <n v="99.45"/>
    <n v="1243.3499999999999"/>
    <n v="1342.8"/>
    <s v="CREDIT SUISSE"/>
    <x v="1"/>
    <x v="0"/>
    <x v="0"/>
    <d v="2016-01-01T00:00:00"/>
    <d v="2016-08-11T00:00:00"/>
    <s v="GROUPM SERVICES AG"/>
    <x v="40"/>
    <x v="0"/>
  </r>
  <r>
    <d v="2016-02-25T00:00:00"/>
    <n v="17995"/>
    <n v="0"/>
    <n v="5"/>
    <s v="XAXIS-XP-WB-F"/>
    <n v="54.03"/>
    <s v="CHF"/>
    <s v=""/>
    <n v="8.9819999999999993"/>
    <n v="0"/>
    <n v="17.25"/>
    <n v="215.55"/>
    <n v="232.8"/>
    <s v="CREDIT SUISSE"/>
    <x v="1"/>
    <x v="0"/>
    <x v="0"/>
    <d v="2016-01-01T00:00:00"/>
    <d v="2016-08-11T00:00:00"/>
    <s v="GROUPM SERVICES AG"/>
    <x v="40"/>
    <x v="0"/>
  </r>
  <r>
    <d v="2016-02-25T00:00:00"/>
    <n v="17995"/>
    <n v="0"/>
    <n v="6"/>
    <s v="XAXIS-XP-WB-I"/>
    <n v="3.81"/>
    <s v="CHF"/>
    <s v=""/>
    <n v="0.67300000000000004"/>
    <n v="0"/>
    <n v="1.3"/>
    <n v="16.149999999999999"/>
    <n v="17.45"/>
    <s v="CREDIT SUISSE"/>
    <x v="1"/>
    <x v="0"/>
    <x v="0"/>
    <d v="2016-01-01T00:00:00"/>
    <d v="2016-08-11T00:00:00"/>
    <s v="GROUPM SERVICES AG"/>
    <x v="40"/>
    <x v="0"/>
  </r>
  <r>
    <d v="2016-02-25T00:00:00"/>
    <n v="17997"/>
    <n v="0"/>
    <n v="4"/>
    <s v="XAXIS-XP-HP-D"/>
    <n v="289.92"/>
    <s v="CHF"/>
    <s v=""/>
    <n v="45.539000000000001"/>
    <n v="0"/>
    <n v="69.2"/>
    <n v="865.25"/>
    <n v="934.45"/>
    <s v="TEMPUR SEALY SCH"/>
    <x v="1"/>
    <x v="0"/>
    <x v="0"/>
    <d v="2016-01-01T00:00:00"/>
    <d v="2016-08-11T00:00:00"/>
    <s v="GROUPM SERVICES AG"/>
    <x v="41"/>
    <x v="0"/>
  </r>
  <r>
    <d v="2016-02-25T00:00:00"/>
    <n v="17997"/>
    <n v="0"/>
    <n v="5"/>
    <s v="XAXIS-XP-HP-F"/>
    <n v="77.150000000000006"/>
    <s v="CHF"/>
    <s v=""/>
    <n v="13.34"/>
    <n v="0"/>
    <n v="20.3"/>
    <n v="253.45"/>
    <n v="273.75"/>
    <s v="TEMPUR SEALY SCH"/>
    <x v="1"/>
    <x v="0"/>
    <x v="0"/>
    <d v="2016-01-01T00:00:00"/>
    <d v="2016-08-11T00:00:00"/>
    <s v="GROUPM SERVICES AG"/>
    <x v="41"/>
    <x v="0"/>
  </r>
  <r>
    <d v="2016-02-25T00:00:00"/>
    <n v="17997"/>
    <n v="0"/>
    <n v="6"/>
    <s v="XAXIS-XP-HP-I"/>
    <n v="19.510000000000002"/>
    <s v="CHF"/>
    <s v=""/>
    <n v="2.8860000000000001"/>
    <n v="0"/>
    <n v="4.4000000000000004"/>
    <n v="54.85"/>
    <n v="59.25"/>
    <s v="TEMPUR SEALY SCH"/>
    <x v="1"/>
    <x v="0"/>
    <x v="0"/>
    <d v="2016-01-01T00:00:00"/>
    <d v="2016-08-11T00:00:00"/>
    <s v="GROUPM SERVICES AG"/>
    <x v="41"/>
    <x v="0"/>
  </r>
  <r>
    <d v="2016-02-25T00:00:00"/>
    <n v="17997"/>
    <n v="0"/>
    <n v="13"/>
    <s v="XAXIS-XP-UAP-D"/>
    <n v="530.25"/>
    <s v="CHF"/>
    <s v=""/>
    <n v="116.18600000000001"/>
    <n v="0"/>
    <n v="111.55"/>
    <n v="1394.25"/>
    <n v="1505.8"/>
    <s v="TEMPUR SEALY SCH"/>
    <x v="1"/>
    <x v="0"/>
    <x v="0"/>
    <d v="2016-01-01T00:00:00"/>
    <d v="2016-08-11T00:00:00"/>
    <s v="GROUPM SERVICES AG"/>
    <x v="41"/>
    <x v="0"/>
  </r>
  <r>
    <d v="2016-02-25T00:00:00"/>
    <n v="17997"/>
    <n v="0"/>
    <n v="14"/>
    <s v="XAXIS-XP-UAP-F"/>
    <n v="136.80000000000001"/>
    <s v="CHF"/>
    <s v=""/>
    <n v="29.765999999999998"/>
    <n v="0"/>
    <n v="28.6"/>
    <n v="357.2"/>
    <n v="385.8"/>
    <s v="TEMPUR SEALY SCH"/>
    <x v="1"/>
    <x v="0"/>
    <x v="0"/>
    <d v="2016-01-01T00:00:00"/>
    <d v="2016-08-11T00:00:00"/>
    <s v="GROUPM SERVICES AG"/>
    <x v="41"/>
    <x v="0"/>
  </r>
  <r>
    <d v="2016-02-25T00:00:00"/>
    <n v="17997"/>
    <n v="0"/>
    <n v="15"/>
    <s v="XAXIS-XP-UAP-I"/>
    <n v="12.46"/>
    <s v="CHF"/>
    <s v=""/>
    <n v="6.19"/>
    <n v="0"/>
    <n v="5.95"/>
    <n v="74.3"/>
    <n v="80.25"/>
    <s v="TEMPUR SEALY SCH"/>
    <x v="1"/>
    <x v="0"/>
    <x v="0"/>
    <d v="2016-01-01T00:00:00"/>
    <d v="2016-08-11T00:00:00"/>
    <s v="GROUPM SERVICES AG"/>
    <x v="41"/>
    <x v="0"/>
  </r>
  <r>
    <d v="2016-02-25T00:00:00"/>
    <n v="17997"/>
    <n v="0"/>
    <n v="1"/>
    <s v="XAXIS-XP-WB-D"/>
    <n v="280.76"/>
    <s v="CHF"/>
    <s v=""/>
    <n v="37.878999999999998"/>
    <n v="0"/>
    <n v="72.75"/>
    <n v="909.1"/>
    <n v="981.85"/>
    <s v="TEMPUR SEALY SCH"/>
    <x v="1"/>
    <x v="0"/>
    <x v="0"/>
    <d v="2016-01-01T00:00:00"/>
    <d v="2016-08-11T00:00:00"/>
    <s v="GROUPM SERVICES AG"/>
    <x v="41"/>
    <x v="0"/>
  </r>
  <r>
    <d v="2016-02-25T00:00:00"/>
    <n v="17997"/>
    <n v="0"/>
    <n v="2"/>
    <s v="XAXIS-XP-WB-F"/>
    <n v="83.59"/>
    <s v="CHF"/>
    <s v=""/>
    <n v="13.897"/>
    <n v="0"/>
    <n v="26.7"/>
    <n v="333.55"/>
    <n v="360.25"/>
    <s v="TEMPUR SEALY SCH"/>
    <x v="1"/>
    <x v="0"/>
    <x v="0"/>
    <d v="2016-01-01T00:00:00"/>
    <d v="2016-08-11T00:00:00"/>
    <s v="GROUPM SERVICES AG"/>
    <x v="41"/>
    <x v="0"/>
  </r>
  <r>
    <d v="2016-02-25T00:00:00"/>
    <n v="17997"/>
    <n v="0"/>
    <n v="3"/>
    <s v="XAXIS-XP-WB-I"/>
    <n v="13.17"/>
    <s v="CHF"/>
    <s v=""/>
    <n v="2.3239999999999998"/>
    <n v="0"/>
    <n v="4.45"/>
    <n v="55.8"/>
    <n v="60.25"/>
    <s v="TEMPUR SEALY SCH"/>
    <x v="1"/>
    <x v="0"/>
    <x v="0"/>
    <d v="2016-01-01T00:00:00"/>
    <d v="2016-08-11T00:00:00"/>
    <s v="GROUPM SERVICES AG"/>
    <x v="41"/>
    <x v="0"/>
  </r>
  <r>
    <d v="2016-02-25T00:00:00"/>
    <n v="17997"/>
    <n v="0"/>
    <n v="7"/>
    <s v="XAXIS-XM-MRT-D"/>
    <n v="245.53"/>
    <s v="CHF"/>
    <s v=""/>
    <n v="25.977"/>
    <n v="0"/>
    <n v="54.05"/>
    <n v="675.4"/>
    <n v="729.45"/>
    <s v="TEMPUR SEALY SCH"/>
    <x v="1"/>
    <x v="0"/>
    <x v="2"/>
    <d v="2016-01-01T00:00:00"/>
    <d v="2016-08-11T00:00:00"/>
    <s v="GROUPM SERVICES AG"/>
    <x v="41"/>
    <x v="0"/>
  </r>
  <r>
    <d v="2016-02-25T00:00:00"/>
    <n v="17997"/>
    <n v="0"/>
    <n v="8"/>
    <s v="XAXIS-XM-MRT-F"/>
    <n v="31.37"/>
    <s v="CHF"/>
    <s v=""/>
    <n v="8.1289999999999996"/>
    <n v="0"/>
    <n v="16.899999999999999"/>
    <n v="211.35"/>
    <n v="228.25"/>
    <s v="TEMPUR SEALY SCH"/>
    <x v="1"/>
    <x v="0"/>
    <x v="2"/>
    <d v="2016-01-01T00:00:00"/>
    <d v="2016-08-11T00:00:00"/>
    <s v="GROUPM SERVICES AG"/>
    <x v="41"/>
    <x v="0"/>
  </r>
  <r>
    <d v="2016-02-25T00:00:00"/>
    <n v="17997"/>
    <n v="0"/>
    <n v="9"/>
    <s v="XAXIS-XM-MRT-I"/>
    <n v="37.65"/>
    <s v="CHF"/>
    <s v=""/>
    <n v="3.9079999999999999"/>
    <n v="0"/>
    <n v="8.15"/>
    <n v="101.6"/>
    <n v="109.75"/>
    <s v="TEMPUR SEALY SCH"/>
    <x v="1"/>
    <x v="0"/>
    <x v="2"/>
    <d v="2016-01-01T00:00:00"/>
    <d v="2016-08-11T00:00:00"/>
    <s v="GROUPM SERVICES AG"/>
    <x v="41"/>
    <x v="0"/>
  </r>
  <r>
    <d v="2016-02-25T00:00:00"/>
    <n v="17997"/>
    <n v="0"/>
    <n v="10"/>
    <s v="XAXIS-XT-ROLLS-D"/>
    <n v="1347.58"/>
    <s v="CHF"/>
    <s v=""/>
    <n v="79.715000000000003"/>
    <n v="0"/>
    <n v="210.45"/>
    <n v="2630.6"/>
    <n v="2841.05"/>
    <s v="TEMPUR SEALY SCH"/>
    <x v="1"/>
    <x v="0"/>
    <x v="1"/>
    <d v="2016-01-01T00:00:00"/>
    <d v="2016-08-11T00:00:00"/>
    <s v="GROUPM SERVICES AG"/>
    <x v="41"/>
    <x v="0"/>
  </r>
  <r>
    <d v="2016-02-25T00:00:00"/>
    <n v="17997"/>
    <n v="0"/>
    <n v="11"/>
    <s v="XAXIS-XT-ROLLS-F"/>
    <n v="460.15"/>
    <s v="CHF"/>
    <s v=""/>
    <n v="28.443999999999999"/>
    <n v="0"/>
    <n v="75.099999999999994"/>
    <n v="938.65"/>
    <n v="1013.75"/>
    <s v="TEMPUR SEALY SCH"/>
    <x v="1"/>
    <x v="0"/>
    <x v="1"/>
    <d v="2016-01-01T00:00:00"/>
    <d v="2016-08-11T00:00:00"/>
    <s v="GROUPM SERVICES AG"/>
    <x v="41"/>
    <x v="0"/>
  </r>
  <r>
    <d v="2016-03-04T00:00:00"/>
    <n v="18049"/>
    <n v="0"/>
    <n v="1"/>
    <s v="XAXIS-XP-HP-D"/>
    <n v="8.9499999999999993"/>
    <s v="CHF"/>
    <s v=""/>
    <n v="1.4059999999999999"/>
    <n v="0"/>
    <n v="2.6"/>
    <n v="32.35"/>
    <n v="34.950000000000003"/>
    <s v="GEBERIT"/>
    <x v="0"/>
    <x v="0"/>
    <x v="0"/>
    <d v="2016-01-01T00:00:00"/>
    <d v="2016-08-11T00:00:00"/>
    <s v="GROUPM SERVICES AG"/>
    <x v="1"/>
    <x v="1"/>
  </r>
  <r>
    <d v="2016-03-04T00:00:00"/>
    <n v="18050"/>
    <n v="0"/>
    <n v="3"/>
    <s v="XAXIS-XP-HP-D"/>
    <n v="9.41"/>
    <s v="CHF"/>
    <s v=""/>
    <n v="1.478"/>
    <n v="0"/>
    <n v="2.7"/>
    <n v="34"/>
    <n v="36.700000000000003"/>
    <s v="GEBERIT"/>
    <x v="0"/>
    <x v="0"/>
    <x v="0"/>
    <d v="2016-01-01T00:00:00"/>
    <d v="2016-08-11T00:00:00"/>
    <s v="GROUPM SERVICES AG"/>
    <x v="42"/>
    <x v="1"/>
  </r>
  <r>
    <d v="2016-03-04T00:00:00"/>
    <n v="18050"/>
    <n v="0"/>
    <n v="4"/>
    <s v="XAXIS-XP-HP-F"/>
    <n v="0.68"/>
    <s v="CHF"/>
    <s v=""/>
    <n v="0.11700000000000001"/>
    <n v="0"/>
    <n v="0.2"/>
    <n v="2.7"/>
    <n v="2.9"/>
    <s v="GEBERIT"/>
    <x v="0"/>
    <x v="0"/>
    <x v="0"/>
    <d v="2016-01-01T00:00:00"/>
    <d v="2016-08-11T00:00:00"/>
    <s v="GROUPM SERVICES AG"/>
    <x v="42"/>
    <x v="1"/>
  </r>
  <r>
    <d v="2016-03-04T00:00:00"/>
    <n v="18050"/>
    <n v="0"/>
    <n v="1"/>
    <s v="XAXIS-XT-ROLLS-D"/>
    <n v="3784.78"/>
    <s v="CHF"/>
    <s v=""/>
    <n v="223.88499999999999"/>
    <n v="0"/>
    <n v="447.75"/>
    <n v="5597.15"/>
    <n v="6044.9"/>
    <s v="GEBERIT"/>
    <x v="0"/>
    <x v="0"/>
    <x v="1"/>
    <d v="2016-01-01T00:00:00"/>
    <d v="2016-08-11T00:00:00"/>
    <s v="GROUPM SERVICES AG"/>
    <x v="42"/>
    <x v="1"/>
  </r>
  <r>
    <d v="2016-03-04T00:00:00"/>
    <n v="18050"/>
    <n v="0"/>
    <n v="2"/>
    <s v="XAXIS-XT-ROLLS-F"/>
    <n v="896.09"/>
    <s v="CHF"/>
    <s v=""/>
    <n v="55.392000000000003"/>
    <n v="0"/>
    <n v="110.8"/>
    <n v="1384.8"/>
    <n v="1495.6"/>
    <s v="GEBERIT"/>
    <x v="0"/>
    <x v="0"/>
    <x v="1"/>
    <d v="2016-01-01T00:00:00"/>
    <d v="2016-08-11T00:00:00"/>
    <s v="GROUPM SERVICES AG"/>
    <x v="42"/>
    <x v="1"/>
  </r>
  <r>
    <d v="2016-03-04T00:00:00"/>
    <n v="18051"/>
    <n v="0"/>
    <n v="1"/>
    <s v="XAXIS-XT-MULTI-D"/>
    <n v="0"/>
    <s v="CHF"/>
    <s v=""/>
    <n v="197.51400000000001"/>
    <n v="0"/>
    <n v="711.05"/>
    <n v="8888.15"/>
    <n v="9599.2000000000007"/>
    <s v="LOREAL"/>
    <x v="0"/>
    <x v="0"/>
    <x v="1"/>
    <d v="2016-01-01T00:00:00"/>
    <d v="2016-08-11T00:00:00"/>
    <s v="GROUPM SERVICES AG"/>
    <x v="43"/>
    <x v="1"/>
  </r>
  <r>
    <d v="2016-03-04T00:00:00"/>
    <n v="18052"/>
    <n v="0"/>
    <n v="1"/>
    <s v="XAXIS-XT-MULTI-D"/>
    <n v="0"/>
    <s v="CHF"/>
    <s v=""/>
    <n v="86.213999999999999"/>
    <n v="0"/>
    <n v="310.35000000000002"/>
    <n v="3879.65"/>
    <n v="4190"/>
    <s v="LOREAL"/>
    <x v="0"/>
    <x v="0"/>
    <x v="1"/>
    <d v="2016-01-01T00:00:00"/>
    <d v="2016-08-11T00:00:00"/>
    <s v="GROUPM SERVICES AG"/>
    <x v="36"/>
    <x v="1"/>
  </r>
  <r>
    <d v="2016-03-04T00:00:00"/>
    <n v="18054"/>
    <n v="0"/>
    <n v="1"/>
    <s v="XAXIS-XT-MULTI-D"/>
    <n v="0"/>
    <s v="CHF"/>
    <s v=""/>
    <n v="35.457999999999998"/>
    <n v="0"/>
    <n v="127.65"/>
    <n v="1595.6"/>
    <n v="1723.25"/>
    <s v="LOREAL"/>
    <x v="0"/>
    <x v="0"/>
    <x v="1"/>
    <d v="2016-01-01T00:00:00"/>
    <d v="2016-08-11T00:00:00"/>
    <s v="GROUPM SERVICES AG"/>
    <x v="37"/>
    <x v="1"/>
  </r>
  <r>
    <d v="2016-03-04T00:00:00"/>
    <n v="18056"/>
    <n v="0"/>
    <n v="1"/>
    <s v="XAXIS-XT-MULTI-F"/>
    <n v="0"/>
    <s v="CHF"/>
    <s v=""/>
    <n v="40.396000000000001"/>
    <n v="0"/>
    <n v="145.4"/>
    <n v="1817.8"/>
    <n v="1963.2"/>
    <s v="LOREAL"/>
    <x v="0"/>
    <x v="0"/>
    <x v="1"/>
    <d v="2016-01-01T00:00:00"/>
    <d v="2016-08-11T00:00:00"/>
    <s v="GROUPM SERVICES AG"/>
    <x v="44"/>
    <x v="1"/>
  </r>
  <r>
    <d v="2016-03-04T00:00:00"/>
    <n v="18057"/>
    <n v="0"/>
    <n v="1"/>
    <s v="XAXIS-XT-MULTI-D"/>
    <n v="0"/>
    <s v="CHF"/>
    <s v=""/>
    <n v="152.572"/>
    <n v="0"/>
    <n v="549.25"/>
    <n v="6865.75"/>
    <n v="7415"/>
    <s v="LOREAL"/>
    <x v="0"/>
    <x v="0"/>
    <x v="1"/>
    <d v="2016-01-01T00:00:00"/>
    <d v="2016-08-11T00:00:00"/>
    <s v="GROUPM SERVICES AG"/>
    <x v="45"/>
    <x v="1"/>
  </r>
  <r>
    <d v="2016-03-04T00:00:00"/>
    <n v="18057"/>
    <n v="0"/>
    <n v="2"/>
    <s v="XAXIS-XT-MULTI-F"/>
    <n v="0"/>
    <s v="CHF"/>
    <s v=""/>
    <n v="65.388000000000005"/>
    <n v="0"/>
    <n v="235.4"/>
    <n v="2942.45"/>
    <n v="3177.85"/>
    <s v="LOREAL"/>
    <x v="0"/>
    <x v="0"/>
    <x v="1"/>
    <d v="2016-01-01T00:00:00"/>
    <d v="2016-08-11T00:00:00"/>
    <s v="GROUPM SERVICES AG"/>
    <x v="45"/>
    <x v="1"/>
  </r>
  <r>
    <d v="2016-03-04T00:00:00"/>
    <n v="18058"/>
    <n v="0"/>
    <n v="1"/>
    <s v="XAXIS-XT-MULTI-D"/>
    <n v="0"/>
    <s v="CHF"/>
    <s v=""/>
    <n v="48.45"/>
    <n v="0"/>
    <n v="174.4"/>
    <n v="2180.25"/>
    <n v="2354.65"/>
    <s v="LOREAL"/>
    <x v="0"/>
    <x v="0"/>
    <x v="1"/>
    <d v="2016-01-01T00:00:00"/>
    <d v="2016-08-11T00:00:00"/>
    <s v="GROUPM SERVICES AG"/>
    <x v="46"/>
    <x v="1"/>
  </r>
  <r>
    <d v="2016-03-04T00:00:00"/>
    <n v="18059"/>
    <n v="0"/>
    <n v="1"/>
    <s v="XAXIS-XT-MULTI-D"/>
    <n v="0"/>
    <s v="CHF"/>
    <s v=""/>
    <n v="152.572"/>
    <n v="0"/>
    <n v="549.25"/>
    <n v="6865.75"/>
    <n v="7415"/>
    <s v="LOREAL"/>
    <x v="0"/>
    <x v="0"/>
    <x v="1"/>
    <d v="2016-01-01T00:00:00"/>
    <d v="2016-08-11T00:00:00"/>
    <s v="GROUPM SERVICES AG"/>
    <x v="47"/>
    <x v="1"/>
  </r>
  <r>
    <d v="2016-03-04T00:00:00"/>
    <n v="18059"/>
    <n v="0"/>
    <n v="2"/>
    <s v="XAXIS-XT-MULTI-F"/>
    <n v="0"/>
    <s v="CHF"/>
    <s v=""/>
    <n v="65.388000000000005"/>
    <n v="0"/>
    <n v="235.4"/>
    <n v="2942.45"/>
    <n v="3177.85"/>
    <s v="LOREAL"/>
    <x v="0"/>
    <x v="0"/>
    <x v="1"/>
    <d v="2016-01-01T00:00:00"/>
    <d v="2016-08-11T00:00:00"/>
    <s v="GROUPM SERVICES AG"/>
    <x v="47"/>
    <x v="1"/>
  </r>
  <r>
    <d v="2016-03-04T00:00:00"/>
    <n v="18060"/>
    <n v="0"/>
    <n v="1"/>
    <s v="XAXIS-XT-MULTI-D"/>
    <n v="0"/>
    <s v="CHF"/>
    <s v=""/>
    <n v="217.96100000000001"/>
    <n v="0"/>
    <n v="784.65"/>
    <n v="9808.25"/>
    <n v="10592.9"/>
    <s v="LOREAL"/>
    <x v="0"/>
    <x v="0"/>
    <x v="1"/>
    <d v="2016-01-01T00:00:00"/>
    <d v="2016-08-11T00:00:00"/>
    <s v="GROUPM SERVICES AG"/>
    <x v="48"/>
    <x v="1"/>
  </r>
  <r>
    <d v="2016-03-04T00:00:00"/>
    <n v="18061"/>
    <n v="0"/>
    <n v="2"/>
    <s v="XAXIS-XT-MULTI-D"/>
    <n v="0"/>
    <s v="CHF"/>
    <s v=""/>
    <n v="58.073999999999998"/>
    <n v="0"/>
    <n v="209.05"/>
    <n v="2613.35"/>
    <n v="2822.4"/>
    <s v="LOREAL"/>
    <x v="0"/>
    <x v="0"/>
    <x v="1"/>
    <d v="2016-01-01T00:00:00"/>
    <d v="2016-08-11T00:00:00"/>
    <s v="GROUPM SERVICES AG"/>
    <x v="49"/>
    <x v="1"/>
  </r>
  <r>
    <d v="2016-03-04T00:00:00"/>
    <n v="18061"/>
    <n v="0"/>
    <n v="3"/>
    <s v="XAXIS-XT-MULTI-F"/>
    <n v="0"/>
    <s v="CHF"/>
    <s v=""/>
    <n v="24.957999999999998"/>
    <n v="0"/>
    <n v="89.85"/>
    <n v="1123.0999999999999"/>
    <n v="1212.95"/>
    <s v="LOREAL"/>
    <x v="0"/>
    <x v="0"/>
    <x v="1"/>
    <d v="2016-01-01T00:00:00"/>
    <d v="2016-08-11T00:00:00"/>
    <s v="GROUPM SERVICES AG"/>
    <x v="49"/>
    <x v="1"/>
  </r>
  <r>
    <d v="2016-03-04T00:00:00"/>
    <n v="18062"/>
    <n v="0"/>
    <n v="1"/>
    <s v="XAXIS-XT-MULTI-D"/>
    <n v="0"/>
    <s v="CHF"/>
    <s v=""/>
    <n v="147.81200000000001"/>
    <n v="0"/>
    <n v="532.1"/>
    <n v="6651.55"/>
    <n v="7183.65"/>
    <s v="LOREAL"/>
    <x v="0"/>
    <x v="0"/>
    <x v="1"/>
    <d v="2016-01-01T00:00:00"/>
    <d v="2016-08-11T00:00:00"/>
    <s v="GROUPM SERVICES AG"/>
    <x v="50"/>
    <x v="1"/>
  </r>
  <r>
    <d v="2016-03-04T00:00:00"/>
    <n v="18062"/>
    <n v="0"/>
    <n v="2"/>
    <s v="XAXIS-XT-MULTI-F"/>
    <n v="0"/>
    <s v="CHF"/>
    <s v=""/>
    <n v="63.347999999999999"/>
    <n v="0"/>
    <n v="228.05"/>
    <n v="2850.65"/>
    <n v="3078.7"/>
    <s v="LOREAL"/>
    <x v="0"/>
    <x v="0"/>
    <x v="1"/>
    <d v="2016-01-01T00:00:00"/>
    <d v="2016-08-11T00:00:00"/>
    <s v="GROUPM SERVICES AG"/>
    <x v="50"/>
    <x v="1"/>
  </r>
  <r>
    <d v="2016-03-04T00:00:00"/>
    <n v="18063"/>
    <n v="0"/>
    <n v="1"/>
    <s v="XAXIS-XM-INST-D"/>
    <n v="261.19"/>
    <s v="CHF"/>
    <s v=""/>
    <n v="20.684999999999999"/>
    <n v="0"/>
    <n v="44.7"/>
    <n v="558.5"/>
    <n v="603.20000000000005"/>
    <s v="LOREAL"/>
    <x v="0"/>
    <x v="0"/>
    <x v="2"/>
    <d v="2016-01-01T00:00:00"/>
    <d v="2016-08-11T00:00:00"/>
    <s v="GROUPM SERVICES AG"/>
    <x v="51"/>
    <x v="1"/>
  </r>
  <r>
    <d v="2016-03-04T00:00:00"/>
    <n v="18063"/>
    <n v="0"/>
    <n v="2"/>
    <s v="XAXIS-XM-INST-F"/>
    <n v="56.8"/>
    <s v="CHF"/>
    <s v=""/>
    <n v="4.4550000000000001"/>
    <n v="0"/>
    <n v="9.6"/>
    <n v="120.3"/>
    <n v="129.9"/>
    <s v="LOREAL"/>
    <x v="0"/>
    <x v="0"/>
    <x v="2"/>
    <d v="2016-01-01T00:00:00"/>
    <d v="2016-08-11T00:00:00"/>
    <s v="GROUPM SERVICES AG"/>
    <x v="51"/>
    <x v="1"/>
  </r>
  <r>
    <d v="2016-03-04T00:00:00"/>
    <n v="18065"/>
    <n v="0"/>
    <n v="1"/>
    <s v="XAXIS-MH-RICH MEDIA"/>
    <n v="0"/>
    <s v="CHF"/>
    <s v=""/>
    <n v="1"/>
    <n v="0"/>
    <n v="1240"/>
    <n v="15500"/>
    <n v="16740"/>
    <s v="NETFLIX"/>
    <x v="0"/>
    <x v="0"/>
    <x v="4"/>
    <d v="2016-01-01T00:00:00"/>
    <d v="2016-08-11T00:00:00"/>
    <s v="GROUPM SERVICES AG"/>
    <x v="52"/>
    <x v="1"/>
  </r>
  <r>
    <d v="2016-03-04T00:00:00"/>
    <n v="18066"/>
    <n v="0"/>
    <n v="1"/>
    <s v="XAXIS-MH-RICH MEDIA"/>
    <n v="0"/>
    <s v="CHF"/>
    <s v=""/>
    <n v="1"/>
    <n v="0"/>
    <n v="1240"/>
    <n v="15500"/>
    <n v="16740"/>
    <s v="ALLIANZ"/>
    <x v="1"/>
    <x v="0"/>
    <x v="4"/>
    <d v="2016-01-01T00:00:00"/>
    <d v="2016-08-11T00:00:00"/>
    <s v="GROUPM SERVICES AG"/>
    <x v="53"/>
    <x v="1"/>
  </r>
  <r>
    <d v="2016-03-04T00:00:00"/>
    <n v="18067"/>
    <n v="0"/>
    <n v="1"/>
    <s v="XAXIS-MH-RICH MEDIA"/>
    <n v="0"/>
    <s v="CHF"/>
    <s v=""/>
    <n v="1"/>
    <n v="0"/>
    <n v="1240"/>
    <n v="15500"/>
    <n v="16740"/>
    <s v="ALLIANZ"/>
    <x v="1"/>
    <x v="0"/>
    <x v="4"/>
    <d v="2016-01-01T00:00:00"/>
    <d v="2016-08-11T00:00:00"/>
    <s v="GROUPM SERVICES AG"/>
    <x v="54"/>
    <x v="1"/>
  </r>
  <r>
    <d v="2016-03-04T00:00:00"/>
    <n v="18069"/>
    <n v="0"/>
    <n v="1"/>
    <s v="XAXIS-XT-ROLLS-D"/>
    <n v="8603.17"/>
    <s v="CHF"/>
    <s v=""/>
    <n v="508.91300000000001"/>
    <n v="0"/>
    <n v="1343.55"/>
    <n v="16794.150000000001"/>
    <n v="18137.7"/>
    <s v="ALLIANZ"/>
    <x v="1"/>
    <x v="0"/>
    <x v="1"/>
    <d v="2016-01-01T00:00:00"/>
    <d v="2016-08-11T00:00:00"/>
    <s v="GROUPM SERVICES AG"/>
    <x v="2"/>
    <x v="1"/>
  </r>
  <r>
    <d v="2016-03-04T00:00:00"/>
    <n v="18069"/>
    <n v="0"/>
    <n v="2"/>
    <s v="XAXIS-XT-ROLLS-F"/>
    <n v="2644.23"/>
    <s v="CHF"/>
    <s v=""/>
    <n v="163.453"/>
    <n v="0"/>
    <n v="431.5"/>
    <n v="5393.95"/>
    <n v="5825.45"/>
    <s v="ALLIANZ"/>
    <x v="1"/>
    <x v="0"/>
    <x v="1"/>
    <d v="2016-01-01T00:00:00"/>
    <d v="2016-08-11T00:00:00"/>
    <s v="GROUPM SERVICES AG"/>
    <x v="2"/>
    <x v="1"/>
  </r>
  <r>
    <d v="2016-03-04T00:00:00"/>
    <n v="18069"/>
    <n v="0"/>
    <n v="3"/>
    <s v="XAXIS-XT-ROLLS-I"/>
    <n v="574.24"/>
    <s v="CHF"/>
    <s v=""/>
    <n v="35.177"/>
    <n v="0"/>
    <n v="92.85"/>
    <n v="1160.8499999999999"/>
    <n v="1253.7"/>
    <s v="ALLIANZ"/>
    <x v="1"/>
    <x v="0"/>
    <x v="1"/>
    <d v="2016-01-01T00:00:00"/>
    <d v="2016-08-11T00:00:00"/>
    <s v="GROUPM SERVICES AG"/>
    <x v="2"/>
    <x v="1"/>
  </r>
  <r>
    <d v="2016-03-04T00:00:00"/>
    <n v="18070"/>
    <n v="0"/>
    <n v="1"/>
    <s v="XAXIS-XT-ROLLS-D"/>
    <n v="4725.03"/>
    <s v="CHF"/>
    <s v=""/>
    <n v="279.505"/>
    <n v="0"/>
    <n v="648.45000000000005"/>
    <n v="8105.65"/>
    <n v="8754.1"/>
    <s v="ALLIANZ"/>
    <x v="1"/>
    <x v="0"/>
    <x v="1"/>
    <d v="2016-01-01T00:00:00"/>
    <d v="2016-08-11T00:00:00"/>
    <s v="GROUPM SERVICES AG"/>
    <x v="55"/>
    <x v="1"/>
  </r>
  <r>
    <d v="2016-03-04T00:00:00"/>
    <n v="18070"/>
    <n v="0"/>
    <n v="4"/>
    <s v="XAXIS-XT-ROLLS-D"/>
    <n v="1548.62"/>
    <s v="CHF"/>
    <s v=""/>
    <n v="91.606999999999999"/>
    <n v="0"/>
    <n v="212.55"/>
    <n v="2656.6"/>
    <n v="2869.15"/>
    <s v="ALLIANZ"/>
    <x v="1"/>
    <x v="0"/>
    <x v="1"/>
    <d v="2016-01-01T00:00:00"/>
    <d v="2016-08-11T00:00:00"/>
    <s v="GROUPM SERVICES AG"/>
    <x v="55"/>
    <x v="1"/>
  </r>
  <r>
    <d v="2016-03-04T00:00:00"/>
    <n v="18070"/>
    <n v="0"/>
    <n v="2"/>
    <s v="XAXIS-XT-ROLLS-F"/>
    <n v="1148.6199999999999"/>
    <s v="CHF"/>
    <s v=""/>
    <n v="71.001999999999995"/>
    <n v="0"/>
    <n v="164.7"/>
    <n v="2059.0500000000002"/>
    <n v="2223.75"/>
    <s v="ALLIANZ"/>
    <x v="1"/>
    <x v="0"/>
    <x v="1"/>
    <d v="2016-01-01T00:00:00"/>
    <d v="2016-08-11T00:00:00"/>
    <s v="GROUPM SERVICES AG"/>
    <x v="55"/>
    <x v="1"/>
  </r>
  <r>
    <d v="2016-03-04T00:00:00"/>
    <n v="18070"/>
    <n v="0"/>
    <n v="5"/>
    <s v="XAXIS-XT-ROLLS-F"/>
    <n v="569.23"/>
    <s v="CHF"/>
    <s v=""/>
    <n v="35.186999999999998"/>
    <n v="0"/>
    <n v="81.650000000000006"/>
    <n v="1020.4"/>
    <n v="1102.05"/>
    <s v="ALLIANZ"/>
    <x v="1"/>
    <x v="0"/>
    <x v="1"/>
    <d v="2016-01-01T00:00:00"/>
    <d v="2016-08-11T00:00:00"/>
    <s v="GROUPM SERVICES AG"/>
    <x v="55"/>
    <x v="1"/>
  </r>
  <r>
    <d v="2016-03-04T00:00:00"/>
    <n v="18070"/>
    <n v="0"/>
    <n v="3"/>
    <s v="XAXIS-XT-ROLLS-I"/>
    <n v="227.99"/>
    <s v="CHF"/>
    <s v=""/>
    <n v="13.965999999999999"/>
    <n v="0"/>
    <n v="32.4"/>
    <n v="405"/>
    <n v="437.4"/>
    <s v="ALLIANZ"/>
    <x v="1"/>
    <x v="0"/>
    <x v="1"/>
    <d v="2016-01-01T00:00:00"/>
    <d v="2016-08-11T00:00:00"/>
    <s v="GROUPM SERVICES AG"/>
    <x v="55"/>
    <x v="1"/>
  </r>
  <r>
    <d v="2016-03-04T00:00:00"/>
    <n v="18070"/>
    <n v="0"/>
    <n v="6"/>
    <s v="XAXIS-XT-ROLLS-I"/>
    <n v="137.13999999999999"/>
    <s v="CHF"/>
    <s v=""/>
    <n v="8.4009999999999998"/>
    <n v="0"/>
    <n v="19.5"/>
    <n v="243.65"/>
    <n v="263.14999999999998"/>
    <s v="ALLIANZ"/>
    <x v="1"/>
    <x v="0"/>
    <x v="1"/>
    <d v="2016-01-01T00:00:00"/>
    <d v="2016-08-11T00:00:00"/>
    <s v="GROUPM SERVICES AG"/>
    <x v="55"/>
    <x v="1"/>
  </r>
  <r>
    <d v="2016-03-04T00:00:00"/>
    <n v="18071"/>
    <n v="0"/>
    <n v="4"/>
    <s v="XAXIS-XP-UAP-D"/>
    <n v="644.38"/>
    <s v="CHF"/>
    <s v=""/>
    <n v="141.19399999999999"/>
    <n v="0"/>
    <n v="135.55000000000001"/>
    <n v="1694.35"/>
    <n v="1829.9"/>
    <s v="ALLIANZ"/>
    <x v="1"/>
    <x v="0"/>
    <x v="0"/>
    <d v="2016-01-01T00:00:00"/>
    <d v="2016-08-11T00:00:00"/>
    <s v="GROUPM SERVICES AG"/>
    <x v="56"/>
    <x v="1"/>
  </r>
  <r>
    <d v="2016-03-04T00:00:00"/>
    <n v="18071"/>
    <n v="0"/>
    <n v="5"/>
    <s v="XAXIS-XP-UAP-F"/>
    <n v="120.24"/>
    <s v="CHF"/>
    <s v=""/>
    <n v="26.161999999999999"/>
    <n v="0"/>
    <n v="25.1"/>
    <n v="313.95"/>
    <n v="339.05"/>
    <s v="ALLIANZ"/>
    <x v="1"/>
    <x v="0"/>
    <x v="0"/>
    <d v="2016-01-01T00:00:00"/>
    <d v="2016-08-11T00:00:00"/>
    <s v="GROUPM SERVICES AG"/>
    <x v="56"/>
    <x v="1"/>
  </r>
  <r>
    <d v="2016-03-04T00:00:00"/>
    <n v="18071"/>
    <n v="0"/>
    <n v="6"/>
    <s v="XAXIS-XP-UAP-I"/>
    <n v="14.1"/>
    <s v="CHF"/>
    <s v=""/>
    <n v="7.0039999999999996"/>
    <n v="0"/>
    <n v="6.7"/>
    <n v="84.05"/>
    <n v="90.75"/>
    <s v="ALLIANZ"/>
    <x v="1"/>
    <x v="0"/>
    <x v="0"/>
    <d v="2016-01-01T00:00:00"/>
    <d v="2016-08-11T00:00:00"/>
    <s v="GROUPM SERVICES AG"/>
    <x v="56"/>
    <x v="1"/>
  </r>
  <r>
    <d v="2016-03-04T00:00:00"/>
    <n v="18072"/>
    <n v="0"/>
    <n v="1"/>
    <s v="XAXIS-XP-WB-D"/>
    <n v="1564.51"/>
    <s v="CHF"/>
    <s v=""/>
    <n v="211.07499999999999"/>
    <n v="0"/>
    <n v="405.25"/>
    <n v="5065.8"/>
    <n v="5471.05"/>
    <s v="AMAG"/>
    <x v="1"/>
    <x v="0"/>
    <x v="0"/>
    <d v="2016-01-01T00:00:00"/>
    <d v="2016-08-11T00:00:00"/>
    <s v="GROUPM SERVICES AG"/>
    <x v="3"/>
    <x v="1"/>
  </r>
  <r>
    <d v="2016-03-04T00:00:00"/>
    <n v="18072"/>
    <n v="0"/>
    <n v="3"/>
    <s v="XAXIS-XP-WB-F"/>
    <n v="294.58999999999997"/>
    <s v="CHF"/>
    <s v=""/>
    <n v="48.975000000000001"/>
    <n v="0"/>
    <n v="94.05"/>
    <n v="1175.4000000000001"/>
    <n v="1269.45"/>
    <s v="AMAG"/>
    <x v="1"/>
    <x v="0"/>
    <x v="0"/>
    <d v="2016-01-01T00:00:00"/>
    <d v="2016-08-11T00:00:00"/>
    <s v="GROUPM SERVICES AG"/>
    <x v="3"/>
    <x v="1"/>
  </r>
  <r>
    <d v="2016-03-04T00:00:00"/>
    <n v="18072"/>
    <n v="0"/>
    <n v="2"/>
    <s v="XAXIS-XP-WB-I"/>
    <n v="92.08"/>
    <s v="CHF"/>
    <s v=""/>
    <n v="16.251000000000001"/>
    <n v="0"/>
    <n v="31.2"/>
    <n v="390"/>
    <n v="421.2"/>
    <s v="AMAG"/>
    <x v="1"/>
    <x v="0"/>
    <x v="0"/>
    <d v="2016-01-01T00:00:00"/>
    <d v="2016-08-11T00:00:00"/>
    <s v="GROUPM SERVICES AG"/>
    <x v="3"/>
    <x v="1"/>
  </r>
  <r>
    <d v="2016-03-04T00:00:00"/>
    <n v="18073"/>
    <n v="0"/>
    <n v="1"/>
    <s v="XAXIS-XT-ROLLS-D"/>
    <n v="5099.78"/>
    <s v="CHF"/>
    <s v=""/>
    <n v="301.673"/>
    <n v="0"/>
    <n v="796.4"/>
    <n v="9955.2000000000007"/>
    <n v="10751.6"/>
    <s v="BAYER (CH) AG"/>
    <x v="1"/>
    <x v="0"/>
    <x v="1"/>
    <d v="2016-01-01T00:00:00"/>
    <d v="2016-08-11T00:00:00"/>
    <s v="GROUPM SERVICES AG"/>
    <x v="57"/>
    <x v="1"/>
  </r>
  <r>
    <d v="2016-03-04T00:00:00"/>
    <n v="18073"/>
    <n v="0"/>
    <n v="2"/>
    <s v="XAXIS-XT-ROLLS-F"/>
    <n v="2349.5700000000002"/>
    <s v="CHF"/>
    <s v=""/>
    <n v="145.239"/>
    <n v="0"/>
    <n v="383.45"/>
    <n v="4792.8999999999996"/>
    <n v="5176.3500000000004"/>
    <s v="BAYER (CH) AG"/>
    <x v="1"/>
    <x v="0"/>
    <x v="1"/>
    <d v="2016-01-01T00:00:00"/>
    <d v="2016-08-11T00:00:00"/>
    <s v="GROUPM SERVICES AG"/>
    <x v="57"/>
    <x v="1"/>
  </r>
  <r>
    <d v="2016-03-04T00:00:00"/>
    <n v="18074"/>
    <n v="0"/>
    <n v="1"/>
    <s v="XAXIS-XT-ROLLS-D"/>
    <n v="2897.99"/>
    <s v="CHF"/>
    <s v=""/>
    <n v="171.428"/>
    <n v="0"/>
    <n v="397.7"/>
    <n v="4971.3999999999996"/>
    <n v="5369.1"/>
    <s v="BAYER (CH) AG"/>
    <x v="1"/>
    <x v="0"/>
    <x v="1"/>
    <d v="2016-01-01T00:00:00"/>
    <d v="2016-08-11T00:00:00"/>
    <s v="GROUPM SERVICES AG"/>
    <x v="58"/>
    <x v="1"/>
  </r>
  <r>
    <d v="2016-03-04T00:00:00"/>
    <n v="18074"/>
    <n v="0"/>
    <n v="2"/>
    <s v="XAXIS-XT-ROLLS-F"/>
    <n v="830.22"/>
    <s v="CHF"/>
    <s v=""/>
    <n v="51.32"/>
    <n v="0"/>
    <n v="119.05"/>
    <n v="1488.3"/>
    <n v="1607.35"/>
    <s v="BAYER (CH) AG"/>
    <x v="1"/>
    <x v="0"/>
    <x v="1"/>
    <d v="2016-01-01T00:00:00"/>
    <d v="2016-08-11T00:00:00"/>
    <s v="GROUPM SERVICES AG"/>
    <x v="58"/>
    <x v="1"/>
  </r>
  <r>
    <d v="2016-03-04T00:00:00"/>
    <n v="18074"/>
    <n v="0"/>
    <n v="3"/>
    <s v="XAXIS-XT-ROLLS-I"/>
    <n v="195.17"/>
    <s v="CHF"/>
    <s v=""/>
    <n v="11.956"/>
    <n v="0"/>
    <n v="27.75"/>
    <n v="346.7"/>
    <n v="374.45"/>
    <s v="BAYER (CH) AG"/>
    <x v="1"/>
    <x v="0"/>
    <x v="1"/>
    <d v="2016-01-01T00:00:00"/>
    <d v="2016-08-11T00:00:00"/>
    <s v="GROUPM SERVICES AG"/>
    <x v="58"/>
    <x v="1"/>
  </r>
  <r>
    <d v="2016-03-04T00:00:00"/>
    <n v="18076"/>
    <n v="0"/>
    <n v="3"/>
    <s v="XAXIS-XM-MRT-D"/>
    <n v="621.32000000000005"/>
    <s v="CHF"/>
    <s v=""/>
    <n v="65.736000000000004"/>
    <n v="0"/>
    <n v="115.7"/>
    <n v="1446.2"/>
    <n v="1561.9"/>
    <s v="BONGRAIN"/>
    <x v="1"/>
    <x v="0"/>
    <x v="2"/>
    <d v="2016-01-01T00:00:00"/>
    <d v="2016-08-11T00:00:00"/>
    <s v="GROUPM SERVICES AG"/>
    <x v="59"/>
    <x v="1"/>
  </r>
  <r>
    <d v="2016-03-04T00:00:00"/>
    <n v="18076"/>
    <n v="0"/>
    <n v="4"/>
    <s v="XAXIS-XM-MRT-F"/>
    <n v="99.02"/>
    <s v="CHF"/>
    <s v=""/>
    <n v="25.655000000000001"/>
    <n v="0"/>
    <n v="45.15"/>
    <n v="564.4"/>
    <n v="609.54999999999995"/>
    <s v="BONGRAIN"/>
    <x v="1"/>
    <x v="0"/>
    <x v="2"/>
    <d v="2016-01-01T00:00:00"/>
    <d v="2016-08-11T00:00:00"/>
    <s v="GROUPM SERVICES AG"/>
    <x v="59"/>
    <x v="1"/>
  </r>
  <r>
    <d v="2016-03-04T00:00:00"/>
    <n v="18076"/>
    <n v="0"/>
    <n v="1"/>
    <s v="XAXIS-XP-HP-D"/>
    <n v="1092.31"/>
    <s v="CHF"/>
    <s v=""/>
    <n v="171.572"/>
    <n v="0"/>
    <n v="260.8"/>
    <n v="3259.85"/>
    <n v="3520.65"/>
    <s v="BONGRAIN"/>
    <x v="1"/>
    <x v="0"/>
    <x v="0"/>
    <d v="2016-01-01T00:00:00"/>
    <d v="2016-08-11T00:00:00"/>
    <s v="GROUPM SERVICES AG"/>
    <x v="59"/>
    <x v="1"/>
  </r>
  <r>
    <d v="2016-03-04T00:00:00"/>
    <n v="18076"/>
    <n v="0"/>
    <n v="2"/>
    <s v="XAXIS-XP-HP-F"/>
    <n v="561.78"/>
    <s v="CHF"/>
    <s v=""/>
    <n v="97.132999999999996"/>
    <n v="0"/>
    <n v="147.65"/>
    <n v="1845.55"/>
    <n v="1993.2"/>
    <s v="BONGRAIN"/>
    <x v="1"/>
    <x v="0"/>
    <x v="0"/>
    <d v="2016-01-01T00:00:00"/>
    <d v="2016-08-11T00:00:00"/>
    <s v="GROUPM SERVICES AG"/>
    <x v="59"/>
    <x v="1"/>
  </r>
  <r>
    <d v="2016-03-04T00:00:00"/>
    <n v="18077"/>
    <n v="0"/>
    <n v="1"/>
    <s v="XAXIS-XT-ROLLS-D"/>
    <n v="1792.96"/>
    <s v="CHF"/>
    <s v=""/>
    <n v="106.06100000000001"/>
    <n v="0"/>
    <n v="280"/>
    <n v="3500"/>
    <n v="3780"/>
    <s v="BONGRAIN"/>
    <x v="1"/>
    <x v="0"/>
    <x v="1"/>
    <d v="2016-01-01T00:00:00"/>
    <d v="2016-08-11T00:00:00"/>
    <s v="GROUPM SERVICES AG"/>
    <x v="60"/>
    <x v="1"/>
  </r>
  <r>
    <d v="2016-03-04T00:00:00"/>
    <n v="18077"/>
    <n v="0"/>
    <n v="3"/>
    <s v="XAXIS-XT-ROLLS-D"/>
    <n v="1792.96"/>
    <s v="CHF"/>
    <s v=""/>
    <n v="106.06100000000001"/>
    <n v="0"/>
    <n v="280"/>
    <n v="3500"/>
    <n v="3780"/>
    <s v="BONGRAIN"/>
    <x v="1"/>
    <x v="0"/>
    <x v="1"/>
    <d v="2016-01-01T00:00:00"/>
    <d v="2016-08-11T00:00:00"/>
    <s v="GROUPM SERVICES AG"/>
    <x v="60"/>
    <x v="1"/>
  </r>
  <r>
    <d v="2016-03-04T00:00:00"/>
    <n v="18077"/>
    <n v="0"/>
    <n v="2"/>
    <s v="XAXIS-XT-ROLLS-F"/>
    <n v="735.34"/>
    <s v="CHF"/>
    <s v=""/>
    <n v="45.454999999999998"/>
    <n v="0"/>
    <n v="120"/>
    <n v="1500"/>
    <n v="1620"/>
    <s v="BONGRAIN"/>
    <x v="1"/>
    <x v="0"/>
    <x v="1"/>
    <d v="2016-01-01T00:00:00"/>
    <d v="2016-08-11T00:00:00"/>
    <s v="GROUPM SERVICES AG"/>
    <x v="60"/>
    <x v="1"/>
  </r>
  <r>
    <d v="2016-03-04T00:00:00"/>
    <n v="18077"/>
    <n v="0"/>
    <n v="4"/>
    <s v="XAXIS-XT-ROLLS-F"/>
    <n v="735.34"/>
    <s v="CHF"/>
    <s v=""/>
    <n v="45.454999999999998"/>
    <n v="0"/>
    <n v="120"/>
    <n v="1500"/>
    <n v="1620"/>
    <s v="BONGRAIN"/>
    <x v="1"/>
    <x v="0"/>
    <x v="1"/>
    <d v="2016-01-01T00:00:00"/>
    <d v="2016-08-11T00:00:00"/>
    <s v="GROUPM SERVICES AG"/>
    <x v="60"/>
    <x v="1"/>
  </r>
  <r>
    <d v="2016-03-04T00:00:00"/>
    <n v="18078"/>
    <n v="0"/>
    <n v="5"/>
    <s v="XAXIS-XM-MRT-D"/>
    <n v="24.72"/>
    <s v="CHF"/>
    <s v=""/>
    <n v="2.6150000000000002"/>
    <n v="0"/>
    <n v="5.45"/>
    <n v="68"/>
    <n v="73.45"/>
    <s v="BONGRAIN"/>
    <x v="1"/>
    <x v="0"/>
    <x v="2"/>
    <d v="2016-01-01T00:00:00"/>
    <d v="2016-08-11T00:00:00"/>
    <s v="GROUPM SERVICES AG"/>
    <x v="61"/>
    <x v="1"/>
  </r>
  <r>
    <d v="2016-03-04T00:00:00"/>
    <n v="18078"/>
    <n v="0"/>
    <n v="6"/>
    <s v="XAXIS-XM-MRT-F"/>
    <n v="4.2"/>
    <s v="CHF"/>
    <s v=""/>
    <n v="1.0880000000000001"/>
    <n v="0"/>
    <n v="2.25"/>
    <n v="28.3"/>
    <n v="30.55"/>
    <s v="BONGRAIN"/>
    <x v="1"/>
    <x v="0"/>
    <x v="2"/>
    <d v="2016-01-01T00:00:00"/>
    <d v="2016-08-11T00:00:00"/>
    <s v="GROUPM SERVICES AG"/>
    <x v="61"/>
    <x v="1"/>
  </r>
  <r>
    <d v="2016-03-04T00:00:00"/>
    <n v="18078"/>
    <n v="0"/>
    <n v="1"/>
    <s v="XAXIS-XP-HP-D"/>
    <n v="38.22"/>
    <s v="CHF"/>
    <s v=""/>
    <n v="6.0030000000000001"/>
    <n v="0"/>
    <n v="9.1"/>
    <n v="114.05"/>
    <n v="123.15"/>
    <s v="BONGRAIN"/>
    <x v="1"/>
    <x v="0"/>
    <x v="0"/>
    <d v="2016-01-01T00:00:00"/>
    <d v="2016-08-11T00:00:00"/>
    <s v="GROUPM SERVICES AG"/>
    <x v="61"/>
    <x v="1"/>
  </r>
  <r>
    <d v="2016-03-04T00:00:00"/>
    <n v="18078"/>
    <n v="0"/>
    <n v="3"/>
    <s v="XAXIS-XP-HP-D"/>
    <n v="25.49"/>
    <s v="CHF"/>
    <s v=""/>
    <n v="4.0039999999999996"/>
    <n v="0"/>
    <n v="7.35"/>
    <n v="92.1"/>
    <n v="99.45"/>
    <s v="BONGRAIN"/>
    <x v="1"/>
    <x v="0"/>
    <x v="0"/>
    <d v="2016-01-01T00:00:00"/>
    <d v="2016-08-11T00:00:00"/>
    <s v="GROUPM SERVICES AG"/>
    <x v="61"/>
    <x v="1"/>
  </r>
  <r>
    <d v="2016-03-04T00:00:00"/>
    <n v="18078"/>
    <n v="0"/>
    <n v="2"/>
    <s v="XAXIS-XP-HP-F"/>
    <n v="9.7200000000000006"/>
    <s v="CHF"/>
    <s v=""/>
    <n v="1.681"/>
    <n v="0"/>
    <n v="2.5499999999999998"/>
    <n v="31.95"/>
    <n v="34.5"/>
    <s v="BONGRAIN"/>
    <x v="1"/>
    <x v="0"/>
    <x v="0"/>
    <d v="2016-01-01T00:00:00"/>
    <d v="2016-08-11T00:00:00"/>
    <s v="GROUPM SERVICES AG"/>
    <x v="61"/>
    <x v="1"/>
  </r>
  <r>
    <d v="2016-03-04T00:00:00"/>
    <n v="18078"/>
    <n v="0"/>
    <n v="4"/>
    <s v="XAXIS-XP-HP-F"/>
    <n v="9.5500000000000007"/>
    <s v="CHF"/>
    <s v=""/>
    <n v="1.651"/>
    <n v="0"/>
    <n v="3.05"/>
    <n v="37.950000000000003"/>
    <n v="41"/>
    <s v="BONGRAIN"/>
    <x v="1"/>
    <x v="0"/>
    <x v="0"/>
    <d v="2016-01-01T00:00:00"/>
    <d v="2016-08-11T00:00:00"/>
    <s v="GROUPM SERVICES AG"/>
    <x v="61"/>
    <x v="1"/>
  </r>
  <r>
    <d v="2016-03-04T00:00:00"/>
    <n v="18079"/>
    <n v="0"/>
    <n v="1"/>
    <s v="XAXIS-XP-UAP-D"/>
    <n v="3762.32"/>
    <s v="CHF"/>
    <s v=""/>
    <n v="824.38400000000001"/>
    <n v="0"/>
    <n v="527.6"/>
    <n v="6595.05"/>
    <n v="7122.65"/>
    <s v="CREDIT SUISSE"/>
    <x v="1"/>
    <x v="0"/>
    <x v="0"/>
    <d v="2016-01-01T00:00:00"/>
    <d v="2016-08-11T00:00:00"/>
    <s v="GROUPM SERVICES AG"/>
    <x v="40"/>
    <x v="1"/>
  </r>
  <r>
    <d v="2016-03-04T00:00:00"/>
    <n v="18079"/>
    <n v="0"/>
    <n v="2"/>
    <s v="XAXIS-XP-UAP-F"/>
    <n v="1872.35"/>
    <s v="CHF"/>
    <s v=""/>
    <n v="407.38600000000002"/>
    <n v="0"/>
    <n v="260.75"/>
    <n v="3259.1"/>
    <n v="3519.85"/>
    <s v="CREDIT SUISSE"/>
    <x v="1"/>
    <x v="0"/>
    <x v="0"/>
    <d v="2016-01-01T00:00:00"/>
    <d v="2016-08-11T00:00:00"/>
    <s v="GROUPM SERVICES AG"/>
    <x v="40"/>
    <x v="1"/>
  </r>
  <r>
    <d v="2016-03-04T00:00:00"/>
    <n v="18079"/>
    <n v="0"/>
    <n v="3"/>
    <s v="XAXIS-XP-UAP-I"/>
    <n v="188.92"/>
    <s v="CHF"/>
    <s v=""/>
    <n v="93.866"/>
    <n v="0"/>
    <n v="60.1"/>
    <n v="750.95"/>
    <n v="811.05"/>
    <s v="CREDIT SUISSE"/>
    <x v="1"/>
    <x v="0"/>
    <x v="0"/>
    <d v="2016-01-01T00:00:00"/>
    <d v="2016-08-11T00:00:00"/>
    <s v="GROUPM SERVICES AG"/>
    <x v="40"/>
    <x v="1"/>
  </r>
  <r>
    <d v="2016-03-04T00:00:00"/>
    <n v="18079"/>
    <n v="0"/>
    <n v="4"/>
    <s v="XAXIS-XP-WB-D"/>
    <n v="1842.46"/>
    <s v="CHF"/>
    <s v=""/>
    <n v="248.57499999999999"/>
    <n v="0"/>
    <n v="477.25"/>
    <n v="5965.8"/>
    <n v="6443.05"/>
    <s v="CREDIT SUISSE"/>
    <x v="1"/>
    <x v="0"/>
    <x v="0"/>
    <d v="2016-01-01T00:00:00"/>
    <d v="2016-08-11T00:00:00"/>
    <s v="GROUPM SERVICES AG"/>
    <x v="40"/>
    <x v="1"/>
  </r>
  <r>
    <d v="2016-03-04T00:00:00"/>
    <n v="18079"/>
    <n v="0"/>
    <n v="5"/>
    <s v="XAXIS-XP-WB-F"/>
    <n v="523.54999999999995"/>
    <s v="CHF"/>
    <s v=""/>
    <n v="87.04"/>
    <n v="0"/>
    <n v="167.1"/>
    <n v="2088.9499999999998"/>
    <n v="2256.0500000000002"/>
    <s v="CREDIT SUISSE"/>
    <x v="1"/>
    <x v="0"/>
    <x v="0"/>
    <d v="2016-01-01T00:00:00"/>
    <d v="2016-08-11T00:00:00"/>
    <s v="GROUPM SERVICES AG"/>
    <x v="40"/>
    <x v="1"/>
  </r>
  <r>
    <d v="2016-03-04T00:00:00"/>
    <n v="18079"/>
    <n v="0"/>
    <n v="6"/>
    <s v="XAXIS-XP-WB-I"/>
    <n v="147.28"/>
    <s v="CHF"/>
    <s v=""/>
    <n v="25.992999999999999"/>
    <n v="0"/>
    <n v="49.9"/>
    <n v="623.85"/>
    <n v="673.75"/>
    <s v="CREDIT SUISSE"/>
    <x v="1"/>
    <x v="0"/>
    <x v="0"/>
    <d v="2016-01-01T00:00:00"/>
    <d v="2016-08-11T00:00:00"/>
    <s v="GROUPM SERVICES AG"/>
    <x v="40"/>
    <x v="1"/>
  </r>
  <r>
    <d v="2016-03-04T00:00:00"/>
    <n v="18081"/>
    <n v="0"/>
    <n v="1"/>
    <s v="XAXIS-XP-UAP-D"/>
    <n v="31.4"/>
    <s v="CHF"/>
    <s v=""/>
    <n v="6.8810000000000002"/>
    <n v="0"/>
    <n v="4.4000000000000004"/>
    <n v="55.05"/>
    <n v="59.45"/>
    <s v="DANONE"/>
    <x v="1"/>
    <x v="0"/>
    <x v="0"/>
    <d v="2016-01-01T00:00:00"/>
    <d v="2016-08-11T00:00:00"/>
    <s v="GROUPM SERVICES AG"/>
    <x v="62"/>
    <x v="1"/>
  </r>
  <r>
    <d v="2016-03-04T00:00:00"/>
    <n v="18081"/>
    <n v="0"/>
    <n v="2"/>
    <s v="XAXIS-XP-UAP-F"/>
    <n v="4.1399999999999997"/>
    <s v="CHF"/>
    <s v=""/>
    <n v="0.9"/>
    <n v="0"/>
    <n v="0.6"/>
    <n v="7.2"/>
    <n v="7.8"/>
    <s v="DANONE"/>
    <x v="1"/>
    <x v="0"/>
    <x v="0"/>
    <d v="2016-01-01T00:00:00"/>
    <d v="2016-08-11T00:00:00"/>
    <s v="GROUPM SERVICES AG"/>
    <x v="62"/>
    <x v="1"/>
  </r>
  <r>
    <d v="2016-03-04T00:00:00"/>
    <n v="18082"/>
    <n v="0"/>
    <n v="1"/>
    <s v="XAXIS-XT-ROLLS-D"/>
    <n v="2382.52"/>
    <s v="CHF"/>
    <s v=""/>
    <n v="140.93600000000001"/>
    <n v="0"/>
    <n v="417.15"/>
    <n v="5214.6499999999996"/>
    <n v="5631.8"/>
    <s v="EMMI"/>
    <x v="1"/>
    <x v="0"/>
    <x v="1"/>
    <d v="2016-01-01T00:00:00"/>
    <d v="2016-08-11T00:00:00"/>
    <s v="GROUPM SERVICES AG"/>
    <x v="4"/>
    <x v="1"/>
  </r>
  <r>
    <d v="2016-03-04T00:00:00"/>
    <n v="18082"/>
    <n v="0"/>
    <n v="2"/>
    <s v="XAXIS-XT-ROLLS-F"/>
    <n v="433.54"/>
    <s v="CHF"/>
    <s v=""/>
    <n v="26.798999999999999"/>
    <n v="0"/>
    <n v="79.3"/>
    <n v="991.55"/>
    <n v="1070.8499999999999"/>
    <s v="EMMI"/>
    <x v="1"/>
    <x v="0"/>
    <x v="1"/>
    <d v="2016-01-01T00:00:00"/>
    <d v="2016-08-11T00:00:00"/>
    <s v="GROUPM SERVICES AG"/>
    <x v="4"/>
    <x v="1"/>
  </r>
  <r>
    <d v="2016-03-04T00:00:00"/>
    <n v="18082"/>
    <n v="0"/>
    <n v="3"/>
    <s v="XAXIS-XT-ROLLS-I"/>
    <n v="232.33"/>
    <s v="CHF"/>
    <s v=""/>
    <n v="14.231999999999999"/>
    <n v="0"/>
    <n v="42.15"/>
    <n v="526.6"/>
    <n v="568.75"/>
    <s v="EMMI"/>
    <x v="1"/>
    <x v="0"/>
    <x v="1"/>
    <d v="2016-01-01T00:00:00"/>
    <d v="2016-08-11T00:00:00"/>
    <s v="GROUPM SERVICES AG"/>
    <x v="4"/>
    <x v="1"/>
  </r>
  <r>
    <d v="2016-03-04T00:00:00"/>
    <n v="18082"/>
    <n v="0"/>
    <n v="7"/>
    <s v="XAXIS-XP-UAP-D"/>
    <n v="3713.16"/>
    <s v="CHF"/>
    <s v=""/>
    <n v="813.61199999999997"/>
    <n v="0"/>
    <n v="781.05"/>
    <n v="9763.35"/>
    <n v="10544.4"/>
    <s v="EMMI"/>
    <x v="1"/>
    <x v="0"/>
    <x v="0"/>
    <d v="2016-01-01T00:00:00"/>
    <d v="2016-08-11T00:00:00"/>
    <s v="GROUPM SERVICES AG"/>
    <x v="4"/>
    <x v="1"/>
  </r>
  <r>
    <d v="2016-03-04T00:00:00"/>
    <n v="18082"/>
    <n v="0"/>
    <n v="8"/>
    <s v="XAXIS-XP-UAP-F"/>
    <n v="1039.75"/>
    <s v="CHF"/>
    <s v=""/>
    <n v="226.22900000000001"/>
    <n v="0"/>
    <n v="217.2"/>
    <n v="2714.75"/>
    <n v="2931.95"/>
    <s v="EMMI"/>
    <x v="1"/>
    <x v="0"/>
    <x v="0"/>
    <d v="2016-01-01T00:00:00"/>
    <d v="2016-08-11T00:00:00"/>
    <s v="GROUPM SERVICES AG"/>
    <x v="4"/>
    <x v="1"/>
  </r>
  <r>
    <d v="2016-03-04T00:00:00"/>
    <n v="18082"/>
    <n v="0"/>
    <n v="9"/>
    <s v="XAXIS-XP-UAP-I"/>
    <n v="117.43"/>
    <s v="CHF"/>
    <s v=""/>
    <n v="58.345999999999997"/>
    <n v="0"/>
    <n v="56"/>
    <n v="700.15"/>
    <n v="756.15"/>
    <s v="EMMI"/>
    <x v="1"/>
    <x v="0"/>
    <x v="0"/>
    <d v="2016-01-01T00:00:00"/>
    <d v="2016-08-11T00:00:00"/>
    <s v="GROUPM SERVICES AG"/>
    <x v="4"/>
    <x v="1"/>
  </r>
  <r>
    <d v="2016-03-04T00:00:00"/>
    <n v="18082"/>
    <n v="0"/>
    <n v="4"/>
    <s v="XAXIS-XP-WB-D"/>
    <n v="1442.46"/>
    <s v="CHF"/>
    <s v=""/>
    <n v="194.60900000000001"/>
    <n v="0"/>
    <n v="311.39999999999998"/>
    <n v="3892.2"/>
    <n v="4203.6000000000004"/>
    <s v="EMMI"/>
    <x v="1"/>
    <x v="0"/>
    <x v="0"/>
    <d v="2016-01-01T00:00:00"/>
    <d v="2016-08-11T00:00:00"/>
    <s v="GROUPM SERVICES AG"/>
    <x v="4"/>
    <x v="1"/>
  </r>
  <r>
    <d v="2016-03-04T00:00:00"/>
    <n v="18082"/>
    <n v="0"/>
    <n v="5"/>
    <s v="XAXIS-XP-WB-F"/>
    <n v="251.4"/>
    <s v="CHF"/>
    <s v=""/>
    <n v="41.793999999999997"/>
    <n v="0"/>
    <n v="66.849999999999994"/>
    <n v="835.9"/>
    <n v="902.75"/>
    <s v="EMMI"/>
    <x v="1"/>
    <x v="0"/>
    <x v="0"/>
    <d v="2016-01-01T00:00:00"/>
    <d v="2016-08-11T00:00:00"/>
    <s v="GROUPM SERVICES AG"/>
    <x v="4"/>
    <x v="1"/>
  </r>
  <r>
    <d v="2016-03-04T00:00:00"/>
    <n v="18082"/>
    <n v="0"/>
    <n v="6"/>
    <s v="XAXIS-XP-WB-I"/>
    <n v="80.09"/>
    <s v="CHF"/>
    <s v=""/>
    <n v="14.135"/>
    <n v="0"/>
    <n v="22.6"/>
    <n v="282.7"/>
    <n v="305.3"/>
    <s v="EMMI"/>
    <x v="1"/>
    <x v="0"/>
    <x v="0"/>
    <d v="2016-01-01T00:00:00"/>
    <d v="2016-08-11T00:00:00"/>
    <s v="GROUPM SERVICES AG"/>
    <x v="4"/>
    <x v="1"/>
  </r>
  <r>
    <d v="2016-03-04T00:00:00"/>
    <n v="18083"/>
    <n v="0"/>
    <n v="1"/>
    <s v="XAXIS-XT-ROLLS-D"/>
    <n v="1231.95"/>
    <s v="CHF"/>
    <s v=""/>
    <n v="72.875"/>
    <n v="0"/>
    <n v="169.05"/>
    <n v="2113.4"/>
    <n v="2282.4499999999998"/>
    <s v="EMMI"/>
    <x v="1"/>
    <x v="0"/>
    <x v="1"/>
    <d v="2016-01-01T00:00:00"/>
    <d v="2016-08-11T00:00:00"/>
    <s v="GROUPM SERVICES AG"/>
    <x v="5"/>
    <x v="1"/>
  </r>
  <r>
    <d v="2016-03-04T00:00:00"/>
    <n v="18083"/>
    <n v="0"/>
    <n v="2"/>
    <s v="XAXIS-XT-ROLLS-F"/>
    <n v="477.36"/>
    <s v="CHF"/>
    <s v=""/>
    <n v="29.507999999999999"/>
    <n v="0"/>
    <n v="68.45"/>
    <n v="855.75"/>
    <n v="924.2"/>
    <s v="EMMI"/>
    <x v="1"/>
    <x v="0"/>
    <x v="1"/>
    <d v="2016-01-01T00:00:00"/>
    <d v="2016-08-11T00:00:00"/>
    <s v="GROUPM SERVICES AG"/>
    <x v="5"/>
    <x v="1"/>
  </r>
  <r>
    <d v="2016-03-04T00:00:00"/>
    <n v="18083"/>
    <n v="0"/>
    <n v="3"/>
    <s v="XAXIS-XT-ROLLS-I"/>
    <n v="101.83"/>
    <s v="CHF"/>
    <s v=""/>
    <n v="6.2380000000000004"/>
    <n v="0"/>
    <n v="14.45"/>
    <n v="180.9"/>
    <n v="195.35"/>
    <s v="EMMI"/>
    <x v="1"/>
    <x v="0"/>
    <x v="1"/>
    <d v="2016-01-01T00:00:00"/>
    <d v="2016-08-11T00:00:00"/>
    <s v="GROUPM SERVICES AG"/>
    <x v="5"/>
    <x v="1"/>
  </r>
  <r>
    <d v="2016-03-04T00:00:00"/>
    <n v="18084"/>
    <n v="0"/>
    <n v="1"/>
    <s v="XAXIS-XT-ROLLS-D"/>
    <n v="1673.8"/>
    <s v="CHF"/>
    <s v=""/>
    <n v="99.012"/>
    <n v="0"/>
    <n v="261.39999999999998"/>
    <n v="3267.4"/>
    <n v="3528.8"/>
    <s v="EMMI"/>
    <x v="1"/>
    <x v="0"/>
    <x v="1"/>
    <d v="2016-01-01T00:00:00"/>
    <d v="2016-08-11T00:00:00"/>
    <s v="GROUPM SERVICES AG"/>
    <x v="63"/>
    <x v="1"/>
  </r>
  <r>
    <d v="2016-03-04T00:00:00"/>
    <n v="18084"/>
    <n v="0"/>
    <n v="2"/>
    <s v="XAXIS-XT-ROLLS-F"/>
    <n v="695.27"/>
    <s v="CHF"/>
    <s v=""/>
    <n v="42.978000000000002"/>
    <n v="0"/>
    <n v="113.45"/>
    <n v="1418.25"/>
    <n v="1531.7"/>
    <s v="EMMI"/>
    <x v="1"/>
    <x v="0"/>
    <x v="1"/>
    <d v="2016-01-01T00:00:00"/>
    <d v="2016-08-11T00:00:00"/>
    <s v="GROUPM SERVICES AG"/>
    <x v="63"/>
    <x v="1"/>
  </r>
  <r>
    <d v="2016-03-04T00:00:00"/>
    <n v="18085"/>
    <n v="0"/>
    <n v="1"/>
    <s v="XAXIS-XT-ROLLS-D"/>
    <n v="14.12"/>
    <s v="CHF"/>
    <s v=""/>
    <n v="0.83499999999999996"/>
    <n v="0"/>
    <n v="1.95"/>
    <n v="24.2"/>
    <n v="26.15"/>
    <s v="EMMI"/>
    <x v="1"/>
    <x v="0"/>
    <x v="1"/>
    <d v="2016-01-01T00:00:00"/>
    <d v="2016-08-11T00:00:00"/>
    <s v="GROUPM SERVICES AG"/>
    <x v="64"/>
    <x v="1"/>
  </r>
  <r>
    <d v="2016-03-04T00:00:00"/>
    <n v="18085"/>
    <n v="0"/>
    <n v="2"/>
    <s v="XAXIS-XT-ROLLS-F"/>
    <n v="7.94"/>
    <s v="CHF"/>
    <s v=""/>
    <n v="0.49099999999999999"/>
    <n v="0"/>
    <n v="1.1499999999999999"/>
    <n v="14.25"/>
    <n v="15.4"/>
    <s v="EMMI"/>
    <x v="1"/>
    <x v="0"/>
    <x v="1"/>
    <d v="2016-01-01T00:00:00"/>
    <d v="2016-08-11T00:00:00"/>
    <s v="GROUPM SERVICES AG"/>
    <x v="64"/>
    <x v="1"/>
  </r>
  <r>
    <d v="2016-03-04T00:00:00"/>
    <n v="18085"/>
    <n v="0"/>
    <n v="3"/>
    <s v="XAXIS-XT-ROLLS-I"/>
    <n v="3.64"/>
    <s v="CHF"/>
    <s v=""/>
    <n v="0.223"/>
    <n v="0"/>
    <n v="0.5"/>
    <n v="6.45"/>
    <n v="6.95"/>
    <s v="EMMI"/>
    <x v="1"/>
    <x v="0"/>
    <x v="1"/>
    <d v="2016-01-01T00:00:00"/>
    <d v="2016-08-11T00:00:00"/>
    <s v="GROUPM SERVICES AG"/>
    <x v="64"/>
    <x v="1"/>
  </r>
  <r>
    <d v="2016-03-04T00:00:00"/>
    <n v="18086"/>
    <n v="0"/>
    <n v="1"/>
    <s v="XAXIS-XP-WB-D"/>
    <n v="2672.99"/>
    <s v="CHF"/>
    <s v=""/>
    <n v="360.625"/>
    <n v="0"/>
    <n v="807.8"/>
    <n v="10097.5"/>
    <n v="10905.3"/>
    <s v="IKEA AG"/>
    <x v="1"/>
    <x v="0"/>
    <x v="0"/>
    <d v="2016-01-01T00:00:00"/>
    <d v="2016-08-11T00:00:00"/>
    <s v="GROUPM SERVICES AG"/>
    <x v="6"/>
    <x v="1"/>
  </r>
  <r>
    <d v="2016-03-04T00:00:00"/>
    <n v="18086"/>
    <n v="0"/>
    <n v="4"/>
    <s v="XAXIS-XP-WB-D"/>
    <n v="1871.1"/>
    <s v="CHF"/>
    <s v=""/>
    <n v="252.43799999999999"/>
    <n v="0"/>
    <n v="565.45000000000005"/>
    <n v="7068.25"/>
    <n v="7633.7"/>
    <s v="IKEA AG"/>
    <x v="1"/>
    <x v="0"/>
    <x v="0"/>
    <d v="2016-01-01T00:00:00"/>
    <d v="2016-08-11T00:00:00"/>
    <s v="GROUPM SERVICES AG"/>
    <x v="6"/>
    <x v="1"/>
  </r>
  <r>
    <d v="2016-03-04T00:00:00"/>
    <n v="18086"/>
    <n v="0"/>
    <n v="7"/>
    <s v="XAXIS-XP-WB-D"/>
    <n v="1603.79"/>
    <s v="CHF"/>
    <s v=""/>
    <n v="216.375"/>
    <n v="0"/>
    <n v="484.7"/>
    <n v="6058.5"/>
    <n v="6543.2"/>
    <s v="IKEA AG"/>
    <x v="1"/>
    <x v="0"/>
    <x v="0"/>
    <d v="2016-01-01T00:00:00"/>
    <d v="2016-08-11T00:00:00"/>
    <s v="GROUPM SERVICES AG"/>
    <x v="6"/>
    <x v="1"/>
  </r>
  <r>
    <d v="2016-03-04T00:00:00"/>
    <n v="18086"/>
    <n v="0"/>
    <n v="2"/>
    <s v="XAXIS-XP-WB-F"/>
    <n v="774.71"/>
    <s v="CHF"/>
    <s v=""/>
    <n v="128.79499999999999"/>
    <n v="0"/>
    <n v="288.5"/>
    <n v="3606.25"/>
    <n v="3894.75"/>
    <s v="IKEA AG"/>
    <x v="1"/>
    <x v="0"/>
    <x v="0"/>
    <d v="2016-01-01T00:00:00"/>
    <d v="2016-08-11T00:00:00"/>
    <s v="GROUPM SERVICES AG"/>
    <x v="6"/>
    <x v="1"/>
  </r>
  <r>
    <d v="2016-03-04T00:00:00"/>
    <n v="18086"/>
    <n v="0"/>
    <n v="5"/>
    <s v="XAXIS-XP-WB-F"/>
    <n v="489.03"/>
    <s v="CHF"/>
    <s v=""/>
    <n v="81.301000000000002"/>
    <n v="0"/>
    <n v="182.1"/>
    <n v="2276.4499999999998"/>
    <n v="2458.5500000000002"/>
    <s v="IKEA AG"/>
    <x v="1"/>
    <x v="0"/>
    <x v="0"/>
    <d v="2016-01-01T00:00:00"/>
    <d v="2016-08-11T00:00:00"/>
    <s v="GROUPM SERVICES AG"/>
    <x v="6"/>
    <x v="1"/>
  </r>
  <r>
    <d v="2016-03-04T00:00:00"/>
    <n v="18086"/>
    <n v="0"/>
    <n v="8"/>
    <s v="XAXIS-XP-WB-F"/>
    <n v="464.83"/>
    <s v="CHF"/>
    <s v=""/>
    <n v="77.277000000000001"/>
    <n v="0"/>
    <n v="173.1"/>
    <n v="2163.75"/>
    <n v="2336.85"/>
    <s v="IKEA AG"/>
    <x v="1"/>
    <x v="0"/>
    <x v="0"/>
    <d v="2016-01-01T00:00:00"/>
    <d v="2016-08-11T00:00:00"/>
    <s v="GROUPM SERVICES AG"/>
    <x v="6"/>
    <x v="1"/>
  </r>
  <r>
    <d v="2016-03-04T00:00:00"/>
    <n v="18086"/>
    <n v="0"/>
    <n v="3"/>
    <s v="XAXIS-XP-WB-I"/>
    <n v="145.94999999999999"/>
    <s v="CHF"/>
    <s v=""/>
    <n v="25.759"/>
    <n v="0"/>
    <n v="57.7"/>
    <n v="721.25"/>
    <n v="778.95"/>
    <s v="IKEA AG"/>
    <x v="1"/>
    <x v="0"/>
    <x v="0"/>
    <d v="2016-01-01T00:00:00"/>
    <d v="2016-08-11T00:00:00"/>
    <s v="GROUPM SERVICES AG"/>
    <x v="6"/>
    <x v="1"/>
  </r>
  <r>
    <d v="2016-03-04T00:00:00"/>
    <n v="18086"/>
    <n v="0"/>
    <n v="6"/>
    <s v="XAXIS-XP-WB-I"/>
    <n v="102.17"/>
    <s v="CHF"/>
    <s v=""/>
    <n v="18.030999999999999"/>
    <n v="0"/>
    <n v="40.4"/>
    <n v="504.85"/>
    <n v="545.25"/>
    <s v="IKEA AG"/>
    <x v="1"/>
    <x v="0"/>
    <x v="0"/>
    <d v="2016-01-01T00:00:00"/>
    <d v="2016-08-11T00:00:00"/>
    <s v="GROUPM SERVICES AG"/>
    <x v="6"/>
    <x v="1"/>
  </r>
  <r>
    <d v="2016-03-04T00:00:00"/>
    <n v="18086"/>
    <n v="0"/>
    <n v="9"/>
    <s v="XAXIS-XP-WB-I"/>
    <n v="87.57"/>
    <s v="CHF"/>
    <s v=""/>
    <n v="15.455"/>
    <n v="0"/>
    <n v="34.6"/>
    <n v="432.75"/>
    <n v="467.35"/>
    <s v="IKEA AG"/>
    <x v="1"/>
    <x v="0"/>
    <x v="0"/>
    <d v="2016-01-01T00:00:00"/>
    <d v="2016-08-11T00:00:00"/>
    <s v="GROUPM SERVICES AG"/>
    <x v="6"/>
    <x v="1"/>
  </r>
  <r>
    <d v="2016-03-04T00:00:00"/>
    <n v="18087"/>
    <n v="0"/>
    <n v="7"/>
    <s v="XAXIS-XP-UAP-D"/>
    <n v="5917.61"/>
    <s v="CHF"/>
    <s v=""/>
    <n v="1296.6400000000001"/>
    <n v="0"/>
    <n v="414.9"/>
    <n v="5186.55"/>
    <n v="5601.45"/>
    <s v="MEDIAMARKT"/>
    <x v="1"/>
    <x v="0"/>
    <x v="0"/>
    <d v="2016-01-01T00:00:00"/>
    <d v="2016-08-11T00:00:00"/>
    <s v="GROUPM SERVICES AG"/>
    <x v="65"/>
    <x v="1"/>
  </r>
  <r>
    <d v="2016-03-04T00:00:00"/>
    <n v="18087"/>
    <n v="0"/>
    <n v="8"/>
    <s v="XAXIS-XP-UAP-F"/>
    <n v="2040.83"/>
    <s v="CHF"/>
    <s v=""/>
    <n v="444.04500000000002"/>
    <n v="0"/>
    <n v="142.1"/>
    <n v="1776.2"/>
    <n v="1918.3"/>
    <s v="MEDIAMARKT"/>
    <x v="1"/>
    <x v="0"/>
    <x v="0"/>
    <d v="2016-01-01T00:00:00"/>
    <d v="2016-08-11T00:00:00"/>
    <s v="GROUPM SERVICES AG"/>
    <x v="65"/>
    <x v="1"/>
  </r>
  <r>
    <d v="2016-03-04T00:00:00"/>
    <n v="18087"/>
    <n v="0"/>
    <n v="9"/>
    <s v="XAXIS-XP-UAP-I"/>
    <n v="156.99"/>
    <s v="CHF"/>
    <s v=""/>
    <n v="78"/>
    <n v="0"/>
    <n v="24.95"/>
    <n v="312"/>
    <n v="336.95"/>
    <s v="MEDIAMARKT"/>
    <x v="1"/>
    <x v="0"/>
    <x v="0"/>
    <d v="2016-01-01T00:00:00"/>
    <d v="2016-08-11T00:00:00"/>
    <s v="GROUPM SERVICES AG"/>
    <x v="65"/>
    <x v="1"/>
  </r>
  <r>
    <d v="2016-03-04T00:00:00"/>
    <n v="18087"/>
    <n v="0"/>
    <n v="1"/>
    <s v="XAXIS-XM-MRT-D"/>
    <n v="653.59"/>
    <s v="CHF"/>
    <s v=""/>
    <n v="69.150000000000006"/>
    <n v="0"/>
    <n v="121.7"/>
    <n v="1521.3"/>
    <n v="1643"/>
    <s v="MEDIAMARKT"/>
    <x v="1"/>
    <x v="0"/>
    <x v="2"/>
    <d v="2016-01-01T00:00:00"/>
    <d v="2016-08-11T00:00:00"/>
    <s v="GROUPM SERVICES AG"/>
    <x v="65"/>
    <x v="1"/>
  </r>
  <r>
    <d v="2016-03-04T00:00:00"/>
    <n v="18087"/>
    <n v="0"/>
    <n v="2"/>
    <s v="XAXIS-XM-MRT-F"/>
    <n v="88.77"/>
    <s v="CHF"/>
    <s v=""/>
    <n v="23"/>
    <n v="0"/>
    <n v="40.5"/>
    <n v="506"/>
    <n v="546.5"/>
    <s v="MEDIAMARKT"/>
    <x v="1"/>
    <x v="0"/>
    <x v="2"/>
    <d v="2016-01-01T00:00:00"/>
    <d v="2016-08-11T00:00:00"/>
    <s v="GROUPM SERVICES AG"/>
    <x v="65"/>
    <x v="1"/>
  </r>
  <r>
    <d v="2016-03-04T00:00:00"/>
    <n v="18087"/>
    <n v="0"/>
    <n v="3"/>
    <s v="XAXIS-XM-MRT-I"/>
    <n v="94.23"/>
    <s v="CHF"/>
    <s v=""/>
    <n v="9.782"/>
    <n v="0"/>
    <n v="17.2"/>
    <n v="215.2"/>
    <n v="232.4"/>
    <s v="MEDIAMARKT"/>
    <x v="1"/>
    <x v="0"/>
    <x v="2"/>
    <d v="2016-01-01T00:00:00"/>
    <d v="2016-08-11T00:00:00"/>
    <s v="GROUPM SERVICES AG"/>
    <x v="65"/>
    <x v="1"/>
  </r>
  <r>
    <d v="2016-03-04T00:00:00"/>
    <n v="18088"/>
    <n v="0"/>
    <n v="6"/>
    <s v="XAXIS-XP-UAP-D"/>
    <n v="456.38"/>
    <s v="CHF"/>
    <s v=""/>
    <n v="100"/>
    <n v="0"/>
    <n v="64"/>
    <n v="800"/>
    <n v="864"/>
    <s v="MEDIAMARKT"/>
    <x v="1"/>
    <x v="0"/>
    <x v="0"/>
    <d v="2016-01-01T00:00:00"/>
    <d v="2016-08-11T00:00:00"/>
    <s v="GROUPM SERVICES AG"/>
    <x v="66"/>
    <x v="1"/>
  </r>
  <r>
    <d v="2016-03-04T00:00:00"/>
    <n v="18088"/>
    <n v="0"/>
    <n v="12"/>
    <s v="XAXIS-XP-UAP-D"/>
    <n v="1186.5899999999999"/>
    <s v="CHF"/>
    <s v=""/>
    <n v="260"/>
    <n v="0"/>
    <n v="249.6"/>
    <n v="3120"/>
    <n v="3369.6"/>
    <s v="MEDIAMARKT"/>
    <x v="1"/>
    <x v="0"/>
    <x v="0"/>
    <d v="2016-01-01T00:00:00"/>
    <d v="2016-08-11T00:00:00"/>
    <s v="GROUPM SERVICES AG"/>
    <x v="66"/>
    <x v="1"/>
  </r>
  <r>
    <d v="2016-03-04T00:00:00"/>
    <n v="18088"/>
    <n v="0"/>
    <n v="7"/>
    <s v="XAXIS-XP-UAP-F"/>
    <n v="183.84"/>
    <s v="CHF"/>
    <s v=""/>
    <n v="40"/>
    <n v="0"/>
    <n v="25.6"/>
    <n v="320"/>
    <n v="345.6"/>
    <s v="MEDIAMARKT"/>
    <x v="1"/>
    <x v="0"/>
    <x v="0"/>
    <d v="2016-01-01T00:00:00"/>
    <d v="2016-08-11T00:00:00"/>
    <s v="GROUPM SERVICES AG"/>
    <x v="66"/>
    <x v="1"/>
  </r>
  <r>
    <d v="2016-03-04T00:00:00"/>
    <n v="18088"/>
    <n v="0"/>
    <n v="13"/>
    <s v="XAXIS-XP-UAP-F"/>
    <n v="436.62"/>
    <s v="CHF"/>
    <s v=""/>
    <n v="95"/>
    <n v="0"/>
    <n v="91.2"/>
    <n v="1140"/>
    <n v="1231.2"/>
    <s v="MEDIAMARKT"/>
    <x v="1"/>
    <x v="0"/>
    <x v="0"/>
    <d v="2016-01-01T00:00:00"/>
    <d v="2016-08-11T00:00:00"/>
    <s v="GROUPM SERVICES AG"/>
    <x v="66"/>
    <x v="1"/>
  </r>
  <r>
    <d v="2016-03-04T00:00:00"/>
    <n v="18088"/>
    <n v="0"/>
    <n v="8"/>
    <s v="XAXIS-XP-UAP-I"/>
    <n v="11.67"/>
    <s v="CHF"/>
    <s v=""/>
    <n v="5.8"/>
    <n v="0"/>
    <n v="3.7"/>
    <n v="46.4"/>
    <n v="50.1"/>
    <s v="MEDIAMARKT"/>
    <x v="1"/>
    <x v="0"/>
    <x v="0"/>
    <d v="2016-01-01T00:00:00"/>
    <d v="2016-08-11T00:00:00"/>
    <s v="GROUPM SERVICES AG"/>
    <x v="66"/>
    <x v="1"/>
  </r>
  <r>
    <d v="2016-03-04T00:00:00"/>
    <n v="18088"/>
    <n v="0"/>
    <n v="14"/>
    <s v="XAXIS-XP-UAP-I"/>
    <n v="40.25"/>
    <s v="CHF"/>
    <s v=""/>
    <n v="20"/>
    <n v="0"/>
    <n v="19.2"/>
    <n v="240"/>
    <n v="259.2"/>
    <s v="MEDIAMARKT"/>
    <x v="1"/>
    <x v="0"/>
    <x v="0"/>
    <d v="2016-01-01T00:00:00"/>
    <d v="2016-08-11T00:00:00"/>
    <s v="GROUPM SERVICES AG"/>
    <x v="66"/>
    <x v="1"/>
  </r>
  <r>
    <d v="2016-03-04T00:00:00"/>
    <n v="18088"/>
    <n v="0"/>
    <n v="1"/>
    <s v="XAXIS-XM-MRT-D"/>
    <n v="567.1"/>
    <s v="CHF"/>
    <s v=""/>
    <n v="60"/>
    <n v="0"/>
    <n v="124.8"/>
    <n v="1560"/>
    <n v="1684.8"/>
    <s v="MEDIAMARKT"/>
    <x v="1"/>
    <x v="0"/>
    <x v="2"/>
    <d v="2016-01-01T00:00:00"/>
    <d v="2016-08-11T00:00:00"/>
    <s v="GROUPM SERVICES AG"/>
    <x v="66"/>
    <x v="1"/>
  </r>
  <r>
    <d v="2016-03-04T00:00:00"/>
    <n v="18088"/>
    <n v="0"/>
    <n v="9"/>
    <s v="XAXIS-XM-MRT-D"/>
    <n v="491.49"/>
    <s v="CHF"/>
    <s v=""/>
    <n v="52"/>
    <n v="0"/>
    <n v="124.8"/>
    <n v="1560"/>
    <n v="1684.8"/>
    <s v="MEDIAMARKT"/>
    <x v="1"/>
    <x v="0"/>
    <x v="2"/>
    <d v="2016-01-01T00:00:00"/>
    <d v="2016-08-11T00:00:00"/>
    <s v="GROUPM SERVICES AG"/>
    <x v="66"/>
    <x v="1"/>
  </r>
  <r>
    <d v="2016-03-04T00:00:00"/>
    <n v="18088"/>
    <n v="0"/>
    <n v="2"/>
    <s v="XAXIS-XM-MRT-F"/>
    <n v="77.19"/>
    <s v="CHF"/>
    <s v=""/>
    <n v="20"/>
    <n v="0"/>
    <n v="41.6"/>
    <n v="520"/>
    <n v="561.6"/>
    <s v="MEDIAMARKT"/>
    <x v="1"/>
    <x v="0"/>
    <x v="2"/>
    <d v="2016-01-01T00:00:00"/>
    <d v="2016-08-11T00:00:00"/>
    <s v="GROUPM SERVICES AG"/>
    <x v="66"/>
    <x v="1"/>
  </r>
  <r>
    <d v="2016-03-04T00:00:00"/>
    <n v="18088"/>
    <n v="0"/>
    <n v="10"/>
    <s v="XAXIS-XM-MRT-F"/>
    <n v="97.65"/>
    <s v="CHF"/>
    <s v=""/>
    <n v="25.3"/>
    <n v="0"/>
    <n v="60.7"/>
    <n v="759"/>
    <n v="819.7"/>
    <s v="MEDIAMARKT"/>
    <x v="1"/>
    <x v="0"/>
    <x v="2"/>
    <d v="2016-01-01T00:00:00"/>
    <d v="2016-08-11T00:00:00"/>
    <s v="GROUPM SERVICES AG"/>
    <x v="66"/>
    <x v="1"/>
  </r>
  <r>
    <d v="2016-03-04T00:00:00"/>
    <n v="18088"/>
    <n v="0"/>
    <n v="3"/>
    <s v="XAXIS-XM-MRT-I"/>
    <n v="38.53"/>
    <s v="CHF"/>
    <s v=""/>
    <n v="4"/>
    <n v="0"/>
    <n v="8.3000000000000007"/>
    <n v="104"/>
    <n v="112.3"/>
    <s v="MEDIAMARKT"/>
    <x v="1"/>
    <x v="0"/>
    <x v="2"/>
    <d v="2016-01-01T00:00:00"/>
    <d v="2016-08-11T00:00:00"/>
    <s v="GROUPM SERVICES AG"/>
    <x v="66"/>
    <x v="1"/>
  </r>
  <r>
    <d v="2016-03-04T00:00:00"/>
    <n v="18088"/>
    <n v="0"/>
    <n v="11"/>
    <s v="XAXIS-XM-MRT-I"/>
    <n v="38.53"/>
    <s v="CHF"/>
    <s v=""/>
    <n v="4"/>
    <n v="0"/>
    <n v="9.6"/>
    <n v="120"/>
    <n v="129.6"/>
    <s v="MEDIAMARKT"/>
    <x v="1"/>
    <x v="0"/>
    <x v="2"/>
    <d v="2016-01-01T00:00:00"/>
    <d v="2016-08-11T00:00:00"/>
    <s v="GROUPM SERVICES AG"/>
    <x v="66"/>
    <x v="1"/>
  </r>
  <r>
    <d v="2016-03-04T00:00:00"/>
    <n v="18089"/>
    <n v="0"/>
    <n v="6"/>
    <s v="XAXIS-XP-UAP-D"/>
    <n v="228.19"/>
    <s v="CHF"/>
    <s v=""/>
    <n v="50"/>
    <n v="0"/>
    <n v="32"/>
    <n v="400"/>
    <n v="432"/>
    <s v="MEDIAMARKT"/>
    <x v="1"/>
    <x v="0"/>
    <x v="0"/>
    <d v="2016-01-01T00:00:00"/>
    <d v="2016-08-11T00:00:00"/>
    <s v="GROUPM SERVICES AG"/>
    <x v="67"/>
    <x v="1"/>
  </r>
  <r>
    <d v="2016-03-04T00:00:00"/>
    <n v="18089"/>
    <n v="0"/>
    <n v="12"/>
    <s v="XAXIS-XP-UAP-D"/>
    <n v="593.29"/>
    <s v="CHF"/>
    <s v=""/>
    <n v="130"/>
    <n v="0"/>
    <n v="124.8"/>
    <n v="1560"/>
    <n v="1684.8"/>
    <s v="MEDIAMARKT"/>
    <x v="1"/>
    <x v="0"/>
    <x v="0"/>
    <d v="2016-01-01T00:00:00"/>
    <d v="2016-08-11T00:00:00"/>
    <s v="GROUPM SERVICES AG"/>
    <x v="67"/>
    <x v="1"/>
  </r>
  <r>
    <d v="2016-03-04T00:00:00"/>
    <n v="18089"/>
    <n v="0"/>
    <n v="7"/>
    <s v="XAXIS-XP-UAP-F"/>
    <n v="91.92"/>
    <s v="CHF"/>
    <s v=""/>
    <n v="20"/>
    <n v="0"/>
    <n v="12.8"/>
    <n v="160"/>
    <n v="172.8"/>
    <s v="MEDIAMARKT"/>
    <x v="1"/>
    <x v="0"/>
    <x v="0"/>
    <d v="2016-01-01T00:00:00"/>
    <d v="2016-08-11T00:00:00"/>
    <s v="GROUPM SERVICES AG"/>
    <x v="67"/>
    <x v="1"/>
  </r>
  <r>
    <d v="2016-03-04T00:00:00"/>
    <n v="18089"/>
    <n v="0"/>
    <n v="13"/>
    <s v="XAXIS-XP-UAP-F"/>
    <n v="218.31"/>
    <s v="CHF"/>
    <s v=""/>
    <n v="47.5"/>
    <n v="0"/>
    <n v="45.6"/>
    <n v="570"/>
    <n v="615.6"/>
    <s v="MEDIAMARKT"/>
    <x v="1"/>
    <x v="0"/>
    <x v="0"/>
    <d v="2016-01-01T00:00:00"/>
    <d v="2016-08-11T00:00:00"/>
    <s v="GROUPM SERVICES AG"/>
    <x v="67"/>
    <x v="1"/>
  </r>
  <r>
    <d v="2016-03-04T00:00:00"/>
    <n v="18089"/>
    <n v="0"/>
    <n v="8"/>
    <s v="XAXIS-XP-UAP-I"/>
    <n v="5.84"/>
    <s v="CHF"/>
    <s v=""/>
    <n v="2.9"/>
    <n v="0"/>
    <n v="1.85"/>
    <n v="23.2"/>
    <n v="25.05"/>
    <s v="MEDIAMARKT"/>
    <x v="1"/>
    <x v="0"/>
    <x v="0"/>
    <d v="2016-01-01T00:00:00"/>
    <d v="2016-08-11T00:00:00"/>
    <s v="GROUPM SERVICES AG"/>
    <x v="67"/>
    <x v="1"/>
  </r>
  <r>
    <d v="2016-03-04T00:00:00"/>
    <n v="18089"/>
    <n v="0"/>
    <n v="14"/>
    <s v="XAXIS-XP-UAP-I"/>
    <n v="20.13"/>
    <s v="CHF"/>
    <s v=""/>
    <n v="10"/>
    <n v="0"/>
    <n v="9.6"/>
    <n v="120"/>
    <n v="129.6"/>
    <s v="MEDIAMARKT"/>
    <x v="1"/>
    <x v="0"/>
    <x v="0"/>
    <d v="2016-01-01T00:00:00"/>
    <d v="2016-08-11T00:00:00"/>
    <s v="GROUPM SERVICES AG"/>
    <x v="67"/>
    <x v="1"/>
  </r>
  <r>
    <d v="2016-03-04T00:00:00"/>
    <n v="18089"/>
    <n v="0"/>
    <n v="1"/>
    <s v="XAXIS-XM-MRT-D"/>
    <n v="283.55"/>
    <s v="CHF"/>
    <s v=""/>
    <n v="30"/>
    <n v="0"/>
    <n v="62.4"/>
    <n v="780"/>
    <n v="842.4"/>
    <s v="MEDIAMARKT"/>
    <x v="1"/>
    <x v="0"/>
    <x v="2"/>
    <d v="2016-01-01T00:00:00"/>
    <d v="2016-08-11T00:00:00"/>
    <s v="GROUPM SERVICES AG"/>
    <x v="67"/>
    <x v="1"/>
  </r>
  <r>
    <d v="2016-03-04T00:00:00"/>
    <n v="18089"/>
    <n v="0"/>
    <n v="9"/>
    <s v="XAXIS-XM-MRT-D"/>
    <n v="270.79000000000002"/>
    <s v="CHF"/>
    <s v=""/>
    <n v="28.65"/>
    <n v="0"/>
    <n v="68.75"/>
    <n v="859.5"/>
    <n v="928.25"/>
    <s v="MEDIAMARKT"/>
    <x v="1"/>
    <x v="0"/>
    <x v="2"/>
    <d v="2016-01-01T00:00:00"/>
    <d v="2016-08-11T00:00:00"/>
    <s v="GROUPM SERVICES AG"/>
    <x v="67"/>
    <x v="1"/>
  </r>
  <r>
    <d v="2016-03-04T00:00:00"/>
    <n v="18089"/>
    <n v="0"/>
    <n v="2"/>
    <s v="XAXIS-XM-MRT-F"/>
    <n v="38.6"/>
    <s v="CHF"/>
    <s v=""/>
    <n v="10"/>
    <n v="0"/>
    <n v="20.8"/>
    <n v="260"/>
    <n v="280.8"/>
    <s v="MEDIAMARKT"/>
    <x v="1"/>
    <x v="0"/>
    <x v="2"/>
    <d v="2016-01-01T00:00:00"/>
    <d v="2016-08-11T00:00:00"/>
    <s v="GROUPM SERVICES AG"/>
    <x v="67"/>
    <x v="1"/>
  </r>
  <r>
    <d v="2016-03-04T00:00:00"/>
    <n v="18089"/>
    <n v="0"/>
    <n v="10"/>
    <s v="XAXIS-XM-MRT-F"/>
    <n v="38.6"/>
    <s v="CHF"/>
    <s v=""/>
    <n v="10"/>
    <n v="0"/>
    <n v="24"/>
    <n v="300"/>
    <n v="324"/>
    <s v="MEDIAMARKT"/>
    <x v="1"/>
    <x v="0"/>
    <x v="2"/>
    <d v="2016-01-01T00:00:00"/>
    <d v="2016-08-11T00:00:00"/>
    <s v="GROUPM SERVICES AG"/>
    <x v="67"/>
    <x v="1"/>
  </r>
  <r>
    <d v="2016-03-04T00:00:00"/>
    <n v="18089"/>
    <n v="0"/>
    <n v="3"/>
    <s v="XAXIS-XM-MRT-I"/>
    <n v="19.27"/>
    <s v="CHF"/>
    <s v=""/>
    <n v="2"/>
    <n v="0"/>
    <n v="4.1500000000000004"/>
    <n v="52"/>
    <n v="56.15"/>
    <s v="MEDIAMARKT"/>
    <x v="1"/>
    <x v="0"/>
    <x v="2"/>
    <d v="2016-01-01T00:00:00"/>
    <d v="2016-08-11T00:00:00"/>
    <s v="GROUPM SERVICES AG"/>
    <x v="67"/>
    <x v="1"/>
  </r>
  <r>
    <d v="2016-03-04T00:00:00"/>
    <n v="18089"/>
    <n v="0"/>
    <n v="11"/>
    <s v="XAXIS-XM-MRT-I"/>
    <n v="19.27"/>
    <s v="CHF"/>
    <s v=""/>
    <n v="2"/>
    <n v="0"/>
    <n v="4.8"/>
    <n v="60"/>
    <n v="64.8"/>
    <s v="MEDIAMARKT"/>
    <x v="1"/>
    <x v="0"/>
    <x v="2"/>
    <d v="2016-01-01T00:00:00"/>
    <d v="2016-08-11T00:00:00"/>
    <s v="GROUPM SERVICES AG"/>
    <x v="67"/>
    <x v="1"/>
  </r>
  <r>
    <d v="2016-03-04T00:00:00"/>
    <n v="18090"/>
    <n v="0"/>
    <n v="1"/>
    <s v="XAXIS-XT-ROLLS-D"/>
    <n v="2876.03"/>
    <s v="CHF"/>
    <s v=""/>
    <n v="170.12899999999999"/>
    <n v="0"/>
    <n v="394.7"/>
    <n v="4933.75"/>
    <n v="5328.45"/>
    <s v="MEDIAMARKT"/>
    <x v="1"/>
    <x v="0"/>
    <x v="1"/>
    <d v="2016-01-01T00:00:00"/>
    <d v="2016-08-11T00:00:00"/>
    <s v="GROUPM SERVICES AG"/>
    <x v="68"/>
    <x v="1"/>
  </r>
  <r>
    <d v="2016-03-04T00:00:00"/>
    <n v="18090"/>
    <n v="0"/>
    <n v="4"/>
    <s v="XAXIS-XT-ROLLS-F"/>
    <n v="1012.5"/>
    <s v="CHF"/>
    <s v=""/>
    <n v="62.588000000000001"/>
    <n v="0"/>
    <n v="145.19999999999999"/>
    <n v="1815.05"/>
    <n v="1960.25"/>
    <s v="MEDIAMARKT"/>
    <x v="1"/>
    <x v="0"/>
    <x v="1"/>
    <d v="2016-01-01T00:00:00"/>
    <d v="2016-08-11T00:00:00"/>
    <s v="GROUPM SERVICES AG"/>
    <x v="68"/>
    <x v="1"/>
  </r>
  <r>
    <d v="2016-03-04T00:00:00"/>
    <n v="18090"/>
    <n v="0"/>
    <n v="6"/>
    <s v="XAXIS-XT-ROLLS-I"/>
    <n v="176.3"/>
    <s v="CHF"/>
    <s v=""/>
    <n v="10.8"/>
    <n v="0"/>
    <n v="25.05"/>
    <n v="313.2"/>
    <n v="338.25"/>
    <s v="MEDIAMARKT"/>
    <x v="1"/>
    <x v="0"/>
    <x v="1"/>
    <d v="2016-01-01T00:00:00"/>
    <d v="2016-08-11T00:00:00"/>
    <s v="GROUPM SERVICES AG"/>
    <x v="68"/>
    <x v="1"/>
  </r>
  <r>
    <d v="2016-03-04T00:00:00"/>
    <n v="18091"/>
    <n v="0"/>
    <n v="1"/>
    <s v="XAXIS-XT-ROLLS-D"/>
    <n v="2855.64"/>
    <s v="CHF"/>
    <s v=""/>
    <n v="168.923"/>
    <n v="0"/>
    <n v="391.9"/>
    <n v="4898.75"/>
    <n v="5290.65"/>
    <s v="MEDIAMARKT"/>
    <x v="1"/>
    <x v="0"/>
    <x v="1"/>
    <d v="2016-01-01T00:00:00"/>
    <d v="2016-08-11T00:00:00"/>
    <s v="GROUPM SERVICES AG"/>
    <x v="69"/>
    <x v="1"/>
  </r>
  <r>
    <d v="2016-03-04T00:00:00"/>
    <n v="18091"/>
    <n v="0"/>
    <n v="4"/>
    <s v="XAXIS-XT-ROLLS-F"/>
    <n v="1012.5"/>
    <s v="CHF"/>
    <s v=""/>
    <n v="62.588000000000001"/>
    <n v="0"/>
    <n v="145.19999999999999"/>
    <n v="1815.05"/>
    <n v="1960.25"/>
    <s v="MEDIAMARKT"/>
    <x v="1"/>
    <x v="0"/>
    <x v="1"/>
    <d v="2016-01-01T00:00:00"/>
    <d v="2016-08-11T00:00:00"/>
    <s v="GROUPM SERVICES AG"/>
    <x v="69"/>
    <x v="1"/>
  </r>
  <r>
    <d v="2016-03-04T00:00:00"/>
    <n v="18091"/>
    <n v="0"/>
    <n v="6"/>
    <s v="XAXIS-XT-ROLLS-I"/>
    <n v="176.3"/>
    <s v="CHF"/>
    <s v=""/>
    <n v="10.8"/>
    <n v="0"/>
    <n v="25.05"/>
    <n v="313.2"/>
    <n v="338.25"/>
    <s v="MEDIAMARKT"/>
    <x v="1"/>
    <x v="0"/>
    <x v="1"/>
    <d v="2016-01-01T00:00:00"/>
    <d v="2016-08-11T00:00:00"/>
    <s v="GROUPM SERVICES AG"/>
    <x v="69"/>
    <x v="1"/>
  </r>
  <r>
    <d v="2016-03-04T00:00:00"/>
    <n v="18092"/>
    <n v="0"/>
    <n v="1"/>
    <s v="XAXIS-XT-ROLLS-D"/>
    <n v="6015.83"/>
    <s v="CHF"/>
    <s v=""/>
    <n v="355.86099999999999"/>
    <n v="0"/>
    <n v="825.6"/>
    <n v="10319.950000000001"/>
    <n v="11145.55"/>
    <s v="NOVARTIS CONSUME"/>
    <x v="1"/>
    <x v="0"/>
    <x v="1"/>
    <d v="2016-01-01T00:00:00"/>
    <d v="2016-08-11T00:00:00"/>
    <s v="GROUPM SERVICES AG"/>
    <x v="17"/>
    <x v="1"/>
  </r>
  <r>
    <d v="2016-03-04T00:00:00"/>
    <n v="18092"/>
    <n v="0"/>
    <n v="2"/>
    <s v="XAXIS-XT-ROLLS-F"/>
    <n v="1952.42"/>
    <s v="CHF"/>
    <s v=""/>
    <n v="120.68899999999999"/>
    <n v="0"/>
    <n v="280"/>
    <n v="3500"/>
    <n v="3780"/>
    <s v="NOVARTIS CONSUME"/>
    <x v="1"/>
    <x v="0"/>
    <x v="1"/>
    <d v="2016-01-01T00:00:00"/>
    <d v="2016-08-11T00:00:00"/>
    <s v="GROUPM SERVICES AG"/>
    <x v="17"/>
    <x v="1"/>
  </r>
  <r>
    <d v="2016-03-04T00:00:00"/>
    <n v="18093"/>
    <n v="0"/>
    <n v="1"/>
    <s v="XAXIS-XT-ROLLS-F"/>
    <n v="246.62"/>
    <s v="CHF"/>
    <s v=""/>
    <n v="15.244999999999999"/>
    <n v="0"/>
    <n v="35.35"/>
    <n v="442.1"/>
    <n v="477.45"/>
    <s v="NOVARTIS CONSUME"/>
    <x v="1"/>
    <x v="0"/>
    <x v="1"/>
    <d v="2016-01-01T00:00:00"/>
    <d v="2016-08-11T00:00:00"/>
    <s v="GROUPM SERVICES AG"/>
    <x v="16"/>
    <x v="1"/>
  </r>
  <r>
    <d v="2016-03-04T00:00:00"/>
    <n v="18094"/>
    <n v="0"/>
    <n v="1"/>
    <s v="XAXIS-XT-ROLLS-D"/>
    <n v="6022.51"/>
    <s v="CHF"/>
    <s v=""/>
    <n v="356.25599999999997"/>
    <n v="0"/>
    <n v="826.5"/>
    <n v="10331.4"/>
    <n v="11157.9"/>
    <s v="NOVARTIS CONSUME"/>
    <x v="1"/>
    <x v="0"/>
    <x v="1"/>
    <d v="2016-01-01T00:00:00"/>
    <d v="2016-08-11T00:00:00"/>
    <s v="GROUPM SERVICES AG"/>
    <x v="18"/>
    <x v="1"/>
  </r>
  <r>
    <d v="2016-03-04T00:00:00"/>
    <n v="18094"/>
    <n v="0"/>
    <n v="2"/>
    <s v="XAXIS-XT-ROLLS-F"/>
    <n v="2584.9499999999998"/>
    <s v="CHF"/>
    <s v=""/>
    <n v="159.78899999999999"/>
    <n v="0"/>
    <n v="370.7"/>
    <n v="4633.8999999999996"/>
    <n v="5004.6000000000004"/>
    <s v="NOVARTIS CONSUME"/>
    <x v="1"/>
    <x v="0"/>
    <x v="1"/>
    <d v="2016-01-01T00:00:00"/>
    <d v="2016-08-11T00:00:00"/>
    <s v="GROUPM SERVICES AG"/>
    <x v="18"/>
    <x v="1"/>
  </r>
  <r>
    <d v="2016-03-04T00:00:00"/>
    <n v="18094"/>
    <n v="0"/>
    <n v="3"/>
    <s v="XAXIS-XT-ROLLS-I"/>
    <n v="406.41"/>
    <s v="CHF"/>
    <s v=""/>
    <n v="24.896000000000001"/>
    <n v="0"/>
    <n v="57.75"/>
    <n v="722"/>
    <n v="779.75"/>
    <s v="NOVARTIS CONSUME"/>
    <x v="1"/>
    <x v="0"/>
    <x v="1"/>
    <d v="2016-01-01T00:00:00"/>
    <d v="2016-08-11T00:00:00"/>
    <s v="GROUPM SERVICES AG"/>
    <x v="18"/>
    <x v="1"/>
  </r>
  <r>
    <d v="2016-03-04T00:00:00"/>
    <n v="18095"/>
    <n v="0"/>
    <n v="4"/>
    <s v="XAXIS-XT-ROLLS-D"/>
    <n v="2929.86"/>
    <s v="CHF"/>
    <s v=""/>
    <n v="173.31299999999999"/>
    <n v="0"/>
    <n v="402.1"/>
    <n v="5026.1000000000004"/>
    <n v="5428.2"/>
    <s v="SKODA"/>
    <x v="1"/>
    <x v="0"/>
    <x v="1"/>
    <d v="2016-01-01T00:00:00"/>
    <d v="2016-08-11T00:00:00"/>
    <s v="GROUPM SERVICES AG"/>
    <x v="70"/>
    <x v="1"/>
  </r>
  <r>
    <d v="2016-03-04T00:00:00"/>
    <n v="18095"/>
    <n v="0"/>
    <n v="5"/>
    <s v="XAXIS-XT-ROLLS-F"/>
    <n v="1427.73"/>
    <s v="CHF"/>
    <s v=""/>
    <n v="88.254999999999995"/>
    <n v="0"/>
    <n v="204.75"/>
    <n v="2559.4"/>
    <n v="2764.15"/>
    <s v="SKODA"/>
    <x v="1"/>
    <x v="0"/>
    <x v="1"/>
    <d v="2016-01-01T00:00:00"/>
    <d v="2016-08-11T00:00:00"/>
    <s v="GROUPM SERVICES AG"/>
    <x v="70"/>
    <x v="1"/>
  </r>
  <r>
    <d v="2016-03-04T00:00:00"/>
    <n v="18095"/>
    <n v="0"/>
    <n v="6"/>
    <s v="XAXIS-XT-ROLLS-I"/>
    <n v="208.48"/>
    <s v="CHF"/>
    <s v=""/>
    <n v="12.771000000000001"/>
    <n v="0"/>
    <n v="29.65"/>
    <n v="370.35"/>
    <n v="400"/>
    <s v="SKODA"/>
    <x v="1"/>
    <x v="0"/>
    <x v="1"/>
    <d v="2016-01-01T00:00:00"/>
    <d v="2016-08-11T00:00:00"/>
    <s v="GROUPM SERVICES AG"/>
    <x v="70"/>
    <x v="1"/>
  </r>
  <r>
    <d v="2016-03-04T00:00:00"/>
    <n v="18095"/>
    <n v="0"/>
    <n v="1"/>
    <s v="XAXIS-XP-WB-D"/>
    <n v="1073.3599999999999"/>
    <s v="CHF"/>
    <s v=""/>
    <n v="144.81200000000001"/>
    <n v="0"/>
    <n v="278.05"/>
    <n v="3475.5"/>
    <n v="3753.55"/>
    <s v="SKODA"/>
    <x v="1"/>
    <x v="0"/>
    <x v="0"/>
    <d v="2016-01-01T00:00:00"/>
    <d v="2016-08-11T00:00:00"/>
    <s v="GROUPM SERVICES AG"/>
    <x v="70"/>
    <x v="1"/>
  </r>
  <r>
    <d v="2016-03-04T00:00:00"/>
    <n v="18095"/>
    <n v="0"/>
    <n v="2"/>
    <s v="XAXIS-XP-WB-F"/>
    <n v="390.83"/>
    <s v="CHF"/>
    <s v=""/>
    <n v="64.974000000000004"/>
    <n v="0"/>
    <n v="124.75"/>
    <n v="1559.4"/>
    <n v="1684.15"/>
    <s v="SKODA"/>
    <x v="1"/>
    <x v="0"/>
    <x v="0"/>
    <d v="2016-01-01T00:00:00"/>
    <d v="2016-08-11T00:00:00"/>
    <s v="GROUPM SERVICES AG"/>
    <x v="70"/>
    <x v="1"/>
  </r>
  <r>
    <d v="2016-03-04T00:00:00"/>
    <n v="18095"/>
    <n v="0"/>
    <n v="3"/>
    <s v="XAXIS-XP-WB-I"/>
    <n v="59.02"/>
    <s v="CHF"/>
    <s v=""/>
    <n v="10.417"/>
    <n v="0"/>
    <n v="20"/>
    <n v="250"/>
    <n v="270"/>
    <s v="SKODA"/>
    <x v="1"/>
    <x v="0"/>
    <x v="0"/>
    <d v="2016-01-01T00:00:00"/>
    <d v="2016-08-11T00:00:00"/>
    <s v="GROUPM SERVICES AG"/>
    <x v="70"/>
    <x v="1"/>
  </r>
  <r>
    <d v="2016-03-04T00:00:00"/>
    <n v="18096"/>
    <n v="0"/>
    <n v="4"/>
    <s v="XAXIS-XP-HP-D"/>
    <n v="323.64999999999998"/>
    <s v="CHF"/>
    <s v=""/>
    <n v="50.835999999999999"/>
    <n v="0"/>
    <n v="77.25"/>
    <n v="965.9"/>
    <n v="1043.1500000000001"/>
    <s v="TEMPUR SEALY SCH"/>
    <x v="1"/>
    <x v="0"/>
    <x v="0"/>
    <d v="2016-01-01T00:00:00"/>
    <d v="2016-08-11T00:00:00"/>
    <s v="GROUPM SERVICES AG"/>
    <x v="41"/>
    <x v="1"/>
  </r>
  <r>
    <d v="2016-03-04T00:00:00"/>
    <n v="18096"/>
    <n v="0"/>
    <n v="5"/>
    <s v="XAXIS-XP-HP-F"/>
    <n v="111.79"/>
    <s v="CHF"/>
    <s v=""/>
    <n v="19.327999999999999"/>
    <n v="0"/>
    <n v="29.4"/>
    <n v="367.25"/>
    <n v="396.65"/>
    <s v="TEMPUR SEALY SCH"/>
    <x v="1"/>
    <x v="0"/>
    <x v="0"/>
    <d v="2016-01-01T00:00:00"/>
    <d v="2016-08-11T00:00:00"/>
    <s v="GROUPM SERVICES AG"/>
    <x v="41"/>
    <x v="1"/>
  </r>
  <r>
    <d v="2016-03-04T00:00:00"/>
    <n v="18096"/>
    <n v="0"/>
    <n v="6"/>
    <s v="XAXIS-XP-HP-I"/>
    <n v="28.17"/>
    <s v="CHF"/>
    <s v=""/>
    <n v="4.1680000000000001"/>
    <n v="0"/>
    <n v="6.35"/>
    <n v="79.2"/>
    <n v="85.55"/>
    <s v="TEMPUR SEALY SCH"/>
    <x v="1"/>
    <x v="0"/>
    <x v="0"/>
    <d v="2016-01-01T00:00:00"/>
    <d v="2016-08-11T00:00:00"/>
    <s v="GROUPM SERVICES AG"/>
    <x v="41"/>
    <x v="1"/>
  </r>
  <r>
    <d v="2016-03-04T00:00:00"/>
    <n v="18096"/>
    <n v="0"/>
    <n v="13"/>
    <s v="XAXIS-XP-UAP-D"/>
    <n v="769.53"/>
    <s v="CHF"/>
    <s v=""/>
    <n v="168.61500000000001"/>
    <n v="0"/>
    <n v="161.85"/>
    <n v="2023.4"/>
    <n v="2185.25"/>
    <s v="TEMPUR SEALY SCH"/>
    <x v="1"/>
    <x v="0"/>
    <x v="0"/>
    <d v="2016-01-01T00:00:00"/>
    <d v="2016-08-11T00:00:00"/>
    <s v="GROUPM SERVICES AG"/>
    <x v="41"/>
    <x v="1"/>
  </r>
  <r>
    <d v="2016-03-04T00:00:00"/>
    <n v="18096"/>
    <n v="0"/>
    <n v="14"/>
    <s v="XAXIS-XP-UAP-F"/>
    <n v="354.73"/>
    <s v="CHF"/>
    <s v=""/>
    <n v="77.183000000000007"/>
    <n v="0"/>
    <n v="74.099999999999994"/>
    <n v="926.2"/>
    <n v="1000.3"/>
    <s v="TEMPUR SEALY SCH"/>
    <x v="1"/>
    <x v="0"/>
    <x v="0"/>
    <d v="2016-01-01T00:00:00"/>
    <d v="2016-08-11T00:00:00"/>
    <s v="GROUPM SERVICES AG"/>
    <x v="41"/>
    <x v="1"/>
  </r>
  <r>
    <d v="2016-03-04T00:00:00"/>
    <n v="18096"/>
    <n v="0"/>
    <n v="15"/>
    <s v="XAXIS-XP-UAP-I"/>
    <n v="31.48"/>
    <s v="CHF"/>
    <s v=""/>
    <n v="15.643000000000001"/>
    <n v="0"/>
    <n v="15"/>
    <n v="187.7"/>
    <n v="202.7"/>
    <s v="TEMPUR SEALY SCH"/>
    <x v="1"/>
    <x v="0"/>
    <x v="0"/>
    <d v="2016-01-01T00:00:00"/>
    <d v="2016-08-11T00:00:00"/>
    <s v="GROUPM SERVICES AG"/>
    <x v="41"/>
    <x v="1"/>
  </r>
  <r>
    <d v="2016-03-04T00:00:00"/>
    <n v="18096"/>
    <n v="0"/>
    <n v="1"/>
    <s v="XAXIS-XP-WB-D"/>
    <n v="364.35"/>
    <s v="CHF"/>
    <s v=""/>
    <n v="49.155999999999999"/>
    <n v="0"/>
    <n v="94.4"/>
    <n v="1179.75"/>
    <n v="1274.1500000000001"/>
    <s v="TEMPUR SEALY SCH"/>
    <x v="1"/>
    <x v="0"/>
    <x v="0"/>
    <d v="2016-01-01T00:00:00"/>
    <d v="2016-08-11T00:00:00"/>
    <s v="GROUPM SERVICES AG"/>
    <x v="41"/>
    <x v="1"/>
  </r>
  <r>
    <d v="2016-03-04T00:00:00"/>
    <n v="18096"/>
    <n v="0"/>
    <n v="2"/>
    <s v="XAXIS-XP-WB-F"/>
    <n v="106.96"/>
    <s v="CHF"/>
    <s v=""/>
    <n v="17.782"/>
    <n v="0"/>
    <n v="34.15"/>
    <n v="426.75"/>
    <n v="460.9"/>
    <s v="TEMPUR SEALY SCH"/>
    <x v="1"/>
    <x v="0"/>
    <x v="0"/>
    <d v="2016-01-01T00:00:00"/>
    <d v="2016-08-11T00:00:00"/>
    <s v="GROUPM SERVICES AG"/>
    <x v="41"/>
    <x v="1"/>
  </r>
  <r>
    <d v="2016-03-04T00:00:00"/>
    <n v="18096"/>
    <n v="0"/>
    <n v="3"/>
    <s v="XAXIS-XP-WB-I"/>
    <n v="19.3"/>
    <s v="CHF"/>
    <s v=""/>
    <n v="3.4060000000000001"/>
    <n v="0"/>
    <n v="6.55"/>
    <n v="81.75"/>
    <n v="88.3"/>
    <s v="TEMPUR SEALY SCH"/>
    <x v="1"/>
    <x v="0"/>
    <x v="0"/>
    <d v="2016-01-01T00:00:00"/>
    <d v="2016-08-11T00:00:00"/>
    <s v="GROUPM SERVICES AG"/>
    <x v="41"/>
    <x v="1"/>
  </r>
  <r>
    <d v="2016-03-04T00:00:00"/>
    <n v="18096"/>
    <n v="0"/>
    <n v="7"/>
    <s v="XAXIS-XM-MRT-D"/>
    <n v="407.54"/>
    <s v="CHF"/>
    <s v=""/>
    <n v="43.118000000000002"/>
    <n v="0"/>
    <n v="89.7"/>
    <n v="1121.05"/>
    <n v="1210.75"/>
    <s v="TEMPUR SEALY SCH"/>
    <x v="1"/>
    <x v="0"/>
    <x v="2"/>
    <d v="2016-01-01T00:00:00"/>
    <d v="2016-08-11T00:00:00"/>
    <s v="GROUPM SERVICES AG"/>
    <x v="41"/>
    <x v="1"/>
  </r>
  <r>
    <d v="2016-03-04T00:00:00"/>
    <n v="18096"/>
    <n v="0"/>
    <n v="8"/>
    <s v="XAXIS-XM-MRT-F"/>
    <n v="59.9"/>
    <s v="CHF"/>
    <s v=""/>
    <n v="15.521000000000001"/>
    <n v="0"/>
    <n v="32.299999999999997"/>
    <n v="403.55"/>
    <n v="435.85"/>
    <s v="TEMPUR SEALY SCH"/>
    <x v="1"/>
    <x v="0"/>
    <x v="2"/>
    <d v="2016-01-01T00:00:00"/>
    <d v="2016-08-11T00:00:00"/>
    <s v="GROUPM SERVICES AG"/>
    <x v="41"/>
    <x v="1"/>
  </r>
  <r>
    <d v="2016-03-04T00:00:00"/>
    <n v="18096"/>
    <n v="0"/>
    <n v="9"/>
    <s v="XAXIS-XM-MRT-I"/>
    <n v="26.06"/>
    <s v="CHF"/>
    <s v=""/>
    <n v="2.7050000000000001"/>
    <n v="0"/>
    <n v="5.65"/>
    <n v="70.349999999999994"/>
    <n v="76"/>
    <s v="TEMPUR SEALY SCH"/>
    <x v="1"/>
    <x v="0"/>
    <x v="2"/>
    <d v="2016-01-01T00:00:00"/>
    <d v="2016-08-11T00:00:00"/>
    <s v="GROUPM SERVICES AG"/>
    <x v="41"/>
    <x v="1"/>
  </r>
  <r>
    <d v="2016-03-04T00:00:00"/>
    <n v="18096"/>
    <n v="0"/>
    <n v="10"/>
    <s v="XAXIS-XT-ROLLS-D"/>
    <n v="23.21"/>
    <s v="CHF"/>
    <s v=""/>
    <n v="1.373"/>
    <n v="0"/>
    <n v="3.6"/>
    <n v="45.3"/>
    <n v="48.9"/>
    <s v="TEMPUR SEALY SCH"/>
    <x v="1"/>
    <x v="0"/>
    <x v="1"/>
    <d v="2016-01-01T00:00:00"/>
    <d v="2016-08-11T00:00:00"/>
    <s v="GROUPM SERVICES AG"/>
    <x v="41"/>
    <x v="1"/>
  </r>
  <r>
    <d v="2016-03-04T00:00:00"/>
    <n v="18096"/>
    <n v="0"/>
    <n v="11"/>
    <s v="XAXIS-XT-ROLLS-F"/>
    <n v="2.59"/>
    <s v="CHF"/>
    <s v=""/>
    <n v="0.16"/>
    <n v="0"/>
    <n v="0.4"/>
    <n v="5.3"/>
    <n v="5.7"/>
    <s v="TEMPUR SEALY SCH"/>
    <x v="1"/>
    <x v="0"/>
    <x v="1"/>
    <d v="2016-01-01T00:00:00"/>
    <d v="2016-08-11T00:00:00"/>
    <s v="GROUPM SERVICES AG"/>
    <x v="41"/>
    <x v="1"/>
  </r>
  <r>
    <d v="2016-03-04T00:00:00"/>
    <n v="18097"/>
    <n v="0"/>
    <n v="1"/>
    <s v="XAXIS-XP-HP-F"/>
    <n v="83.9"/>
    <s v="CHF"/>
    <s v=""/>
    <n v="14.507"/>
    <n v="0"/>
    <n v="22.05"/>
    <n v="275.64999999999998"/>
    <n v="297.7"/>
    <s v="VOLKSWAGEN"/>
    <x v="1"/>
    <x v="0"/>
    <x v="0"/>
    <d v="2016-01-01T00:00:00"/>
    <d v="2016-08-11T00:00:00"/>
    <s v="GROUPM SERVICES AG"/>
    <x v="20"/>
    <x v="1"/>
  </r>
  <r>
    <d v="2016-03-04T00:00:00"/>
    <n v="18097"/>
    <n v="0"/>
    <n v="2"/>
    <s v="XAXIS-XP-HP-I"/>
    <n v="15.7"/>
    <s v="CHF"/>
    <s v=""/>
    <n v="2.323"/>
    <n v="0"/>
    <n v="3.55"/>
    <n v="44.15"/>
    <n v="47.7"/>
    <s v="VOLKSWAGEN"/>
    <x v="1"/>
    <x v="0"/>
    <x v="0"/>
    <d v="2016-01-01T00:00:00"/>
    <d v="2016-08-11T00:00:00"/>
    <s v="GROUPM SERVICES AG"/>
    <x v="20"/>
    <x v="1"/>
  </r>
  <r>
    <d v="2016-03-04T00:00:00"/>
    <n v="18097"/>
    <n v="0"/>
    <n v="3"/>
    <s v="XAXIS-XP-WB-D"/>
    <n v="144.05000000000001"/>
    <s v="CHF"/>
    <s v=""/>
    <n v="19.434999999999999"/>
    <n v="0"/>
    <n v="43.55"/>
    <n v="544.20000000000005"/>
    <n v="587.75"/>
    <s v="VOLKSWAGEN"/>
    <x v="1"/>
    <x v="0"/>
    <x v="0"/>
    <d v="2016-01-01T00:00:00"/>
    <d v="2016-08-11T00:00:00"/>
    <s v="GROUPM SERVICES AG"/>
    <x v="20"/>
    <x v="1"/>
  </r>
  <r>
    <d v="2016-03-04T00:00:00"/>
    <n v="18097"/>
    <n v="0"/>
    <n v="4"/>
    <s v="XAXIS-XP-WB-F"/>
    <n v="73.14"/>
    <s v="CHF"/>
    <s v=""/>
    <n v="12.159000000000001"/>
    <n v="0"/>
    <n v="27.25"/>
    <n v="340.45"/>
    <n v="367.7"/>
    <s v="VOLKSWAGEN"/>
    <x v="1"/>
    <x v="0"/>
    <x v="0"/>
    <d v="2016-01-01T00:00:00"/>
    <d v="2016-08-11T00:00:00"/>
    <s v="GROUPM SERVICES AG"/>
    <x v="20"/>
    <x v="1"/>
  </r>
  <r>
    <d v="2016-03-04T00:00:00"/>
    <n v="18098"/>
    <n v="0"/>
    <n v="1"/>
    <s v="XAXIS-XP-HP-D"/>
    <n v="660.6"/>
    <s v="CHF"/>
    <s v=""/>
    <n v="103.762"/>
    <n v="0"/>
    <n v="157.69999999999999"/>
    <n v="1971.5"/>
    <n v="2129.1999999999998"/>
    <s v="VOLKSWAGEN"/>
    <x v="1"/>
    <x v="0"/>
    <x v="0"/>
    <d v="2016-01-01T00:00:00"/>
    <d v="2016-08-11T00:00:00"/>
    <s v="GROUPM SERVICES AG"/>
    <x v="71"/>
    <x v="1"/>
  </r>
  <r>
    <d v="2016-03-04T00:00:00"/>
    <n v="18098"/>
    <n v="0"/>
    <n v="4"/>
    <s v="XAXIS-XP-HP-D"/>
    <n v="414.71"/>
    <s v="CHF"/>
    <s v=""/>
    <n v="65.14"/>
    <n v="0"/>
    <n v="119.85"/>
    <n v="1498.2"/>
    <n v="1618.05"/>
    <s v="VOLKSWAGEN"/>
    <x v="1"/>
    <x v="0"/>
    <x v="0"/>
    <d v="2016-01-01T00:00:00"/>
    <d v="2016-08-11T00:00:00"/>
    <s v="GROUPM SERVICES AG"/>
    <x v="71"/>
    <x v="1"/>
  </r>
  <r>
    <d v="2016-03-04T00:00:00"/>
    <n v="18098"/>
    <n v="0"/>
    <n v="2"/>
    <s v="XAXIS-XP-HP-F"/>
    <n v="238.53"/>
    <s v="CHF"/>
    <s v=""/>
    <n v="41.241999999999997"/>
    <n v="0"/>
    <n v="62.7"/>
    <n v="783.6"/>
    <n v="846.3"/>
    <s v="VOLKSWAGEN"/>
    <x v="1"/>
    <x v="0"/>
    <x v="0"/>
    <d v="2016-01-01T00:00:00"/>
    <d v="2016-08-11T00:00:00"/>
    <s v="GROUPM SERVICES AG"/>
    <x v="71"/>
    <x v="1"/>
  </r>
  <r>
    <d v="2016-03-04T00:00:00"/>
    <n v="18098"/>
    <n v="0"/>
    <n v="5"/>
    <s v="XAXIS-XP-HP-F"/>
    <n v="172.22"/>
    <s v="CHF"/>
    <s v=""/>
    <n v="29.777999999999999"/>
    <n v="0"/>
    <n v="54.8"/>
    <n v="684.9"/>
    <n v="739.7"/>
    <s v="VOLKSWAGEN"/>
    <x v="1"/>
    <x v="0"/>
    <x v="0"/>
    <d v="2016-01-01T00:00:00"/>
    <d v="2016-08-11T00:00:00"/>
    <s v="GROUPM SERVICES AG"/>
    <x v="71"/>
    <x v="1"/>
  </r>
  <r>
    <d v="2016-03-04T00:00:00"/>
    <n v="18098"/>
    <n v="0"/>
    <n v="3"/>
    <s v="XAXIS-XP-HP-I"/>
    <n v="82.63"/>
    <s v="CHF"/>
    <s v=""/>
    <n v="12.226000000000001"/>
    <n v="0"/>
    <n v="18.600000000000001"/>
    <n v="232.3"/>
    <n v="250.9"/>
    <s v="VOLKSWAGEN"/>
    <x v="1"/>
    <x v="0"/>
    <x v="0"/>
    <d v="2016-01-01T00:00:00"/>
    <d v="2016-08-11T00:00:00"/>
    <s v="GROUPM SERVICES AG"/>
    <x v="71"/>
    <x v="1"/>
  </r>
  <r>
    <d v="2016-03-04T00:00:00"/>
    <n v="18098"/>
    <n v="0"/>
    <n v="6"/>
    <s v="XAXIS-XP-HP-I"/>
    <n v="54.92"/>
    <s v="CHF"/>
    <s v=""/>
    <n v="8.125"/>
    <n v="0"/>
    <n v="14.95"/>
    <n v="186.9"/>
    <n v="201.85"/>
    <s v="VOLKSWAGEN"/>
    <x v="1"/>
    <x v="0"/>
    <x v="0"/>
    <d v="2016-01-01T00:00:00"/>
    <d v="2016-08-11T00:00:00"/>
    <s v="GROUPM SERVICES AG"/>
    <x v="71"/>
    <x v="1"/>
  </r>
  <r>
    <d v="2016-03-04T00:00:00"/>
    <n v="18098"/>
    <n v="0"/>
    <n v="7"/>
    <s v="XAXIS-XT-ROLLS-D"/>
    <n v="1606.04"/>
    <s v="CHF"/>
    <s v=""/>
    <n v="95.004000000000005"/>
    <n v="0"/>
    <n v="220.4"/>
    <n v="2755.1"/>
    <n v="2975.5"/>
    <s v="VOLKSWAGEN"/>
    <x v="1"/>
    <x v="0"/>
    <x v="1"/>
    <d v="2016-01-01T00:00:00"/>
    <d v="2016-08-11T00:00:00"/>
    <s v="GROUPM SERVICES AG"/>
    <x v="71"/>
    <x v="1"/>
  </r>
  <r>
    <d v="2016-03-04T00:00:00"/>
    <n v="18098"/>
    <n v="0"/>
    <n v="8"/>
    <s v="XAXIS-XT-ROLLS-F"/>
    <n v="206.7"/>
    <s v="CHF"/>
    <s v=""/>
    <n v="12.776999999999999"/>
    <n v="0"/>
    <n v="29.65"/>
    <n v="370.55"/>
    <n v="400.2"/>
    <s v="VOLKSWAGEN"/>
    <x v="1"/>
    <x v="0"/>
    <x v="1"/>
    <d v="2016-01-01T00:00:00"/>
    <d v="2016-08-11T00:00:00"/>
    <s v="GROUPM SERVICES AG"/>
    <x v="71"/>
    <x v="1"/>
  </r>
  <r>
    <d v="2016-03-04T00:00:00"/>
    <n v="18098"/>
    <n v="0"/>
    <n v="9"/>
    <s v="XAXIS-XT-ROLLS-I"/>
    <n v="149.52000000000001"/>
    <s v="CHF"/>
    <s v=""/>
    <n v="9.1590000000000007"/>
    <n v="0"/>
    <n v="21.25"/>
    <n v="265.60000000000002"/>
    <n v="286.85000000000002"/>
    <s v="VOLKSWAGEN"/>
    <x v="1"/>
    <x v="0"/>
    <x v="1"/>
    <d v="2016-01-01T00:00:00"/>
    <d v="2016-08-11T00:00:00"/>
    <s v="GROUPM SERVICES AG"/>
    <x v="71"/>
    <x v="1"/>
  </r>
  <r>
    <d v="2016-03-04T00:00:00"/>
    <n v="18099"/>
    <n v="0"/>
    <n v="1"/>
    <s v="XAXIS-XT-ROLLS-D"/>
    <n v="249.69"/>
    <s v="CHF"/>
    <s v=""/>
    <n v="14.77"/>
    <n v="0"/>
    <n v="34.25"/>
    <n v="428.35"/>
    <n v="462.6"/>
    <s v="VOLKSWAGEN NUTZ"/>
    <x v="1"/>
    <x v="0"/>
    <x v="1"/>
    <d v="2016-01-01T00:00:00"/>
    <d v="2016-08-11T00:00:00"/>
    <s v="GROUPM SERVICES AG"/>
    <x v="21"/>
    <x v="1"/>
  </r>
  <r>
    <d v="2016-03-04T00:00:00"/>
    <n v="18099"/>
    <n v="0"/>
    <n v="2"/>
    <s v="XAXIS-XT-ROLLS-F"/>
    <n v="140.21"/>
    <s v="CHF"/>
    <s v=""/>
    <n v="8.6669999999999998"/>
    <n v="0"/>
    <n v="20.100000000000001"/>
    <n v="251.35"/>
    <n v="271.45"/>
    <s v="VOLKSWAGEN NUTZ"/>
    <x v="1"/>
    <x v="0"/>
    <x v="1"/>
    <d v="2016-01-01T00:00:00"/>
    <d v="2016-08-11T00:00:00"/>
    <s v="GROUPM SERVICES AG"/>
    <x v="21"/>
    <x v="1"/>
  </r>
  <r>
    <d v="2016-03-04T00:00:00"/>
    <n v="18100"/>
    <n v="0"/>
    <n v="4"/>
    <s v="XAXIS-XT-ROLLS-D"/>
    <n v="671.21"/>
    <s v="CHF"/>
    <s v=""/>
    <n v="39.704999999999998"/>
    <n v="0"/>
    <n v="92.1"/>
    <n v="1151.45"/>
    <n v="1243.55"/>
    <s v="BSH HAUSGERAETE"/>
    <x v="1"/>
    <x v="0"/>
    <x v="1"/>
    <d v="2016-01-01T00:00:00"/>
    <d v="2016-08-11T00:00:00"/>
    <s v="GROUPM SERVICES AG"/>
    <x v="72"/>
    <x v="1"/>
  </r>
  <r>
    <d v="2016-03-04T00:00:00"/>
    <n v="18100"/>
    <n v="0"/>
    <n v="5"/>
    <s v="XAXIS-XT-ROLLS-F"/>
    <n v="275.79000000000002"/>
    <s v="CHF"/>
    <s v=""/>
    <n v="17.047999999999998"/>
    <n v="0"/>
    <n v="39.549999999999997"/>
    <n v="494.4"/>
    <n v="533.95000000000005"/>
    <s v="BSH HAUSGERAETE"/>
    <x v="1"/>
    <x v="0"/>
    <x v="1"/>
    <d v="2016-01-01T00:00:00"/>
    <d v="2016-08-11T00:00:00"/>
    <s v="GROUPM SERVICES AG"/>
    <x v="72"/>
    <x v="1"/>
  </r>
  <r>
    <d v="2016-03-04T00:00:00"/>
    <n v="18100"/>
    <n v="0"/>
    <n v="6"/>
    <s v="XAXIS-XT-ROLLS-I"/>
    <n v="84.81"/>
    <s v="CHF"/>
    <s v=""/>
    <n v="5.1950000000000003"/>
    <n v="0"/>
    <n v="12.05"/>
    <n v="150.65"/>
    <n v="162.69999999999999"/>
    <s v="BSH HAUSGERAETE"/>
    <x v="1"/>
    <x v="0"/>
    <x v="1"/>
    <d v="2016-01-01T00:00:00"/>
    <d v="2016-08-11T00:00:00"/>
    <s v="GROUPM SERVICES AG"/>
    <x v="72"/>
    <x v="1"/>
  </r>
  <r>
    <d v="2016-03-04T00:00:00"/>
    <n v="18100"/>
    <n v="0"/>
    <n v="1"/>
    <s v="XAXIS-XP-HP-D"/>
    <n v="330.45"/>
    <s v="CHF"/>
    <s v=""/>
    <n v="51.904000000000003"/>
    <n v="0"/>
    <n v="78.900000000000006"/>
    <n v="986.2"/>
    <n v="1065.0999999999999"/>
    <s v="BSH HAUSGERAETE"/>
    <x v="1"/>
    <x v="0"/>
    <x v="0"/>
    <d v="2016-01-01T00:00:00"/>
    <d v="2016-08-11T00:00:00"/>
    <s v="GROUPM SERVICES AG"/>
    <x v="72"/>
    <x v="1"/>
  </r>
  <r>
    <d v="2016-03-04T00:00:00"/>
    <n v="18100"/>
    <n v="0"/>
    <n v="2"/>
    <s v="XAXIS-XP-HP-F"/>
    <n v="100.11"/>
    <s v="CHF"/>
    <s v=""/>
    <n v="17.309999999999999"/>
    <n v="0"/>
    <n v="26.3"/>
    <n v="328.9"/>
    <n v="355.2"/>
    <s v="BSH HAUSGERAETE"/>
    <x v="1"/>
    <x v="0"/>
    <x v="0"/>
    <d v="2016-01-01T00:00:00"/>
    <d v="2016-08-11T00:00:00"/>
    <s v="GROUPM SERVICES AG"/>
    <x v="72"/>
    <x v="1"/>
  </r>
  <r>
    <d v="2016-03-04T00:00:00"/>
    <n v="18100"/>
    <n v="0"/>
    <n v="3"/>
    <s v="XAXIS-XP-HP-I"/>
    <n v="65.53"/>
    <s v="CHF"/>
    <s v=""/>
    <n v="9.6959999999999997"/>
    <n v="0"/>
    <n v="14.75"/>
    <n v="184.2"/>
    <n v="198.95"/>
    <s v="BSH HAUSGERAETE"/>
    <x v="1"/>
    <x v="0"/>
    <x v="0"/>
    <d v="2016-01-01T00:00:00"/>
    <d v="2016-08-11T00:00:00"/>
    <s v="GROUPM SERVICES AG"/>
    <x v="72"/>
    <x v="1"/>
  </r>
  <r>
    <d v="2016-03-04T00:00:00"/>
    <n v="18101"/>
    <n v="0"/>
    <n v="1"/>
    <s v="XAXIS-XP-HP-D"/>
    <n v="606.30999999999995"/>
    <s v="CHF"/>
    <s v=""/>
    <n v="95.234999999999999"/>
    <n v="0"/>
    <n v="144.75"/>
    <n v="1809.45"/>
    <n v="1954.2"/>
    <s v="FORD SWITZERLAND"/>
    <x v="2"/>
    <x v="0"/>
    <x v="0"/>
    <d v="2016-01-01T00:00:00"/>
    <d v="2016-08-11T00:00:00"/>
    <s v="GROUPM SERVICES AG"/>
    <x v="73"/>
    <x v="1"/>
  </r>
  <r>
    <d v="2016-03-04T00:00:00"/>
    <n v="18101"/>
    <n v="0"/>
    <n v="2"/>
    <s v="XAXIS-XP-HP-F"/>
    <n v="123.03"/>
    <s v="CHF"/>
    <s v=""/>
    <n v="21.273"/>
    <n v="0"/>
    <n v="32.35"/>
    <n v="404.2"/>
    <n v="436.55"/>
    <s v="FORD SWITZERLAND"/>
    <x v="2"/>
    <x v="0"/>
    <x v="0"/>
    <d v="2016-01-01T00:00:00"/>
    <d v="2016-08-11T00:00:00"/>
    <s v="GROUPM SERVICES AG"/>
    <x v="73"/>
    <x v="1"/>
  </r>
  <r>
    <d v="2016-03-04T00:00:00"/>
    <n v="18101"/>
    <n v="0"/>
    <n v="3"/>
    <s v="XAXIS-XP-HP-I"/>
    <n v="47.69"/>
    <s v="CHF"/>
    <s v=""/>
    <n v="7.056"/>
    <n v="0"/>
    <n v="10.7"/>
    <n v="134.05000000000001"/>
    <n v="144.75"/>
    <s v="FORD SWITZERLAND"/>
    <x v="2"/>
    <x v="0"/>
    <x v="0"/>
    <d v="2016-01-01T00:00:00"/>
    <d v="2016-08-11T00:00:00"/>
    <s v="GROUPM SERVICES AG"/>
    <x v="73"/>
    <x v="1"/>
  </r>
  <r>
    <d v="2016-03-04T00:00:00"/>
    <n v="18101"/>
    <n v="0"/>
    <n v="4"/>
    <s v="XAXIS-XP-WB-D"/>
    <n v="476.69"/>
    <s v="CHF"/>
    <s v=""/>
    <n v="64.311999999999998"/>
    <n v="0"/>
    <n v="123.5"/>
    <n v="1543.5"/>
    <n v="1667"/>
    <s v="FORD SWITZERLAND"/>
    <x v="2"/>
    <x v="0"/>
    <x v="0"/>
    <d v="2016-01-01T00:00:00"/>
    <d v="2016-08-11T00:00:00"/>
    <s v="GROUPM SERVICES AG"/>
    <x v="73"/>
    <x v="1"/>
  </r>
  <r>
    <d v="2016-03-04T00:00:00"/>
    <n v="18101"/>
    <n v="0"/>
    <n v="5"/>
    <s v="XAXIS-XP-WB-F"/>
    <n v="142.22999999999999"/>
    <s v="CHF"/>
    <s v=""/>
    <n v="23.646000000000001"/>
    <n v="0"/>
    <n v="45.4"/>
    <n v="567.5"/>
    <n v="612.9"/>
    <s v="FORD SWITZERLAND"/>
    <x v="2"/>
    <x v="0"/>
    <x v="0"/>
    <d v="2016-01-01T00:00:00"/>
    <d v="2016-08-11T00:00:00"/>
    <s v="GROUPM SERVICES AG"/>
    <x v="73"/>
    <x v="1"/>
  </r>
  <r>
    <d v="2016-03-04T00:00:00"/>
    <n v="18101"/>
    <n v="0"/>
    <n v="6"/>
    <s v="XAXIS-XP-WB-I"/>
    <n v="21.96"/>
    <s v="CHF"/>
    <s v=""/>
    <n v="3.8759999999999999"/>
    <n v="0"/>
    <n v="7.45"/>
    <n v="93"/>
    <n v="100.45"/>
    <s v="FORD SWITZERLAND"/>
    <x v="2"/>
    <x v="0"/>
    <x v="0"/>
    <d v="2016-01-01T00:00:00"/>
    <d v="2016-08-11T00:00:00"/>
    <s v="GROUPM SERVICES AG"/>
    <x v="73"/>
    <x v="1"/>
  </r>
  <r>
    <d v="2016-03-04T00:00:00"/>
    <n v="18102"/>
    <n v="0"/>
    <n v="1"/>
    <s v="XAXIS-XP-HP-D"/>
    <n v="636.41"/>
    <s v="CHF"/>
    <s v=""/>
    <n v="99.962999999999994"/>
    <n v="0"/>
    <n v="151.94999999999999"/>
    <n v="1899.3"/>
    <n v="2051.25"/>
    <s v="FORD SWITZERLAND"/>
    <x v="2"/>
    <x v="0"/>
    <x v="0"/>
    <d v="2016-01-01T00:00:00"/>
    <d v="2016-08-11T00:00:00"/>
    <s v="GROUPM SERVICES AG"/>
    <x v="74"/>
    <x v="1"/>
  </r>
  <r>
    <d v="2016-03-04T00:00:00"/>
    <n v="18102"/>
    <n v="0"/>
    <n v="2"/>
    <s v="XAXIS-XP-HP-F"/>
    <n v="108.06"/>
    <s v="CHF"/>
    <s v=""/>
    <n v="18.684000000000001"/>
    <n v="0"/>
    <n v="28.4"/>
    <n v="355"/>
    <n v="383.4"/>
    <s v="FORD SWITZERLAND"/>
    <x v="2"/>
    <x v="0"/>
    <x v="0"/>
    <d v="2016-01-01T00:00:00"/>
    <d v="2016-08-11T00:00:00"/>
    <s v="GROUPM SERVICES AG"/>
    <x v="74"/>
    <x v="1"/>
  </r>
  <r>
    <d v="2016-03-04T00:00:00"/>
    <n v="18102"/>
    <n v="0"/>
    <n v="3"/>
    <s v="XAXIS-XP-HP-I"/>
    <n v="43"/>
    <s v="CHF"/>
    <s v=""/>
    <n v="6.3620000000000001"/>
    <n v="0"/>
    <n v="9.65"/>
    <n v="120.9"/>
    <n v="130.55000000000001"/>
    <s v="FORD SWITZERLAND"/>
    <x v="2"/>
    <x v="0"/>
    <x v="0"/>
    <d v="2016-01-01T00:00:00"/>
    <d v="2016-08-11T00:00:00"/>
    <s v="GROUPM SERVICES AG"/>
    <x v="74"/>
    <x v="1"/>
  </r>
  <r>
    <d v="2016-03-04T00:00:00"/>
    <n v="18102"/>
    <n v="0"/>
    <n v="4"/>
    <s v="XAXIS-XP-UAP-D"/>
    <n v="1127.45"/>
    <s v="CHF"/>
    <s v=""/>
    <n v="247.04300000000001"/>
    <n v="0"/>
    <n v="158.1"/>
    <n v="1976.35"/>
    <n v="2134.4499999999998"/>
    <s v="FORD SWITZERLAND"/>
    <x v="2"/>
    <x v="0"/>
    <x v="0"/>
    <d v="2016-01-01T00:00:00"/>
    <d v="2016-08-11T00:00:00"/>
    <s v="GROUPM SERVICES AG"/>
    <x v="74"/>
    <x v="1"/>
  </r>
  <r>
    <d v="2016-03-04T00:00:00"/>
    <n v="18102"/>
    <n v="0"/>
    <n v="5"/>
    <s v="XAXIS-XP-UAP-F"/>
    <n v="447.74"/>
    <s v="CHF"/>
    <s v=""/>
    <n v="97.42"/>
    <n v="0"/>
    <n v="62.35"/>
    <n v="779.35"/>
    <n v="841.7"/>
    <s v="FORD SWITZERLAND"/>
    <x v="2"/>
    <x v="0"/>
    <x v="0"/>
    <d v="2016-01-01T00:00:00"/>
    <d v="2016-08-11T00:00:00"/>
    <s v="GROUPM SERVICES AG"/>
    <x v="74"/>
    <x v="1"/>
  </r>
  <r>
    <d v="2016-03-04T00:00:00"/>
    <n v="18102"/>
    <n v="0"/>
    <n v="6"/>
    <s v="XAXIS-XP-UAP-I"/>
    <n v="35.61"/>
    <s v="CHF"/>
    <s v=""/>
    <n v="17.693999999999999"/>
    <n v="0"/>
    <n v="11.3"/>
    <n v="141.55000000000001"/>
    <n v="152.85"/>
    <s v="FORD SWITZERLAND"/>
    <x v="2"/>
    <x v="0"/>
    <x v="0"/>
    <d v="2016-01-01T00:00:00"/>
    <d v="2016-08-11T00:00:00"/>
    <s v="GROUPM SERVICES AG"/>
    <x v="74"/>
    <x v="1"/>
  </r>
  <r>
    <d v="2016-03-04T00:00:00"/>
    <n v="18103"/>
    <n v="0"/>
    <n v="3"/>
    <s v="XAXIS-XP-HP-D"/>
    <n v="711.53"/>
    <s v="CHF"/>
    <s v=""/>
    <n v="111.762"/>
    <n v="0"/>
    <n v="169.9"/>
    <n v="2123.5"/>
    <n v="2293.4"/>
    <s v="ISHARES"/>
    <x v="2"/>
    <x v="0"/>
    <x v="0"/>
    <d v="2016-01-01T00:00:00"/>
    <d v="2016-08-11T00:00:00"/>
    <s v="GROUPM SERVICES AG"/>
    <x v="75"/>
    <x v="1"/>
  </r>
  <r>
    <d v="2016-03-04T00:00:00"/>
    <n v="18103"/>
    <n v="0"/>
    <n v="4"/>
    <s v="XAXIS-XP-HP-F"/>
    <n v="161.72"/>
    <s v="CHF"/>
    <s v=""/>
    <n v="27.962"/>
    <n v="0"/>
    <n v="42.5"/>
    <n v="531.29999999999995"/>
    <n v="573.79999999999995"/>
    <s v="ISHARES"/>
    <x v="2"/>
    <x v="0"/>
    <x v="0"/>
    <d v="2016-01-01T00:00:00"/>
    <d v="2016-08-11T00:00:00"/>
    <s v="GROUPM SERVICES AG"/>
    <x v="75"/>
    <x v="1"/>
  </r>
  <r>
    <d v="2016-03-04T00:00:00"/>
    <n v="18103"/>
    <n v="0"/>
    <n v="1"/>
    <s v="XAXIS-XP-WB-D"/>
    <n v="539.19000000000005"/>
    <s v="CHF"/>
    <s v=""/>
    <n v="72.745000000000005"/>
    <n v="0"/>
    <n v="139.65"/>
    <n v="1745.9"/>
    <n v="1885.55"/>
    <s v="ISHARES"/>
    <x v="2"/>
    <x v="0"/>
    <x v="0"/>
    <d v="2016-01-01T00:00:00"/>
    <d v="2016-08-11T00:00:00"/>
    <s v="GROUPM SERVICES AG"/>
    <x v="75"/>
    <x v="1"/>
  </r>
  <r>
    <d v="2016-03-04T00:00:00"/>
    <n v="18103"/>
    <n v="0"/>
    <n v="2"/>
    <s v="XAXIS-XP-WB-F"/>
    <n v="167.24"/>
    <s v="CHF"/>
    <s v=""/>
    <n v="27.803999999999998"/>
    <n v="0"/>
    <n v="53.4"/>
    <n v="667.3"/>
    <n v="720.7"/>
    <s v="ISHARES"/>
    <x v="2"/>
    <x v="0"/>
    <x v="0"/>
    <d v="2016-01-01T00:00:00"/>
    <d v="2016-08-11T00:00:00"/>
    <s v="GROUPM SERVICES AG"/>
    <x v="75"/>
    <x v="1"/>
  </r>
  <r>
    <d v="2016-03-04T00:00:00"/>
    <n v="18104"/>
    <n v="0"/>
    <n v="1"/>
    <s v="XAXIS-XD-UAP-D"/>
    <n v="500.09"/>
    <s v="CHF"/>
    <s v=""/>
    <n v="96.248000000000005"/>
    <n v="0"/>
    <n v="53.9"/>
    <n v="673.75"/>
    <n v="727.65"/>
    <s v="LUFTHANSA"/>
    <x v="2"/>
    <x v="0"/>
    <x v="3"/>
    <d v="2016-01-01T00:00:00"/>
    <d v="2016-08-11T00:00:00"/>
    <s v="GROUPM SERVICES AG"/>
    <x v="39"/>
    <x v="1"/>
  </r>
  <r>
    <d v="2016-03-04T00:00:00"/>
    <n v="18104"/>
    <n v="0"/>
    <n v="3"/>
    <s v="XAXIS-XD-UAP-D"/>
    <n v="784.22"/>
    <s v="CHF"/>
    <s v=""/>
    <n v="150.93299999999999"/>
    <n v="0"/>
    <n v="132.80000000000001"/>
    <n v="1660.25"/>
    <n v="1793.05"/>
    <s v="LUFTHANSA"/>
    <x v="2"/>
    <x v="0"/>
    <x v="3"/>
    <d v="2016-01-01T00:00:00"/>
    <d v="2016-08-11T00:00:00"/>
    <s v="GROUPM SERVICES AG"/>
    <x v="39"/>
    <x v="1"/>
  </r>
  <r>
    <d v="2016-03-04T00:00:00"/>
    <n v="18104"/>
    <n v="0"/>
    <n v="2"/>
    <s v="XAXIS-XD-UAP-F"/>
    <n v="211.44"/>
    <s v="CHF"/>
    <s v=""/>
    <n v="40.692999999999998"/>
    <n v="0"/>
    <n v="22.8"/>
    <n v="284.85000000000002"/>
    <n v="307.64999999999998"/>
    <s v="LUFTHANSA"/>
    <x v="2"/>
    <x v="0"/>
    <x v="3"/>
    <d v="2016-01-01T00:00:00"/>
    <d v="2016-08-11T00:00:00"/>
    <s v="GROUPM SERVICES AG"/>
    <x v="39"/>
    <x v="1"/>
  </r>
  <r>
    <d v="2016-03-04T00:00:00"/>
    <n v="18104"/>
    <n v="0"/>
    <n v="4"/>
    <s v="XAXIS-XD-UAP-F"/>
    <n v="344.99"/>
    <s v="CHF"/>
    <s v=""/>
    <n v="66.394999999999996"/>
    <n v="0"/>
    <n v="58.45"/>
    <n v="730.35"/>
    <n v="788.8"/>
    <s v="LUFTHANSA"/>
    <x v="2"/>
    <x v="0"/>
    <x v="3"/>
    <d v="2016-01-01T00:00:00"/>
    <d v="2016-08-11T00:00:00"/>
    <s v="GROUPM SERVICES AG"/>
    <x v="39"/>
    <x v="1"/>
  </r>
  <r>
    <d v="2016-03-04T00:00:00"/>
    <n v="18105"/>
    <n v="0"/>
    <n v="1"/>
    <s v="XAXIS-XP-HP-D"/>
    <n v="817.64"/>
    <s v="CHF"/>
    <s v=""/>
    <n v="128.428"/>
    <n v="0"/>
    <n v="195.2"/>
    <n v="2440.15"/>
    <n v="2635.35"/>
    <s v="UBI GAMES SA"/>
    <x v="2"/>
    <x v="0"/>
    <x v="0"/>
    <d v="2016-01-01T00:00:00"/>
    <d v="2016-08-11T00:00:00"/>
    <s v="GROUPM SERVICES AG"/>
    <x v="76"/>
    <x v="1"/>
  </r>
  <r>
    <d v="2016-03-04T00:00:00"/>
    <n v="18105"/>
    <n v="0"/>
    <n v="3"/>
    <s v="XAXIS-XP-HP-D"/>
    <n v="413.12"/>
    <s v="CHF"/>
    <s v=""/>
    <n v="64.888999999999996"/>
    <n v="0"/>
    <n v="119.4"/>
    <n v="1492.45"/>
    <n v="1611.85"/>
    <s v="UBI GAMES SA"/>
    <x v="2"/>
    <x v="0"/>
    <x v="0"/>
    <d v="2016-01-01T00:00:00"/>
    <d v="2016-08-11T00:00:00"/>
    <s v="GROUPM SERVICES AG"/>
    <x v="76"/>
    <x v="1"/>
  </r>
  <r>
    <d v="2016-03-04T00:00:00"/>
    <n v="18105"/>
    <n v="0"/>
    <n v="2"/>
    <s v="XAXIS-XP-HP-F"/>
    <n v="385.82"/>
    <s v="CHF"/>
    <s v=""/>
    <n v="66.709000000000003"/>
    <n v="0"/>
    <n v="101.4"/>
    <n v="1267.45"/>
    <n v="1368.85"/>
    <s v="UBI GAMES SA"/>
    <x v="2"/>
    <x v="0"/>
    <x v="0"/>
    <d v="2016-01-01T00:00:00"/>
    <d v="2016-08-11T00:00:00"/>
    <s v="GROUPM SERVICES AG"/>
    <x v="76"/>
    <x v="1"/>
  </r>
  <r>
    <d v="2016-03-04T00:00:00"/>
    <n v="18105"/>
    <n v="0"/>
    <n v="4"/>
    <s v="XAXIS-XP-HP-F"/>
    <n v="162.91"/>
    <s v="CHF"/>
    <s v=""/>
    <n v="28.167000000000002"/>
    <n v="0"/>
    <n v="51.85"/>
    <n v="647.85"/>
    <n v="699.7"/>
    <s v="UBI GAMES SA"/>
    <x v="2"/>
    <x v="0"/>
    <x v="0"/>
    <d v="2016-01-01T00:00:00"/>
    <d v="2016-08-11T00:00:00"/>
    <s v="GROUPM SERVICES AG"/>
    <x v="76"/>
    <x v="1"/>
  </r>
  <r>
    <d v="2016-03-04T00:00:00"/>
    <n v="18106"/>
    <n v="0"/>
    <n v="1"/>
    <s v="XAXIS-XP-WB-D"/>
    <n v="1416.59"/>
    <s v="CHF"/>
    <s v=""/>
    <n v="191.119"/>
    <n v="0"/>
    <n v="366.95"/>
    <n v="4586.8500000000004"/>
    <n v="4953.8"/>
    <s v="VOLVO"/>
    <x v="2"/>
    <x v="0"/>
    <x v="0"/>
    <d v="2016-01-01T00:00:00"/>
    <d v="2016-08-11T00:00:00"/>
    <s v="GROUPM SERVICES AG"/>
    <x v="26"/>
    <x v="1"/>
  </r>
  <r>
    <d v="2016-03-04T00:00:00"/>
    <n v="18106"/>
    <n v="0"/>
    <n v="2"/>
    <s v="XAXIS-XP-WB-F"/>
    <n v="670.41"/>
    <s v="CHF"/>
    <s v=""/>
    <n v="111.45399999999999"/>
    <n v="0"/>
    <n v="214"/>
    <n v="2674.9"/>
    <n v="2888.9"/>
    <s v="VOLVO"/>
    <x v="2"/>
    <x v="0"/>
    <x v="0"/>
    <d v="2016-01-01T00:00:00"/>
    <d v="2016-08-11T00:00:00"/>
    <s v="GROUPM SERVICES AG"/>
    <x v="26"/>
    <x v="1"/>
  </r>
  <r>
    <d v="2016-03-04T00:00:00"/>
    <n v="18106"/>
    <n v="0"/>
    <n v="3"/>
    <s v="XAXIS-XP-WB-I"/>
    <n v="114.46"/>
    <s v="CHF"/>
    <s v=""/>
    <n v="20.201000000000001"/>
    <n v="0"/>
    <n v="38.799999999999997"/>
    <n v="484.8"/>
    <n v="523.6"/>
    <s v="VOLVO"/>
    <x v="2"/>
    <x v="0"/>
    <x v="0"/>
    <d v="2016-01-01T00:00:00"/>
    <d v="2016-08-11T00:00:00"/>
    <s v="GROUPM SERVICES AG"/>
    <x v="26"/>
    <x v="1"/>
  </r>
  <r>
    <d v="2016-03-04T00:00:00"/>
    <n v="18106"/>
    <n v="0"/>
    <n v="4"/>
    <s v="XAXIS-XT-ROLLS-D"/>
    <n v="3573.6"/>
    <s v="CHF"/>
    <s v=""/>
    <n v="211.393"/>
    <n v="0"/>
    <n v="490.45"/>
    <n v="6130.4"/>
    <n v="6620.85"/>
    <s v="VOLVO"/>
    <x v="2"/>
    <x v="0"/>
    <x v="1"/>
    <d v="2016-01-01T00:00:00"/>
    <d v="2016-08-11T00:00:00"/>
    <s v="GROUPM SERVICES AG"/>
    <x v="26"/>
    <x v="1"/>
  </r>
  <r>
    <d v="2016-03-04T00:00:00"/>
    <n v="18106"/>
    <n v="0"/>
    <n v="5"/>
    <s v="XAXIS-XT-ROLLS-F"/>
    <n v="1566.43"/>
    <s v="CHF"/>
    <s v=""/>
    <n v="96.828999999999994"/>
    <n v="0"/>
    <n v="224.65"/>
    <n v="2808.05"/>
    <n v="3032.7"/>
    <s v="VOLVO"/>
    <x v="2"/>
    <x v="0"/>
    <x v="1"/>
    <d v="2016-01-01T00:00:00"/>
    <d v="2016-08-11T00:00:00"/>
    <s v="GROUPM SERVICES AG"/>
    <x v="26"/>
    <x v="1"/>
  </r>
  <r>
    <d v="2016-03-04T00:00:00"/>
    <n v="18106"/>
    <n v="0"/>
    <n v="6"/>
    <s v="XAXIS-XT-ROLLS-I"/>
    <n v="129.04"/>
    <s v="CHF"/>
    <s v=""/>
    <n v="7.9050000000000002"/>
    <n v="0"/>
    <n v="18.350000000000001"/>
    <n v="229.25"/>
    <n v="247.6"/>
    <s v="VOLVO"/>
    <x v="2"/>
    <x v="0"/>
    <x v="1"/>
    <d v="2016-01-01T00:00:00"/>
    <d v="2016-08-11T00:00:00"/>
    <s v="GROUPM SERVICES AG"/>
    <x v="26"/>
    <x v="1"/>
  </r>
  <r>
    <d v="2016-03-04T00:00:00"/>
    <n v="18110"/>
    <n v="0"/>
    <n v="1"/>
    <s v="XAXIS-XP-UAP-D"/>
    <n v="589.1"/>
    <s v="CHF"/>
    <s v=""/>
    <n v="129.08199999999999"/>
    <n v="0"/>
    <n v="82.6"/>
    <n v="1032.6500000000001"/>
    <n v="1115.25"/>
    <s v="FIAT GROUP AUTOM"/>
    <x v="3"/>
    <x v="0"/>
    <x v="0"/>
    <d v="2016-01-01T00:00:00"/>
    <d v="2016-08-11T00:00:00"/>
    <s v="GROUPM SERVICES AG"/>
    <x v="77"/>
    <x v="1"/>
  </r>
  <r>
    <d v="2016-03-04T00:00:00"/>
    <n v="18110"/>
    <n v="0"/>
    <n v="2"/>
    <s v="XAXIS-XP-UAP-F"/>
    <n v="205.18"/>
    <s v="CHF"/>
    <s v=""/>
    <n v="44.643999999999998"/>
    <n v="0"/>
    <n v="28.55"/>
    <n v="357.15"/>
    <n v="385.7"/>
    <s v="FIAT GROUP AUTOM"/>
    <x v="3"/>
    <x v="0"/>
    <x v="0"/>
    <d v="2016-01-01T00:00:00"/>
    <d v="2016-08-11T00:00:00"/>
    <s v="GROUPM SERVICES AG"/>
    <x v="77"/>
    <x v="1"/>
  </r>
  <r>
    <d v="2016-03-04T00:00:00"/>
    <n v="18110"/>
    <n v="0"/>
    <n v="3"/>
    <s v="XAXIS-XP-UAP-I"/>
    <n v="27.16"/>
    <s v="CHF"/>
    <s v=""/>
    <n v="13.492000000000001"/>
    <n v="0"/>
    <n v="8.65"/>
    <n v="107.9"/>
    <n v="116.55"/>
    <s v="FIAT GROUP AUTOM"/>
    <x v="3"/>
    <x v="0"/>
    <x v="0"/>
    <d v="2016-01-01T00:00:00"/>
    <d v="2016-08-11T00:00:00"/>
    <s v="GROUPM SERVICES AG"/>
    <x v="77"/>
    <x v="1"/>
  </r>
  <r>
    <d v="2016-03-04T00:00:00"/>
    <n v="18111"/>
    <n v="0"/>
    <n v="1"/>
    <s v="XAXIS-XT-ROLLS-D"/>
    <n v="6470.93"/>
    <s v="CHF"/>
    <s v=""/>
    <n v="382.78199999999998"/>
    <n v="0"/>
    <n v="888.05"/>
    <n v="11100.7"/>
    <n v="11988.75"/>
    <s v="FIAT GROUP AUTOM"/>
    <x v="3"/>
    <x v="0"/>
    <x v="1"/>
    <d v="2016-01-01T00:00:00"/>
    <d v="2016-08-11T00:00:00"/>
    <s v="GROUPM SERVICES AG"/>
    <x v="31"/>
    <x v="1"/>
  </r>
  <r>
    <d v="2016-03-04T00:00:00"/>
    <n v="18111"/>
    <n v="0"/>
    <n v="2"/>
    <s v="XAXIS-XT-ROLLS-F"/>
    <n v="2429.0500000000002"/>
    <s v="CHF"/>
    <s v=""/>
    <n v="150.15199999999999"/>
    <n v="0"/>
    <n v="348.35"/>
    <n v="4354.3999999999996"/>
    <n v="4702.75"/>
    <s v="FIAT GROUP AUTOM"/>
    <x v="3"/>
    <x v="0"/>
    <x v="1"/>
    <d v="2016-01-01T00:00:00"/>
    <d v="2016-08-11T00:00:00"/>
    <s v="GROUPM SERVICES AG"/>
    <x v="31"/>
    <x v="1"/>
  </r>
  <r>
    <d v="2016-03-04T00:00:00"/>
    <n v="18111"/>
    <n v="0"/>
    <n v="3"/>
    <s v="XAXIS-XT-ROLLS-I"/>
    <n v="436.69"/>
    <s v="CHF"/>
    <s v=""/>
    <n v="26.751000000000001"/>
    <n v="0"/>
    <n v="62.05"/>
    <n v="775.8"/>
    <n v="837.85"/>
    <s v="FIAT GROUP AUTOM"/>
    <x v="3"/>
    <x v="0"/>
    <x v="1"/>
    <d v="2016-01-01T00:00:00"/>
    <d v="2016-08-11T00:00:00"/>
    <s v="GROUPM SERVICES AG"/>
    <x v="31"/>
    <x v="1"/>
  </r>
  <r>
    <d v="2016-03-04T00:00:00"/>
    <n v="18112"/>
    <n v="0"/>
    <n v="1"/>
    <s v="XAXIS-XP-WB-D"/>
    <n v="1288.9000000000001"/>
    <s v="CHF"/>
    <s v=""/>
    <n v="173.89099999999999"/>
    <n v="0"/>
    <n v="333.85"/>
    <n v="4173.3999999999996"/>
    <n v="4507.25"/>
    <s v="FIAT GROUP AUTOM"/>
    <x v="3"/>
    <x v="0"/>
    <x v="0"/>
    <d v="2016-01-01T00:00:00"/>
    <d v="2016-08-11T00:00:00"/>
    <s v="GROUPM SERVICES AG"/>
    <x v="78"/>
    <x v="1"/>
  </r>
  <r>
    <d v="2016-03-04T00:00:00"/>
    <n v="18112"/>
    <n v="0"/>
    <n v="2"/>
    <s v="XAXIS-XP-WB-F"/>
    <n v="382.57"/>
    <s v="CHF"/>
    <s v=""/>
    <n v="63.601999999999997"/>
    <n v="0"/>
    <n v="122.1"/>
    <n v="1526.45"/>
    <n v="1648.55"/>
    <s v="FIAT GROUP AUTOM"/>
    <x v="3"/>
    <x v="0"/>
    <x v="0"/>
    <d v="2016-01-01T00:00:00"/>
    <d v="2016-08-11T00:00:00"/>
    <s v="GROUPM SERVICES AG"/>
    <x v="78"/>
    <x v="1"/>
  </r>
  <r>
    <d v="2016-03-04T00:00:00"/>
    <n v="18112"/>
    <n v="0"/>
    <n v="3"/>
    <s v="XAXIS-XP-WB-I"/>
    <n v="118.72"/>
    <s v="CHF"/>
    <s v=""/>
    <n v="20.952999999999999"/>
    <n v="0"/>
    <n v="40.25"/>
    <n v="502.85"/>
    <n v="543.1"/>
    <s v="FIAT GROUP AUTOM"/>
    <x v="3"/>
    <x v="0"/>
    <x v="0"/>
    <d v="2016-01-01T00:00:00"/>
    <d v="2016-08-11T00:00:00"/>
    <s v="GROUPM SERVICES AG"/>
    <x v="78"/>
    <x v="1"/>
  </r>
  <r>
    <d v="2016-03-04T00:00:00"/>
    <n v="18113"/>
    <n v="0"/>
    <n v="1"/>
    <s v="XAXIS-XP-WB-D"/>
    <n v="1283.43"/>
    <s v="CHF"/>
    <s v=""/>
    <n v="173.154"/>
    <n v="0"/>
    <n v="332.45"/>
    <n v="4155.7"/>
    <n v="4488.1499999999996"/>
    <s v="FIAT GROUP AUTOM"/>
    <x v="3"/>
    <x v="0"/>
    <x v="0"/>
    <d v="2016-01-01T00:00:00"/>
    <d v="2016-08-11T00:00:00"/>
    <s v="GROUPM SERVICES AG"/>
    <x v="32"/>
    <x v="1"/>
  </r>
  <r>
    <d v="2016-03-04T00:00:00"/>
    <n v="18113"/>
    <n v="0"/>
    <n v="2"/>
    <s v="XAXIS-XP-WB-F"/>
    <n v="561.07000000000005"/>
    <s v="CHF"/>
    <s v=""/>
    <n v="93.277000000000001"/>
    <n v="0"/>
    <n v="179.1"/>
    <n v="2238.65"/>
    <n v="2417.75"/>
    <s v="FIAT GROUP AUTOM"/>
    <x v="3"/>
    <x v="0"/>
    <x v="0"/>
    <d v="2016-01-01T00:00:00"/>
    <d v="2016-08-11T00:00:00"/>
    <s v="GROUPM SERVICES AG"/>
    <x v="32"/>
    <x v="1"/>
  </r>
  <r>
    <d v="2016-03-04T00:00:00"/>
    <n v="18113"/>
    <n v="0"/>
    <n v="3"/>
    <s v="XAXIS-XP-WB-I"/>
    <n v="19.489999999999998"/>
    <s v="CHF"/>
    <s v=""/>
    <n v="3.44"/>
    <n v="0"/>
    <n v="6.6"/>
    <n v="82.55"/>
    <n v="89.15"/>
    <s v="FIAT GROUP AUTOM"/>
    <x v="3"/>
    <x v="0"/>
    <x v="0"/>
    <d v="2016-01-01T00:00:00"/>
    <d v="2016-08-11T00:00:00"/>
    <s v="GROUPM SERVICES AG"/>
    <x v="32"/>
    <x v="1"/>
  </r>
  <r>
    <d v="2016-03-04T00:00:00"/>
    <n v="18114"/>
    <n v="0"/>
    <n v="1"/>
    <s v="XAXIS-XP-WB-D"/>
    <n v="1707.76"/>
    <s v="CHF"/>
    <s v=""/>
    <n v="230.40199999999999"/>
    <n v="0"/>
    <n v="589.85"/>
    <n v="7372.85"/>
    <n v="7962.7"/>
    <s v="MASERATI"/>
    <x v="3"/>
    <x v="0"/>
    <x v="0"/>
    <d v="2016-01-01T00:00:00"/>
    <d v="2016-08-11T00:00:00"/>
    <s v="GROUPM SERVICES AG"/>
    <x v="34"/>
    <x v="1"/>
  </r>
  <r>
    <d v="2016-03-04T00:00:00"/>
    <n v="18114"/>
    <n v="0"/>
    <n v="2"/>
    <s v="XAXIS-XP-WB-F"/>
    <n v="523.95000000000005"/>
    <s v="CHF"/>
    <s v=""/>
    <n v="87.105000000000004"/>
    <n v="0"/>
    <n v="223"/>
    <n v="2787.35"/>
    <n v="3010.35"/>
    <s v="MASERATI"/>
    <x v="3"/>
    <x v="0"/>
    <x v="0"/>
    <d v="2016-01-01T00:00:00"/>
    <d v="2016-08-11T00:00:00"/>
    <s v="GROUPM SERVICES AG"/>
    <x v="34"/>
    <x v="1"/>
  </r>
  <r>
    <d v="2016-03-04T00:00:00"/>
    <n v="18114"/>
    <n v="0"/>
    <n v="3"/>
    <s v="XAXIS-XP-WB-I"/>
    <n v="149.94"/>
    <s v="CHF"/>
    <s v=""/>
    <n v="26.462"/>
    <n v="0"/>
    <n v="67.75"/>
    <n v="846.8"/>
    <n v="914.55"/>
    <s v="MASERATI"/>
    <x v="3"/>
    <x v="0"/>
    <x v="0"/>
    <d v="2016-01-01T00:00:00"/>
    <d v="2016-08-11T00:00:00"/>
    <s v="GROUPM SERVICES AG"/>
    <x v="34"/>
    <x v="1"/>
  </r>
  <r>
    <d v="2016-03-04T00:00:00"/>
    <n v="18114"/>
    <n v="0"/>
    <n v="4"/>
    <s v="XAXIS-XT-ROLLS-D"/>
    <n v="2346.5300000000002"/>
    <s v="CHF"/>
    <s v=""/>
    <n v="138.80699999999999"/>
    <n v="0"/>
    <n v="410.85"/>
    <n v="5135.8999999999996"/>
    <n v="5546.75"/>
    <s v="MASERATI"/>
    <x v="3"/>
    <x v="0"/>
    <x v="1"/>
    <d v="2016-01-01T00:00:00"/>
    <d v="2016-08-11T00:00:00"/>
    <s v="GROUPM SERVICES AG"/>
    <x v="34"/>
    <x v="1"/>
  </r>
  <r>
    <d v="2016-03-04T00:00:00"/>
    <n v="18114"/>
    <n v="0"/>
    <n v="5"/>
    <s v="XAXIS-XT-ROLLS-F"/>
    <n v="921.26"/>
    <s v="CHF"/>
    <s v=""/>
    <n v="56.948"/>
    <n v="0"/>
    <n v="168.55"/>
    <n v="2107.1"/>
    <n v="2275.65"/>
    <s v="MASERATI"/>
    <x v="3"/>
    <x v="0"/>
    <x v="1"/>
    <d v="2016-01-01T00:00:00"/>
    <d v="2016-08-11T00:00:00"/>
    <s v="GROUPM SERVICES AG"/>
    <x v="34"/>
    <x v="1"/>
  </r>
  <r>
    <d v="2016-03-04T00:00:00"/>
    <n v="18114"/>
    <n v="0"/>
    <n v="6"/>
    <s v="XAXIS-XT-ROLLS-I"/>
    <n v="531.55999999999995"/>
    <s v="CHF"/>
    <s v=""/>
    <n v="32.561999999999998"/>
    <n v="0"/>
    <n v="96.4"/>
    <n v="1204.8"/>
    <n v="1301.2"/>
    <s v="MASERATI"/>
    <x v="3"/>
    <x v="0"/>
    <x v="1"/>
    <d v="2016-01-01T00:00:00"/>
    <d v="2016-08-11T00:00:00"/>
    <s v="GROUPM SERVICES AG"/>
    <x v="34"/>
    <x v="1"/>
  </r>
  <r>
    <d v="2016-03-04T00:00:00"/>
    <n v="18253"/>
    <n v="0"/>
    <n v="1"/>
    <s v="XAXIS-XP-WB-D"/>
    <n v="2995.76"/>
    <s v="CHF"/>
    <s v=""/>
    <n v="404.17099999999999"/>
    <n v="0"/>
    <n v="776"/>
    <n v="9700.1"/>
    <n v="10476.1"/>
    <s v="AIR FRANCE"/>
    <x v="3"/>
    <x v="0"/>
    <x v="0"/>
    <d v="2016-01-01T00:00:00"/>
    <d v="2016-08-11T00:00:00"/>
    <s v="GROUPM SERVICES AG"/>
    <x v="79"/>
    <x v="1"/>
  </r>
  <r>
    <d v="2016-03-04T00:00:00"/>
    <n v="18253"/>
    <n v="0"/>
    <n v="2"/>
    <s v="XAXIS-XP-WB-F"/>
    <n v="1829.62"/>
    <s v="CHF"/>
    <s v=""/>
    <n v="304.17099999999999"/>
    <n v="0"/>
    <n v="584"/>
    <n v="7300.1"/>
    <n v="7884.1"/>
    <s v="AIR FRANCE"/>
    <x v="3"/>
    <x v="0"/>
    <x v="0"/>
    <d v="2016-01-01T00:00:00"/>
    <d v="2016-08-11T00:00:00"/>
    <s v="GROUPM SERVICES AG"/>
    <x v="79"/>
    <x v="1"/>
  </r>
  <r>
    <d v="2016-03-04T00:00:00"/>
    <n v="18261"/>
    <n v="0"/>
    <n v="1"/>
    <s v="XAXIS-MH-RICH MEDIA"/>
    <n v="0"/>
    <s v="CHF"/>
    <s v=""/>
    <n v="1"/>
    <n v="0"/>
    <n v="1240"/>
    <n v="15500"/>
    <n v="16740"/>
    <s v="BONGRAIN"/>
    <x v="1"/>
    <x v="0"/>
    <x v="4"/>
    <d v="2016-01-01T00:00:00"/>
    <d v="2016-08-11T00:00:00"/>
    <s v="GROUPM SERVICES AG"/>
    <x v="80"/>
    <x v="1"/>
  </r>
  <r>
    <d v="2016-04-06T00:00:00"/>
    <n v="18269"/>
    <n v="0"/>
    <n v="1"/>
    <s v="XAXIS-XP-UAP-D"/>
    <n v="1381.96"/>
    <s v="CHF"/>
    <s v=""/>
    <n v="302.81"/>
    <n v="0"/>
    <n v="193.8"/>
    <n v="2422.5"/>
    <n v="2616.3000000000002"/>
    <s v="FIAT GROUP AUTOM"/>
    <x v="3"/>
    <x v="0"/>
    <x v="0"/>
    <d v="2016-01-01T00:00:00"/>
    <d v="2016-08-11T00:00:00"/>
    <s v="GROUPM SERVICES AG"/>
    <x v="77"/>
    <x v="2"/>
  </r>
  <r>
    <d v="2016-04-06T00:00:00"/>
    <n v="18269"/>
    <n v="0"/>
    <n v="2"/>
    <s v="XAXIS-XP-UAP-F"/>
    <n v="773.93"/>
    <s v="CHF"/>
    <s v=""/>
    <n v="168.392"/>
    <n v="0"/>
    <n v="107.75"/>
    <n v="1347.15"/>
    <n v="1454.9"/>
    <s v="FIAT GROUP AUTOM"/>
    <x v="3"/>
    <x v="0"/>
    <x v="0"/>
    <d v="2016-01-01T00:00:00"/>
    <d v="2016-08-11T00:00:00"/>
    <s v="GROUPM SERVICES AG"/>
    <x v="77"/>
    <x v="2"/>
  </r>
  <r>
    <d v="2016-04-06T00:00:00"/>
    <n v="18269"/>
    <n v="0"/>
    <n v="3"/>
    <s v="XAXIS-XP-UAP-I"/>
    <n v="70.97"/>
    <s v="CHF"/>
    <s v=""/>
    <n v="35.261000000000003"/>
    <n v="0"/>
    <n v="22.55"/>
    <n v="282.10000000000002"/>
    <n v="304.64999999999998"/>
    <s v="FIAT GROUP AUTOM"/>
    <x v="3"/>
    <x v="0"/>
    <x v="0"/>
    <d v="2016-01-01T00:00:00"/>
    <d v="2016-08-11T00:00:00"/>
    <s v="GROUPM SERVICES AG"/>
    <x v="77"/>
    <x v="2"/>
  </r>
  <r>
    <d v="2016-04-06T00:00:00"/>
    <n v="18270"/>
    <n v="0"/>
    <n v="1"/>
    <s v="XAXIS-XP-WB-D"/>
    <n v="1966.09"/>
    <s v="CHF"/>
    <s v=""/>
    <n v="265.25400000000002"/>
    <n v="0"/>
    <n v="509.3"/>
    <n v="6366.1"/>
    <n v="6875.4"/>
    <s v="FIAT GROUP AUTOM"/>
    <x v="3"/>
    <x v="0"/>
    <x v="0"/>
    <d v="2016-01-01T00:00:00"/>
    <d v="2016-08-11T00:00:00"/>
    <s v="GROUPM SERVICES AG"/>
    <x v="81"/>
    <x v="2"/>
  </r>
  <r>
    <d v="2016-04-06T00:00:00"/>
    <n v="18270"/>
    <n v="0"/>
    <n v="2"/>
    <s v="XAXIS-XP-WB-F"/>
    <n v="560.82000000000005"/>
    <s v="CHF"/>
    <s v=""/>
    <n v="93.234999999999999"/>
    <n v="0"/>
    <n v="179"/>
    <n v="2237.65"/>
    <n v="2416.65"/>
    <s v="FIAT GROUP AUTOM"/>
    <x v="3"/>
    <x v="0"/>
    <x v="0"/>
    <d v="2016-01-01T00:00:00"/>
    <d v="2016-08-11T00:00:00"/>
    <s v="GROUPM SERVICES AG"/>
    <x v="81"/>
    <x v="2"/>
  </r>
  <r>
    <d v="2016-04-06T00:00:00"/>
    <n v="18270"/>
    <n v="0"/>
    <n v="3"/>
    <s v="XAXIS-XP-WB-I"/>
    <n v="59.01"/>
    <s v="CHF"/>
    <s v=""/>
    <n v="10.414999999999999"/>
    <n v="0"/>
    <n v="20"/>
    <n v="249.95"/>
    <n v="269.95"/>
    <s v="FIAT GROUP AUTOM"/>
    <x v="3"/>
    <x v="0"/>
    <x v="0"/>
    <d v="2016-01-01T00:00:00"/>
    <d v="2016-08-11T00:00:00"/>
    <s v="GROUPM SERVICES AG"/>
    <x v="81"/>
    <x v="2"/>
  </r>
  <r>
    <d v="2016-04-06T00:00:00"/>
    <n v="18271"/>
    <n v="0"/>
    <n v="1"/>
    <s v="XAXIS-XP-HP-D"/>
    <n v="2858.56"/>
    <s v="CHF"/>
    <s v=""/>
    <n v="449"/>
    <n v="0"/>
    <n v="826.15"/>
    <n v="10327"/>
    <n v="11153.15"/>
    <s v="HUAWEI"/>
    <x v="3"/>
    <x v="0"/>
    <x v="0"/>
    <d v="2016-01-01T00:00:00"/>
    <d v="2016-08-11T00:00:00"/>
    <s v="GROUPM SERVICES AG"/>
    <x v="82"/>
    <x v="2"/>
  </r>
  <r>
    <d v="2016-04-06T00:00:00"/>
    <n v="18271"/>
    <n v="0"/>
    <n v="2"/>
    <s v="XAXIS-XP-HP-F"/>
    <n v="925.59"/>
    <s v="CHF"/>
    <s v=""/>
    <n v="160.03700000000001"/>
    <n v="0"/>
    <n v="294.45"/>
    <n v="3680.85"/>
    <n v="3975.3"/>
    <s v="HUAWEI"/>
    <x v="3"/>
    <x v="0"/>
    <x v="0"/>
    <d v="2016-01-01T00:00:00"/>
    <d v="2016-08-11T00:00:00"/>
    <s v="GROUPM SERVICES AG"/>
    <x v="82"/>
    <x v="2"/>
  </r>
  <r>
    <d v="2016-04-06T00:00:00"/>
    <n v="18271"/>
    <n v="0"/>
    <n v="3"/>
    <s v="XAXIS-XP-HP-I"/>
    <n v="148.69"/>
    <s v="CHF"/>
    <s v=""/>
    <n v="22"/>
    <n v="0"/>
    <n v="40.5"/>
    <n v="506"/>
    <n v="546.5"/>
    <s v="HUAWEI"/>
    <x v="3"/>
    <x v="0"/>
    <x v="0"/>
    <d v="2016-01-01T00:00:00"/>
    <d v="2016-08-11T00:00:00"/>
    <s v="GROUPM SERVICES AG"/>
    <x v="82"/>
    <x v="2"/>
  </r>
  <r>
    <d v="2016-04-06T00:00:00"/>
    <n v="18271"/>
    <n v="0"/>
    <n v="4"/>
    <s v="XAXIS-XP-WB-D"/>
    <n v="3038.96"/>
    <s v="CHF"/>
    <s v=""/>
    <n v="410"/>
    <n v="0"/>
    <n v="918.4"/>
    <n v="11480"/>
    <n v="12398.4"/>
    <s v="HUAWEI"/>
    <x v="3"/>
    <x v="0"/>
    <x v="0"/>
    <d v="2016-01-01T00:00:00"/>
    <d v="2016-08-11T00:00:00"/>
    <s v="GROUPM SERVICES AG"/>
    <x v="82"/>
    <x v="2"/>
  </r>
  <r>
    <d v="2016-04-06T00:00:00"/>
    <n v="18271"/>
    <n v="0"/>
    <n v="5"/>
    <s v="XAXIS-XP-WB-F"/>
    <n v="872.19"/>
    <s v="CHF"/>
    <s v=""/>
    <n v="145"/>
    <n v="0"/>
    <n v="324.8"/>
    <n v="4060"/>
    <n v="4384.8"/>
    <s v="HUAWEI"/>
    <x v="3"/>
    <x v="0"/>
    <x v="0"/>
    <d v="2016-01-01T00:00:00"/>
    <d v="2016-08-11T00:00:00"/>
    <s v="GROUPM SERVICES AG"/>
    <x v="82"/>
    <x v="2"/>
  </r>
  <r>
    <d v="2016-04-06T00:00:00"/>
    <n v="18271"/>
    <n v="0"/>
    <n v="6"/>
    <s v="XAXIS-XP-WB-I"/>
    <n v="169.98"/>
    <s v="CHF"/>
    <s v=""/>
    <n v="30"/>
    <n v="0"/>
    <n v="67.2"/>
    <n v="840"/>
    <n v="907.2"/>
    <s v="HUAWEI"/>
    <x v="3"/>
    <x v="0"/>
    <x v="0"/>
    <d v="2016-01-01T00:00:00"/>
    <d v="2016-08-11T00:00:00"/>
    <s v="GROUPM SERVICES AG"/>
    <x v="82"/>
    <x v="2"/>
  </r>
  <r>
    <d v="2016-04-06T00:00:00"/>
    <n v="18271"/>
    <n v="0"/>
    <n v="10"/>
    <s v="XAXIS-XM-INST-D"/>
    <n v="2354.9699999999998"/>
    <s v="CHF"/>
    <s v=""/>
    <n v="186.5"/>
    <n v="0"/>
    <n v="462.5"/>
    <n v="5781.5"/>
    <n v="6244"/>
    <s v="HUAWEI"/>
    <x v="3"/>
    <x v="0"/>
    <x v="2"/>
    <d v="2016-01-01T00:00:00"/>
    <d v="2016-08-11T00:00:00"/>
    <s v="GROUPM SERVICES AG"/>
    <x v="82"/>
    <x v="2"/>
  </r>
  <r>
    <d v="2016-04-06T00:00:00"/>
    <n v="18271"/>
    <n v="0"/>
    <n v="11"/>
    <s v="XAXIS-XM-INST-F"/>
    <n v="736.97"/>
    <s v="CHF"/>
    <s v=""/>
    <n v="57.8"/>
    <n v="0"/>
    <n v="143.35"/>
    <n v="1791.8"/>
    <n v="1935.15"/>
    <s v="HUAWEI"/>
    <x v="3"/>
    <x v="0"/>
    <x v="2"/>
    <d v="2016-01-01T00:00:00"/>
    <d v="2016-08-11T00:00:00"/>
    <s v="GROUPM SERVICES AG"/>
    <x v="82"/>
    <x v="2"/>
  </r>
  <r>
    <d v="2016-04-06T00:00:00"/>
    <n v="18271"/>
    <n v="0"/>
    <n v="12"/>
    <s v="XAXIS-XM-INST-I"/>
    <n v="140.4"/>
    <s v="CHF"/>
    <s v=""/>
    <n v="11.7"/>
    <n v="0"/>
    <n v="29"/>
    <n v="362.7"/>
    <n v="391.7"/>
    <s v="HUAWEI"/>
    <x v="3"/>
    <x v="0"/>
    <x v="2"/>
    <d v="2016-01-01T00:00:00"/>
    <d v="2016-08-11T00:00:00"/>
    <s v="GROUPM SERVICES AG"/>
    <x v="82"/>
    <x v="2"/>
  </r>
  <r>
    <d v="2016-04-06T00:00:00"/>
    <n v="18271"/>
    <n v="0"/>
    <n v="7"/>
    <s v="XAXIS-XM-RICH-D"/>
    <n v="0"/>
    <s v="CHF"/>
    <s v=""/>
    <n v="173.52199999999999"/>
    <n v="0"/>
    <n v="499.75"/>
    <n v="6246.8"/>
    <n v="6746.55"/>
    <s v="HUAWEI"/>
    <x v="3"/>
    <x v="0"/>
    <x v="2"/>
    <d v="2016-01-01T00:00:00"/>
    <d v="2016-08-11T00:00:00"/>
    <s v="GROUPM SERVICES AG"/>
    <x v="82"/>
    <x v="2"/>
  </r>
  <r>
    <d v="2016-04-06T00:00:00"/>
    <n v="18271"/>
    <n v="0"/>
    <n v="8"/>
    <s v="XAXIS-XM-RICH-F"/>
    <n v="0"/>
    <s v="CHF"/>
    <s v=""/>
    <n v="62"/>
    <n v="0"/>
    <n v="178.55"/>
    <n v="2232"/>
    <n v="2410.5500000000002"/>
    <s v="HUAWEI"/>
    <x v="3"/>
    <x v="0"/>
    <x v="2"/>
    <d v="2016-01-01T00:00:00"/>
    <d v="2016-08-11T00:00:00"/>
    <s v="GROUPM SERVICES AG"/>
    <x v="82"/>
    <x v="2"/>
  </r>
  <r>
    <d v="2016-04-06T00:00:00"/>
    <n v="18271"/>
    <n v="0"/>
    <n v="9"/>
    <s v="XAXIS-XM-RICH-I"/>
    <n v="0"/>
    <s v="CHF"/>
    <s v=""/>
    <n v="12.5"/>
    <n v="0"/>
    <n v="36"/>
    <n v="450"/>
    <n v="486"/>
    <s v="HUAWEI"/>
    <x v="3"/>
    <x v="0"/>
    <x v="2"/>
    <d v="2016-01-01T00:00:00"/>
    <d v="2016-08-11T00:00:00"/>
    <s v="GROUPM SERVICES AG"/>
    <x v="82"/>
    <x v="2"/>
  </r>
  <r>
    <d v="2016-04-06T00:00:00"/>
    <n v="18274"/>
    <n v="0"/>
    <n v="1"/>
    <s v="XAXIS-XP-WB-D"/>
    <n v="4397.32"/>
    <s v="CHF"/>
    <s v=""/>
    <n v="593.26300000000003"/>
    <n v="0"/>
    <n v="1139.05"/>
    <n v="14238.35"/>
    <n v="15377.4"/>
    <s v="FIAT GROUP AUTOM"/>
    <x v="3"/>
    <x v="0"/>
    <x v="0"/>
    <d v="2016-01-01T00:00:00"/>
    <d v="2016-08-11T00:00:00"/>
    <s v="GROUPM SERVICES AG"/>
    <x v="83"/>
    <x v="2"/>
  </r>
  <r>
    <d v="2016-04-06T00:00:00"/>
    <n v="18274"/>
    <n v="0"/>
    <n v="2"/>
    <s v="XAXIS-XP-WB-F"/>
    <n v="1545.68"/>
    <s v="CHF"/>
    <s v=""/>
    <n v="256.96600000000001"/>
    <n v="0"/>
    <n v="493.35"/>
    <n v="6167.2"/>
    <n v="6660.55"/>
    <s v="FIAT GROUP AUTOM"/>
    <x v="3"/>
    <x v="0"/>
    <x v="0"/>
    <d v="2016-01-01T00:00:00"/>
    <d v="2016-08-11T00:00:00"/>
    <s v="GROUPM SERVICES AG"/>
    <x v="83"/>
    <x v="2"/>
  </r>
  <r>
    <d v="2016-04-06T00:00:00"/>
    <n v="18274"/>
    <n v="0"/>
    <n v="3"/>
    <s v="XAXIS-XP-WB-I"/>
    <n v="283.31"/>
    <s v="CHF"/>
    <s v=""/>
    <n v="50"/>
    <n v="0"/>
    <n v="96"/>
    <n v="1200"/>
    <n v="1296"/>
    <s v="FIAT GROUP AUTOM"/>
    <x v="3"/>
    <x v="0"/>
    <x v="0"/>
    <d v="2016-01-01T00:00:00"/>
    <d v="2016-08-11T00:00:00"/>
    <s v="GROUPM SERVICES AG"/>
    <x v="83"/>
    <x v="2"/>
  </r>
  <r>
    <d v="2016-04-06T00:00:00"/>
    <n v="18275"/>
    <n v="0"/>
    <n v="1"/>
    <s v="XAXIS-XT-ROLLS-D"/>
    <n v="5548.9"/>
    <s v="CHF"/>
    <s v=""/>
    <n v="328.24"/>
    <n v="0"/>
    <n v="761.5"/>
    <n v="9519"/>
    <n v="10280.5"/>
    <s v="FIAT GROUP AUTOM"/>
    <x v="3"/>
    <x v="0"/>
    <x v="1"/>
    <d v="2016-01-01T00:00:00"/>
    <d v="2016-08-11T00:00:00"/>
    <s v="GROUPM SERVICES AG"/>
    <x v="84"/>
    <x v="2"/>
  </r>
  <r>
    <d v="2016-04-06T00:00:00"/>
    <n v="18275"/>
    <n v="0"/>
    <n v="2"/>
    <s v="XAXIS-XT-ROLLS-F"/>
    <n v="2403.3000000000002"/>
    <s v="CHF"/>
    <s v=""/>
    <n v="148.56"/>
    <n v="0"/>
    <n v="344.65"/>
    <n v="4308.25"/>
    <n v="4652.8999999999996"/>
    <s v="FIAT GROUP AUTOM"/>
    <x v="3"/>
    <x v="0"/>
    <x v="1"/>
    <d v="2016-01-01T00:00:00"/>
    <d v="2016-08-11T00:00:00"/>
    <s v="GROUPM SERVICES AG"/>
    <x v="84"/>
    <x v="2"/>
  </r>
  <r>
    <d v="2016-04-06T00:00:00"/>
    <n v="18275"/>
    <n v="0"/>
    <n v="3"/>
    <s v="XAXIS-XT-ROLLS-I"/>
    <n v="422.48"/>
    <s v="CHF"/>
    <s v=""/>
    <n v="25.88"/>
    <n v="0"/>
    <n v="60.05"/>
    <n v="750.5"/>
    <n v="810.55"/>
    <s v="FIAT GROUP AUTOM"/>
    <x v="3"/>
    <x v="0"/>
    <x v="1"/>
    <d v="2016-01-01T00:00:00"/>
    <d v="2016-08-11T00:00:00"/>
    <s v="GROUPM SERVICES AG"/>
    <x v="84"/>
    <x v="2"/>
  </r>
  <r>
    <d v="2016-04-06T00:00:00"/>
    <n v="18276"/>
    <n v="0"/>
    <n v="1"/>
    <s v="XAXIS-XP-WB-D"/>
    <n v="1344.44"/>
    <s v="CHF"/>
    <s v=""/>
    <n v="181.38399999999999"/>
    <n v="0"/>
    <n v="464.35"/>
    <n v="5804.3"/>
    <n v="6268.65"/>
    <s v="MASERATI"/>
    <x v="3"/>
    <x v="0"/>
    <x v="0"/>
    <d v="2016-01-01T00:00:00"/>
    <d v="2016-08-11T00:00:00"/>
    <s v="GROUPM SERVICES AG"/>
    <x v="34"/>
    <x v="2"/>
  </r>
  <r>
    <d v="2016-04-06T00:00:00"/>
    <n v="18276"/>
    <n v="0"/>
    <n v="2"/>
    <s v="XAXIS-XP-WB-F"/>
    <n v="221.1"/>
    <s v="CHF"/>
    <s v=""/>
    <n v="36.756999999999998"/>
    <n v="0"/>
    <n v="94.1"/>
    <n v="1176.2"/>
    <n v="1270.3"/>
    <s v="MASERATI"/>
    <x v="3"/>
    <x v="0"/>
    <x v="0"/>
    <d v="2016-01-01T00:00:00"/>
    <d v="2016-08-11T00:00:00"/>
    <s v="GROUPM SERVICES AG"/>
    <x v="34"/>
    <x v="2"/>
  </r>
  <r>
    <d v="2016-04-06T00:00:00"/>
    <n v="18276"/>
    <n v="0"/>
    <n v="3"/>
    <s v="XAXIS-XP-WB-I"/>
    <n v="203.81"/>
    <s v="CHF"/>
    <s v=""/>
    <n v="35.97"/>
    <n v="0"/>
    <n v="92.1"/>
    <n v="1151"/>
    <n v="1243.0999999999999"/>
    <s v="MASERATI"/>
    <x v="3"/>
    <x v="0"/>
    <x v="0"/>
    <d v="2016-01-01T00:00:00"/>
    <d v="2016-08-11T00:00:00"/>
    <s v="GROUPM SERVICES AG"/>
    <x v="34"/>
    <x v="2"/>
  </r>
  <r>
    <d v="2016-04-06T00:00:00"/>
    <n v="18276"/>
    <n v="0"/>
    <n v="4"/>
    <s v="XAXIS-XT-ROLLS-D"/>
    <n v="3185.27"/>
    <s v="CHF"/>
    <s v=""/>
    <n v="188.422"/>
    <n v="0"/>
    <n v="557.75"/>
    <n v="6971.6"/>
    <n v="7529.35"/>
    <s v="MASERATI"/>
    <x v="3"/>
    <x v="0"/>
    <x v="1"/>
    <d v="2016-01-01T00:00:00"/>
    <d v="2016-08-11T00:00:00"/>
    <s v="GROUPM SERVICES AG"/>
    <x v="34"/>
    <x v="2"/>
  </r>
  <r>
    <d v="2016-04-06T00:00:00"/>
    <n v="18276"/>
    <n v="0"/>
    <n v="5"/>
    <s v="XAXIS-XT-ROLLS-F"/>
    <n v="657.75"/>
    <s v="CHF"/>
    <s v=""/>
    <n v="40.658999999999999"/>
    <n v="0"/>
    <n v="120.35"/>
    <n v="1504.4"/>
    <n v="1624.75"/>
    <s v="MASERATI"/>
    <x v="3"/>
    <x v="0"/>
    <x v="1"/>
    <d v="2016-01-01T00:00:00"/>
    <d v="2016-08-11T00:00:00"/>
    <s v="GROUPM SERVICES AG"/>
    <x v="34"/>
    <x v="2"/>
  </r>
  <r>
    <d v="2016-04-06T00:00:00"/>
    <n v="18276"/>
    <n v="0"/>
    <n v="6"/>
    <s v="XAXIS-XT-ROLLS-I"/>
    <n v="267.75"/>
    <s v="CHF"/>
    <s v=""/>
    <n v="16.402000000000001"/>
    <n v="0"/>
    <n v="48.55"/>
    <n v="606.85"/>
    <n v="655.4"/>
    <s v="MASERATI"/>
    <x v="3"/>
    <x v="0"/>
    <x v="1"/>
    <d v="2016-01-01T00:00:00"/>
    <d v="2016-08-11T00:00:00"/>
    <s v="GROUPM SERVICES AG"/>
    <x v="34"/>
    <x v="2"/>
  </r>
  <r>
    <d v="2016-04-06T00:00:00"/>
    <n v="18277"/>
    <n v="0"/>
    <n v="1"/>
    <s v="XAXIS-XP-HP-D"/>
    <n v="10.84"/>
    <s v="CHF"/>
    <s v=""/>
    <n v="1.702"/>
    <n v="0"/>
    <n v="3.15"/>
    <n v="39.15"/>
    <n v="42.3"/>
    <s v="GEBERIT"/>
    <x v="0"/>
    <x v="0"/>
    <x v="0"/>
    <d v="2016-01-01T00:00:00"/>
    <d v="2016-08-11T00:00:00"/>
    <s v="GROUPM SERVICES AG"/>
    <x v="1"/>
    <x v="2"/>
  </r>
  <r>
    <d v="2016-04-06T00:00:00"/>
    <n v="18278"/>
    <n v="0"/>
    <n v="3"/>
    <s v="XAXIS-XP-HP-D"/>
    <n v="1732.38"/>
    <s v="CHF"/>
    <s v=""/>
    <n v="272.10899999999998"/>
    <n v="0"/>
    <n v="500.7"/>
    <n v="6258.5"/>
    <n v="6759.2"/>
    <s v="GEBERIT"/>
    <x v="0"/>
    <x v="0"/>
    <x v="0"/>
    <d v="2016-01-01T00:00:00"/>
    <d v="2016-08-11T00:00:00"/>
    <s v="GROUPM SERVICES AG"/>
    <x v="42"/>
    <x v="2"/>
  </r>
  <r>
    <d v="2016-04-06T00:00:00"/>
    <n v="18278"/>
    <n v="0"/>
    <n v="4"/>
    <s v="XAXIS-XP-HP-F"/>
    <n v="466.37"/>
    <s v="CHF"/>
    <s v=""/>
    <n v="80.637"/>
    <n v="0"/>
    <n v="148.35"/>
    <n v="1854.65"/>
    <n v="2003"/>
    <s v="GEBERIT"/>
    <x v="0"/>
    <x v="0"/>
    <x v="0"/>
    <d v="2016-01-01T00:00:00"/>
    <d v="2016-08-11T00:00:00"/>
    <s v="GROUPM SERVICES AG"/>
    <x v="42"/>
    <x v="2"/>
  </r>
  <r>
    <d v="2016-04-06T00:00:00"/>
    <n v="18278"/>
    <n v="0"/>
    <n v="1"/>
    <s v="XAXIS-XT-ROLLS-D"/>
    <n v="2738.75"/>
    <s v="CHF"/>
    <s v=""/>
    <n v="162.00800000000001"/>
    <n v="0"/>
    <n v="324"/>
    <n v="4050.2"/>
    <n v="4374.2"/>
    <s v="GEBERIT"/>
    <x v="0"/>
    <x v="0"/>
    <x v="1"/>
    <d v="2016-01-01T00:00:00"/>
    <d v="2016-08-11T00:00:00"/>
    <s v="GROUPM SERVICES AG"/>
    <x v="42"/>
    <x v="2"/>
  </r>
  <r>
    <d v="2016-04-06T00:00:00"/>
    <n v="18278"/>
    <n v="0"/>
    <n v="2"/>
    <s v="XAXIS-XT-ROLLS-F"/>
    <n v="670.84"/>
    <s v="CHF"/>
    <s v=""/>
    <n v="41.468000000000004"/>
    <n v="0"/>
    <n v="82.95"/>
    <n v="1036.7"/>
    <n v="1119.6500000000001"/>
    <s v="GEBERIT"/>
    <x v="0"/>
    <x v="0"/>
    <x v="1"/>
    <d v="2016-01-01T00:00:00"/>
    <d v="2016-08-11T00:00:00"/>
    <s v="GROUPM SERVICES AG"/>
    <x v="42"/>
    <x v="2"/>
  </r>
  <r>
    <d v="2016-04-06T00:00:00"/>
    <n v="18279"/>
    <n v="0"/>
    <n v="1"/>
    <s v="XAXIS-XT-MULTI-D"/>
    <n v="0"/>
    <s v="CHF"/>
    <s v=""/>
    <n v="212.44"/>
    <n v="0"/>
    <n v="764.8"/>
    <n v="9559.7999999999993"/>
    <n v="10324.6"/>
    <s v="LOREAL"/>
    <x v="0"/>
    <x v="0"/>
    <x v="1"/>
    <d v="2016-01-01T00:00:00"/>
    <d v="2016-08-11T00:00:00"/>
    <s v="GROUPM SERVICES AG"/>
    <x v="85"/>
    <x v="2"/>
  </r>
  <r>
    <d v="2016-04-06T00:00:00"/>
    <n v="18280"/>
    <n v="0"/>
    <n v="2"/>
    <s v="XAXIS-XT-MULTI-D"/>
    <n v="0"/>
    <s v="CHF"/>
    <s v=""/>
    <n v="79.852000000000004"/>
    <n v="0"/>
    <n v="287.45"/>
    <n v="3593.35"/>
    <n v="3880.8"/>
    <s v="LOREAL"/>
    <x v="0"/>
    <x v="0"/>
    <x v="1"/>
    <d v="2016-01-01T00:00:00"/>
    <d v="2016-08-11T00:00:00"/>
    <s v="GROUPM SERVICES AG"/>
    <x v="86"/>
    <x v="2"/>
  </r>
  <r>
    <d v="2016-04-06T00:00:00"/>
    <n v="18280"/>
    <n v="0"/>
    <n v="3"/>
    <s v="XAXIS-XT-MULTI-F"/>
    <n v="0"/>
    <s v="CHF"/>
    <s v=""/>
    <n v="34.317999999999998"/>
    <n v="0"/>
    <n v="123.55"/>
    <n v="1544.3"/>
    <n v="1667.85"/>
    <s v="LOREAL"/>
    <x v="0"/>
    <x v="0"/>
    <x v="1"/>
    <d v="2016-01-01T00:00:00"/>
    <d v="2016-08-11T00:00:00"/>
    <s v="GROUPM SERVICES AG"/>
    <x v="86"/>
    <x v="2"/>
  </r>
  <r>
    <d v="2016-04-06T00:00:00"/>
    <n v="18281"/>
    <n v="0"/>
    <n v="5"/>
    <s v="XAXIS-XM-INST-D"/>
    <n v="721.56"/>
    <s v="CHF"/>
    <s v=""/>
    <n v="57.143000000000001"/>
    <n v="0"/>
    <n v="160"/>
    <n v="2000"/>
    <n v="2160"/>
    <s v="LOREAL"/>
    <x v="0"/>
    <x v="0"/>
    <x v="2"/>
    <d v="2016-01-01T00:00:00"/>
    <d v="2016-08-11T00:00:00"/>
    <s v="GROUPM SERVICES AG"/>
    <x v="87"/>
    <x v="2"/>
  </r>
  <r>
    <d v="2016-04-06T00:00:00"/>
    <n v="18281"/>
    <n v="0"/>
    <n v="7"/>
    <s v="XAXIS-XM-INST-D"/>
    <n v="280.60000000000002"/>
    <s v="CHF"/>
    <s v=""/>
    <n v="22.222000000000001"/>
    <n v="0"/>
    <n v="80"/>
    <n v="1000"/>
    <n v="1080"/>
    <s v="LOREAL"/>
    <x v="0"/>
    <x v="0"/>
    <x v="2"/>
    <d v="2016-01-01T00:00:00"/>
    <d v="2016-08-11T00:00:00"/>
    <s v="GROUPM SERVICES AG"/>
    <x v="87"/>
    <x v="2"/>
  </r>
  <r>
    <d v="2016-04-06T00:00:00"/>
    <n v="18281"/>
    <n v="0"/>
    <n v="6"/>
    <s v="XAXIS-XM-INST-F"/>
    <n v="182.14"/>
    <s v="CHF"/>
    <s v=""/>
    <n v="14.285"/>
    <n v="0"/>
    <n v="40"/>
    <n v="500"/>
    <n v="540"/>
    <s v="LOREAL"/>
    <x v="0"/>
    <x v="0"/>
    <x v="2"/>
    <d v="2016-01-01T00:00:00"/>
    <d v="2016-08-11T00:00:00"/>
    <s v="GROUPM SERVICES AG"/>
    <x v="87"/>
    <x v="2"/>
  </r>
  <r>
    <d v="2016-04-06T00:00:00"/>
    <n v="18281"/>
    <n v="0"/>
    <n v="8"/>
    <s v="XAXIS-XM-INST-F"/>
    <n v="141.66999999999999"/>
    <s v="CHF"/>
    <s v=""/>
    <n v="11.111000000000001"/>
    <n v="0"/>
    <n v="40"/>
    <n v="500"/>
    <n v="540"/>
    <s v="LOREAL"/>
    <x v="0"/>
    <x v="0"/>
    <x v="2"/>
    <d v="2016-01-01T00:00:00"/>
    <d v="2016-08-11T00:00:00"/>
    <s v="GROUPM SERVICES AG"/>
    <x v="87"/>
    <x v="2"/>
  </r>
  <r>
    <d v="2016-04-06T00:00:00"/>
    <n v="18281"/>
    <n v="0"/>
    <n v="1"/>
    <s v="XAXIS-XT-MULTI-D"/>
    <n v="0"/>
    <s v="CHF"/>
    <s v=""/>
    <n v="66.667000000000002"/>
    <n v="0"/>
    <n v="240"/>
    <n v="3000"/>
    <n v="3240"/>
    <s v="LOREAL"/>
    <x v="0"/>
    <x v="0"/>
    <x v="1"/>
    <d v="2016-01-01T00:00:00"/>
    <d v="2016-08-11T00:00:00"/>
    <s v="GROUPM SERVICES AG"/>
    <x v="87"/>
    <x v="2"/>
  </r>
  <r>
    <d v="2016-04-06T00:00:00"/>
    <n v="18281"/>
    <n v="0"/>
    <n v="2"/>
    <s v="XAXIS-XT-MULTI-D"/>
    <n v="0"/>
    <s v="CHF"/>
    <s v=""/>
    <n v="44.444000000000003"/>
    <n v="0"/>
    <n v="160"/>
    <n v="2000"/>
    <n v="2160"/>
    <s v="LOREAL"/>
    <x v="0"/>
    <x v="0"/>
    <x v="1"/>
    <d v="2016-01-01T00:00:00"/>
    <d v="2016-08-11T00:00:00"/>
    <s v="GROUPM SERVICES AG"/>
    <x v="87"/>
    <x v="2"/>
  </r>
  <r>
    <d v="2016-04-06T00:00:00"/>
    <n v="18281"/>
    <n v="0"/>
    <n v="3"/>
    <s v="XAXIS-XT-MULTI-F"/>
    <n v="0"/>
    <s v="CHF"/>
    <s v=""/>
    <n v="33.332999999999998"/>
    <n v="0"/>
    <n v="120"/>
    <n v="1500"/>
    <n v="1620"/>
    <s v="LOREAL"/>
    <x v="0"/>
    <x v="0"/>
    <x v="1"/>
    <d v="2016-01-01T00:00:00"/>
    <d v="2016-08-11T00:00:00"/>
    <s v="GROUPM SERVICES AG"/>
    <x v="87"/>
    <x v="2"/>
  </r>
  <r>
    <d v="2016-04-06T00:00:00"/>
    <n v="18281"/>
    <n v="0"/>
    <n v="4"/>
    <s v="XAXIS-XT-MULTI-F"/>
    <n v="0"/>
    <s v="CHF"/>
    <s v=""/>
    <n v="11.111000000000001"/>
    <n v="0"/>
    <n v="40"/>
    <n v="500"/>
    <n v="540"/>
    <s v="LOREAL"/>
    <x v="0"/>
    <x v="0"/>
    <x v="1"/>
    <d v="2016-01-01T00:00:00"/>
    <d v="2016-08-11T00:00:00"/>
    <s v="GROUPM SERVICES AG"/>
    <x v="87"/>
    <x v="2"/>
  </r>
  <r>
    <d v="2016-04-06T00:00:00"/>
    <n v="18282"/>
    <n v="0"/>
    <n v="1"/>
    <s v="XAXIS-XT-MULTI-D"/>
    <n v="0"/>
    <s v="CHF"/>
    <s v=""/>
    <n v="106.983"/>
    <n v="0"/>
    <n v="385.15"/>
    <n v="4814.25"/>
    <n v="5199.3999999999996"/>
    <s v="LOREAL"/>
    <x v="0"/>
    <x v="0"/>
    <x v="1"/>
    <d v="2016-01-01T00:00:00"/>
    <d v="2016-08-11T00:00:00"/>
    <s v="GROUPM SERVICES AG"/>
    <x v="88"/>
    <x v="2"/>
  </r>
  <r>
    <d v="2016-04-06T00:00:00"/>
    <n v="18283"/>
    <n v="0"/>
    <n v="1"/>
    <s v="XAXIS-XT-MULTI-F"/>
    <n v="0"/>
    <s v="CHF"/>
    <s v=""/>
    <n v="34.625"/>
    <n v="0"/>
    <n v="124.65"/>
    <n v="1558.15"/>
    <n v="1682.8"/>
    <s v="LOREAL"/>
    <x v="0"/>
    <x v="0"/>
    <x v="1"/>
    <d v="2016-01-01T00:00:00"/>
    <d v="2016-08-11T00:00:00"/>
    <s v="GROUPM SERVICES AG"/>
    <x v="89"/>
    <x v="2"/>
  </r>
  <r>
    <d v="2016-04-06T00:00:00"/>
    <n v="18284"/>
    <n v="0"/>
    <n v="2"/>
    <s v="XAXIS-XT-MULTI-D"/>
    <n v="0"/>
    <s v="CHF"/>
    <s v=""/>
    <n v="94.352000000000004"/>
    <n v="0"/>
    <n v="339.65"/>
    <n v="4245.8500000000004"/>
    <n v="4585.5"/>
    <s v="LOREAL"/>
    <x v="0"/>
    <x v="0"/>
    <x v="1"/>
    <d v="2016-01-01T00:00:00"/>
    <d v="2016-08-11T00:00:00"/>
    <s v="GROUPM SERVICES AG"/>
    <x v="49"/>
    <x v="2"/>
  </r>
  <r>
    <d v="2016-04-06T00:00:00"/>
    <n v="18284"/>
    <n v="0"/>
    <n v="3"/>
    <s v="XAXIS-XT-MULTI-F"/>
    <n v="0"/>
    <s v="CHF"/>
    <s v=""/>
    <n v="40.500999999999998"/>
    <n v="0"/>
    <n v="145.80000000000001"/>
    <n v="1822.55"/>
    <n v="1968.35"/>
    <s v="LOREAL"/>
    <x v="0"/>
    <x v="0"/>
    <x v="1"/>
    <d v="2016-01-01T00:00:00"/>
    <d v="2016-08-11T00:00:00"/>
    <s v="GROUPM SERVICES AG"/>
    <x v="49"/>
    <x v="2"/>
  </r>
  <r>
    <d v="2016-04-06T00:00:00"/>
    <n v="18285"/>
    <n v="0"/>
    <n v="1"/>
    <s v="XAXIS-XT-MULTI-D"/>
    <n v="0"/>
    <s v="CHF"/>
    <s v=""/>
    <n v="36.137999999999998"/>
    <n v="0"/>
    <n v="130.1"/>
    <n v="1626.2"/>
    <n v="1756.3"/>
    <s v="LOREAL"/>
    <x v="0"/>
    <x v="0"/>
    <x v="1"/>
    <d v="2016-01-01T00:00:00"/>
    <d v="2016-08-11T00:00:00"/>
    <s v="GROUPM SERVICES AG"/>
    <x v="46"/>
    <x v="2"/>
  </r>
  <r>
    <d v="2016-04-06T00:00:00"/>
    <n v="18286"/>
    <n v="0"/>
    <n v="1"/>
    <s v="XAXIS-XT-MULTI-D"/>
    <n v="0"/>
    <s v="CHF"/>
    <s v=""/>
    <n v="114.17"/>
    <n v="0"/>
    <n v="411"/>
    <n v="5137.6499999999996"/>
    <n v="5548.65"/>
    <s v="LOREAL"/>
    <x v="0"/>
    <x v="0"/>
    <x v="1"/>
    <d v="2016-01-01T00:00:00"/>
    <d v="2016-08-11T00:00:00"/>
    <s v="GROUPM SERVICES AG"/>
    <x v="90"/>
    <x v="2"/>
  </r>
  <r>
    <d v="2016-04-06T00:00:00"/>
    <n v="18287"/>
    <n v="0"/>
    <n v="1"/>
    <s v="XAXIS-XT-MULTI-D"/>
    <n v="0"/>
    <s v="CHF"/>
    <s v=""/>
    <n v="241.863"/>
    <n v="0"/>
    <n v="870.7"/>
    <n v="10883.85"/>
    <n v="11754.55"/>
    <s v="LOREAL"/>
    <x v="0"/>
    <x v="0"/>
    <x v="1"/>
    <d v="2016-01-01T00:00:00"/>
    <d v="2016-08-11T00:00:00"/>
    <s v="GROUPM SERVICES AG"/>
    <x v="43"/>
    <x v="2"/>
  </r>
  <r>
    <d v="2016-04-06T00:00:00"/>
    <n v="18288"/>
    <n v="0"/>
    <n v="1"/>
    <s v="XAXIS-XT-MULTI-D"/>
    <n v="0"/>
    <s v="CHF"/>
    <s v=""/>
    <n v="160.11799999999999"/>
    <n v="0"/>
    <n v="576.4"/>
    <n v="7205.3"/>
    <n v="7781.7"/>
    <s v="LOREAL"/>
    <x v="0"/>
    <x v="0"/>
    <x v="1"/>
    <d v="2016-01-01T00:00:00"/>
    <d v="2016-08-11T00:00:00"/>
    <s v="GROUPM SERVICES AG"/>
    <x v="50"/>
    <x v="2"/>
  </r>
  <r>
    <d v="2016-04-06T00:00:00"/>
    <n v="18288"/>
    <n v="0"/>
    <n v="2"/>
    <s v="XAXIS-XT-MULTI-F"/>
    <n v="0"/>
    <s v="CHF"/>
    <s v=""/>
    <n v="68.614999999999995"/>
    <n v="0"/>
    <n v="247"/>
    <n v="3087.7"/>
    <n v="3334.7"/>
    <s v="LOREAL"/>
    <x v="0"/>
    <x v="0"/>
    <x v="1"/>
    <d v="2016-01-01T00:00:00"/>
    <d v="2016-08-11T00:00:00"/>
    <s v="GROUPM SERVICES AG"/>
    <x v="50"/>
    <x v="2"/>
  </r>
  <r>
    <d v="2016-04-06T00:00:00"/>
    <n v="18289"/>
    <n v="0"/>
    <n v="1"/>
    <s v="XAXIS-XT-MULTI-D"/>
    <n v="0"/>
    <s v="CHF"/>
    <s v=""/>
    <n v="41.515999999999998"/>
    <n v="0"/>
    <n v="149.44999999999999"/>
    <n v="1868.2"/>
    <n v="2017.65"/>
    <s v="LOREAL"/>
    <x v="0"/>
    <x v="0"/>
    <x v="1"/>
    <d v="2016-01-01T00:00:00"/>
    <d v="2016-08-11T00:00:00"/>
    <s v="GROUPM SERVICES AG"/>
    <x v="91"/>
    <x v="2"/>
  </r>
  <r>
    <d v="2016-04-06T00:00:00"/>
    <n v="18290"/>
    <n v="0"/>
    <n v="1"/>
    <s v="XAXIS-XT-MULTI-D"/>
    <n v="0"/>
    <s v="CHF"/>
    <s v=""/>
    <n v="328.93900000000002"/>
    <n v="0"/>
    <n v="1184.2"/>
    <n v="14802.25"/>
    <n v="15986.45"/>
    <s v="LOREAL"/>
    <x v="0"/>
    <x v="0"/>
    <x v="1"/>
    <d v="2016-01-01T00:00:00"/>
    <d v="2016-08-11T00:00:00"/>
    <s v="GROUPM SERVICES AG"/>
    <x v="92"/>
    <x v="2"/>
  </r>
  <r>
    <d v="2016-04-06T00:00:00"/>
    <n v="18291"/>
    <n v="0"/>
    <n v="1"/>
    <s v="XAXIS-XT-MULTI-D"/>
    <n v="0"/>
    <s v="CHF"/>
    <s v=""/>
    <n v="106.983"/>
    <n v="0"/>
    <n v="385.15"/>
    <n v="4814.25"/>
    <n v="5199.3999999999996"/>
    <s v="LOREAL"/>
    <x v="0"/>
    <x v="0"/>
    <x v="1"/>
    <d v="2016-01-01T00:00:00"/>
    <d v="2016-08-11T00:00:00"/>
    <s v="GROUPM SERVICES AG"/>
    <x v="93"/>
    <x v="2"/>
  </r>
  <r>
    <d v="2016-04-06T00:00:00"/>
    <n v="18292"/>
    <n v="0"/>
    <n v="1"/>
    <s v="XAXIS-XT-MULTI-D"/>
    <n v="0"/>
    <s v="CHF"/>
    <s v=""/>
    <n v="84.058000000000007"/>
    <n v="0"/>
    <n v="302.60000000000002"/>
    <n v="3782.6"/>
    <n v="4085.2"/>
    <s v="LOREAL"/>
    <x v="0"/>
    <x v="0"/>
    <x v="1"/>
    <d v="2016-01-01T00:00:00"/>
    <d v="2016-08-11T00:00:00"/>
    <s v="GROUPM SERVICES AG"/>
    <x v="94"/>
    <x v="2"/>
  </r>
  <r>
    <d v="2016-04-06T00:00:00"/>
    <n v="18293"/>
    <n v="0"/>
    <n v="1"/>
    <s v="XAXIS-XM-INST-D"/>
    <n v="622.19000000000005"/>
    <s v="CHF"/>
    <s v=""/>
    <n v="49.274000000000001"/>
    <n v="0"/>
    <n v="106.45"/>
    <n v="1330.4"/>
    <n v="1436.85"/>
    <s v="LOREAL"/>
    <x v="0"/>
    <x v="0"/>
    <x v="2"/>
    <d v="2016-01-01T00:00:00"/>
    <d v="2016-08-11T00:00:00"/>
    <s v="GROUPM SERVICES AG"/>
    <x v="51"/>
    <x v="2"/>
  </r>
  <r>
    <d v="2016-04-06T00:00:00"/>
    <n v="18293"/>
    <n v="0"/>
    <n v="2"/>
    <s v="XAXIS-XM-INST-F"/>
    <n v="325.70999999999998"/>
    <s v="CHF"/>
    <s v=""/>
    <n v="25.545000000000002"/>
    <n v="0"/>
    <n v="55.2"/>
    <n v="689.7"/>
    <n v="744.9"/>
    <s v="LOREAL"/>
    <x v="0"/>
    <x v="0"/>
    <x v="2"/>
    <d v="2016-01-01T00:00:00"/>
    <d v="2016-08-11T00:00:00"/>
    <s v="GROUPM SERVICES AG"/>
    <x v="51"/>
    <x v="2"/>
  </r>
  <r>
    <d v="2016-04-06T00:00:00"/>
    <n v="18294"/>
    <n v="0"/>
    <n v="2"/>
    <s v="XAXIS-XP-WB-D"/>
    <n v="5.31"/>
    <s v="CHF"/>
    <s v=""/>
    <n v="0.71699999999999997"/>
    <n v="0"/>
    <n v="1.6"/>
    <n v="20.100000000000001"/>
    <n v="21.7"/>
    <s v="LOREAL"/>
    <x v="0"/>
    <x v="0"/>
    <x v="0"/>
    <d v="2016-01-01T00:00:00"/>
    <d v="2016-08-11T00:00:00"/>
    <s v="GROUPM SERVICES AG"/>
    <x v="95"/>
    <x v="2"/>
  </r>
  <r>
    <d v="2016-04-06T00:00:00"/>
    <n v="18294"/>
    <n v="0"/>
    <n v="3"/>
    <s v="XAXIS-XP-WB-D"/>
    <n v="10.119999999999999"/>
    <s v="CHF"/>
    <s v=""/>
    <n v="1.3660000000000001"/>
    <n v="0"/>
    <n v="3.05"/>
    <n v="38.25"/>
    <n v="41.3"/>
    <s v="LOREAL"/>
    <x v="0"/>
    <x v="0"/>
    <x v="0"/>
    <d v="2016-01-01T00:00:00"/>
    <d v="2016-08-11T00:00:00"/>
    <s v="GROUPM SERVICES AG"/>
    <x v="95"/>
    <x v="2"/>
  </r>
  <r>
    <d v="2016-04-06T00:00:00"/>
    <n v="18295"/>
    <n v="0"/>
    <n v="1"/>
    <s v="XAXIS-XM-INST-D"/>
    <n v="789.14"/>
    <s v="CHF"/>
    <s v=""/>
    <n v="62.494999999999997"/>
    <n v="0"/>
    <n v="175"/>
    <n v="2187.35"/>
    <n v="2362.35"/>
    <s v="LOREAL"/>
    <x v="0"/>
    <x v="0"/>
    <x v="2"/>
    <d v="2016-01-01T00:00:00"/>
    <d v="2016-08-11T00:00:00"/>
    <s v="GROUPM SERVICES AG"/>
    <x v="96"/>
    <x v="2"/>
  </r>
  <r>
    <d v="2016-04-06T00:00:00"/>
    <n v="18295"/>
    <n v="0"/>
    <n v="2"/>
    <s v="XAXIS-XM-INST-F"/>
    <n v="265.94"/>
    <s v="CHF"/>
    <s v=""/>
    <n v="20.856999999999999"/>
    <n v="0"/>
    <n v="58.4"/>
    <n v="730"/>
    <n v="788.4"/>
    <s v="LOREAL"/>
    <x v="0"/>
    <x v="0"/>
    <x v="2"/>
    <d v="2016-01-01T00:00:00"/>
    <d v="2016-08-11T00:00:00"/>
    <s v="GROUPM SERVICES AG"/>
    <x v="96"/>
    <x v="2"/>
  </r>
  <r>
    <d v="2016-04-06T00:00:00"/>
    <n v="18296"/>
    <n v="0"/>
    <n v="1"/>
    <s v="XAXIS-XP-HP-D"/>
    <n v="1855.16"/>
    <s v="CHF"/>
    <s v=""/>
    <n v="291.39400000000001"/>
    <n v="0"/>
    <n v="536.15"/>
    <n v="6702.05"/>
    <n v="7238.2"/>
    <s v="MICHELIN SUISSE"/>
    <x v="0"/>
    <x v="0"/>
    <x v="0"/>
    <d v="2016-01-01T00:00:00"/>
    <d v="2016-08-11T00:00:00"/>
    <s v="GROUPM SERVICES AG"/>
    <x v="97"/>
    <x v="2"/>
  </r>
  <r>
    <d v="2016-04-06T00:00:00"/>
    <n v="18296"/>
    <n v="0"/>
    <n v="2"/>
    <s v="XAXIS-XP-HP-F"/>
    <n v="828.71"/>
    <s v="CHF"/>
    <s v=""/>
    <n v="143.28700000000001"/>
    <n v="0"/>
    <n v="263.64999999999998"/>
    <n v="3295.6"/>
    <n v="3559.25"/>
    <s v="MICHELIN SUISSE"/>
    <x v="0"/>
    <x v="0"/>
    <x v="0"/>
    <d v="2016-01-01T00:00:00"/>
    <d v="2016-08-11T00:00:00"/>
    <s v="GROUPM SERVICES AG"/>
    <x v="97"/>
    <x v="2"/>
  </r>
  <r>
    <d v="2016-04-06T00:00:00"/>
    <n v="18296"/>
    <n v="0"/>
    <n v="3"/>
    <s v="XAXIS-XM-STDB-D"/>
    <n v="895.61"/>
    <s v="CHF"/>
    <s v=""/>
    <n v="128.29499999999999"/>
    <n v="0"/>
    <n v="256.60000000000002"/>
    <n v="3207.4"/>
    <n v="3464"/>
    <s v="MICHELIN SUISSE"/>
    <x v="0"/>
    <x v="0"/>
    <x v="2"/>
    <d v="2016-01-01T00:00:00"/>
    <d v="2016-08-11T00:00:00"/>
    <s v="GROUPM SERVICES AG"/>
    <x v="97"/>
    <x v="2"/>
  </r>
  <r>
    <d v="2016-04-06T00:00:00"/>
    <n v="18296"/>
    <n v="0"/>
    <n v="4"/>
    <s v="XAXIS-XM-STDB-F"/>
    <n v="362.14"/>
    <s v="CHF"/>
    <s v=""/>
    <n v="57.009"/>
    <n v="0"/>
    <n v="114"/>
    <n v="1425.25"/>
    <n v="1539.25"/>
    <s v="MICHELIN SUISSE"/>
    <x v="0"/>
    <x v="0"/>
    <x v="2"/>
    <d v="2016-01-01T00:00:00"/>
    <d v="2016-08-11T00:00:00"/>
    <s v="GROUPM SERVICES AG"/>
    <x v="97"/>
    <x v="2"/>
  </r>
  <r>
    <d v="2016-04-06T00:00:00"/>
    <n v="18297"/>
    <n v="0"/>
    <n v="1"/>
    <s v="XAXIS-XM-RICH-D"/>
    <n v="0"/>
    <s v="CHF"/>
    <s v=""/>
    <n v="61.088999999999999"/>
    <n v="0"/>
    <n v="195.5"/>
    <n v="2443.5500000000002"/>
    <n v="2639.05"/>
    <s v="TIFFANY NY"/>
    <x v="0"/>
    <x v="0"/>
    <x v="2"/>
    <d v="2016-01-01T00:00:00"/>
    <d v="2016-08-11T00:00:00"/>
    <s v="GROUPM SERVICES AG"/>
    <x v="98"/>
    <x v="2"/>
  </r>
  <r>
    <d v="2016-04-06T00:00:00"/>
    <n v="18297"/>
    <n v="0"/>
    <n v="2"/>
    <s v="XAXIS-XM-RICH-F"/>
    <n v="0"/>
    <s v="CHF"/>
    <s v=""/>
    <n v="25.204999999999998"/>
    <n v="0"/>
    <n v="80.650000000000006"/>
    <n v="1008.2"/>
    <n v="1088.8499999999999"/>
    <s v="TIFFANY NY"/>
    <x v="0"/>
    <x v="0"/>
    <x v="2"/>
    <d v="2016-01-01T00:00:00"/>
    <d v="2016-08-11T00:00:00"/>
    <s v="GROUPM SERVICES AG"/>
    <x v="98"/>
    <x v="2"/>
  </r>
  <r>
    <d v="2016-04-06T00:00:00"/>
    <n v="18298"/>
    <n v="0"/>
    <n v="3"/>
    <s v="XAXIS-XP-UAP-D"/>
    <n v="202.18"/>
    <s v="CHF"/>
    <s v=""/>
    <n v="44.3"/>
    <n v="0"/>
    <n v="42.55"/>
    <n v="531.6"/>
    <n v="574.15"/>
    <s v="VISA"/>
    <x v="0"/>
    <x v="0"/>
    <x v="0"/>
    <d v="2016-01-01T00:00:00"/>
    <d v="2016-08-11T00:00:00"/>
    <s v="GROUPM SERVICES AG"/>
    <x v="99"/>
    <x v="2"/>
  </r>
  <r>
    <d v="2016-04-06T00:00:00"/>
    <n v="18298"/>
    <n v="0"/>
    <n v="4"/>
    <s v="XAXIS-XP-UAP-F"/>
    <n v="88.93"/>
    <s v="CHF"/>
    <s v=""/>
    <n v="19.349"/>
    <n v="0"/>
    <n v="18.600000000000001"/>
    <n v="232.2"/>
    <n v="250.8"/>
    <s v="VISA"/>
    <x v="0"/>
    <x v="0"/>
    <x v="0"/>
    <d v="2016-01-01T00:00:00"/>
    <d v="2016-08-11T00:00:00"/>
    <s v="GROUPM SERVICES AG"/>
    <x v="99"/>
    <x v="2"/>
  </r>
  <r>
    <d v="2016-04-06T00:00:00"/>
    <n v="18298"/>
    <n v="0"/>
    <n v="1"/>
    <s v="XAXIS-XP-WB-D"/>
    <n v="3293.02"/>
    <s v="CHF"/>
    <s v=""/>
    <n v="444.27600000000001"/>
    <n v="0"/>
    <n v="853"/>
    <n v="10662.6"/>
    <n v="11515.6"/>
    <s v="VISA"/>
    <x v="0"/>
    <x v="0"/>
    <x v="0"/>
    <d v="2016-01-01T00:00:00"/>
    <d v="2016-08-11T00:00:00"/>
    <s v="GROUPM SERVICES AG"/>
    <x v="99"/>
    <x v="2"/>
  </r>
  <r>
    <d v="2016-04-06T00:00:00"/>
    <n v="18298"/>
    <n v="0"/>
    <n v="2"/>
    <s v="XAXIS-XP-WB-F"/>
    <n v="1186.93"/>
    <s v="CHF"/>
    <s v=""/>
    <n v="197.32499999999999"/>
    <n v="0"/>
    <n v="378.85"/>
    <n v="4735.8"/>
    <n v="5114.6499999999996"/>
    <s v="VISA"/>
    <x v="0"/>
    <x v="0"/>
    <x v="0"/>
    <d v="2016-01-01T00:00:00"/>
    <d v="2016-08-11T00:00:00"/>
    <s v="GROUPM SERVICES AG"/>
    <x v="99"/>
    <x v="2"/>
  </r>
  <r>
    <d v="2016-04-06T00:00:00"/>
    <n v="18301"/>
    <n v="0"/>
    <n v="1"/>
    <s v="XAXIS-MH-RICH MEDIA"/>
    <n v="0"/>
    <s v="CHF"/>
    <s v=""/>
    <n v="1"/>
    <n v="0"/>
    <n v="1240"/>
    <n v="15500"/>
    <n v="16740"/>
    <s v="VISA"/>
    <x v="0"/>
    <x v="0"/>
    <x v="4"/>
    <d v="2016-01-01T00:00:00"/>
    <d v="2016-08-11T00:00:00"/>
    <s v="GROUPM SERVICES AG"/>
    <x v="100"/>
    <x v="2"/>
  </r>
  <r>
    <d v="2016-04-06T00:00:00"/>
    <n v="18304"/>
    <n v="0"/>
    <n v="1"/>
    <s v="XAXIS-MH-RICH MEDIA"/>
    <n v="0"/>
    <s v="CHF"/>
    <s v=""/>
    <n v="1"/>
    <n v="0"/>
    <n v="1240"/>
    <n v="15500"/>
    <n v="16740"/>
    <s v="NETFLIX"/>
    <x v="0"/>
    <x v="0"/>
    <x v="4"/>
    <d v="2016-01-01T00:00:00"/>
    <d v="2016-08-11T00:00:00"/>
    <s v="GROUPM SERVICES AG"/>
    <x v="101"/>
    <x v="2"/>
  </r>
  <r>
    <d v="2016-04-06T00:00:00"/>
    <n v="18305"/>
    <n v="0"/>
    <n v="1"/>
    <s v="XAXIS-MH-RICH MEDIA"/>
    <n v="0"/>
    <s v="CHF"/>
    <s v=""/>
    <n v="1"/>
    <n v="0"/>
    <n v="1240"/>
    <n v="15500"/>
    <n v="16740"/>
    <s v="NETFLIX"/>
    <x v="0"/>
    <x v="0"/>
    <x v="4"/>
    <d v="2016-01-01T00:00:00"/>
    <d v="2016-08-11T00:00:00"/>
    <s v="GROUPM SERVICES AG"/>
    <x v="102"/>
    <x v="2"/>
  </r>
  <r>
    <d v="2016-04-06T00:00:00"/>
    <n v="18307"/>
    <n v="0"/>
    <n v="1"/>
    <s v="XAXIS-XP-HP-D"/>
    <n v="580.38"/>
    <s v="CHF"/>
    <s v=""/>
    <n v="91.162000000000006"/>
    <n v="0"/>
    <n v="138.55000000000001"/>
    <n v="1732.1"/>
    <n v="1870.65"/>
    <s v="FORD SWITZERLAND"/>
    <x v="2"/>
    <x v="0"/>
    <x v="0"/>
    <d v="2016-01-01T00:00:00"/>
    <d v="2016-08-11T00:00:00"/>
    <s v="GROUPM SERVICES AG"/>
    <x v="73"/>
    <x v="2"/>
  </r>
  <r>
    <d v="2016-04-06T00:00:00"/>
    <n v="18307"/>
    <n v="0"/>
    <n v="2"/>
    <s v="XAXIS-XP-HP-F"/>
    <n v="229.9"/>
    <s v="CHF"/>
    <s v=""/>
    <n v="39.75"/>
    <n v="0"/>
    <n v="60.4"/>
    <n v="755.25"/>
    <n v="815.65"/>
    <s v="FORD SWITZERLAND"/>
    <x v="2"/>
    <x v="0"/>
    <x v="0"/>
    <d v="2016-01-01T00:00:00"/>
    <d v="2016-08-11T00:00:00"/>
    <s v="GROUPM SERVICES AG"/>
    <x v="73"/>
    <x v="2"/>
  </r>
  <r>
    <d v="2016-04-06T00:00:00"/>
    <n v="18307"/>
    <n v="0"/>
    <n v="3"/>
    <s v="XAXIS-XP-HP-I"/>
    <n v="42.3"/>
    <s v="CHF"/>
    <s v=""/>
    <n v="6.258"/>
    <n v="0"/>
    <n v="9.5"/>
    <n v="118.9"/>
    <n v="128.4"/>
    <s v="FORD SWITZERLAND"/>
    <x v="2"/>
    <x v="0"/>
    <x v="0"/>
    <d v="2016-01-01T00:00:00"/>
    <d v="2016-08-11T00:00:00"/>
    <s v="GROUPM SERVICES AG"/>
    <x v="73"/>
    <x v="2"/>
  </r>
  <r>
    <d v="2016-04-06T00:00:00"/>
    <n v="18307"/>
    <n v="0"/>
    <n v="4"/>
    <s v="XAXIS-XP-WB-D"/>
    <n v="633.53"/>
    <s v="CHF"/>
    <s v=""/>
    <n v="85.471999999999994"/>
    <n v="0"/>
    <n v="164.1"/>
    <n v="2051.35"/>
    <n v="2215.4499999999998"/>
    <s v="FORD SWITZERLAND"/>
    <x v="2"/>
    <x v="0"/>
    <x v="0"/>
    <d v="2016-01-01T00:00:00"/>
    <d v="2016-08-11T00:00:00"/>
    <s v="GROUPM SERVICES AG"/>
    <x v="73"/>
    <x v="2"/>
  </r>
  <r>
    <d v="2016-04-06T00:00:00"/>
    <n v="18307"/>
    <n v="0"/>
    <n v="5"/>
    <s v="XAXIS-XP-WB-F"/>
    <n v="158.09"/>
    <s v="CHF"/>
    <s v=""/>
    <n v="26.282"/>
    <n v="0"/>
    <n v="50.45"/>
    <n v="630.75"/>
    <n v="681.2"/>
    <s v="FORD SWITZERLAND"/>
    <x v="2"/>
    <x v="0"/>
    <x v="0"/>
    <d v="2016-01-01T00:00:00"/>
    <d v="2016-08-11T00:00:00"/>
    <s v="GROUPM SERVICES AG"/>
    <x v="73"/>
    <x v="2"/>
  </r>
  <r>
    <d v="2016-04-06T00:00:00"/>
    <n v="18307"/>
    <n v="0"/>
    <n v="6"/>
    <s v="XAXIS-XP-WB-I"/>
    <n v="37.76"/>
    <s v="CHF"/>
    <s v=""/>
    <n v="6.665"/>
    <n v="0"/>
    <n v="12.8"/>
    <n v="159.94999999999999"/>
    <n v="172.75"/>
    <s v="FORD SWITZERLAND"/>
    <x v="2"/>
    <x v="0"/>
    <x v="0"/>
    <d v="2016-01-01T00:00:00"/>
    <d v="2016-08-11T00:00:00"/>
    <s v="GROUPM SERVICES AG"/>
    <x v="73"/>
    <x v="2"/>
  </r>
  <r>
    <d v="2016-04-06T00:00:00"/>
    <n v="18308"/>
    <n v="0"/>
    <n v="1"/>
    <s v="XAXIS-XP-HP-D"/>
    <n v="1533.22"/>
    <s v="CHF"/>
    <s v=""/>
    <n v="240.82599999999999"/>
    <n v="0"/>
    <n v="366.05"/>
    <n v="4575.7"/>
    <n v="4941.75"/>
    <s v="FORD SWITZERLAND"/>
    <x v="2"/>
    <x v="0"/>
    <x v="0"/>
    <d v="2016-01-01T00:00:00"/>
    <d v="2016-08-11T00:00:00"/>
    <s v="GROUPM SERVICES AG"/>
    <x v="74"/>
    <x v="2"/>
  </r>
  <r>
    <d v="2016-04-06T00:00:00"/>
    <n v="18308"/>
    <n v="0"/>
    <n v="2"/>
    <s v="XAXIS-XP-HP-F"/>
    <n v="595.46"/>
    <s v="CHF"/>
    <s v=""/>
    <n v="102.956"/>
    <n v="0"/>
    <n v="156.5"/>
    <n v="1956.15"/>
    <n v="2112.65"/>
    <s v="FORD SWITZERLAND"/>
    <x v="2"/>
    <x v="0"/>
    <x v="0"/>
    <d v="2016-01-01T00:00:00"/>
    <d v="2016-08-11T00:00:00"/>
    <s v="GROUPM SERVICES AG"/>
    <x v="74"/>
    <x v="2"/>
  </r>
  <r>
    <d v="2016-04-06T00:00:00"/>
    <n v="18308"/>
    <n v="0"/>
    <n v="3"/>
    <s v="XAXIS-XP-HP-I"/>
    <n v="121.52"/>
    <s v="CHF"/>
    <s v=""/>
    <n v="17.98"/>
    <n v="0"/>
    <n v="27.35"/>
    <n v="341.6"/>
    <n v="368.95"/>
    <s v="FORD SWITZERLAND"/>
    <x v="2"/>
    <x v="0"/>
    <x v="0"/>
    <d v="2016-01-01T00:00:00"/>
    <d v="2016-08-11T00:00:00"/>
    <s v="GROUPM SERVICES AG"/>
    <x v="74"/>
    <x v="2"/>
  </r>
  <r>
    <d v="2016-04-06T00:00:00"/>
    <n v="18308"/>
    <n v="0"/>
    <n v="4"/>
    <s v="XAXIS-XP-UAP-D"/>
    <n v="2566.37"/>
    <s v="CHF"/>
    <s v=""/>
    <n v="562.33199999999999"/>
    <n v="0"/>
    <n v="359.9"/>
    <n v="4498.6499999999996"/>
    <n v="4858.55"/>
    <s v="FORD SWITZERLAND"/>
    <x v="2"/>
    <x v="0"/>
    <x v="0"/>
    <d v="2016-01-01T00:00:00"/>
    <d v="2016-08-11T00:00:00"/>
    <s v="GROUPM SERVICES AG"/>
    <x v="74"/>
    <x v="2"/>
  </r>
  <r>
    <d v="2016-04-06T00:00:00"/>
    <n v="18308"/>
    <n v="0"/>
    <n v="5"/>
    <s v="XAXIS-XP-UAP-F"/>
    <n v="880.79"/>
    <s v="CHF"/>
    <s v=""/>
    <n v="191.643"/>
    <n v="0"/>
    <n v="122.65"/>
    <n v="1533.15"/>
    <n v="1655.8"/>
    <s v="FORD SWITZERLAND"/>
    <x v="2"/>
    <x v="0"/>
    <x v="0"/>
    <d v="2016-01-01T00:00:00"/>
    <d v="2016-08-11T00:00:00"/>
    <s v="GROUPM SERVICES AG"/>
    <x v="74"/>
    <x v="2"/>
  </r>
  <r>
    <d v="2016-04-06T00:00:00"/>
    <n v="18308"/>
    <n v="0"/>
    <n v="6"/>
    <s v="XAXIS-XP-UAP-I"/>
    <n v="80.75"/>
    <s v="CHF"/>
    <s v=""/>
    <n v="40.119"/>
    <n v="0"/>
    <n v="25.7"/>
    <n v="320.95"/>
    <n v="346.65"/>
    <s v="FORD SWITZERLAND"/>
    <x v="2"/>
    <x v="0"/>
    <x v="0"/>
    <d v="2016-01-01T00:00:00"/>
    <d v="2016-08-11T00:00:00"/>
    <s v="GROUPM SERVICES AG"/>
    <x v="74"/>
    <x v="2"/>
  </r>
  <r>
    <d v="2016-04-06T00:00:00"/>
    <n v="18309"/>
    <n v="0"/>
    <n v="1"/>
    <s v="XAXIS-XP-UAP-D"/>
    <n v="3993.33"/>
    <s v="CHF"/>
    <s v=""/>
    <n v="875"/>
    <n v="0"/>
    <n v="560"/>
    <n v="7000"/>
    <n v="7560"/>
    <s v="FORD SWITZERLAND"/>
    <x v="2"/>
    <x v="0"/>
    <x v="0"/>
    <d v="2016-01-01T00:00:00"/>
    <d v="2016-08-11T00:00:00"/>
    <s v="GROUPM SERVICES AG"/>
    <x v="103"/>
    <x v="2"/>
  </r>
  <r>
    <d v="2016-04-06T00:00:00"/>
    <n v="18309"/>
    <n v="0"/>
    <n v="2"/>
    <s v="XAXIS-XP-UAP-F"/>
    <n v="1723.5"/>
    <s v="CHF"/>
    <s v=""/>
    <n v="375"/>
    <n v="0"/>
    <n v="240"/>
    <n v="3000"/>
    <n v="3240"/>
    <s v="FORD SWITZERLAND"/>
    <x v="2"/>
    <x v="0"/>
    <x v="0"/>
    <d v="2016-01-01T00:00:00"/>
    <d v="2016-08-11T00:00:00"/>
    <s v="GROUPM SERVICES AG"/>
    <x v="103"/>
    <x v="2"/>
  </r>
  <r>
    <d v="2016-04-06T00:00:00"/>
    <n v="18310"/>
    <n v="0"/>
    <n v="4"/>
    <s v="XAXIS-XP-HP-D"/>
    <n v="3395.46"/>
    <s v="CHF"/>
    <s v=""/>
    <n v="533.33299999999997"/>
    <n v="0"/>
    <n v="640"/>
    <n v="8000"/>
    <n v="8640"/>
    <s v="FORD SWITZERLAND"/>
    <x v="2"/>
    <x v="0"/>
    <x v="0"/>
    <d v="2016-01-01T00:00:00"/>
    <d v="2016-08-11T00:00:00"/>
    <s v="GROUPM SERVICES AG"/>
    <x v="104"/>
    <x v="2"/>
  </r>
  <r>
    <d v="2016-04-06T00:00:00"/>
    <n v="18310"/>
    <n v="0"/>
    <n v="5"/>
    <s v="XAXIS-XP-HP-F"/>
    <n v="578.36"/>
    <s v="CHF"/>
    <s v=""/>
    <n v="100"/>
    <n v="0"/>
    <n v="120"/>
    <n v="1500"/>
    <n v="1620"/>
    <s v="FORD SWITZERLAND"/>
    <x v="2"/>
    <x v="0"/>
    <x v="0"/>
    <d v="2016-01-01T00:00:00"/>
    <d v="2016-08-11T00:00:00"/>
    <s v="GROUPM SERVICES AG"/>
    <x v="104"/>
    <x v="2"/>
  </r>
  <r>
    <d v="2016-04-06T00:00:00"/>
    <n v="18310"/>
    <n v="0"/>
    <n v="6"/>
    <s v="XAXIS-XP-HP-I"/>
    <n v="225.29"/>
    <s v="CHF"/>
    <s v=""/>
    <n v="33.332999999999998"/>
    <n v="0"/>
    <n v="40"/>
    <n v="500"/>
    <n v="540"/>
    <s v="FORD SWITZERLAND"/>
    <x v="2"/>
    <x v="0"/>
    <x v="0"/>
    <d v="2016-01-01T00:00:00"/>
    <d v="2016-08-11T00:00:00"/>
    <s v="GROUPM SERVICES AG"/>
    <x v="104"/>
    <x v="2"/>
  </r>
  <r>
    <d v="2016-04-06T00:00:00"/>
    <n v="18310"/>
    <n v="0"/>
    <n v="1"/>
    <s v="XAXIS-XP-WB-D"/>
    <n v="2964.84"/>
    <s v="CHF"/>
    <s v=""/>
    <n v="400"/>
    <n v="0"/>
    <n v="640"/>
    <n v="8000"/>
    <n v="8640"/>
    <s v="FORD SWITZERLAND"/>
    <x v="2"/>
    <x v="0"/>
    <x v="0"/>
    <d v="2016-01-01T00:00:00"/>
    <d v="2016-08-11T00:00:00"/>
    <s v="GROUPM SERVICES AG"/>
    <x v="104"/>
    <x v="2"/>
  </r>
  <r>
    <d v="2016-04-06T00:00:00"/>
    <n v="18310"/>
    <n v="0"/>
    <n v="2"/>
    <s v="XAXIS-XP-WB-F"/>
    <n v="360.91"/>
    <s v="CHF"/>
    <s v=""/>
    <n v="60"/>
    <n v="0"/>
    <n v="96"/>
    <n v="1200"/>
    <n v="1296"/>
    <s v="FORD SWITZERLAND"/>
    <x v="2"/>
    <x v="0"/>
    <x v="0"/>
    <d v="2016-01-01T00:00:00"/>
    <d v="2016-08-11T00:00:00"/>
    <s v="GROUPM SERVICES AG"/>
    <x v="104"/>
    <x v="2"/>
  </r>
  <r>
    <d v="2016-04-06T00:00:00"/>
    <n v="18310"/>
    <n v="0"/>
    <n v="3"/>
    <s v="XAXIS-XP-WB-I"/>
    <n v="212.48"/>
    <s v="CHF"/>
    <s v=""/>
    <n v="37.5"/>
    <n v="0"/>
    <n v="60"/>
    <n v="750"/>
    <n v="810"/>
    <s v="FORD SWITZERLAND"/>
    <x v="2"/>
    <x v="0"/>
    <x v="0"/>
    <d v="2016-01-01T00:00:00"/>
    <d v="2016-08-11T00:00:00"/>
    <s v="GROUPM SERVICES AG"/>
    <x v="104"/>
    <x v="2"/>
  </r>
  <r>
    <d v="2016-04-06T00:00:00"/>
    <n v="18311"/>
    <n v="0"/>
    <n v="3"/>
    <s v="XAXIS-XP-HP-D"/>
    <n v="815.84"/>
    <s v="CHF"/>
    <s v=""/>
    <n v="128.14599999999999"/>
    <n v="0"/>
    <n v="194.8"/>
    <n v="2434.75"/>
    <n v="2629.55"/>
    <s v="ISHARES"/>
    <x v="2"/>
    <x v="0"/>
    <x v="0"/>
    <d v="2016-01-01T00:00:00"/>
    <d v="2016-08-11T00:00:00"/>
    <s v="GROUPM SERVICES AG"/>
    <x v="75"/>
    <x v="2"/>
  </r>
  <r>
    <d v="2016-04-06T00:00:00"/>
    <n v="18311"/>
    <n v="0"/>
    <n v="4"/>
    <s v="XAXIS-XP-HP-F"/>
    <n v="623.32000000000005"/>
    <s v="CHF"/>
    <s v=""/>
    <n v="107.774"/>
    <n v="0"/>
    <n v="163.80000000000001"/>
    <n v="2047.7"/>
    <n v="2211.5"/>
    <s v="ISHARES"/>
    <x v="2"/>
    <x v="0"/>
    <x v="0"/>
    <d v="2016-01-01T00:00:00"/>
    <d v="2016-08-11T00:00:00"/>
    <s v="GROUPM SERVICES AG"/>
    <x v="75"/>
    <x v="2"/>
  </r>
  <r>
    <d v="2016-04-06T00:00:00"/>
    <n v="18311"/>
    <n v="0"/>
    <n v="1"/>
    <s v="XAXIS-XP-WB-D"/>
    <n v="843.02"/>
    <s v="CHF"/>
    <s v=""/>
    <n v="113.736"/>
    <n v="0"/>
    <n v="218.35"/>
    <n v="2729.65"/>
    <n v="2948"/>
    <s v="ISHARES"/>
    <x v="2"/>
    <x v="0"/>
    <x v="0"/>
    <d v="2016-01-01T00:00:00"/>
    <d v="2016-08-11T00:00:00"/>
    <s v="GROUPM SERVICES AG"/>
    <x v="75"/>
    <x v="2"/>
  </r>
  <r>
    <d v="2016-04-06T00:00:00"/>
    <n v="18311"/>
    <n v="0"/>
    <n v="2"/>
    <s v="XAXIS-XP-WB-F"/>
    <n v="438.31"/>
    <s v="CHF"/>
    <s v=""/>
    <n v="72.867999999999995"/>
    <n v="0"/>
    <n v="139.9"/>
    <n v="1748.85"/>
    <n v="1888.75"/>
    <s v="ISHARES"/>
    <x v="2"/>
    <x v="0"/>
    <x v="0"/>
    <d v="2016-01-01T00:00:00"/>
    <d v="2016-08-11T00:00:00"/>
    <s v="GROUPM SERVICES AG"/>
    <x v="75"/>
    <x v="2"/>
  </r>
  <r>
    <d v="2016-04-06T00:00:00"/>
    <n v="18312"/>
    <n v="0"/>
    <n v="1"/>
    <s v="XAXIS-XD-UAP-D"/>
    <n v="824.75"/>
    <s v="CHF"/>
    <s v=""/>
    <n v="158.73400000000001"/>
    <n v="0"/>
    <n v="88.9"/>
    <n v="1111.1500000000001"/>
    <n v="1200.05"/>
    <s v="LUFTHANSA"/>
    <x v="2"/>
    <x v="0"/>
    <x v="3"/>
    <d v="2016-01-01T00:00:00"/>
    <d v="2016-08-11T00:00:00"/>
    <s v="GROUPM SERVICES AG"/>
    <x v="39"/>
    <x v="2"/>
  </r>
  <r>
    <d v="2016-04-06T00:00:00"/>
    <n v="18312"/>
    <n v="0"/>
    <n v="3"/>
    <s v="XAXIS-XD-UAP-D"/>
    <n v="167.3"/>
    <s v="CHF"/>
    <s v=""/>
    <n v="32.200000000000003"/>
    <n v="0"/>
    <n v="28.35"/>
    <n v="354.2"/>
    <n v="382.55"/>
    <s v="LUFTHANSA"/>
    <x v="2"/>
    <x v="0"/>
    <x v="3"/>
    <d v="2016-01-01T00:00:00"/>
    <d v="2016-08-11T00:00:00"/>
    <s v="GROUPM SERVICES AG"/>
    <x v="39"/>
    <x v="2"/>
  </r>
  <r>
    <d v="2016-04-06T00:00:00"/>
    <n v="18312"/>
    <n v="0"/>
    <n v="2"/>
    <s v="XAXIS-XD-UAP-F"/>
    <n v="207.9"/>
    <s v="CHF"/>
    <s v=""/>
    <n v="40.011000000000003"/>
    <n v="0"/>
    <n v="22.4"/>
    <n v="280.10000000000002"/>
    <n v="302.5"/>
    <s v="LUFTHANSA"/>
    <x v="2"/>
    <x v="0"/>
    <x v="3"/>
    <d v="2016-01-01T00:00:00"/>
    <d v="2016-08-11T00:00:00"/>
    <s v="GROUPM SERVICES AG"/>
    <x v="39"/>
    <x v="2"/>
  </r>
  <r>
    <d v="2016-04-06T00:00:00"/>
    <n v="18312"/>
    <n v="0"/>
    <n v="4"/>
    <s v="XAXIS-XD-UAP-F"/>
    <n v="216.2"/>
    <s v="CHF"/>
    <s v=""/>
    <n v="41.607999999999997"/>
    <n v="0"/>
    <n v="36.6"/>
    <n v="457.7"/>
    <n v="494.3"/>
    <s v="LUFTHANSA"/>
    <x v="2"/>
    <x v="0"/>
    <x v="3"/>
    <d v="2016-01-01T00:00:00"/>
    <d v="2016-08-11T00:00:00"/>
    <s v="GROUPM SERVICES AG"/>
    <x v="39"/>
    <x v="2"/>
  </r>
  <r>
    <d v="2016-04-06T00:00:00"/>
    <n v="18313"/>
    <n v="0"/>
    <n v="1"/>
    <s v="XAXIS-XP-HP-D"/>
    <n v="187.6"/>
    <s v="CHF"/>
    <s v=""/>
    <n v="29.466999999999999"/>
    <n v="0"/>
    <n v="44.8"/>
    <n v="559.85"/>
    <n v="604.65"/>
    <s v="UBI GAMES SA"/>
    <x v="2"/>
    <x v="0"/>
    <x v="0"/>
    <d v="2016-01-01T00:00:00"/>
    <d v="2016-08-11T00:00:00"/>
    <s v="GROUPM SERVICES AG"/>
    <x v="76"/>
    <x v="2"/>
  </r>
  <r>
    <d v="2016-04-06T00:00:00"/>
    <n v="18313"/>
    <n v="0"/>
    <n v="3"/>
    <s v="XAXIS-XP-HP-D"/>
    <n v="140.5"/>
    <s v="CHF"/>
    <s v=""/>
    <n v="22.068000000000001"/>
    <n v="0"/>
    <n v="40.6"/>
    <n v="507.55"/>
    <n v="548.15"/>
    <s v="UBI GAMES SA"/>
    <x v="2"/>
    <x v="0"/>
    <x v="0"/>
    <d v="2016-01-01T00:00:00"/>
    <d v="2016-08-11T00:00:00"/>
    <s v="GROUPM SERVICES AG"/>
    <x v="76"/>
    <x v="2"/>
  </r>
  <r>
    <d v="2016-04-06T00:00:00"/>
    <n v="18313"/>
    <n v="0"/>
    <n v="2"/>
    <s v="XAXIS-XP-HP-F"/>
    <n v="70.78"/>
    <s v="CHF"/>
    <s v=""/>
    <n v="12.238"/>
    <n v="0"/>
    <n v="18.600000000000001"/>
    <n v="232.5"/>
    <n v="251.1"/>
    <s v="UBI GAMES SA"/>
    <x v="2"/>
    <x v="0"/>
    <x v="0"/>
    <d v="2016-01-01T00:00:00"/>
    <d v="2016-08-11T00:00:00"/>
    <s v="GROUPM SERVICES AG"/>
    <x v="76"/>
    <x v="2"/>
  </r>
  <r>
    <d v="2016-04-06T00:00:00"/>
    <n v="18313"/>
    <n v="0"/>
    <n v="4"/>
    <s v="XAXIS-XP-HP-F"/>
    <n v="88.55"/>
    <s v="CHF"/>
    <s v=""/>
    <n v="15.311"/>
    <n v="0"/>
    <n v="28.15"/>
    <n v="352.15"/>
    <n v="380.3"/>
    <s v="UBI GAMES SA"/>
    <x v="2"/>
    <x v="0"/>
    <x v="0"/>
    <d v="2016-01-01T00:00:00"/>
    <d v="2016-08-11T00:00:00"/>
    <s v="GROUPM SERVICES AG"/>
    <x v="76"/>
    <x v="2"/>
  </r>
  <r>
    <d v="2016-04-06T00:00:00"/>
    <n v="18314"/>
    <n v="0"/>
    <n v="1"/>
    <s v="XAXIS-XP-HP-D"/>
    <n v="1373.82"/>
    <s v="CHF"/>
    <s v=""/>
    <n v="215.78899999999999"/>
    <n v="0"/>
    <n v="328"/>
    <n v="4100"/>
    <n v="4428"/>
    <s v="UBI GAMES SA"/>
    <x v="2"/>
    <x v="0"/>
    <x v="0"/>
    <d v="2016-01-01T00:00:00"/>
    <d v="2016-08-11T00:00:00"/>
    <s v="GROUPM SERVICES AG"/>
    <x v="105"/>
    <x v="2"/>
  </r>
  <r>
    <d v="2016-04-06T00:00:00"/>
    <n v="18314"/>
    <n v="0"/>
    <n v="2"/>
    <s v="XAXIS-XP-HP-F"/>
    <n v="715.34"/>
    <s v="CHF"/>
    <s v=""/>
    <n v="123.684"/>
    <n v="0"/>
    <n v="188"/>
    <n v="2350"/>
    <n v="2538"/>
    <s v="UBI GAMES SA"/>
    <x v="2"/>
    <x v="0"/>
    <x v="0"/>
    <d v="2016-01-01T00:00:00"/>
    <d v="2016-08-11T00:00:00"/>
    <s v="GROUPM SERVICES AG"/>
    <x v="105"/>
    <x v="2"/>
  </r>
  <r>
    <d v="2016-04-06T00:00:00"/>
    <n v="18314"/>
    <n v="0"/>
    <n v="3"/>
    <s v="XAXIS-XP-WB-D"/>
    <n v="1085.3399999999999"/>
    <s v="CHF"/>
    <s v=""/>
    <n v="146.428"/>
    <n v="0"/>
    <n v="328"/>
    <n v="4100"/>
    <n v="4428"/>
    <s v="UBI GAMES SA"/>
    <x v="2"/>
    <x v="0"/>
    <x v="0"/>
    <d v="2016-01-01T00:00:00"/>
    <d v="2016-08-11T00:00:00"/>
    <s v="GROUPM SERVICES AG"/>
    <x v="105"/>
    <x v="2"/>
  </r>
  <r>
    <d v="2016-04-06T00:00:00"/>
    <n v="18314"/>
    <n v="0"/>
    <n v="4"/>
    <s v="XAXIS-XP-WB-F"/>
    <n v="429.65"/>
    <s v="CHF"/>
    <s v=""/>
    <n v="71.429000000000002"/>
    <n v="0"/>
    <n v="160"/>
    <n v="2000"/>
    <n v="2160"/>
    <s v="UBI GAMES SA"/>
    <x v="2"/>
    <x v="0"/>
    <x v="0"/>
    <d v="2016-01-01T00:00:00"/>
    <d v="2016-08-11T00:00:00"/>
    <s v="GROUPM SERVICES AG"/>
    <x v="105"/>
    <x v="2"/>
  </r>
  <r>
    <d v="2016-04-06T00:00:00"/>
    <n v="18323"/>
    <n v="0"/>
    <n v="1"/>
    <s v="XAXIS-XT-ROLLS-D"/>
    <n v="5122.2"/>
    <s v="CHF"/>
    <s v=""/>
    <n v="302.99900000000002"/>
    <n v="0"/>
    <n v="799.9"/>
    <n v="9998.9500000000007"/>
    <n v="10798.85"/>
    <s v="ALLIANZ"/>
    <x v="1"/>
    <x v="0"/>
    <x v="1"/>
    <d v="2016-01-01T00:00:00"/>
    <d v="2016-08-11T00:00:00"/>
    <s v="GROUPM SERVICES AG"/>
    <x v="2"/>
    <x v="2"/>
  </r>
  <r>
    <d v="2016-04-06T00:00:00"/>
    <n v="18323"/>
    <n v="0"/>
    <n v="2"/>
    <s v="XAXIS-XT-ROLLS-F"/>
    <n v="1251.3599999999999"/>
    <s v="CHF"/>
    <s v=""/>
    <n v="77.352999999999994"/>
    <n v="0"/>
    <n v="204.2"/>
    <n v="2552.65"/>
    <n v="2756.85"/>
    <s v="ALLIANZ"/>
    <x v="1"/>
    <x v="0"/>
    <x v="1"/>
    <d v="2016-01-01T00:00:00"/>
    <d v="2016-08-11T00:00:00"/>
    <s v="GROUPM SERVICES AG"/>
    <x v="2"/>
    <x v="2"/>
  </r>
  <r>
    <d v="2016-04-06T00:00:00"/>
    <n v="18323"/>
    <n v="0"/>
    <n v="3"/>
    <s v="XAXIS-XT-ROLLS-I"/>
    <n v="314.14999999999998"/>
    <s v="CHF"/>
    <s v=""/>
    <n v="19.244"/>
    <n v="0"/>
    <n v="50.8"/>
    <n v="635.04999999999995"/>
    <n v="685.85"/>
    <s v="ALLIANZ"/>
    <x v="1"/>
    <x v="0"/>
    <x v="1"/>
    <d v="2016-01-01T00:00:00"/>
    <d v="2016-08-11T00:00:00"/>
    <s v="GROUPM SERVICES AG"/>
    <x v="2"/>
    <x v="2"/>
  </r>
  <r>
    <d v="2016-04-06T00:00:00"/>
    <n v="18324"/>
    <n v="0"/>
    <n v="1"/>
    <s v="XAXIS-XT-ROLLS-D"/>
    <n v="6480.92"/>
    <s v="CHF"/>
    <s v=""/>
    <n v="383.37299999999999"/>
    <n v="0"/>
    <n v="889.4"/>
    <n v="11117.8"/>
    <n v="12007.2"/>
    <s v="ALLIANZ"/>
    <x v="1"/>
    <x v="0"/>
    <x v="1"/>
    <d v="2016-01-01T00:00:00"/>
    <d v="2016-08-11T00:00:00"/>
    <s v="GROUPM SERVICES AG"/>
    <x v="55"/>
    <x v="2"/>
  </r>
  <r>
    <d v="2016-04-06T00:00:00"/>
    <n v="18324"/>
    <n v="0"/>
    <n v="4"/>
    <s v="XAXIS-XT-ROLLS-D"/>
    <n v="2186.71"/>
    <s v="CHF"/>
    <s v=""/>
    <n v="129.35300000000001"/>
    <n v="0"/>
    <n v="300.10000000000002"/>
    <n v="3751.25"/>
    <n v="4051.35"/>
    <s v="ALLIANZ"/>
    <x v="1"/>
    <x v="0"/>
    <x v="1"/>
    <d v="2016-01-01T00:00:00"/>
    <d v="2016-08-11T00:00:00"/>
    <s v="GROUPM SERVICES AG"/>
    <x v="55"/>
    <x v="2"/>
  </r>
  <r>
    <d v="2016-04-06T00:00:00"/>
    <n v="18324"/>
    <n v="0"/>
    <n v="2"/>
    <s v="XAXIS-XT-ROLLS-F"/>
    <n v="2681.23"/>
    <s v="CHF"/>
    <s v=""/>
    <n v="165.74"/>
    <n v="0"/>
    <n v="384.5"/>
    <n v="4806.45"/>
    <n v="5190.95"/>
    <s v="ALLIANZ"/>
    <x v="1"/>
    <x v="0"/>
    <x v="1"/>
    <d v="2016-01-01T00:00:00"/>
    <d v="2016-08-11T00:00:00"/>
    <s v="GROUPM SERVICES AG"/>
    <x v="55"/>
    <x v="2"/>
  </r>
  <r>
    <d v="2016-04-06T00:00:00"/>
    <n v="18324"/>
    <n v="0"/>
    <n v="5"/>
    <s v="XAXIS-XT-ROLLS-F"/>
    <n v="707.38"/>
    <s v="CHF"/>
    <s v=""/>
    <n v="43.726999999999997"/>
    <n v="0"/>
    <n v="101.45"/>
    <n v="1268.0999999999999"/>
    <n v="1369.55"/>
    <s v="ALLIANZ"/>
    <x v="1"/>
    <x v="0"/>
    <x v="1"/>
    <d v="2016-01-01T00:00:00"/>
    <d v="2016-08-11T00:00:00"/>
    <s v="GROUPM SERVICES AG"/>
    <x v="55"/>
    <x v="2"/>
  </r>
  <r>
    <d v="2016-04-06T00:00:00"/>
    <n v="18324"/>
    <n v="0"/>
    <n v="3"/>
    <s v="XAXIS-XT-ROLLS-I"/>
    <n v="544.96"/>
    <s v="CHF"/>
    <s v=""/>
    <n v="33.383000000000003"/>
    <n v="0"/>
    <n v="77.45"/>
    <n v="968.1"/>
    <n v="1045.55"/>
    <s v="ALLIANZ"/>
    <x v="1"/>
    <x v="0"/>
    <x v="1"/>
    <d v="2016-01-01T00:00:00"/>
    <d v="2016-08-11T00:00:00"/>
    <s v="GROUPM SERVICES AG"/>
    <x v="55"/>
    <x v="2"/>
  </r>
  <r>
    <d v="2016-04-06T00:00:00"/>
    <n v="18324"/>
    <n v="0"/>
    <n v="6"/>
    <s v="XAXIS-XT-ROLLS-I"/>
    <n v="120.51"/>
    <s v="CHF"/>
    <s v=""/>
    <n v="7.3819999999999997"/>
    <n v="0"/>
    <n v="17.149999999999999"/>
    <n v="214.1"/>
    <n v="231.25"/>
    <s v="ALLIANZ"/>
    <x v="1"/>
    <x v="0"/>
    <x v="1"/>
    <d v="2016-01-01T00:00:00"/>
    <d v="2016-08-11T00:00:00"/>
    <s v="GROUPM SERVICES AG"/>
    <x v="55"/>
    <x v="2"/>
  </r>
  <r>
    <d v="2016-04-06T00:00:00"/>
    <n v="18325"/>
    <n v="0"/>
    <n v="4"/>
    <s v="XAXIS-XP-UAP-D"/>
    <n v="686.73"/>
    <s v="CHF"/>
    <s v=""/>
    <n v="150.47300000000001"/>
    <n v="0"/>
    <n v="144.44999999999999"/>
    <n v="1805.7"/>
    <n v="1950.15"/>
    <s v="ALLIANZ"/>
    <x v="1"/>
    <x v="0"/>
    <x v="0"/>
    <d v="2016-01-01T00:00:00"/>
    <d v="2016-08-11T00:00:00"/>
    <s v="GROUPM SERVICES AG"/>
    <x v="56"/>
    <x v="2"/>
  </r>
  <r>
    <d v="2016-04-06T00:00:00"/>
    <n v="18325"/>
    <n v="0"/>
    <n v="5"/>
    <s v="XAXIS-XP-UAP-F"/>
    <n v="358.51"/>
    <s v="CHF"/>
    <s v=""/>
    <n v="78.004999999999995"/>
    <n v="0"/>
    <n v="74.900000000000006"/>
    <n v="936.05"/>
    <n v="1010.95"/>
    <s v="ALLIANZ"/>
    <x v="1"/>
    <x v="0"/>
    <x v="0"/>
    <d v="2016-01-01T00:00:00"/>
    <d v="2016-08-11T00:00:00"/>
    <s v="GROUPM SERVICES AG"/>
    <x v="56"/>
    <x v="2"/>
  </r>
  <r>
    <d v="2016-04-06T00:00:00"/>
    <n v="18325"/>
    <n v="0"/>
    <n v="6"/>
    <s v="XAXIS-XP-UAP-I"/>
    <n v="27.83"/>
    <s v="CHF"/>
    <s v=""/>
    <n v="13.829000000000001"/>
    <n v="0"/>
    <n v="13.3"/>
    <n v="165.95"/>
    <n v="179.25"/>
    <s v="ALLIANZ"/>
    <x v="1"/>
    <x v="0"/>
    <x v="0"/>
    <d v="2016-01-01T00:00:00"/>
    <d v="2016-08-11T00:00:00"/>
    <s v="GROUPM SERVICES AG"/>
    <x v="56"/>
    <x v="2"/>
  </r>
  <r>
    <d v="2016-04-06T00:00:00"/>
    <n v="18327"/>
    <n v="0"/>
    <n v="1"/>
    <s v="XAXIS-XP-UAP-D"/>
    <n v="3565.47"/>
    <s v="CHF"/>
    <s v=""/>
    <n v="781.25"/>
    <n v="0"/>
    <n v="500"/>
    <n v="6250"/>
    <n v="6750"/>
    <s v="AMAG"/>
    <x v="1"/>
    <x v="0"/>
    <x v="0"/>
    <d v="2016-01-01T00:00:00"/>
    <d v="2016-08-11T00:00:00"/>
    <s v="GROUPM SERVICES AG"/>
    <x v="106"/>
    <x v="2"/>
  </r>
  <r>
    <d v="2016-04-06T00:00:00"/>
    <n v="18327"/>
    <n v="0"/>
    <n v="2"/>
    <s v="XAXIS-XP-UAP-F"/>
    <n v="1579.88"/>
    <s v="CHF"/>
    <s v=""/>
    <n v="343.75"/>
    <n v="0"/>
    <n v="220"/>
    <n v="2750"/>
    <n v="2970"/>
    <s v="AMAG"/>
    <x v="1"/>
    <x v="0"/>
    <x v="0"/>
    <d v="2016-01-01T00:00:00"/>
    <d v="2016-08-11T00:00:00"/>
    <s v="GROUPM SERVICES AG"/>
    <x v="106"/>
    <x v="2"/>
  </r>
  <r>
    <d v="2016-04-06T00:00:00"/>
    <n v="18328"/>
    <n v="0"/>
    <n v="4"/>
    <s v="XAXIS-XP-HP-D"/>
    <n v="331.06"/>
    <s v="CHF"/>
    <s v=""/>
    <n v="52"/>
    <n v="0"/>
    <n v="79.05"/>
    <n v="988"/>
    <n v="1067.05"/>
    <s v="AUDI"/>
    <x v="1"/>
    <x v="0"/>
    <x v="0"/>
    <d v="2016-01-01T00:00:00"/>
    <d v="2016-08-11T00:00:00"/>
    <s v="GROUPM SERVICES AG"/>
    <x v="107"/>
    <x v="2"/>
  </r>
  <r>
    <d v="2016-04-06T00:00:00"/>
    <n v="18328"/>
    <n v="0"/>
    <n v="10"/>
    <s v="XAXIS-XP-HP-D"/>
    <n v="1400.63"/>
    <s v="CHF"/>
    <s v=""/>
    <n v="220"/>
    <n v="0"/>
    <n v="404.8"/>
    <n v="5060"/>
    <n v="5464.8"/>
    <s v="AUDI"/>
    <x v="1"/>
    <x v="0"/>
    <x v="0"/>
    <d v="2016-01-01T00:00:00"/>
    <d v="2016-08-11T00:00:00"/>
    <s v="GROUPM SERVICES AG"/>
    <x v="107"/>
    <x v="2"/>
  </r>
  <r>
    <d v="2016-04-06T00:00:00"/>
    <n v="18328"/>
    <n v="0"/>
    <n v="5"/>
    <s v="XAXIS-XP-HP-F"/>
    <n v="144.01"/>
    <s v="CHF"/>
    <s v=""/>
    <n v="24.899000000000001"/>
    <n v="0"/>
    <n v="37.85"/>
    <n v="473.1"/>
    <n v="510.95"/>
    <s v="AUDI"/>
    <x v="1"/>
    <x v="0"/>
    <x v="0"/>
    <d v="2016-01-01T00:00:00"/>
    <d v="2016-08-11T00:00:00"/>
    <s v="GROUPM SERVICES AG"/>
    <x v="107"/>
    <x v="2"/>
  </r>
  <r>
    <d v="2016-04-06T00:00:00"/>
    <n v="18328"/>
    <n v="0"/>
    <n v="11"/>
    <s v="XAXIS-XP-HP-F"/>
    <n v="427.99"/>
    <s v="CHF"/>
    <s v=""/>
    <n v="74"/>
    <n v="0"/>
    <n v="136.15"/>
    <n v="1702"/>
    <n v="1838.15"/>
    <s v="AUDI"/>
    <x v="1"/>
    <x v="0"/>
    <x v="0"/>
    <d v="2016-01-01T00:00:00"/>
    <d v="2016-08-11T00:00:00"/>
    <s v="GROUPM SERVICES AG"/>
    <x v="107"/>
    <x v="2"/>
  </r>
  <r>
    <d v="2016-04-06T00:00:00"/>
    <n v="18328"/>
    <n v="0"/>
    <n v="6"/>
    <s v="XAXIS-XP-HP-I"/>
    <n v="66.099999999999994"/>
    <s v="CHF"/>
    <s v=""/>
    <n v="9.7799999999999994"/>
    <n v="0"/>
    <n v="14.85"/>
    <n v="185.8"/>
    <n v="200.65"/>
    <s v="AUDI"/>
    <x v="1"/>
    <x v="0"/>
    <x v="0"/>
    <d v="2016-01-01T00:00:00"/>
    <d v="2016-08-11T00:00:00"/>
    <s v="GROUPM SERVICES AG"/>
    <x v="107"/>
    <x v="2"/>
  </r>
  <r>
    <d v="2016-04-06T00:00:00"/>
    <n v="18328"/>
    <n v="0"/>
    <n v="12"/>
    <s v="XAXIS-XP-HP-I"/>
    <n v="86.85"/>
    <s v="CHF"/>
    <s v=""/>
    <n v="12.85"/>
    <n v="0"/>
    <n v="23.65"/>
    <n v="295.55"/>
    <n v="319.2"/>
    <s v="AUDI"/>
    <x v="1"/>
    <x v="0"/>
    <x v="0"/>
    <d v="2016-01-01T00:00:00"/>
    <d v="2016-08-11T00:00:00"/>
    <s v="GROUPM SERVICES AG"/>
    <x v="107"/>
    <x v="2"/>
  </r>
  <r>
    <d v="2016-04-06T00:00:00"/>
    <n v="18328"/>
    <n v="0"/>
    <n v="1"/>
    <s v="XAXIS-XP-UAP-D"/>
    <n v="538.53"/>
    <s v="CHF"/>
    <s v=""/>
    <n v="118"/>
    <n v="0"/>
    <n v="75.5"/>
    <n v="944"/>
    <n v="1019.5"/>
    <s v="AUDI"/>
    <x v="1"/>
    <x v="0"/>
    <x v="0"/>
    <d v="2016-01-01T00:00:00"/>
    <d v="2016-08-11T00:00:00"/>
    <s v="GROUPM SERVICES AG"/>
    <x v="107"/>
    <x v="2"/>
  </r>
  <r>
    <d v="2016-04-06T00:00:00"/>
    <n v="18328"/>
    <n v="0"/>
    <n v="7"/>
    <s v="XAXIS-XP-UAP-D"/>
    <n v="2281.9"/>
    <s v="CHF"/>
    <s v=""/>
    <n v="500"/>
    <n v="0"/>
    <n v="480"/>
    <n v="6000"/>
    <n v="6480"/>
    <s v="AUDI"/>
    <x v="1"/>
    <x v="0"/>
    <x v="0"/>
    <d v="2016-01-01T00:00:00"/>
    <d v="2016-08-11T00:00:00"/>
    <s v="GROUPM SERVICES AG"/>
    <x v="107"/>
    <x v="2"/>
  </r>
  <r>
    <d v="2016-04-06T00:00:00"/>
    <n v="18328"/>
    <n v="0"/>
    <n v="2"/>
    <s v="XAXIS-XP-UAP-F"/>
    <n v="193.03"/>
    <s v="CHF"/>
    <s v=""/>
    <n v="42"/>
    <n v="0"/>
    <n v="26.9"/>
    <n v="336"/>
    <n v="362.9"/>
    <s v="AUDI"/>
    <x v="1"/>
    <x v="0"/>
    <x v="0"/>
    <d v="2016-01-01T00:00:00"/>
    <d v="2016-08-11T00:00:00"/>
    <s v="GROUPM SERVICES AG"/>
    <x v="107"/>
    <x v="2"/>
  </r>
  <r>
    <d v="2016-04-06T00:00:00"/>
    <n v="18328"/>
    <n v="0"/>
    <n v="8"/>
    <s v="XAXIS-XP-UAP-F"/>
    <n v="579.1"/>
    <s v="CHF"/>
    <s v=""/>
    <n v="126"/>
    <n v="0"/>
    <n v="120.95"/>
    <n v="1512"/>
    <n v="1632.95"/>
    <s v="AUDI"/>
    <x v="1"/>
    <x v="0"/>
    <x v="0"/>
    <d v="2016-01-01T00:00:00"/>
    <d v="2016-08-11T00:00:00"/>
    <s v="GROUPM SERVICES AG"/>
    <x v="107"/>
    <x v="2"/>
  </r>
  <r>
    <d v="2016-04-06T00:00:00"/>
    <n v="18328"/>
    <n v="0"/>
    <n v="3"/>
    <s v="XAXIS-XP-UAP-I"/>
    <n v="10.06"/>
    <s v="CHF"/>
    <s v=""/>
    <n v="5"/>
    <n v="0"/>
    <n v="3.2"/>
    <n v="40"/>
    <n v="43.2"/>
    <s v="AUDI"/>
    <x v="1"/>
    <x v="0"/>
    <x v="0"/>
    <d v="2016-01-01T00:00:00"/>
    <d v="2016-08-11T00:00:00"/>
    <s v="GROUPM SERVICES AG"/>
    <x v="107"/>
    <x v="2"/>
  </r>
  <r>
    <d v="2016-04-06T00:00:00"/>
    <n v="18328"/>
    <n v="0"/>
    <n v="9"/>
    <s v="XAXIS-XP-UAP-I"/>
    <n v="72.459999999999994"/>
    <s v="CHF"/>
    <s v=""/>
    <n v="36"/>
    <n v="0"/>
    <n v="34.549999999999997"/>
    <n v="432"/>
    <n v="466.55"/>
    <s v="AUDI"/>
    <x v="1"/>
    <x v="0"/>
    <x v="0"/>
    <d v="2016-01-01T00:00:00"/>
    <d v="2016-08-11T00:00:00"/>
    <s v="GROUPM SERVICES AG"/>
    <x v="107"/>
    <x v="2"/>
  </r>
  <r>
    <d v="2016-04-06T00:00:00"/>
    <n v="18330"/>
    <n v="0"/>
    <n v="3"/>
    <s v="XAXIS-XM-MRT-D"/>
    <n v="280.89999999999998"/>
    <s v="CHF"/>
    <s v=""/>
    <n v="29.719000000000001"/>
    <n v="0"/>
    <n v="52.3"/>
    <n v="653.79999999999995"/>
    <n v="706.1"/>
    <s v="BONGRAIN"/>
    <x v="1"/>
    <x v="0"/>
    <x v="2"/>
    <d v="2016-01-01T00:00:00"/>
    <d v="2016-08-11T00:00:00"/>
    <s v="GROUPM SERVICES AG"/>
    <x v="59"/>
    <x v="2"/>
  </r>
  <r>
    <d v="2016-04-06T00:00:00"/>
    <n v="18330"/>
    <n v="0"/>
    <n v="4"/>
    <s v="XAXIS-XM-MRT-F"/>
    <n v="58.87"/>
    <s v="CHF"/>
    <s v=""/>
    <n v="15.254"/>
    <n v="0"/>
    <n v="26.85"/>
    <n v="335.6"/>
    <n v="362.45"/>
    <s v="BONGRAIN"/>
    <x v="1"/>
    <x v="0"/>
    <x v="2"/>
    <d v="2016-01-01T00:00:00"/>
    <d v="2016-08-11T00:00:00"/>
    <s v="GROUPM SERVICES AG"/>
    <x v="59"/>
    <x v="2"/>
  </r>
  <r>
    <d v="2016-04-06T00:00:00"/>
    <n v="18330"/>
    <n v="0"/>
    <n v="1"/>
    <s v="XAXIS-XP-HP-D"/>
    <n v="662.44"/>
    <s v="CHF"/>
    <s v=""/>
    <n v="104.051"/>
    <n v="0"/>
    <n v="158.15"/>
    <n v="1976.95"/>
    <n v="2135.1"/>
    <s v="BONGRAIN"/>
    <x v="1"/>
    <x v="0"/>
    <x v="0"/>
    <d v="2016-01-01T00:00:00"/>
    <d v="2016-08-11T00:00:00"/>
    <s v="GROUPM SERVICES AG"/>
    <x v="59"/>
    <x v="2"/>
  </r>
  <r>
    <d v="2016-04-06T00:00:00"/>
    <n v="18330"/>
    <n v="0"/>
    <n v="2"/>
    <s v="XAXIS-XP-HP-F"/>
    <n v="123.12"/>
    <s v="CHF"/>
    <s v=""/>
    <n v="21.288"/>
    <n v="0"/>
    <n v="32.35"/>
    <n v="404.45"/>
    <n v="436.8"/>
    <s v="BONGRAIN"/>
    <x v="1"/>
    <x v="0"/>
    <x v="0"/>
    <d v="2016-01-01T00:00:00"/>
    <d v="2016-08-11T00:00:00"/>
    <s v="GROUPM SERVICES AG"/>
    <x v="59"/>
    <x v="2"/>
  </r>
  <r>
    <d v="2016-04-06T00:00:00"/>
    <n v="18331"/>
    <n v="0"/>
    <n v="5"/>
    <s v="XAXIS-XM-MRT-D"/>
    <n v="827.13"/>
    <s v="CHF"/>
    <s v=""/>
    <n v="87.510999999999996"/>
    <n v="0"/>
    <n v="182"/>
    <n v="2275.3000000000002"/>
    <n v="2457.3000000000002"/>
    <s v="BONGRAIN"/>
    <x v="1"/>
    <x v="0"/>
    <x v="2"/>
    <d v="2016-01-01T00:00:00"/>
    <d v="2016-08-11T00:00:00"/>
    <s v="GROUPM SERVICES AG"/>
    <x v="61"/>
    <x v="2"/>
  </r>
  <r>
    <d v="2016-04-06T00:00:00"/>
    <n v="18331"/>
    <n v="0"/>
    <n v="6"/>
    <s v="XAXIS-XM-MRT-F"/>
    <n v="183.13"/>
    <s v="CHF"/>
    <s v=""/>
    <n v="47.448999999999998"/>
    <n v="0"/>
    <n v="98.7"/>
    <n v="1233.6500000000001"/>
    <n v="1332.35"/>
    <s v="BONGRAIN"/>
    <x v="1"/>
    <x v="0"/>
    <x v="2"/>
    <d v="2016-01-01T00:00:00"/>
    <d v="2016-08-11T00:00:00"/>
    <s v="GROUPM SERVICES AG"/>
    <x v="61"/>
    <x v="2"/>
  </r>
  <r>
    <d v="2016-04-06T00:00:00"/>
    <n v="18331"/>
    <n v="0"/>
    <n v="1"/>
    <s v="XAXIS-XP-HP-D"/>
    <n v="1010.94"/>
    <s v="CHF"/>
    <s v=""/>
    <n v="158.791"/>
    <n v="0"/>
    <n v="241.35"/>
    <n v="3017.05"/>
    <n v="3258.4"/>
    <s v="BONGRAIN"/>
    <x v="1"/>
    <x v="0"/>
    <x v="0"/>
    <d v="2016-01-01T00:00:00"/>
    <d v="2016-08-11T00:00:00"/>
    <s v="GROUPM SERVICES AG"/>
    <x v="61"/>
    <x v="2"/>
  </r>
  <r>
    <d v="2016-04-06T00:00:00"/>
    <n v="18331"/>
    <n v="0"/>
    <n v="3"/>
    <s v="XAXIS-XP-HP-D"/>
    <n v="749.19"/>
    <s v="CHF"/>
    <s v=""/>
    <n v="117.67700000000001"/>
    <n v="0"/>
    <n v="216.5"/>
    <n v="2706.55"/>
    <n v="2923.05"/>
    <s v="BONGRAIN"/>
    <x v="1"/>
    <x v="0"/>
    <x v="0"/>
    <d v="2016-01-01T00:00:00"/>
    <d v="2016-08-11T00:00:00"/>
    <s v="GROUPM SERVICES AG"/>
    <x v="61"/>
    <x v="2"/>
  </r>
  <r>
    <d v="2016-04-06T00:00:00"/>
    <n v="18331"/>
    <n v="0"/>
    <n v="2"/>
    <s v="XAXIS-XP-HP-F"/>
    <n v="434.91"/>
    <s v="CHF"/>
    <s v=""/>
    <n v="75.197000000000003"/>
    <n v="0"/>
    <n v="114.3"/>
    <n v="1428.75"/>
    <n v="1543.05"/>
    <s v="BONGRAIN"/>
    <x v="1"/>
    <x v="0"/>
    <x v="0"/>
    <d v="2016-01-01T00:00:00"/>
    <d v="2016-08-11T00:00:00"/>
    <s v="GROUPM SERVICES AG"/>
    <x v="61"/>
    <x v="2"/>
  </r>
  <r>
    <d v="2016-04-06T00:00:00"/>
    <n v="18331"/>
    <n v="0"/>
    <n v="4"/>
    <s v="XAXIS-XP-HP-F"/>
    <n v="321.07"/>
    <s v="CHF"/>
    <s v=""/>
    <n v="55.514000000000003"/>
    <n v="0"/>
    <n v="102.15"/>
    <n v="1276.8"/>
    <n v="1378.95"/>
    <s v="BONGRAIN"/>
    <x v="1"/>
    <x v="0"/>
    <x v="0"/>
    <d v="2016-01-01T00:00:00"/>
    <d v="2016-08-11T00:00:00"/>
    <s v="GROUPM SERVICES AG"/>
    <x v="61"/>
    <x v="2"/>
  </r>
  <r>
    <d v="2016-04-06T00:00:00"/>
    <n v="18332"/>
    <n v="0"/>
    <n v="1"/>
    <s v="XAXIS-XM-MRT-D"/>
    <n v="522.65"/>
    <s v="CHF"/>
    <s v=""/>
    <n v="55.296999999999997"/>
    <n v="0"/>
    <n v="115"/>
    <n v="1437.7"/>
    <n v="1552.7"/>
    <s v="SAVENCIA FROMAGE"/>
    <x v="1"/>
    <x v="0"/>
    <x v="2"/>
    <d v="2016-01-01T00:00:00"/>
    <d v="2016-08-11T00:00:00"/>
    <s v="GROUPM SERVICES AG"/>
    <x v="108"/>
    <x v="2"/>
  </r>
  <r>
    <d v="2016-04-06T00:00:00"/>
    <n v="18332"/>
    <n v="0"/>
    <n v="2"/>
    <s v="XAXIS-XM-MRT-F"/>
    <n v="18.149999999999999"/>
    <s v="CHF"/>
    <s v=""/>
    <n v="4.7030000000000003"/>
    <n v="0"/>
    <n v="9.8000000000000007"/>
    <n v="122.3"/>
    <n v="132.1"/>
    <s v="SAVENCIA FROMAGE"/>
    <x v="1"/>
    <x v="0"/>
    <x v="2"/>
    <d v="2016-01-01T00:00:00"/>
    <d v="2016-08-11T00:00:00"/>
    <s v="GROUPM SERVICES AG"/>
    <x v="108"/>
    <x v="2"/>
  </r>
  <r>
    <d v="2016-04-06T00:00:00"/>
    <n v="18332"/>
    <n v="0"/>
    <n v="3"/>
    <s v="XAXIS-XP-HP-D"/>
    <n v="345.3"/>
    <s v="CHF"/>
    <s v=""/>
    <n v="54.237000000000002"/>
    <n v="0"/>
    <n v="82.45"/>
    <n v="1030.5"/>
    <n v="1112.95"/>
    <s v="SAVENCIA FROMAGE"/>
    <x v="1"/>
    <x v="0"/>
    <x v="0"/>
    <d v="2016-01-01T00:00:00"/>
    <d v="2016-08-11T00:00:00"/>
    <s v="GROUPM SERVICES AG"/>
    <x v="108"/>
    <x v="2"/>
  </r>
  <r>
    <d v="2016-04-06T00:00:00"/>
    <n v="18332"/>
    <n v="0"/>
    <n v="4"/>
    <s v="XAXIS-XP-HP-F"/>
    <n v="111.97"/>
    <s v="CHF"/>
    <s v=""/>
    <n v="19.36"/>
    <n v="0"/>
    <n v="29.45"/>
    <n v="367.85"/>
    <n v="397.3"/>
    <s v="SAVENCIA FROMAGE"/>
    <x v="1"/>
    <x v="0"/>
    <x v="0"/>
    <d v="2016-01-01T00:00:00"/>
    <d v="2016-08-11T00:00:00"/>
    <s v="GROUPM SERVICES AG"/>
    <x v="108"/>
    <x v="2"/>
  </r>
  <r>
    <d v="2016-04-06T00:00:00"/>
    <n v="18332"/>
    <n v="0"/>
    <n v="5"/>
    <s v="XAXIS-XP-WB-D"/>
    <n v="159.63999999999999"/>
    <s v="CHF"/>
    <s v=""/>
    <n v="21.538"/>
    <n v="0"/>
    <n v="41.35"/>
    <n v="516.9"/>
    <n v="558.25"/>
    <s v="SAVENCIA FROMAGE"/>
    <x v="1"/>
    <x v="0"/>
    <x v="0"/>
    <d v="2016-01-01T00:00:00"/>
    <d v="2016-08-11T00:00:00"/>
    <s v="GROUPM SERVICES AG"/>
    <x v="108"/>
    <x v="2"/>
  </r>
  <r>
    <d v="2016-04-06T00:00:00"/>
    <n v="18332"/>
    <n v="0"/>
    <n v="6"/>
    <s v="XAXIS-XP-WB-F"/>
    <n v="37.299999999999997"/>
    <s v="CHF"/>
    <s v=""/>
    <n v="6.2009999999999996"/>
    <n v="0"/>
    <n v="11.9"/>
    <n v="148.80000000000001"/>
    <n v="160.69999999999999"/>
    <s v="SAVENCIA FROMAGE"/>
    <x v="1"/>
    <x v="0"/>
    <x v="0"/>
    <d v="2016-01-01T00:00:00"/>
    <d v="2016-08-11T00:00:00"/>
    <s v="GROUPM SERVICES AG"/>
    <x v="108"/>
    <x v="2"/>
  </r>
  <r>
    <d v="2016-04-06T00:00:00"/>
    <n v="18333"/>
    <n v="0"/>
    <n v="4"/>
    <s v="XAXIS-XT-ROLLS-D"/>
    <n v="1006.63"/>
    <s v="CHF"/>
    <s v=""/>
    <n v="59.545999999999999"/>
    <n v="0"/>
    <n v="138.15"/>
    <n v="1726.85"/>
    <n v="1865"/>
    <s v="BSH HAUSGERAETE"/>
    <x v="1"/>
    <x v="0"/>
    <x v="1"/>
    <d v="2016-01-01T00:00:00"/>
    <d v="2016-08-11T00:00:00"/>
    <s v="GROUPM SERVICES AG"/>
    <x v="72"/>
    <x v="2"/>
  </r>
  <r>
    <d v="2016-04-06T00:00:00"/>
    <n v="18333"/>
    <n v="0"/>
    <n v="5"/>
    <s v="XAXIS-XT-ROLLS-F"/>
    <n v="333.53"/>
    <s v="CHF"/>
    <s v=""/>
    <n v="20.617000000000001"/>
    <n v="0"/>
    <n v="47.85"/>
    <n v="597.9"/>
    <n v="645.75"/>
    <s v="BSH HAUSGERAETE"/>
    <x v="1"/>
    <x v="0"/>
    <x v="1"/>
    <d v="2016-01-01T00:00:00"/>
    <d v="2016-08-11T00:00:00"/>
    <s v="GROUPM SERVICES AG"/>
    <x v="72"/>
    <x v="2"/>
  </r>
  <r>
    <d v="2016-04-06T00:00:00"/>
    <n v="18333"/>
    <n v="0"/>
    <n v="6"/>
    <s v="XAXIS-XT-ROLLS-I"/>
    <n v="44.94"/>
    <s v="CHF"/>
    <s v=""/>
    <n v="2.7530000000000001"/>
    <n v="0"/>
    <n v="6.4"/>
    <n v="79.849999999999994"/>
    <n v="86.25"/>
    <s v="BSH HAUSGERAETE"/>
    <x v="1"/>
    <x v="0"/>
    <x v="1"/>
    <d v="2016-01-01T00:00:00"/>
    <d v="2016-08-11T00:00:00"/>
    <s v="GROUPM SERVICES AG"/>
    <x v="72"/>
    <x v="2"/>
  </r>
  <r>
    <d v="2016-04-06T00:00:00"/>
    <n v="18333"/>
    <n v="0"/>
    <n v="1"/>
    <s v="XAXIS-XP-HP-D"/>
    <n v="292.81"/>
    <s v="CHF"/>
    <s v=""/>
    <n v="45.991999999999997"/>
    <n v="0"/>
    <n v="69.900000000000006"/>
    <n v="873.85"/>
    <n v="943.75"/>
    <s v="BSH HAUSGERAETE"/>
    <x v="1"/>
    <x v="0"/>
    <x v="0"/>
    <d v="2016-01-01T00:00:00"/>
    <d v="2016-08-11T00:00:00"/>
    <s v="GROUPM SERVICES AG"/>
    <x v="72"/>
    <x v="2"/>
  </r>
  <r>
    <d v="2016-04-06T00:00:00"/>
    <n v="18333"/>
    <n v="0"/>
    <n v="2"/>
    <s v="XAXIS-XP-HP-F"/>
    <n v="120.26"/>
    <s v="CHF"/>
    <s v=""/>
    <n v="20.792999999999999"/>
    <n v="0"/>
    <n v="31.6"/>
    <n v="395.05"/>
    <n v="426.65"/>
    <s v="BSH HAUSGERAETE"/>
    <x v="1"/>
    <x v="0"/>
    <x v="0"/>
    <d v="2016-01-01T00:00:00"/>
    <d v="2016-08-11T00:00:00"/>
    <s v="GROUPM SERVICES AG"/>
    <x v="72"/>
    <x v="2"/>
  </r>
  <r>
    <d v="2016-04-06T00:00:00"/>
    <n v="18333"/>
    <n v="0"/>
    <n v="3"/>
    <s v="XAXIS-XP-HP-I"/>
    <n v="7.23"/>
    <s v="CHF"/>
    <s v=""/>
    <n v="1.069"/>
    <n v="0"/>
    <n v="1.6"/>
    <n v="20.3"/>
    <n v="21.9"/>
    <s v="BSH HAUSGERAETE"/>
    <x v="1"/>
    <x v="0"/>
    <x v="0"/>
    <d v="2016-01-01T00:00:00"/>
    <d v="2016-08-11T00:00:00"/>
    <s v="GROUPM SERVICES AG"/>
    <x v="72"/>
    <x v="2"/>
  </r>
  <r>
    <d v="2016-04-06T00:00:00"/>
    <n v="18334"/>
    <n v="0"/>
    <n v="1"/>
    <s v="XAXIS-XP-UAP-D"/>
    <n v="2910.55"/>
    <s v="CHF"/>
    <s v=""/>
    <n v="637.74599999999998"/>
    <n v="0"/>
    <n v="408.15"/>
    <n v="5101.95"/>
    <n v="5510.1"/>
    <s v="CREDIT SUISSE"/>
    <x v="1"/>
    <x v="0"/>
    <x v="0"/>
    <d v="2016-01-01T00:00:00"/>
    <d v="2016-08-11T00:00:00"/>
    <s v="GROUPM SERVICES AG"/>
    <x v="40"/>
    <x v="2"/>
  </r>
  <r>
    <d v="2016-04-06T00:00:00"/>
    <n v="18334"/>
    <n v="0"/>
    <n v="2"/>
    <s v="XAXIS-XP-UAP-F"/>
    <n v="723.07"/>
    <s v="CHF"/>
    <s v=""/>
    <n v="157.32499999999999"/>
    <n v="0"/>
    <n v="100.7"/>
    <n v="1258.5999999999999"/>
    <n v="1359.3"/>
    <s v="CREDIT SUISSE"/>
    <x v="1"/>
    <x v="0"/>
    <x v="0"/>
    <d v="2016-01-01T00:00:00"/>
    <d v="2016-08-11T00:00:00"/>
    <s v="GROUPM SERVICES AG"/>
    <x v="40"/>
    <x v="2"/>
  </r>
  <r>
    <d v="2016-04-06T00:00:00"/>
    <n v="18334"/>
    <n v="0"/>
    <n v="3"/>
    <s v="XAXIS-XP-UAP-I"/>
    <n v="36.479999999999997"/>
    <s v="CHF"/>
    <s v=""/>
    <n v="18.123000000000001"/>
    <n v="0"/>
    <n v="11.6"/>
    <n v="145"/>
    <n v="156.6"/>
    <s v="CREDIT SUISSE"/>
    <x v="1"/>
    <x v="0"/>
    <x v="0"/>
    <d v="2016-01-01T00:00:00"/>
    <d v="2016-08-11T00:00:00"/>
    <s v="GROUPM SERVICES AG"/>
    <x v="40"/>
    <x v="2"/>
  </r>
  <r>
    <d v="2016-04-06T00:00:00"/>
    <n v="18334"/>
    <n v="0"/>
    <n v="4"/>
    <s v="XAXIS-XP-WB-D"/>
    <n v="540.72"/>
    <s v="CHF"/>
    <s v=""/>
    <n v="72.950999999999993"/>
    <n v="0"/>
    <n v="140.05000000000001"/>
    <n v="1750.8"/>
    <n v="1890.85"/>
    <s v="CREDIT SUISSE"/>
    <x v="1"/>
    <x v="0"/>
    <x v="0"/>
    <d v="2016-01-01T00:00:00"/>
    <d v="2016-08-11T00:00:00"/>
    <s v="GROUPM SERVICES AG"/>
    <x v="40"/>
    <x v="2"/>
  </r>
  <r>
    <d v="2016-04-06T00:00:00"/>
    <n v="18334"/>
    <n v="0"/>
    <n v="5"/>
    <s v="XAXIS-XP-WB-F"/>
    <n v="224.35"/>
    <s v="CHF"/>
    <s v=""/>
    <n v="37.296999999999997"/>
    <n v="0"/>
    <n v="71.599999999999994"/>
    <n v="895.15"/>
    <n v="966.75"/>
    <s v="CREDIT SUISSE"/>
    <x v="1"/>
    <x v="0"/>
    <x v="0"/>
    <d v="2016-01-01T00:00:00"/>
    <d v="2016-08-11T00:00:00"/>
    <s v="GROUPM SERVICES AG"/>
    <x v="40"/>
    <x v="2"/>
  </r>
  <r>
    <d v="2016-04-06T00:00:00"/>
    <n v="18335"/>
    <n v="0"/>
    <n v="7"/>
    <s v="XAXIS-XM-MRT-D"/>
    <n v="402.1"/>
    <s v="CHF"/>
    <s v=""/>
    <n v="42.542999999999999"/>
    <n v="0"/>
    <n v="88.5"/>
    <n v="1106.0999999999999"/>
    <n v="1194.5999999999999"/>
    <s v="CREDIT SUISSE"/>
    <x v="1"/>
    <x v="0"/>
    <x v="2"/>
    <d v="2016-01-01T00:00:00"/>
    <d v="2016-08-11T00:00:00"/>
    <s v="GROUPM SERVICES AG"/>
    <x v="109"/>
    <x v="2"/>
  </r>
  <r>
    <d v="2016-04-06T00:00:00"/>
    <n v="18335"/>
    <n v="0"/>
    <n v="8"/>
    <s v="XAXIS-XM-MRT-F"/>
    <n v="35.630000000000003"/>
    <s v="CHF"/>
    <s v=""/>
    <n v="9.2330000000000005"/>
    <n v="0"/>
    <n v="19.2"/>
    <n v="240.05"/>
    <n v="259.25"/>
    <s v="CREDIT SUISSE"/>
    <x v="1"/>
    <x v="0"/>
    <x v="2"/>
    <d v="2016-01-01T00:00:00"/>
    <d v="2016-08-11T00:00:00"/>
    <s v="GROUPM SERVICES AG"/>
    <x v="109"/>
    <x v="2"/>
  </r>
  <r>
    <d v="2016-04-06T00:00:00"/>
    <n v="18335"/>
    <n v="0"/>
    <n v="9"/>
    <s v="XAXIS-XM-MRT-I"/>
    <n v="39.68"/>
    <s v="CHF"/>
    <s v=""/>
    <n v="4.1189999999999998"/>
    <n v="0"/>
    <n v="8.5500000000000007"/>
    <n v="107.1"/>
    <n v="115.65"/>
    <s v="CREDIT SUISSE"/>
    <x v="1"/>
    <x v="0"/>
    <x v="2"/>
    <d v="2016-01-01T00:00:00"/>
    <d v="2016-08-11T00:00:00"/>
    <s v="GROUPM SERVICES AG"/>
    <x v="109"/>
    <x v="2"/>
  </r>
  <r>
    <d v="2016-04-06T00:00:00"/>
    <n v="18335"/>
    <n v="0"/>
    <n v="10"/>
    <s v="XAXIS-XT-ROLLS-D"/>
    <n v="224.08"/>
    <s v="CHF"/>
    <s v=""/>
    <n v="13.255000000000001"/>
    <n v="0"/>
    <n v="30.75"/>
    <n v="384.4"/>
    <n v="415.15"/>
    <s v="CREDIT SUISSE"/>
    <x v="1"/>
    <x v="0"/>
    <x v="1"/>
    <d v="2016-01-01T00:00:00"/>
    <d v="2016-08-11T00:00:00"/>
    <s v="GROUPM SERVICES AG"/>
    <x v="109"/>
    <x v="2"/>
  </r>
  <r>
    <d v="2016-04-06T00:00:00"/>
    <n v="18335"/>
    <n v="0"/>
    <n v="11"/>
    <s v="XAXIS-XT-ROLLS-I"/>
    <n v="5.1100000000000003"/>
    <s v="CHF"/>
    <s v=""/>
    <n v="0.313"/>
    <n v="0"/>
    <n v="0.75"/>
    <n v="9.1"/>
    <n v="9.85"/>
    <s v="CREDIT SUISSE"/>
    <x v="1"/>
    <x v="0"/>
    <x v="1"/>
    <d v="2016-01-01T00:00:00"/>
    <d v="2016-08-11T00:00:00"/>
    <s v="GROUPM SERVICES AG"/>
    <x v="109"/>
    <x v="2"/>
  </r>
  <r>
    <d v="2016-04-06T00:00:00"/>
    <n v="18335"/>
    <n v="0"/>
    <n v="4"/>
    <s v="XAXIS-XP-HP-D"/>
    <n v="227.53"/>
    <s v="CHF"/>
    <s v=""/>
    <n v="35.738999999999997"/>
    <n v="0"/>
    <n v="54.3"/>
    <n v="679.05"/>
    <n v="733.35"/>
    <s v="CREDIT SUISSE"/>
    <x v="1"/>
    <x v="0"/>
    <x v="0"/>
    <d v="2016-01-01T00:00:00"/>
    <d v="2016-08-11T00:00:00"/>
    <s v="GROUPM SERVICES AG"/>
    <x v="109"/>
    <x v="2"/>
  </r>
  <r>
    <d v="2016-04-06T00:00:00"/>
    <n v="18335"/>
    <n v="0"/>
    <n v="5"/>
    <s v="XAXIS-XP-HP-F"/>
    <n v="40.29"/>
    <s v="CHF"/>
    <s v=""/>
    <n v="6.9669999999999996"/>
    <n v="0"/>
    <n v="10.6"/>
    <n v="132.35"/>
    <n v="142.94999999999999"/>
    <s v="CREDIT SUISSE"/>
    <x v="1"/>
    <x v="0"/>
    <x v="0"/>
    <d v="2016-01-01T00:00:00"/>
    <d v="2016-08-11T00:00:00"/>
    <s v="GROUPM SERVICES AG"/>
    <x v="109"/>
    <x v="2"/>
  </r>
  <r>
    <d v="2016-04-06T00:00:00"/>
    <n v="18335"/>
    <n v="0"/>
    <n v="6"/>
    <s v="XAXIS-XP-HP-I"/>
    <n v="12.01"/>
    <s v="CHF"/>
    <s v=""/>
    <n v="1.7769999999999999"/>
    <n v="0"/>
    <n v="2.7"/>
    <n v="33.75"/>
    <n v="36.450000000000003"/>
    <s v="CREDIT SUISSE"/>
    <x v="1"/>
    <x v="0"/>
    <x v="0"/>
    <d v="2016-01-01T00:00:00"/>
    <d v="2016-08-11T00:00:00"/>
    <s v="GROUPM SERVICES AG"/>
    <x v="109"/>
    <x v="2"/>
  </r>
  <r>
    <d v="2016-04-06T00:00:00"/>
    <n v="18335"/>
    <n v="0"/>
    <n v="1"/>
    <s v="XAXIS-XP-WB-D"/>
    <n v="186.68"/>
    <s v="CHF"/>
    <s v=""/>
    <n v="25.186"/>
    <n v="0"/>
    <n v="48.35"/>
    <n v="604.45000000000005"/>
    <n v="652.79999999999995"/>
    <s v="CREDIT SUISSE"/>
    <x v="1"/>
    <x v="0"/>
    <x v="0"/>
    <d v="2016-01-01T00:00:00"/>
    <d v="2016-08-11T00:00:00"/>
    <s v="GROUPM SERVICES AG"/>
    <x v="109"/>
    <x v="2"/>
  </r>
  <r>
    <d v="2016-04-06T00:00:00"/>
    <n v="18335"/>
    <n v="0"/>
    <n v="2"/>
    <s v="XAXIS-XP-WB-F"/>
    <n v="41.4"/>
    <s v="CHF"/>
    <s v=""/>
    <n v="6.883"/>
    <n v="0"/>
    <n v="13.2"/>
    <n v="165.2"/>
    <n v="178.4"/>
    <s v="CREDIT SUISSE"/>
    <x v="1"/>
    <x v="0"/>
    <x v="0"/>
    <d v="2016-01-01T00:00:00"/>
    <d v="2016-08-11T00:00:00"/>
    <s v="GROUPM SERVICES AG"/>
    <x v="109"/>
    <x v="2"/>
  </r>
  <r>
    <d v="2016-04-06T00:00:00"/>
    <n v="18335"/>
    <n v="0"/>
    <n v="3"/>
    <s v="XAXIS-XP-WB-I"/>
    <n v="10.18"/>
    <s v="CHF"/>
    <s v=""/>
    <n v="1.7969999999999999"/>
    <n v="0"/>
    <n v="3.45"/>
    <n v="43.15"/>
    <n v="46.6"/>
    <s v="CREDIT SUISSE"/>
    <x v="1"/>
    <x v="0"/>
    <x v="0"/>
    <d v="2016-01-01T00:00:00"/>
    <d v="2016-08-11T00:00:00"/>
    <s v="GROUPM SERVICES AG"/>
    <x v="109"/>
    <x v="2"/>
  </r>
  <r>
    <d v="2016-04-06T00:00:00"/>
    <n v="18336"/>
    <n v="0"/>
    <n v="1"/>
    <s v="XAXIS-XP-UAP-D"/>
    <n v="1407.74"/>
    <s v="CHF"/>
    <s v=""/>
    <n v="308.45800000000003"/>
    <n v="0"/>
    <n v="296.10000000000002"/>
    <n v="3701.5"/>
    <n v="3997.6"/>
    <s v="CREDIT SUISSE"/>
    <x v="1"/>
    <x v="0"/>
    <x v="0"/>
    <d v="2016-01-01T00:00:00"/>
    <d v="2016-08-11T00:00:00"/>
    <s v="GROUPM SERVICES AG"/>
    <x v="110"/>
    <x v="2"/>
  </r>
  <r>
    <d v="2016-04-06T00:00:00"/>
    <n v="18336"/>
    <n v="0"/>
    <n v="2"/>
    <s v="XAXIS-XP-UAP-F"/>
    <n v="474.56"/>
    <s v="CHF"/>
    <s v=""/>
    <n v="103.256"/>
    <n v="0"/>
    <n v="99.1"/>
    <n v="1239.05"/>
    <n v="1338.15"/>
    <s v="CREDIT SUISSE"/>
    <x v="1"/>
    <x v="0"/>
    <x v="0"/>
    <d v="2016-01-01T00:00:00"/>
    <d v="2016-08-11T00:00:00"/>
    <s v="GROUPM SERVICES AG"/>
    <x v="110"/>
    <x v="2"/>
  </r>
  <r>
    <d v="2016-04-06T00:00:00"/>
    <n v="18336"/>
    <n v="0"/>
    <n v="3"/>
    <s v="XAXIS-XP-UAP-I"/>
    <n v="47.41"/>
    <s v="CHF"/>
    <s v=""/>
    <n v="23.555"/>
    <n v="0"/>
    <n v="22.6"/>
    <n v="282.64999999999998"/>
    <n v="305.25"/>
    <s v="CREDIT SUISSE"/>
    <x v="1"/>
    <x v="0"/>
    <x v="0"/>
    <d v="2016-01-01T00:00:00"/>
    <d v="2016-08-11T00:00:00"/>
    <s v="GROUPM SERVICES AG"/>
    <x v="110"/>
    <x v="2"/>
  </r>
  <r>
    <d v="2016-04-06T00:00:00"/>
    <n v="18337"/>
    <n v="0"/>
    <n v="1"/>
    <s v="XAXIS-XP-UAP-D"/>
    <n v="3935.35"/>
    <s v="CHF"/>
    <s v=""/>
    <n v="862.29600000000005"/>
    <n v="0"/>
    <n v="551.85"/>
    <n v="6898.35"/>
    <n v="7450.2"/>
    <s v="DANONE"/>
    <x v="1"/>
    <x v="0"/>
    <x v="0"/>
    <d v="2016-01-01T00:00:00"/>
    <d v="2016-08-11T00:00:00"/>
    <s v="GROUPM SERVICES AG"/>
    <x v="62"/>
    <x v="2"/>
  </r>
  <r>
    <d v="2016-04-06T00:00:00"/>
    <n v="18337"/>
    <n v="0"/>
    <n v="2"/>
    <s v="XAXIS-XP-UAP-F"/>
    <n v="1632.2"/>
    <s v="CHF"/>
    <s v=""/>
    <n v="355.13400000000001"/>
    <n v="0"/>
    <n v="227.3"/>
    <n v="2841.05"/>
    <n v="3068.35"/>
    <s v="DANONE"/>
    <x v="1"/>
    <x v="0"/>
    <x v="0"/>
    <d v="2016-01-01T00:00:00"/>
    <d v="2016-08-11T00:00:00"/>
    <s v="GROUPM SERVICES AG"/>
    <x v="62"/>
    <x v="2"/>
  </r>
  <r>
    <d v="2016-04-06T00:00:00"/>
    <n v="18338"/>
    <n v="0"/>
    <n v="1"/>
    <s v="XAXIS-XT-ROLLS-D"/>
    <n v="1550.15"/>
    <s v="CHF"/>
    <s v=""/>
    <n v="91.697999999999993"/>
    <n v="0"/>
    <n v="271.45"/>
    <n v="3392.85"/>
    <n v="3664.3"/>
    <s v="EMMI"/>
    <x v="1"/>
    <x v="0"/>
    <x v="1"/>
    <d v="2016-01-01T00:00:00"/>
    <d v="2016-08-11T00:00:00"/>
    <s v="GROUPM SERVICES AG"/>
    <x v="4"/>
    <x v="2"/>
  </r>
  <r>
    <d v="2016-04-06T00:00:00"/>
    <n v="18338"/>
    <n v="0"/>
    <n v="2"/>
    <s v="XAXIS-XT-ROLLS-F"/>
    <n v="420.37"/>
    <s v="CHF"/>
    <s v=""/>
    <n v="25.984999999999999"/>
    <n v="0"/>
    <n v="76.900000000000006"/>
    <n v="961.45"/>
    <n v="1038.3499999999999"/>
    <s v="EMMI"/>
    <x v="1"/>
    <x v="0"/>
    <x v="1"/>
    <d v="2016-01-01T00:00:00"/>
    <d v="2016-08-11T00:00:00"/>
    <s v="GROUPM SERVICES AG"/>
    <x v="4"/>
    <x v="2"/>
  </r>
  <r>
    <d v="2016-04-06T00:00:00"/>
    <n v="18338"/>
    <n v="0"/>
    <n v="3"/>
    <s v="XAXIS-XT-ROLLS-I"/>
    <n v="110.99"/>
    <s v="CHF"/>
    <s v=""/>
    <n v="6.7990000000000004"/>
    <n v="0"/>
    <n v="20.100000000000001"/>
    <n v="251.55"/>
    <n v="271.64999999999998"/>
    <s v="EMMI"/>
    <x v="1"/>
    <x v="0"/>
    <x v="1"/>
    <d v="2016-01-01T00:00:00"/>
    <d v="2016-08-11T00:00:00"/>
    <s v="GROUPM SERVICES AG"/>
    <x v="4"/>
    <x v="2"/>
  </r>
  <r>
    <d v="2016-04-06T00:00:00"/>
    <n v="18338"/>
    <n v="0"/>
    <n v="7"/>
    <s v="XAXIS-XP-UAP-D"/>
    <n v="3851.51"/>
    <s v="CHF"/>
    <s v=""/>
    <n v="843.92700000000002"/>
    <n v="0"/>
    <n v="810.15"/>
    <n v="10127.1"/>
    <n v="10937.25"/>
    <s v="EMMI"/>
    <x v="1"/>
    <x v="0"/>
    <x v="0"/>
    <d v="2016-01-01T00:00:00"/>
    <d v="2016-08-11T00:00:00"/>
    <s v="GROUPM SERVICES AG"/>
    <x v="4"/>
    <x v="2"/>
  </r>
  <r>
    <d v="2016-04-06T00:00:00"/>
    <n v="18338"/>
    <n v="0"/>
    <n v="8"/>
    <s v="XAXIS-XP-UAP-F"/>
    <n v="879.94"/>
    <s v="CHF"/>
    <s v=""/>
    <n v="191.458"/>
    <n v="0"/>
    <n v="183.8"/>
    <n v="2297.5"/>
    <n v="2481.3000000000002"/>
    <s v="EMMI"/>
    <x v="1"/>
    <x v="0"/>
    <x v="0"/>
    <d v="2016-01-01T00:00:00"/>
    <d v="2016-08-11T00:00:00"/>
    <s v="GROUPM SERVICES AG"/>
    <x v="4"/>
    <x v="2"/>
  </r>
  <r>
    <d v="2016-04-06T00:00:00"/>
    <n v="18338"/>
    <n v="0"/>
    <n v="9"/>
    <s v="XAXIS-XP-UAP-I"/>
    <n v="59.81"/>
    <s v="CHF"/>
    <s v=""/>
    <n v="29.715"/>
    <n v="0"/>
    <n v="28.55"/>
    <n v="356.6"/>
    <n v="385.15"/>
    <s v="EMMI"/>
    <x v="1"/>
    <x v="0"/>
    <x v="0"/>
    <d v="2016-01-01T00:00:00"/>
    <d v="2016-08-11T00:00:00"/>
    <s v="GROUPM SERVICES AG"/>
    <x v="4"/>
    <x v="2"/>
  </r>
  <r>
    <d v="2016-04-06T00:00:00"/>
    <n v="18338"/>
    <n v="0"/>
    <n v="4"/>
    <s v="XAXIS-XP-WB-D"/>
    <n v="1041.5"/>
    <s v="CHF"/>
    <s v=""/>
    <n v="140.51400000000001"/>
    <n v="0"/>
    <n v="224.8"/>
    <n v="2810.3"/>
    <n v="3035.1"/>
    <s v="EMMI"/>
    <x v="1"/>
    <x v="0"/>
    <x v="0"/>
    <d v="2016-01-01T00:00:00"/>
    <d v="2016-08-11T00:00:00"/>
    <s v="GROUPM SERVICES AG"/>
    <x v="4"/>
    <x v="2"/>
  </r>
  <r>
    <d v="2016-04-06T00:00:00"/>
    <n v="18338"/>
    <n v="0"/>
    <n v="5"/>
    <s v="XAXIS-XP-WB-F"/>
    <n v="411.44"/>
    <s v="CHF"/>
    <s v=""/>
    <n v="68.402000000000001"/>
    <n v="0"/>
    <n v="109.45"/>
    <n v="1368.05"/>
    <n v="1477.5"/>
    <s v="EMMI"/>
    <x v="1"/>
    <x v="0"/>
    <x v="0"/>
    <d v="2016-01-01T00:00:00"/>
    <d v="2016-08-11T00:00:00"/>
    <s v="GROUPM SERVICES AG"/>
    <x v="4"/>
    <x v="2"/>
  </r>
  <r>
    <d v="2016-04-06T00:00:00"/>
    <n v="18338"/>
    <n v="0"/>
    <n v="6"/>
    <s v="XAXIS-XP-WB-I"/>
    <n v="62.38"/>
    <s v="CHF"/>
    <s v=""/>
    <n v="11.01"/>
    <n v="0"/>
    <n v="17.600000000000001"/>
    <n v="220.2"/>
    <n v="237.8"/>
    <s v="EMMI"/>
    <x v="1"/>
    <x v="0"/>
    <x v="0"/>
    <d v="2016-01-01T00:00:00"/>
    <d v="2016-08-11T00:00:00"/>
    <s v="GROUPM SERVICES AG"/>
    <x v="4"/>
    <x v="2"/>
  </r>
  <r>
    <d v="2016-04-06T00:00:00"/>
    <n v="18339"/>
    <n v="0"/>
    <n v="1"/>
    <s v="XAXIS-XT-ROLLS-D"/>
    <n v="932.92"/>
    <s v="CHF"/>
    <s v=""/>
    <n v="55.186"/>
    <n v="0"/>
    <n v="145.69999999999999"/>
    <n v="1821.15"/>
    <n v="1966.85"/>
    <s v="EMMI"/>
    <x v="1"/>
    <x v="0"/>
    <x v="1"/>
    <d v="2016-01-01T00:00:00"/>
    <d v="2016-08-11T00:00:00"/>
    <s v="GROUPM SERVICES AG"/>
    <x v="63"/>
    <x v="2"/>
  </r>
  <r>
    <d v="2016-04-06T00:00:00"/>
    <n v="18339"/>
    <n v="0"/>
    <n v="2"/>
    <s v="XAXIS-XT-ROLLS-F"/>
    <n v="402.15"/>
    <s v="CHF"/>
    <s v=""/>
    <n v="24.859000000000002"/>
    <n v="0"/>
    <n v="65.650000000000006"/>
    <n v="820.35"/>
    <n v="886"/>
    <s v="EMMI"/>
    <x v="1"/>
    <x v="0"/>
    <x v="1"/>
    <d v="2016-01-01T00:00:00"/>
    <d v="2016-08-11T00:00:00"/>
    <s v="GROUPM SERVICES AG"/>
    <x v="63"/>
    <x v="2"/>
  </r>
  <r>
    <d v="2016-04-06T00:00:00"/>
    <n v="18340"/>
    <n v="0"/>
    <n v="1"/>
    <s v="XAXIS-XT-ROLLS-D"/>
    <n v="3704.98"/>
    <s v="CHF"/>
    <s v=""/>
    <n v="219.16499999999999"/>
    <n v="0"/>
    <n v="508.45"/>
    <n v="6355.8"/>
    <n v="6864.25"/>
    <s v="EMMI"/>
    <x v="1"/>
    <x v="0"/>
    <x v="1"/>
    <d v="2016-01-01T00:00:00"/>
    <d v="2016-08-11T00:00:00"/>
    <s v="GROUPM SERVICES AG"/>
    <x v="64"/>
    <x v="2"/>
  </r>
  <r>
    <d v="2016-04-06T00:00:00"/>
    <n v="18340"/>
    <n v="0"/>
    <n v="2"/>
    <s v="XAXIS-XT-ROLLS-F"/>
    <n v="1124.47"/>
    <s v="CHF"/>
    <s v=""/>
    <n v="69.509"/>
    <n v="0"/>
    <n v="161.25"/>
    <n v="2015.75"/>
    <n v="2177"/>
    <s v="EMMI"/>
    <x v="1"/>
    <x v="0"/>
    <x v="1"/>
    <d v="2016-01-01T00:00:00"/>
    <d v="2016-08-11T00:00:00"/>
    <s v="GROUPM SERVICES AG"/>
    <x v="64"/>
    <x v="2"/>
  </r>
  <r>
    <d v="2016-04-06T00:00:00"/>
    <n v="18340"/>
    <n v="0"/>
    <n v="3"/>
    <s v="XAXIS-XT-ROLLS-I"/>
    <n v="322.85000000000002"/>
    <s v="CHF"/>
    <s v=""/>
    <n v="19.777000000000001"/>
    <n v="0"/>
    <n v="45.9"/>
    <n v="573.54999999999995"/>
    <n v="619.45000000000005"/>
    <s v="EMMI"/>
    <x v="1"/>
    <x v="0"/>
    <x v="1"/>
    <d v="2016-01-01T00:00:00"/>
    <d v="2016-08-11T00:00:00"/>
    <s v="GROUPM SERVICES AG"/>
    <x v="64"/>
    <x v="2"/>
  </r>
  <r>
    <d v="2016-04-06T00:00:00"/>
    <n v="18341"/>
    <n v="0"/>
    <n v="1"/>
    <s v="XAXIS-XT-ROLLS-D"/>
    <n v="5283.18"/>
    <s v="CHF"/>
    <s v=""/>
    <n v="312.52199999999999"/>
    <n v="0"/>
    <n v="725.05"/>
    <n v="9063.15"/>
    <n v="9788.2000000000007"/>
    <s v="EMMI"/>
    <x v="1"/>
    <x v="0"/>
    <x v="1"/>
    <d v="2016-01-01T00:00:00"/>
    <d v="2016-08-11T00:00:00"/>
    <s v="GROUPM SERVICES AG"/>
    <x v="111"/>
    <x v="2"/>
  </r>
  <r>
    <d v="2016-04-06T00:00:00"/>
    <n v="18341"/>
    <n v="0"/>
    <n v="2"/>
    <s v="XAXIS-XT-ROLLS-F"/>
    <n v="2022.86"/>
    <s v="CHF"/>
    <s v=""/>
    <n v="125.04300000000001"/>
    <n v="0"/>
    <n v="290.10000000000002"/>
    <n v="3626.25"/>
    <n v="3916.35"/>
    <s v="EMMI"/>
    <x v="1"/>
    <x v="0"/>
    <x v="1"/>
    <d v="2016-01-01T00:00:00"/>
    <d v="2016-08-11T00:00:00"/>
    <s v="GROUPM SERVICES AG"/>
    <x v="111"/>
    <x v="2"/>
  </r>
  <r>
    <d v="2016-04-06T00:00:00"/>
    <n v="18342"/>
    <n v="0"/>
    <n v="1"/>
    <s v="XAXIS-XT-ROLLS-D"/>
    <n v="688.61"/>
    <s v="CHF"/>
    <s v=""/>
    <n v="40.734000000000002"/>
    <n v="0"/>
    <n v="94.5"/>
    <n v="1181.3"/>
    <n v="1275.8"/>
    <s v="EMMI"/>
    <x v="1"/>
    <x v="0"/>
    <x v="1"/>
    <d v="2016-01-01T00:00:00"/>
    <d v="2016-08-11T00:00:00"/>
    <s v="GROUPM SERVICES AG"/>
    <x v="112"/>
    <x v="2"/>
  </r>
  <r>
    <d v="2016-04-06T00:00:00"/>
    <n v="18342"/>
    <n v="0"/>
    <n v="2"/>
    <s v="XAXIS-XT-ROLLS-F"/>
    <n v="328.59"/>
    <s v="CHF"/>
    <s v=""/>
    <n v="20.312000000000001"/>
    <n v="0"/>
    <n v="47.1"/>
    <n v="589.04999999999995"/>
    <n v="636.15"/>
    <s v="EMMI"/>
    <x v="1"/>
    <x v="0"/>
    <x v="1"/>
    <d v="2016-01-01T00:00:00"/>
    <d v="2016-08-11T00:00:00"/>
    <s v="GROUPM SERVICES AG"/>
    <x v="112"/>
    <x v="2"/>
  </r>
  <r>
    <d v="2016-04-06T00:00:00"/>
    <n v="18342"/>
    <n v="0"/>
    <n v="3"/>
    <s v="XAXIS-XP-UAP-D"/>
    <n v="163.75"/>
    <s v="CHF"/>
    <s v=""/>
    <n v="35.881"/>
    <n v="0"/>
    <n v="34.450000000000003"/>
    <n v="430.55"/>
    <n v="465"/>
    <s v="EMMI"/>
    <x v="1"/>
    <x v="0"/>
    <x v="0"/>
    <d v="2016-01-01T00:00:00"/>
    <d v="2016-08-11T00:00:00"/>
    <s v="GROUPM SERVICES AG"/>
    <x v="112"/>
    <x v="2"/>
  </r>
  <r>
    <d v="2016-04-06T00:00:00"/>
    <n v="18342"/>
    <n v="0"/>
    <n v="4"/>
    <s v="XAXIS-XP-UAP-F"/>
    <n v="47.88"/>
    <s v="CHF"/>
    <s v=""/>
    <n v="10.417999999999999"/>
    <n v="0"/>
    <n v="10"/>
    <n v="125"/>
    <n v="135"/>
    <s v="EMMI"/>
    <x v="1"/>
    <x v="0"/>
    <x v="0"/>
    <d v="2016-01-01T00:00:00"/>
    <d v="2016-08-11T00:00:00"/>
    <s v="GROUPM SERVICES AG"/>
    <x v="112"/>
    <x v="2"/>
  </r>
  <r>
    <d v="2016-04-06T00:00:00"/>
    <n v="18343"/>
    <n v="0"/>
    <n v="1"/>
    <s v="XAXIS-XT-ROLLS-D"/>
    <n v="1582.16"/>
    <s v="CHF"/>
    <s v=""/>
    <n v="93.590999999999994"/>
    <n v="0"/>
    <n v="277.05"/>
    <n v="3462.85"/>
    <n v="3739.9"/>
    <s v="EMMI"/>
    <x v="1"/>
    <x v="0"/>
    <x v="1"/>
    <d v="2016-01-01T00:00:00"/>
    <d v="2016-08-11T00:00:00"/>
    <s v="GROUPM SERVICES AG"/>
    <x v="113"/>
    <x v="2"/>
  </r>
  <r>
    <d v="2016-04-06T00:00:00"/>
    <n v="18344"/>
    <n v="0"/>
    <n v="7"/>
    <s v="XAXIS-XT-ROLLS-D"/>
    <n v="1399.07"/>
    <s v="CHF"/>
    <s v=""/>
    <n v="82.760999999999996"/>
    <n v="0"/>
    <n v="218.5"/>
    <n v="2731.1"/>
    <n v="2949.6"/>
    <s v="IKEA AG"/>
    <x v="1"/>
    <x v="0"/>
    <x v="1"/>
    <d v="2016-01-01T00:00:00"/>
    <d v="2016-08-11T00:00:00"/>
    <s v="GROUPM SERVICES AG"/>
    <x v="114"/>
    <x v="2"/>
  </r>
  <r>
    <d v="2016-04-06T00:00:00"/>
    <n v="18344"/>
    <n v="0"/>
    <n v="8"/>
    <s v="XAXIS-XT-ROLLS-F"/>
    <n v="273.91000000000003"/>
    <s v="CHF"/>
    <s v=""/>
    <n v="16.931999999999999"/>
    <n v="0"/>
    <n v="44.7"/>
    <n v="558.75"/>
    <n v="603.45000000000005"/>
    <s v="IKEA AG"/>
    <x v="1"/>
    <x v="0"/>
    <x v="1"/>
    <d v="2016-01-01T00:00:00"/>
    <d v="2016-08-11T00:00:00"/>
    <s v="GROUPM SERVICES AG"/>
    <x v="114"/>
    <x v="2"/>
  </r>
  <r>
    <d v="2016-04-06T00:00:00"/>
    <n v="18344"/>
    <n v="0"/>
    <n v="9"/>
    <s v="XAXIS-XT-ROLLS-I"/>
    <n v="144.72999999999999"/>
    <s v="CHF"/>
    <s v=""/>
    <n v="8.8659999999999997"/>
    <n v="0"/>
    <n v="23.4"/>
    <n v="292.60000000000002"/>
    <n v="316"/>
    <s v="IKEA AG"/>
    <x v="1"/>
    <x v="0"/>
    <x v="1"/>
    <d v="2016-01-01T00:00:00"/>
    <d v="2016-08-11T00:00:00"/>
    <s v="GROUPM SERVICES AG"/>
    <x v="114"/>
    <x v="2"/>
  </r>
  <r>
    <d v="2016-04-06T00:00:00"/>
    <n v="18344"/>
    <n v="0"/>
    <n v="1"/>
    <s v="XAXIS-XP-WB-D"/>
    <n v="1914.78"/>
    <s v="CHF"/>
    <s v=""/>
    <n v="258.33199999999999"/>
    <n v="0"/>
    <n v="578.65"/>
    <n v="7233.3"/>
    <n v="7811.95"/>
    <s v="IKEA AG"/>
    <x v="1"/>
    <x v="0"/>
    <x v="0"/>
    <d v="2016-01-01T00:00:00"/>
    <d v="2016-08-11T00:00:00"/>
    <s v="GROUPM SERVICES AG"/>
    <x v="114"/>
    <x v="2"/>
  </r>
  <r>
    <d v="2016-04-06T00:00:00"/>
    <n v="18344"/>
    <n v="0"/>
    <n v="4"/>
    <s v="XAXIS-XP-WB-D"/>
    <n v="1792.25"/>
    <s v="CHF"/>
    <s v=""/>
    <n v="241.80099999999999"/>
    <n v="0"/>
    <n v="541.65"/>
    <n v="6770.45"/>
    <n v="7312.1"/>
    <s v="IKEA AG"/>
    <x v="1"/>
    <x v="0"/>
    <x v="0"/>
    <d v="2016-01-01T00:00:00"/>
    <d v="2016-08-11T00:00:00"/>
    <s v="GROUPM SERVICES AG"/>
    <x v="114"/>
    <x v="2"/>
  </r>
  <r>
    <d v="2016-04-06T00:00:00"/>
    <n v="18344"/>
    <n v="0"/>
    <n v="2"/>
    <s v="XAXIS-XP-WB-F"/>
    <n v="483.24"/>
    <s v="CHF"/>
    <s v=""/>
    <n v="80.337999999999994"/>
    <n v="0"/>
    <n v="179.95"/>
    <n v="2249.4499999999998"/>
    <n v="2429.4"/>
    <s v="IKEA AG"/>
    <x v="1"/>
    <x v="0"/>
    <x v="0"/>
    <d v="2016-01-01T00:00:00"/>
    <d v="2016-08-11T00:00:00"/>
    <s v="GROUPM SERVICES AG"/>
    <x v="114"/>
    <x v="2"/>
  </r>
  <r>
    <d v="2016-04-06T00:00:00"/>
    <n v="18344"/>
    <n v="0"/>
    <n v="5"/>
    <s v="XAXIS-XP-WB-F"/>
    <n v="400.28"/>
    <s v="CHF"/>
    <s v=""/>
    <n v="66.546000000000006"/>
    <n v="0"/>
    <n v="149.05000000000001"/>
    <n v="1863.3"/>
    <n v="2012.35"/>
    <s v="IKEA AG"/>
    <x v="1"/>
    <x v="0"/>
    <x v="0"/>
    <d v="2016-01-01T00:00:00"/>
    <d v="2016-08-11T00:00:00"/>
    <s v="GROUPM SERVICES AG"/>
    <x v="114"/>
    <x v="2"/>
  </r>
  <r>
    <d v="2016-04-06T00:00:00"/>
    <n v="18344"/>
    <n v="0"/>
    <n v="3"/>
    <s v="XAXIS-XP-WB-I"/>
    <n v="77.87"/>
    <s v="CHF"/>
    <s v=""/>
    <n v="13.744"/>
    <n v="0"/>
    <n v="30.8"/>
    <n v="384.85"/>
    <n v="415.65"/>
    <s v="IKEA AG"/>
    <x v="1"/>
    <x v="0"/>
    <x v="0"/>
    <d v="2016-01-01T00:00:00"/>
    <d v="2016-08-11T00:00:00"/>
    <s v="GROUPM SERVICES AG"/>
    <x v="114"/>
    <x v="2"/>
  </r>
  <r>
    <d v="2016-04-06T00:00:00"/>
    <n v="18344"/>
    <n v="0"/>
    <n v="6"/>
    <s v="XAXIS-XP-WB-I"/>
    <n v="43.2"/>
    <s v="CHF"/>
    <s v=""/>
    <n v="7.6239999999999997"/>
    <n v="0"/>
    <n v="17.100000000000001"/>
    <n v="213.45"/>
    <n v="230.55"/>
    <s v="IKEA AG"/>
    <x v="1"/>
    <x v="0"/>
    <x v="0"/>
    <d v="2016-01-01T00:00:00"/>
    <d v="2016-08-11T00:00:00"/>
    <s v="GROUPM SERVICES AG"/>
    <x v="114"/>
    <x v="2"/>
  </r>
  <r>
    <d v="2016-04-06T00:00:00"/>
    <n v="18345"/>
    <n v="0"/>
    <n v="2"/>
    <s v="XAXIS-XP-HP-D"/>
    <n v="615.13"/>
    <s v="CHF"/>
    <s v=""/>
    <n v="96.62"/>
    <n v="0"/>
    <n v="146.85"/>
    <n v="1835.8"/>
    <n v="1982.65"/>
    <s v="IKEA AG"/>
    <x v="1"/>
    <x v="0"/>
    <x v="0"/>
    <d v="2016-01-01T00:00:00"/>
    <d v="2016-08-11T00:00:00"/>
    <s v="GROUPM SERVICES AG"/>
    <x v="115"/>
    <x v="2"/>
  </r>
  <r>
    <d v="2016-04-06T00:00:00"/>
    <n v="18345"/>
    <n v="0"/>
    <n v="3"/>
    <s v="XAXIS-XP-UAP-D"/>
    <n v="835.88"/>
    <s v="CHF"/>
    <s v=""/>
    <n v="183.154"/>
    <n v="0"/>
    <n v="117.2"/>
    <n v="1465.25"/>
    <n v="1582.45"/>
    <s v="IKEA AG"/>
    <x v="1"/>
    <x v="0"/>
    <x v="0"/>
    <d v="2016-01-01T00:00:00"/>
    <d v="2016-08-11T00:00:00"/>
    <s v="GROUPM SERVICES AG"/>
    <x v="115"/>
    <x v="2"/>
  </r>
  <r>
    <d v="2016-04-06T00:00:00"/>
    <n v="18345"/>
    <n v="0"/>
    <n v="1"/>
    <s v="XAXIS-XP-WB-D"/>
    <n v="660.91"/>
    <s v="CHF"/>
    <s v=""/>
    <n v="89.165999999999997"/>
    <n v="0"/>
    <n v="171.2"/>
    <n v="2140"/>
    <n v="2311.1999999999998"/>
    <s v="IKEA AG"/>
    <x v="1"/>
    <x v="0"/>
    <x v="0"/>
    <d v="2016-01-01T00:00:00"/>
    <d v="2016-08-11T00:00:00"/>
    <s v="GROUPM SERVICES AG"/>
    <x v="115"/>
    <x v="2"/>
  </r>
  <r>
    <d v="2016-04-06T00:00:00"/>
    <n v="18346"/>
    <n v="0"/>
    <n v="1"/>
    <s v="XAXIS-MH-RICH MEDIA"/>
    <n v="0"/>
    <s v="CHF"/>
    <s v=""/>
    <n v="1"/>
    <n v="0"/>
    <n v="1240"/>
    <n v="15500"/>
    <n v="16740"/>
    <s v="IKEA AG"/>
    <x v="1"/>
    <x v="0"/>
    <x v="4"/>
    <d v="2016-01-01T00:00:00"/>
    <d v="2016-08-11T00:00:00"/>
    <s v="GROUPM SERVICES AG"/>
    <x v="116"/>
    <x v="2"/>
  </r>
  <r>
    <d v="2016-04-06T00:00:00"/>
    <n v="18347"/>
    <n v="0"/>
    <n v="4"/>
    <s v="XAXIS-XP-UAP-D"/>
    <n v="5926.32"/>
    <s v="CHF"/>
    <s v=""/>
    <n v="1298.549"/>
    <n v="0"/>
    <n v="415.55"/>
    <n v="5194.2"/>
    <n v="5609.75"/>
    <s v="MEDIAMARKT"/>
    <x v="1"/>
    <x v="0"/>
    <x v="0"/>
    <d v="2016-01-01T00:00:00"/>
    <d v="2016-08-11T00:00:00"/>
    <s v="GROUPM SERVICES AG"/>
    <x v="117"/>
    <x v="2"/>
  </r>
  <r>
    <d v="2016-04-06T00:00:00"/>
    <n v="18347"/>
    <n v="0"/>
    <n v="5"/>
    <s v="XAXIS-XP-UAP-F"/>
    <n v="2045.22"/>
    <s v="CHF"/>
    <s v=""/>
    <n v="445"/>
    <n v="0"/>
    <n v="142.4"/>
    <n v="1780"/>
    <n v="1922.4"/>
    <s v="MEDIAMARKT"/>
    <x v="1"/>
    <x v="0"/>
    <x v="0"/>
    <d v="2016-01-01T00:00:00"/>
    <d v="2016-08-11T00:00:00"/>
    <s v="GROUPM SERVICES AG"/>
    <x v="117"/>
    <x v="2"/>
  </r>
  <r>
    <d v="2016-04-06T00:00:00"/>
    <n v="18347"/>
    <n v="0"/>
    <n v="6"/>
    <s v="XAXIS-XP-UAP-I"/>
    <n v="156.99"/>
    <s v="CHF"/>
    <s v=""/>
    <n v="78"/>
    <n v="0"/>
    <n v="24.95"/>
    <n v="312"/>
    <n v="336.95"/>
    <s v="MEDIAMARKT"/>
    <x v="1"/>
    <x v="0"/>
    <x v="0"/>
    <d v="2016-01-01T00:00:00"/>
    <d v="2016-08-11T00:00:00"/>
    <s v="GROUPM SERVICES AG"/>
    <x v="117"/>
    <x v="2"/>
  </r>
  <r>
    <d v="2016-04-06T00:00:00"/>
    <n v="18347"/>
    <n v="0"/>
    <n v="1"/>
    <s v="XAXIS-XM-MRT-D"/>
    <n v="618.32000000000005"/>
    <s v="CHF"/>
    <s v=""/>
    <n v="65.418999999999997"/>
    <n v="0"/>
    <n v="115.15"/>
    <n v="1439.2"/>
    <n v="1554.35"/>
    <s v="MEDIAMARKT"/>
    <x v="1"/>
    <x v="0"/>
    <x v="2"/>
    <d v="2016-01-01T00:00:00"/>
    <d v="2016-08-11T00:00:00"/>
    <s v="GROUPM SERVICES AG"/>
    <x v="117"/>
    <x v="2"/>
  </r>
  <r>
    <d v="2016-04-06T00:00:00"/>
    <n v="18347"/>
    <n v="0"/>
    <n v="2"/>
    <s v="XAXIS-XM-MRT-F"/>
    <n v="84.6"/>
    <s v="CHF"/>
    <s v=""/>
    <n v="21.919"/>
    <n v="0"/>
    <n v="38.6"/>
    <n v="482.2"/>
    <n v="520.79999999999995"/>
    <s v="MEDIAMARKT"/>
    <x v="1"/>
    <x v="0"/>
    <x v="2"/>
    <d v="2016-01-01T00:00:00"/>
    <d v="2016-08-11T00:00:00"/>
    <s v="GROUPM SERVICES AG"/>
    <x v="117"/>
    <x v="2"/>
  </r>
  <r>
    <d v="2016-04-06T00:00:00"/>
    <n v="18347"/>
    <n v="0"/>
    <n v="3"/>
    <s v="XAXIS-XM-MRT-I"/>
    <n v="91.23"/>
    <s v="CHF"/>
    <s v=""/>
    <n v="9.4710000000000001"/>
    <n v="0"/>
    <n v="16.649999999999999"/>
    <n v="208.35"/>
    <n v="225"/>
    <s v="MEDIAMARKT"/>
    <x v="1"/>
    <x v="0"/>
    <x v="2"/>
    <d v="2016-01-01T00:00:00"/>
    <d v="2016-08-11T00:00:00"/>
    <s v="GROUPM SERVICES AG"/>
    <x v="117"/>
    <x v="2"/>
  </r>
  <r>
    <d v="2016-04-06T00:00:00"/>
    <n v="18348"/>
    <n v="0"/>
    <n v="4"/>
    <s v="XAXIS-XP-UAP-D"/>
    <n v="228.19"/>
    <s v="CHF"/>
    <s v=""/>
    <n v="50"/>
    <n v="0"/>
    <n v="32"/>
    <n v="400"/>
    <n v="432"/>
    <s v="MEDIAMARKT"/>
    <x v="1"/>
    <x v="0"/>
    <x v="0"/>
    <d v="2016-01-01T00:00:00"/>
    <d v="2016-08-11T00:00:00"/>
    <s v="GROUPM SERVICES AG"/>
    <x v="118"/>
    <x v="2"/>
  </r>
  <r>
    <d v="2016-04-06T00:00:00"/>
    <n v="18348"/>
    <n v="0"/>
    <n v="10"/>
    <s v="XAXIS-XP-UAP-D"/>
    <n v="593.29"/>
    <s v="CHF"/>
    <s v=""/>
    <n v="130"/>
    <n v="0"/>
    <n v="124.8"/>
    <n v="1560"/>
    <n v="1684.8"/>
    <s v="MEDIAMARKT"/>
    <x v="1"/>
    <x v="0"/>
    <x v="0"/>
    <d v="2016-01-01T00:00:00"/>
    <d v="2016-08-11T00:00:00"/>
    <s v="GROUPM SERVICES AG"/>
    <x v="118"/>
    <x v="2"/>
  </r>
  <r>
    <d v="2016-04-06T00:00:00"/>
    <n v="18348"/>
    <n v="0"/>
    <n v="5"/>
    <s v="XAXIS-XP-UAP-F"/>
    <n v="91.92"/>
    <s v="CHF"/>
    <s v=""/>
    <n v="20"/>
    <n v="0"/>
    <n v="12.8"/>
    <n v="160"/>
    <n v="172.8"/>
    <s v="MEDIAMARKT"/>
    <x v="1"/>
    <x v="0"/>
    <x v="0"/>
    <d v="2016-01-01T00:00:00"/>
    <d v="2016-08-11T00:00:00"/>
    <s v="GROUPM SERVICES AG"/>
    <x v="118"/>
    <x v="2"/>
  </r>
  <r>
    <d v="2016-04-06T00:00:00"/>
    <n v="18348"/>
    <n v="0"/>
    <n v="11"/>
    <s v="XAXIS-XP-UAP-F"/>
    <n v="217.37"/>
    <s v="CHF"/>
    <s v=""/>
    <n v="47.295999999999999"/>
    <n v="0"/>
    <n v="45.4"/>
    <n v="567.54999999999995"/>
    <n v="612.95000000000005"/>
    <s v="MEDIAMARKT"/>
    <x v="1"/>
    <x v="0"/>
    <x v="0"/>
    <d v="2016-01-01T00:00:00"/>
    <d v="2016-08-11T00:00:00"/>
    <s v="GROUPM SERVICES AG"/>
    <x v="118"/>
    <x v="2"/>
  </r>
  <r>
    <d v="2016-04-06T00:00:00"/>
    <n v="18348"/>
    <n v="0"/>
    <n v="6"/>
    <s v="XAXIS-XP-UAP-I"/>
    <n v="5.84"/>
    <s v="CHF"/>
    <s v=""/>
    <n v="2.9"/>
    <n v="0"/>
    <n v="1.85"/>
    <n v="23.2"/>
    <n v="25.05"/>
    <s v="MEDIAMARKT"/>
    <x v="1"/>
    <x v="0"/>
    <x v="0"/>
    <d v="2016-01-01T00:00:00"/>
    <d v="2016-08-11T00:00:00"/>
    <s v="GROUPM SERVICES AG"/>
    <x v="118"/>
    <x v="2"/>
  </r>
  <r>
    <d v="2016-04-06T00:00:00"/>
    <n v="18348"/>
    <n v="0"/>
    <n v="12"/>
    <s v="XAXIS-XP-UAP-I"/>
    <n v="20.13"/>
    <s v="CHF"/>
    <s v=""/>
    <n v="10"/>
    <n v="0"/>
    <n v="9.6"/>
    <n v="120"/>
    <n v="129.6"/>
    <s v="MEDIAMARKT"/>
    <x v="1"/>
    <x v="0"/>
    <x v="0"/>
    <d v="2016-01-01T00:00:00"/>
    <d v="2016-08-11T00:00:00"/>
    <s v="GROUPM SERVICES AG"/>
    <x v="118"/>
    <x v="2"/>
  </r>
  <r>
    <d v="2016-04-06T00:00:00"/>
    <n v="18348"/>
    <n v="0"/>
    <n v="1"/>
    <s v="XAXIS-XM-MRT-D"/>
    <n v="283.55"/>
    <s v="CHF"/>
    <s v=""/>
    <n v="30"/>
    <n v="0"/>
    <n v="62.4"/>
    <n v="780"/>
    <n v="842.4"/>
    <s v="MEDIAMARKT"/>
    <x v="1"/>
    <x v="0"/>
    <x v="2"/>
    <d v="2016-01-01T00:00:00"/>
    <d v="2016-08-11T00:00:00"/>
    <s v="GROUPM SERVICES AG"/>
    <x v="118"/>
    <x v="2"/>
  </r>
  <r>
    <d v="2016-04-06T00:00:00"/>
    <n v="18348"/>
    <n v="0"/>
    <n v="7"/>
    <s v="XAXIS-XM-MRT-D"/>
    <n v="270.79000000000002"/>
    <s v="CHF"/>
    <s v=""/>
    <n v="28.65"/>
    <n v="0"/>
    <n v="68.75"/>
    <n v="859.5"/>
    <n v="928.25"/>
    <s v="MEDIAMARKT"/>
    <x v="1"/>
    <x v="0"/>
    <x v="2"/>
    <d v="2016-01-01T00:00:00"/>
    <d v="2016-08-11T00:00:00"/>
    <s v="GROUPM SERVICES AG"/>
    <x v="118"/>
    <x v="2"/>
  </r>
  <r>
    <d v="2016-04-06T00:00:00"/>
    <n v="18348"/>
    <n v="0"/>
    <n v="2"/>
    <s v="XAXIS-XM-MRT-F"/>
    <n v="38.6"/>
    <s v="CHF"/>
    <s v=""/>
    <n v="10"/>
    <n v="0"/>
    <n v="20.8"/>
    <n v="260"/>
    <n v="280.8"/>
    <s v="MEDIAMARKT"/>
    <x v="1"/>
    <x v="0"/>
    <x v="2"/>
    <d v="2016-01-01T00:00:00"/>
    <d v="2016-08-11T00:00:00"/>
    <s v="GROUPM SERVICES AG"/>
    <x v="118"/>
    <x v="2"/>
  </r>
  <r>
    <d v="2016-04-06T00:00:00"/>
    <n v="18348"/>
    <n v="0"/>
    <n v="8"/>
    <s v="XAXIS-XM-MRT-F"/>
    <n v="38.6"/>
    <s v="CHF"/>
    <s v=""/>
    <n v="10"/>
    <n v="0"/>
    <n v="24"/>
    <n v="300"/>
    <n v="324"/>
    <s v="MEDIAMARKT"/>
    <x v="1"/>
    <x v="0"/>
    <x v="2"/>
    <d v="2016-01-01T00:00:00"/>
    <d v="2016-08-11T00:00:00"/>
    <s v="GROUPM SERVICES AG"/>
    <x v="118"/>
    <x v="2"/>
  </r>
  <r>
    <d v="2016-04-06T00:00:00"/>
    <n v="18348"/>
    <n v="0"/>
    <n v="3"/>
    <s v="XAXIS-XM-MRT-I"/>
    <n v="19.27"/>
    <s v="CHF"/>
    <s v=""/>
    <n v="2"/>
    <n v="0"/>
    <n v="4.1500000000000004"/>
    <n v="52"/>
    <n v="56.15"/>
    <s v="MEDIAMARKT"/>
    <x v="1"/>
    <x v="0"/>
    <x v="2"/>
    <d v="2016-01-01T00:00:00"/>
    <d v="2016-08-11T00:00:00"/>
    <s v="GROUPM SERVICES AG"/>
    <x v="118"/>
    <x v="2"/>
  </r>
  <r>
    <d v="2016-04-06T00:00:00"/>
    <n v="18348"/>
    <n v="0"/>
    <n v="9"/>
    <s v="XAXIS-XM-MRT-I"/>
    <n v="19.27"/>
    <s v="CHF"/>
    <s v=""/>
    <n v="2"/>
    <n v="0"/>
    <n v="4.8"/>
    <n v="60"/>
    <n v="64.8"/>
    <s v="MEDIAMARKT"/>
    <x v="1"/>
    <x v="0"/>
    <x v="2"/>
    <d v="2016-01-01T00:00:00"/>
    <d v="2016-08-11T00:00:00"/>
    <s v="GROUPM SERVICES AG"/>
    <x v="118"/>
    <x v="2"/>
  </r>
  <r>
    <d v="2016-04-06T00:00:00"/>
    <n v="18349"/>
    <n v="0"/>
    <n v="1"/>
    <s v="XAXIS-XT-ROLLS-D"/>
    <n v="2876.03"/>
    <s v="CHF"/>
    <s v=""/>
    <n v="170.12899999999999"/>
    <n v="0"/>
    <n v="394.7"/>
    <n v="4933.75"/>
    <n v="5328.45"/>
    <s v="MEDIAMARKT"/>
    <x v="1"/>
    <x v="0"/>
    <x v="1"/>
    <d v="2016-01-01T00:00:00"/>
    <d v="2016-08-11T00:00:00"/>
    <s v="GROUPM SERVICES AG"/>
    <x v="119"/>
    <x v="2"/>
  </r>
  <r>
    <d v="2016-04-06T00:00:00"/>
    <n v="18349"/>
    <n v="0"/>
    <n v="2"/>
    <s v="XAXIS-XT-ROLLS-F"/>
    <n v="1006.33"/>
    <s v="CHF"/>
    <s v=""/>
    <n v="62.206000000000003"/>
    <n v="0"/>
    <n v="144.30000000000001"/>
    <n v="1803.95"/>
    <n v="1948.25"/>
    <s v="MEDIAMARKT"/>
    <x v="1"/>
    <x v="0"/>
    <x v="1"/>
    <d v="2016-01-01T00:00:00"/>
    <d v="2016-08-11T00:00:00"/>
    <s v="GROUPM SERVICES AG"/>
    <x v="119"/>
    <x v="2"/>
  </r>
  <r>
    <d v="2016-04-06T00:00:00"/>
    <n v="18349"/>
    <n v="0"/>
    <n v="3"/>
    <s v="XAXIS-XT-ROLLS-I"/>
    <n v="176.3"/>
    <s v="CHF"/>
    <s v=""/>
    <n v="10.8"/>
    <n v="0"/>
    <n v="25.05"/>
    <n v="313.2"/>
    <n v="338.25"/>
    <s v="MEDIAMARKT"/>
    <x v="1"/>
    <x v="0"/>
    <x v="1"/>
    <d v="2016-01-01T00:00:00"/>
    <d v="2016-08-11T00:00:00"/>
    <s v="GROUPM SERVICES AG"/>
    <x v="119"/>
    <x v="2"/>
  </r>
  <r>
    <d v="2016-04-06T00:00:00"/>
    <n v="18350"/>
    <n v="0"/>
    <n v="4"/>
    <s v="XAXIS-XP-UAP-D"/>
    <n v="228.19"/>
    <s v="CHF"/>
    <s v=""/>
    <n v="50"/>
    <n v="0"/>
    <n v="32"/>
    <n v="400"/>
    <n v="432"/>
    <s v="MEDIAMARKT"/>
    <x v="1"/>
    <x v="0"/>
    <x v="0"/>
    <d v="2016-01-01T00:00:00"/>
    <d v="2016-08-11T00:00:00"/>
    <s v="GROUPM SERVICES AG"/>
    <x v="120"/>
    <x v="2"/>
  </r>
  <r>
    <d v="2016-04-06T00:00:00"/>
    <n v="18350"/>
    <n v="0"/>
    <n v="10"/>
    <s v="XAXIS-XP-UAP-D"/>
    <n v="593.29"/>
    <s v="CHF"/>
    <s v=""/>
    <n v="130"/>
    <n v="0"/>
    <n v="124.8"/>
    <n v="1560"/>
    <n v="1684.8"/>
    <s v="MEDIAMARKT"/>
    <x v="1"/>
    <x v="0"/>
    <x v="0"/>
    <d v="2016-01-01T00:00:00"/>
    <d v="2016-08-11T00:00:00"/>
    <s v="GROUPM SERVICES AG"/>
    <x v="120"/>
    <x v="2"/>
  </r>
  <r>
    <d v="2016-04-06T00:00:00"/>
    <n v="18350"/>
    <n v="0"/>
    <n v="5"/>
    <s v="XAXIS-XP-UAP-F"/>
    <n v="91.92"/>
    <s v="CHF"/>
    <s v=""/>
    <n v="20"/>
    <n v="0"/>
    <n v="12.8"/>
    <n v="160"/>
    <n v="172.8"/>
    <s v="MEDIAMARKT"/>
    <x v="1"/>
    <x v="0"/>
    <x v="0"/>
    <d v="2016-01-01T00:00:00"/>
    <d v="2016-08-11T00:00:00"/>
    <s v="GROUPM SERVICES AG"/>
    <x v="120"/>
    <x v="2"/>
  </r>
  <r>
    <d v="2016-04-06T00:00:00"/>
    <n v="18350"/>
    <n v="0"/>
    <n v="11"/>
    <s v="XAXIS-XP-UAP-F"/>
    <n v="218.31"/>
    <s v="CHF"/>
    <s v=""/>
    <n v="47.5"/>
    <n v="0"/>
    <n v="45.6"/>
    <n v="570"/>
    <n v="615.6"/>
    <s v="MEDIAMARKT"/>
    <x v="1"/>
    <x v="0"/>
    <x v="0"/>
    <d v="2016-01-01T00:00:00"/>
    <d v="2016-08-11T00:00:00"/>
    <s v="GROUPM SERVICES AG"/>
    <x v="120"/>
    <x v="2"/>
  </r>
  <r>
    <d v="2016-04-06T00:00:00"/>
    <n v="18350"/>
    <n v="0"/>
    <n v="6"/>
    <s v="XAXIS-XP-UAP-I"/>
    <n v="5.84"/>
    <s v="CHF"/>
    <s v=""/>
    <n v="2.9"/>
    <n v="0"/>
    <n v="1.85"/>
    <n v="23.2"/>
    <n v="25.05"/>
    <s v="MEDIAMARKT"/>
    <x v="1"/>
    <x v="0"/>
    <x v="0"/>
    <d v="2016-01-01T00:00:00"/>
    <d v="2016-08-11T00:00:00"/>
    <s v="GROUPM SERVICES AG"/>
    <x v="120"/>
    <x v="2"/>
  </r>
  <r>
    <d v="2016-04-06T00:00:00"/>
    <n v="18350"/>
    <n v="0"/>
    <n v="12"/>
    <s v="XAXIS-XP-UAP-I"/>
    <n v="20.13"/>
    <s v="CHF"/>
    <s v=""/>
    <n v="10"/>
    <n v="0"/>
    <n v="9.6"/>
    <n v="120"/>
    <n v="129.6"/>
    <s v="MEDIAMARKT"/>
    <x v="1"/>
    <x v="0"/>
    <x v="0"/>
    <d v="2016-01-01T00:00:00"/>
    <d v="2016-08-11T00:00:00"/>
    <s v="GROUPM SERVICES AG"/>
    <x v="120"/>
    <x v="2"/>
  </r>
  <r>
    <d v="2016-04-06T00:00:00"/>
    <n v="18350"/>
    <n v="0"/>
    <n v="1"/>
    <s v="XAXIS-XM-MRT-D"/>
    <n v="283.55"/>
    <s v="CHF"/>
    <s v=""/>
    <n v="30"/>
    <n v="0"/>
    <n v="62.4"/>
    <n v="780"/>
    <n v="842.4"/>
    <s v="MEDIAMARKT"/>
    <x v="1"/>
    <x v="0"/>
    <x v="2"/>
    <d v="2016-01-01T00:00:00"/>
    <d v="2016-08-11T00:00:00"/>
    <s v="GROUPM SERVICES AG"/>
    <x v="120"/>
    <x v="2"/>
  </r>
  <r>
    <d v="2016-04-06T00:00:00"/>
    <n v="18350"/>
    <n v="0"/>
    <n v="7"/>
    <s v="XAXIS-XM-MRT-D"/>
    <n v="270.79000000000002"/>
    <s v="CHF"/>
    <s v=""/>
    <n v="28.65"/>
    <n v="0"/>
    <n v="68.75"/>
    <n v="859.5"/>
    <n v="928.25"/>
    <s v="MEDIAMARKT"/>
    <x v="1"/>
    <x v="0"/>
    <x v="2"/>
    <d v="2016-01-01T00:00:00"/>
    <d v="2016-08-11T00:00:00"/>
    <s v="GROUPM SERVICES AG"/>
    <x v="120"/>
    <x v="2"/>
  </r>
  <r>
    <d v="2016-04-06T00:00:00"/>
    <n v="18350"/>
    <n v="0"/>
    <n v="2"/>
    <s v="XAXIS-XM-MRT-F"/>
    <n v="38.6"/>
    <s v="CHF"/>
    <s v=""/>
    <n v="10"/>
    <n v="0"/>
    <n v="20.8"/>
    <n v="260"/>
    <n v="280.8"/>
    <s v="MEDIAMARKT"/>
    <x v="1"/>
    <x v="0"/>
    <x v="2"/>
    <d v="2016-01-01T00:00:00"/>
    <d v="2016-08-11T00:00:00"/>
    <s v="GROUPM SERVICES AG"/>
    <x v="120"/>
    <x v="2"/>
  </r>
  <r>
    <d v="2016-04-06T00:00:00"/>
    <n v="18350"/>
    <n v="0"/>
    <n v="8"/>
    <s v="XAXIS-XM-MRT-F"/>
    <n v="38.6"/>
    <s v="CHF"/>
    <s v=""/>
    <n v="10"/>
    <n v="0"/>
    <n v="24"/>
    <n v="300"/>
    <n v="324"/>
    <s v="MEDIAMARKT"/>
    <x v="1"/>
    <x v="0"/>
    <x v="2"/>
    <d v="2016-01-01T00:00:00"/>
    <d v="2016-08-11T00:00:00"/>
    <s v="GROUPM SERVICES AG"/>
    <x v="120"/>
    <x v="2"/>
  </r>
  <r>
    <d v="2016-04-06T00:00:00"/>
    <n v="18350"/>
    <n v="0"/>
    <n v="3"/>
    <s v="XAXIS-XM-MRT-I"/>
    <n v="19.27"/>
    <s v="CHF"/>
    <s v=""/>
    <n v="2"/>
    <n v="0"/>
    <n v="4.1500000000000004"/>
    <n v="52"/>
    <n v="56.15"/>
    <s v="MEDIAMARKT"/>
    <x v="1"/>
    <x v="0"/>
    <x v="2"/>
    <d v="2016-01-01T00:00:00"/>
    <d v="2016-08-11T00:00:00"/>
    <s v="GROUPM SERVICES AG"/>
    <x v="120"/>
    <x v="2"/>
  </r>
  <r>
    <d v="2016-04-06T00:00:00"/>
    <n v="18350"/>
    <n v="0"/>
    <n v="9"/>
    <s v="XAXIS-XM-MRT-I"/>
    <n v="19.27"/>
    <s v="CHF"/>
    <s v=""/>
    <n v="2"/>
    <n v="0"/>
    <n v="4.8"/>
    <n v="60"/>
    <n v="64.8"/>
    <s v="MEDIAMARKT"/>
    <x v="1"/>
    <x v="0"/>
    <x v="2"/>
    <d v="2016-01-01T00:00:00"/>
    <d v="2016-08-11T00:00:00"/>
    <s v="GROUPM SERVICES AG"/>
    <x v="120"/>
    <x v="2"/>
  </r>
  <r>
    <d v="2016-04-06T00:00:00"/>
    <n v="18351"/>
    <n v="0"/>
    <n v="1"/>
    <s v="XAXIS-XP-WB-D"/>
    <n v="1074.01"/>
    <s v="CHF"/>
    <s v=""/>
    <n v="144.9"/>
    <n v="0"/>
    <n v="278.2"/>
    <n v="3477.6"/>
    <n v="3755.8"/>
    <s v="MEDIAMARKT"/>
    <x v="1"/>
    <x v="0"/>
    <x v="0"/>
    <d v="2016-01-01T00:00:00"/>
    <d v="2016-08-11T00:00:00"/>
    <s v="GROUPM SERVICES AG"/>
    <x v="121"/>
    <x v="2"/>
  </r>
  <r>
    <d v="2016-04-06T00:00:00"/>
    <n v="18351"/>
    <n v="0"/>
    <n v="2"/>
    <s v="XAXIS-XP-WB-F"/>
    <n v="311.27999999999997"/>
    <s v="CHF"/>
    <s v=""/>
    <n v="51.75"/>
    <n v="0"/>
    <n v="99.35"/>
    <n v="1242"/>
    <n v="1341.35"/>
    <s v="MEDIAMARKT"/>
    <x v="1"/>
    <x v="0"/>
    <x v="0"/>
    <d v="2016-01-01T00:00:00"/>
    <d v="2016-08-11T00:00:00"/>
    <s v="GROUPM SERVICES AG"/>
    <x v="121"/>
    <x v="2"/>
  </r>
  <r>
    <d v="2016-04-06T00:00:00"/>
    <n v="18351"/>
    <n v="0"/>
    <n v="3"/>
    <s v="XAXIS-XP-WB-I"/>
    <n v="58.08"/>
    <s v="CHF"/>
    <s v=""/>
    <n v="10.250999999999999"/>
    <n v="0"/>
    <n v="19.7"/>
    <n v="246"/>
    <n v="265.7"/>
    <s v="MEDIAMARKT"/>
    <x v="1"/>
    <x v="0"/>
    <x v="0"/>
    <d v="2016-01-01T00:00:00"/>
    <d v="2016-08-11T00:00:00"/>
    <s v="GROUPM SERVICES AG"/>
    <x v="121"/>
    <x v="2"/>
  </r>
  <r>
    <d v="2016-04-06T00:00:00"/>
    <n v="18352"/>
    <n v="0"/>
    <n v="1"/>
    <s v="XAXIS-MH-LIVE"/>
    <n v="0"/>
    <s v="CHF"/>
    <s v=""/>
    <n v="3"/>
    <n v="0"/>
    <n v="5294.15"/>
    <n v="66177"/>
    <n v="71471.149999999994"/>
    <s v="MEDIAMARKT"/>
    <x v="1"/>
    <x v="0"/>
    <x v="4"/>
    <d v="2016-01-01T00:00:00"/>
    <d v="2016-08-11T00:00:00"/>
    <s v="GROUPM SERVICES AG"/>
    <x v="122"/>
    <x v="2"/>
  </r>
  <r>
    <d v="2016-04-06T00:00:00"/>
    <n v="18354"/>
    <n v="0"/>
    <n v="1"/>
    <s v="XAXIS-XT-ROLLS-D"/>
    <n v="2138.5300000000002"/>
    <s v="CHF"/>
    <s v=""/>
    <n v="126.503"/>
    <n v="0"/>
    <n v="293.5"/>
    <n v="3668.6"/>
    <n v="3962.1"/>
    <s v="NOVARTIS CONSUME"/>
    <x v="1"/>
    <x v="0"/>
    <x v="1"/>
    <d v="2016-01-01T00:00:00"/>
    <d v="2016-08-11T00:00:00"/>
    <s v="GROUPM SERVICES AG"/>
    <x v="123"/>
    <x v="2"/>
  </r>
  <r>
    <d v="2016-04-06T00:00:00"/>
    <n v="18354"/>
    <n v="0"/>
    <n v="2"/>
    <s v="XAXIS-XT-ROLLS-F"/>
    <n v="204.24"/>
    <s v="CHF"/>
    <s v=""/>
    <n v="12.625"/>
    <n v="0"/>
    <n v="29.3"/>
    <n v="366.15"/>
    <n v="395.45"/>
    <s v="NOVARTIS CONSUME"/>
    <x v="1"/>
    <x v="0"/>
    <x v="1"/>
    <d v="2016-01-01T00:00:00"/>
    <d v="2016-08-11T00:00:00"/>
    <s v="GROUPM SERVICES AG"/>
    <x v="123"/>
    <x v="2"/>
  </r>
  <r>
    <d v="2016-04-06T00:00:00"/>
    <n v="18354"/>
    <n v="0"/>
    <n v="3"/>
    <s v="XAXIS-XT-ROLLS-I"/>
    <n v="156.5"/>
    <s v="CHF"/>
    <s v=""/>
    <n v="9.5869999999999997"/>
    <n v="0"/>
    <n v="22.25"/>
    <n v="278"/>
    <n v="300.25"/>
    <s v="NOVARTIS CONSUME"/>
    <x v="1"/>
    <x v="0"/>
    <x v="1"/>
    <d v="2016-01-01T00:00:00"/>
    <d v="2016-08-11T00:00:00"/>
    <s v="GROUPM SERVICES AG"/>
    <x v="123"/>
    <x v="2"/>
  </r>
  <r>
    <d v="2016-04-06T00:00:00"/>
    <n v="18355"/>
    <n v="0"/>
    <n v="3"/>
    <s v="XAXIS-XT-ROLLS-D"/>
    <n v="602.71"/>
    <s v="CHF"/>
    <s v=""/>
    <n v="35.652999999999999"/>
    <n v="0"/>
    <n v="82.7"/>
    <n v="1033.95"/>
    <n v="1116.6500000000001"/>
    <s v="SKODA"/>
    <x v="1"/>
    <x v="0"/>
    <x v="1"/>
    <d v="2016-01-01T00:00:00"/>
    <d v="2016-08-11T00:00:00"/>
    <s v="GROUPM SERVICES AG"/>
    <x v="70"/>
    <x v="2"/>
  </r>
  <r>
    <d v="2016-04-06T00:00:00"/>
    <n v="18355"/>
    <n v="0"/>
    <n v="4"/>
    <s v="XAXIS-XT-ROLLS-F"/>
    <n v="33.81"/>
    <s v="CHF"/>
    <s v=""/>
    <n v="2.09"/>
    <n v="0"/>
    <n v="4.8499999999999996"/>
    <n v="60.6"/>
    <n v="65.45"/>
    <s v="SKODA"/>
    <x v="1"/>
    <x v="0"/>
    <x v="1"/>
    <d v="2016-01-01T00:00:00"/>
    <d v="2016-08-11T00:00:00"/>
    <s v="GROUPM SERVICES AG"/>
    <x v="70"/>
    <x v="2"/>
  </r>
  <r>
    <d v="2016-04-06T00:00:00"/>
    <n v="18355"/>
    <n v="0"/>
    <n v="1"/>
    <s v="XAXIS-XP-WB-D"/>
    <n v="161.97999999999999"/>
    <s v="CHF"/>
    <s v=""/>
    <n v="21.853999999999999"/>
    <n v="0"/>
    <n v="41.95"/>
    <n v="524.5"/>
    <n v="566.45000000000005"/>
    <s v="SKODA"/>
    <x v="1"/>
    <x v="0"/>
    <x v="0"/>
    <d v="2016-01-01T00:00:00"/>
    <d v="2016-08-11T00:00:00"/>
    <s v="GROUPM SERVICES AG"/>
    <x v="70"/>
    <x v="2"/>
  </r>
  <r>
    <d v="2016-04-06T00:00:00"/>
    <n v="18355"/>
    <n v="0"/>
    <n v="2"/>
    <s v="XAXIS-XP-WB-F"/>
    <n v="47.78"/>
    <s v="CHF"/>
    <s v=""/>
    <n v="7.9429999999999996"/>
    <n v="0"/>
    <n v="15.25"/>
    <n v="190.65"/>
    <n v="205.9"/>
    <s v="SKODA"/>
    <x v="1"/>
    <x v="0"/>
    <x v="0"/>
    <d v="2016-01-01T00:00:00"/>
    <d v="2016-08-11T00:00:00"/>
    <s v="GROUPM SERVICES AG"/>
    <x v="70"/>
    <x v="2"/>
  </r>
  <r>
    <d v="2016-04-06T00:00:00"/>
    <n v="18356"/>
    <n v="0"/>
    <n v="4"/>
    <s v="XAXIS-XP-HP-D"/>
    <n v="251.24"/>
    <s v="CHF"/>
    <s v=""/>
    <n v="39.463000000000001"/>
    <n v="0"/>
    <n v="60"/>
    <n v="749.8"/>
    <n v="809.8"/>
    <s v="TEMPUR SEALY SCH"/>
    <x v="1"/>
    <x v="0"/>
    <x v="0"/>
    <d v="2016-01-01T00:00:00"/>
    <d v="2016-08-11T00:00:00"/>
    <s v="GROUPM SERVICES AG"/>
    <x v="41"/>
    <x v="2"/>
  </r>
  <r>
    <d v="2016-04-06T00:00:00"/>
    <n v="18356"/>
    <n v="0"/>
    <n v="5"/>
    <s v="XAXIS-XP-HP-F"/>
    <n v="157.18"/>
    <s v="CHF"/>
    <s v=""/>
    <n v="27.175999999999998"/>
    <n v="0"/>
    <n v="41.3"/>
    <n v="516.35"/>
    <n v="557.65"/>
    <s v="TEMPUR SEALY SCH"/>
    <x v="1"/>
    <x v="0"/>
    <x v="0"/>
    <d v="2016-01-01T00:00:00"/>
    <d v="2016-08-11T00:00:00"/>
    <s v="GROUPM SERVICES AG"/>
    <x v="41"/>
    <x v="2"/>
  </r>
  <r>
    <d v="2016-04-06T00:00:00"/>
    <n v="18356"/>
    <n v="0"/>
    <n v="6"/>
    <s v="XAXIS-XP-HP-I"/>
    <n v="23.42"/>
    <s v="CHF"/>
    <s v=""/>
    <n v="3.4649999999999999"/>
    <n v="0"/>
    <n v="5.25"/>
    <n v="65.849999999999994"/>
    <n v="71.099999999999994"/>
    <s v="TEMPUR SEALY SCH"/>
    <x v="1"/>
    <x v="0"/>
    <x v="0"/>
    <d v="2016-01-01T00:00:00"/>
    <d v="2016-08-11T00:00:00"/>
    <s v="GROUPM SERVICES AG"/>
    <x v="41"/>
    <x v="2"/>
  </r>
  <r>
    <d v="2016-04-06T00:00:00"/>
    <n v="18356"/>
    <n v="0"/>
    <n v="12"/>
    <s v="XAXIS-XP-UAP-D"/>
    <n v="364.11"/>
    <s v="CHF"/>
    <s v=""/>
    <n v="79.781999999999996"/>
    <n v="0"/>
    <n v="76.599999999999994"/>
    <n v="957.4"/>
    <n v="1034"/>
    <s v="TEMPUR SEALY SCH"/>
    <x v="1"/>
    <x v="0"/>
    <x v="0"/>
    <d v="2016-01-01T00:00:00"/>
    <d v="2016-08-11T00:00:00"/>
    <s v="GROUPM SERVICES AG"/>
    <x v="41"/>
    <x v="2"/>
  </r>
  <r>
    <d v="2016-04-06T00:00:00"/>
    <n v="18356"/>
    <n v="0"/>
    <n v="13"/>
    <s v="XAXIS-XP-UAP-F"/>
    <n v="106.88"/>
    <s v="CHF"/>
    <s v=""/>
    <n v="23.256"/>
    <n v="0"/>
    <n v="22.3"/>
    <n v="279.05"/>
    <n v="301.35000000000002"/>
    <s v="TEMPUR SEALY SCH"/>
    <x v="1"/>
    <x v="0"/>
    <x v="0"/>
    <d v="2016-01-01T00:00:00"/>
    <d v="2016-08-11T00:00:00"/>
    <s v="GROUPM SERVICES AG"/>
    <x v="41"/>
    <x v="2"/>
  </r>
  <r>
    <d v="2016-04-06T00:00:00"/>
    <n v="18356"/>
    <n v="0"/>
    <n v="14"/>
    <s v="XAXIS-XP-UAP-I"/>
    <n v="8.4700000000000006"/>
    <s v="CHF"/>
    <s v=""/>
    <n v="4.2089999999999996"/>
    <n v="0"/>
    <n v="4.05"/>
    <n v="50.5"/>
    <n v="54.55"/>
    <s v="TEMPUR SEALY SCH"/>
    <x v="1"/>
    <x v="0"/>
    <x v="0"/>
    <d v="2016-01-01T00:00:00"/>
    <d v="2016-08-11T00:00:00"/>
    <s v="GROUPM SERVICES AG"/>
    <x v="41"/>
    <x v="2"/>
  </r>
  <r>
    <d v="2016-04-06T00:00:00"/>
    <n v="18356"/>
    <n v="0"/>
    <n v="1"/>
    <s v="XAXIS-XP-WB-D"/>
    <n v="250.11"/>
    <s v="CHF"/>
    <s v=""/>
    <n v="33.743000000000002"/>
    <n v="0"/>
    <n v="64.8"/>
    <n v="809.85"/>
    <n v="874.65"/>
    <s v="TEMPUR SEALY SCH"/>
    <x v="1"/>
    <x v="0"/>
    <x v="0"/>
    <d v="2016-01-01T00:00:00"/>
    <d v="2016-08-11T00:00:00"/>
    <s v="GROUPM SERVICES AG"/>
    <x v="41"/>
    <x v="2"/>
  </r>
  <r>
    <d v="2016-04-06T00:00:00"/>
    <n v="18356"/>
    <n v="0"/>
    <n v="2"/>
    <s v="XAXIS-XP-WB-F"/>
    <n v="126.47"/>
    <s v="CHF"/>
    <s v=""/>
    <n v="21.026"/>
    <n v="0"/>
    <n v="40.35"/>
    <n v="504.6"/>
    <n v="544.95000000000005"/>
    <s v="TEMPUR SEALY SCH"/>
    <x v="1"/>
    <x v="0"/>
    <x v="0"/>
    <d v="2016-01-01T00:00:00"/>
    <d v="2016-08-11T00:00:00"/>
    <s v="GROUPM SERVICES AG"/>
    <x v="41"/>
    <x v="2"/>
  </r>
  <r>
    <d v="2016-04-06T00:00:00"/>
    <n v="18356"/>
    <n v="0"/>
    <n v="3"/>
    <s v="XAXIS-XP-WB-I"/>
    <n v="20.440000000000001"/>
    <s v="CHF"/>
    <s v=""/>
    <n v="3.6070000000000002"/>
    <n v="0"/>
    <n v="6.9"/>
    <n v="86.55"/>
    <n v="93.45"/>
    <s v="TEMPUR SEALY SCH"/>
    <x v="1"/>
    <x v="0"/>
    <x v="0"/>
    <d v="2016-01-01T00:00:00"/>
    <d v="2016-08-11T00:00:00"/>
    <s v="GROUPM SERVICES AG"/>
    <x v="41"/>
    <x v="2"/>
  </r>
  <r>
    <d v="2016-04-06T00:00:00"/>
    <n v="18356"/>
    <n v="0"/>
    <n v="7"/>
    <s v="XAXIS-XM-MRT-D"/>
    <n v="280.39999999999998"/>
    <s v="CHF"/>
    <s v=""/>
    <n v="29.667000000000002"/>
    <n v="0"/>
    <n v="61.7"/>
    <n v="771.35"/>
    <n v="833.05"/>
    <s v="TEMPUR SEALY SCH"/>
    <x v="1"/>
    <x v="0"/>
    <x v="2"/>
    <d v="2016-01-01T00:00:00"/>
    <d v="2016-08-11T00:00:00"/>
    <s v="GROUPM SERVICES AG"/>
    <x v="41"/>
    <x v="2"/>
  </r>
  <r>
    <d v="2016-04-06T00:00:00"/>
    <n v="18356"/>
    <n v="0"/>
    <n v="8"/>
    <s v="XAXIS-XM-MRT-F"/>
    <n v="80.290000000000006"/>
    <s v="CHF"/>
    <s v=""/>
    <n v="20.803000000000001"/>
    <n v="0"/>
    <n v="43.25"/>
    <n v="540.9"/>
    <n v="584.15"/>
    <s v="TEMPUR SEALY SCH"/>
    <x v="1"/>
    <x v="0"/>
    <x v="2"/>
    <d v="2016-01-01T00:00:00"/>
    <d v="2016-08-11T00:00:00"/>
    <s v="GROUPM SERVICES AG"/>
    <x v="41"/>
    <x v="2"/>
  </r>
  <r>
    <d v="2016-04-06T00:00:00"/>
    <n v="18356"/>
    <n v="0"/>
    <n v="9"/>
    <s v="XAXIS-XM-MRT-I"/>
    <n v="10.62"/>
    <s v="CHF"/>
    <s v=""/>
    <n v="1.1020000000000001"/>
    <n v="0"/>
    <n v="2.2999999999999998"/>
    <n v="28.65"/>
    <n v="30.95"/>
    <s v="TEMPUR SEALY SCH"/>
    <x v="1"/>
    <x v="0"/>
    <x v="2"/>
    <d v="2016-01-01T00:00:00"/>
    <d v="2016-08-11T00:00:00"/>
    <s v="GROUPM SERVICES AG"/>
    <x v="41"/>
    <x v="2"/>
  </r>
  <r>
    <d v="2016-04-06T00:00:00"/>
    <n v="18356"/>
    <n v="0"/>
    <n v="10"/>
    <s v="XAXIS-XT-ROLLS-D"/>
    <n v="1538.56"/>
    <s v="CHF"/>
    <s v=""/>
    <n v="91.012"/>
    <n v="0"/>
    <n v="240.25"/>
    <n v="3003.4"/>
    <n v="3243.65"/>
    <s v="TEMPUR SEALY SCH"/>
    <x v="1"/>
    <x v="0"/>
    <x v="1"/>
    <d v="2016-01-01T00:00:00"/>
    <d v="2016-08-11T00:00:00"/>
    <s v="GROUPM SERVICES AG"/>
    <x v="41"/>
    <x v="2"/>
  </r>
  <r>
    <d v="2016-04-06T00:00:00"/>
    <n v="18356"/>
    <n v="0"/>
    <n v="11"/>
    <s v="XAXIS-XT-ROLLS-F"/>
    <n v="245.78"/>
    <s v="CHF"/>
    <s v=""/>
    <n v="15.193"/>
    <n v="0"/>
    <n v="40.1"/>
    <n v="501.35"/>
    <n v="541.45000000000005"/>
    <s v="TEMPUR SEALY SCH"/>
    <x v="1"/>
    <x v="0"/>
    <x v="1"/>
    <d v="2016-01-01T00:00:00"/>
    <d v="2016-08-11T00:00:00"/>
    <s v="GROUPM SERVICES AG"/>
    <x v="41"/>
    <x v="2"/>
  </r>
  <r>
    <d v="2016-04-06T00:00:00"/>
    <n v="18357"/>
    <n v="0"/>
    <n v="1"/>
    <s v="XAXIS-XP-HP-D"/>
    <n v="1684.95"/>
    <s v="CHF"/>
    <s v=""/>
    <n v="264.65899999999999"/>
    <n v="0"/>
    <n v="402.3"/>
    <n v="5028.5"/>
    <n v="5430.8"/>
    <s v="VOLKSWAGEN"/>
    <x v="1"/>
    <x v="0"/>
    <x v="0"/>
    <d v="2016-01-01T00:00:00"/>
    <d v="2016-08-11T00:00:00"/>
    <s v="GROUPM SERVICES AG"/>
    <x v="71"/>
    <x v="2"/>
  </r>
  <r>
    <d v="2016-04-06T00:00:00"/>
    <n v="18357"/>
    <n v="0"/>
    <n v="4"/>
    <s v="XAXIS-XP-HP-D"/>
    <n v="1799.72"/>
    <s v="CHF"/>
    <s v=""/>
    <n v="282.68599999999998"/>
    <n v="0"/>
    <n v="520.15"/>
    <n v="6501.8"/>
    <n v="7021.95"/>
    <s v="VOLKSWAGEN"/>
    <x v="1"/>
    <x v="0"/>
    <x v="0"/>
    <d v="2016-01-01T00:00:00"/>
    <d v="2016-08-11T00:00:00"/>
    <s v="GROUPM SERVICES AG"/>
    <x v="71"/>
    <x v="2"/>
  </r>
  <r>
    <d v="2016-04-06T00:00:00"/>
    <n v="18357"/>
    <n v="0"/>
    <n v="2"/>
    <s v="XAXIS-XP-HP-F"/>
    <n v="674.67"/>
    <s v="CHF"/>
    <s v=""/>
    <n v="116.65300000000001"/>
    <n v="0"/>
    <n v="177.3"/>
    <n v="2216.4"/>
    <n v="2393.6999999999998"/>
    <s v="VOLKSWAGEN"/>
    <x v="1"/>
    <x v="0"/>
    <x v="0"/>
    <d v="2016-01-01T00:00:00"/>
    <d v="2016-08-11T00:00:00"/>
    <s v="GROUPM SERVICES AG"/>
    <x v="71"/>
    <x v="2"/>
  </r>
  <r>
    <d v="2016-04-06T00:00:00"/>
    <n v="18357"/>
    <n v="0"/>
    <n v="5"/>
    <s v="XAXIS-XP-HP-F"/>
    <n v="582.16"/>
    <s v="CHF"/>
    <s v=""/>
    <n v="100.657"/>
    <n v="0"/>
    <n v="185.2"/>
    <n v="2315.1"/>
    <n v="2500.3000000000002"/>
    <s v="VOLKSWAGEN"/>
    <x v="1"/>
    <x v="0"/>
    <x v="0"/>
    <d v="2016-01-01T00:00:00"/>
    <d v="2016-08-11T00:00:00"/>
    <s v="GROUPM SERVICES AG"/>
    <x v="71"/>
    <x v="2"/>
  </r>
  <r>
    <d v="2016-04-06T00:00:00"/>
    <n v="18357"/>
    <n v="0"/>
    <n v="3"/>
    <s v="XAXIS-XP-HP-I"/>
    <n v="184.16"/>
    <s v="CHF"/>
    <s v=""/>
    <n v="27.248000000000001"/>
    <n v="0"/>
    <n v="41.4"/>
    <n v="517.70000000000005"/>
    <n v="559.1"/>
    <s v="VOLKSWAGEN"/>
    <x v="1"/>
    <x v="0"/>
    <x v="0"/>
    <d v="2016-01-01T00:00:00"/>
    <d v="2016-08-11T00:00:00"/>
    <s v="GROUPM SERVICES AG"/>
    <x v="71"/>
    <x v="2"/>
  </r>
  <r>
    <d v="2016-04-06T00:00:00"/>
    <n v="18357"/>
    <n v="0"/>
    <n v="6"/>
    <s v="XAXIS-XP-HP-I"/>
    <n v="165.48"/>
    <s v="CHF"/>
    <s v=""/>
    <n v="24.484000000000002"/>
    <n v="0"/>
    <n v="45.05"/>
    <n v="563.15"/>
    <n v="608.20000000000005"/>
    <s v="VOLKSWAGEN"/>
    <x v="1"/>
    <x v="0"/>
    <x v="0"/>
    <d v="2016-01-01T00:00:00"/>
    <d v="2016-08-11T00:00:00"/>
    <s v="GROUPM SERVICES AG"/>
    <x v="71"/>
    <x v="2"/>
  </r>
  <r>
    <d v="2016-04-06T00:00:00"/>
    <n v="18357"/>
    <n v="0"/>
    <n v="7"/>
    <s v="XAXIS-XT-ROLLS-D"/>
    <n v="7137.92"/>
    <s v="CHF"/>
    <s v=""/>
    <n v="422.23700000000002"/>
    <n v="0"/>
    <n v="979.6"/>
    <n v="12244.85"/>
    <n v="13224.45"/>
    <s v="VOLKSWAGEN"/>
    <x v="1"/>
    <x v="0"/>
    <x v="1"/>
    <d v="2016-01-01T00:00:00"/>
    <d v="2016-08-11T00:00:00"/>
    <s v="GROUPM SERVICES AG"/>
    <x v="71"/>
    <x v="2"/>
  </r>
  <r>
    <d v="2016-04-06T00:00:00"/>
    <n v="18357"/>
    <n v="0"/>
    <n v="8"/>
    <s v="XAXIS-XT-ROLLS-F"/>
    <n v="1466.81"/>
    <s v="CHF"/>
    <s v=""/>
    <n v="90.671000000000006"/>
    <n v="0"/>
    <n v="210.35"/>
    <n v="2629.45"/>
    <n v="2839.8"/>
    <s v="VOLKSWAGEN"/>
    <x v="1"/>
    <x v="0"/>
    <x v="1"/>
    <d v="2016-01-01T00:00:00"/>
    <d v="2016-08-11T00:00:00"/>
    <s v="GROUPM SERVICES AG"/>
    <x v="71"/>
    <x v="2"/>
  </r>
  <r>
    <d v="2016-04-06T00:00:00"/>
    <n v="18357"/>
    <n v="0"/>
    <n v="9"/>
    <s v="XAXIS-XT-ROLLS-I"/>
    <n v="413.4"/>
    <s v="CHF"/>
    <s v=""/>
    <n v="25.324000000000002"/>
    <n v="0"/>
    <n v="58.75"/>
    <n v="734.4"/>
    <n v="793.15"/>
    <s v="VOLKSWAGEN"/>
    <x v="1"/>
    <x v="0"/>
    <x v="1"/>
    <d v="2016-01-01T00:00:00"/>
    <d v="2016-08-11T00:00:00"/>
    <s v="GROUPM SERVICES AG"/>
    <x v="71"/>
    <x v="2"/>
  </r>
  <r>
    <d v="2016-04-06T00:00:00"/>
    <n v="18358"/>
    <n v="0"/>
    <n v="1"/>
    <s v="XAXIS-XT-ROLLS-F"/>
    <n v="1495.25"/>
    <s v="CHF"/>
    <s v=""/>
    <n v="92.429000000000002"/>
    <n v="0"/>
    <n v="244"/>
    <n v="3050.15"/>
    <n v="3294.15"/>
    <s v="VOLKSWAGEN"/>
    <x v="1"/>
    <x v="0"/>
    <x v="1"/>
    <d v="2016-01-01T00:00:00"/>
    <d v="2016-08-11T00:00:00"/>
    <s v="GROUPM SERVICES AG"/>
    <x v="124"/>
    <x v="2"/>
  </r>
  <r>
    <d v="2016-04-06T00:00:00"/>
    <n v="18358"/>
    <n v="0"/>
    <n v="2"/>
    <s v="XAXIS-XT-ROLLS-I"/>
    <n v="246.06"/>
    <s v="CHF"/>
    <s v=""/>
    <n v="15.073"/>
    <n v="0"/>
    <n v="39.799999999999997"/>
    <n v="497.4"/>
    <n v="537.20000000000005"/>
    <s v="VOLKSWAGEN"/>
    <x v="1"/>
    <x v="0"/>
    <x v="1"/>
    <d v="2016-01-01T00:00:00"/>
    <d v="2016-08-11T00:00:00"/>
    <s v="GROUPM SERVICES AG"/>
    <x v="124"/>
    <x v="2"/>
  </r>
  <r>
    <d v="2016-04-21T00:00:00"/>
    <n v="18484"/>
    <n v="0"/>
    <n v="1"/>
    <s v="XAXIS-XT-ROLLS-D"/>
    <n v="8347.3700000000008"/>
    <s v="CHF"/>
    <s v=""/>
    <n v="493.78100000000001"/>
    <n v="0"/>
    <n v="1303.5999999999999"/>
    <n v="16294.75"/>
    <n v="17598.349999999999"/>
    <s v="BAYER (CH) AG"/>
    <x v="1"/>
    <x v="0"/>
    <x v="1"/>
    <d v="2016-01-01T00:00:00"/>
    <d v="2016-08-11T00:00:00"/>
    <s v="GROUPM SERVICES AG"/>
    <x v="57"/>
    <x v="2"/>
  </r>
  <r>
    <d v="2016-04-21T00:00:00"/>
    <n v="18484"/>
    <n v="0"/>
    <n v="2"/>
    <s v="XAXIS-XT-ROLLS-F"/>
    <n v="1939.85"/>
    <s v="CHF"/>
    <s v=""/>
    <n v="119.91200000000001"/>
    <n v="0"/>
    <n v="316.55"/>
    <n v="3957.1"/>
    <n v="4273.6499999999996"/>
    <s v="BAYER (CH) AG"/>
    <x v="1"/>
    <x v="0"/>
    <x v="1"/>
    <d v="2016-01-01T00:00:00"/>
    <d v="2016-08-11T00:00:00"/>
    <s v="GROUPM SERVICES AG"/>
    <x v="57"/>
    <x v="2"/>
  </r>
  <r>
    <d v="2016-04-06T00:00:00"/>
    <n v="18488"/>
    <n v="0"/>
    <n v="1"/>
    <s v="XAXIS-MH-RICH MEDIA"/>
    <n v="0"/>
    <s v="CHF"/>
    <s v=""/>
    <n v="1"/>
    <n v="0"/>
    <n v="686.4"/>
    <n v="8580.2000000000007"/>
    <n v="9266.6"/>
    <s v="ALLIANZ"/>
    <x v="1"/>
    <x v="0"/>
    <x v="4"/>
    <d v="2016-01-01T00:00:00"/>
    <d v="2016-08-11T00:00:00"/>
    <s v="GROUPM SERVICES AG"/>
    <x v="125"/>
    <x v="2"/>
  </r>
  <r>
    <d v="2016-04-06T00:00:00"/>
    <n v="18489"/>
    <n v="0"/>
    <n v="1"/>
    <s v="XAXIS-MH-RICH MEDIA"/>
    <n v="0"/>
    <s v="CHF"/>
    <s v=""/>
    <n v="1"/>
    <n v="0"/>
    <n v="553.6"/>
    <n v="6919.8"/>
    <n v="7473.4"/>
    <s v="ALLIANZ"/>
    <x v="1"/>
    <x v="0"/>
    <x v="4"/>
    <d v="2016-01-01T00:00:00"/>
    <d v="2016-08-11T00:00:00"/>
    <s v="GROUPM SERVICES AG"/>
    <x v="125"/>
    <x v="2"/>
  </r>
  <r>
    <d v="2016-05-04T00:00:00"/>
    <n v="18538"/>
    <n v="0"/>
    <n v="3"/>
    <s v="XAXIS-XP-UAP-D"/>
    <n v="0.12"/>
    <s v="CHF"/>
    <s v=""/>
    <n v="2.5999999999999999E-2"/>
    <n v="0"/>
    <n v="0"/>
    <n v="0.3"/>
    <n v="0.3"/>
    <s v="ECKES GRANINI"/>
    <x v="0"/>
    <x v="0"/>
    <x v="0"/>
    <d v="2016-01-01T00:00:00"/>
    <d v="2016-08-11T00:00:00"/>
    <s v="GROUPM SERVICES AG"/>
    <x v="126"/>
    <x v="3"/>
  </r>
  <r>
    <d v="2016-05-04T00:00:00"/>
    <n v="18538"/>
    <n v="0"/>
    <n v="4"/>
    <s v="XAXIS-XP-UAP-F"/>
    <n v="0.13"/>
    <s v="CHF"/>
    <s v=""/>
    <n v="2.8000000000000001E-2"/>
    <n v="0"/>
    <n v="0.05"/>
    <n v="0.35"/>
    <n v="0.4"/>
    <s v="ECKES GRANINI"/>
    <x v="0"/>
    <x v="0"/>
    <x v="0"/>
    <d v="2016-01-01T00:00:00"/>
    <d v="2016-08-11T00:00:00"/>
    <s v="GROUPM SERVICES AG"/>
    <x v="126"/>
    <x v="3"/>
  </r>
  <r>
    <d v="2016-05-04T00:00:00"/>
    <n v="18538"/>
    <n v="0"/>
    <n v="1"/>
    <s v="XAXIS-XP-WB-D"/>
    <n v="1946.2"/>
    <s v="CHF"/>
    <s v=""/>
    <n v="262.57"/>
    <n v="0"/>
    <n v="504.15"/>
    <n v="6301.7"/>
    <n v="6805.85"/>
    <s v="ECKES GRANINI"/>
    <x v="0"/>
    <x v="0"/>
    <x v="0"/>
    <d v="2016-01-01T00:00:00"/>
    <d v="2016-08-11T00:00:00"/>
    <s v="GROUPM SERVICES AG"/>
    <x v="126"/>
    <x v="3"/>
  </r>
  <r>
    <d v="2016-05-04T00:00:00"/>
    <n v="18538"/>
    <n v="0"/>
    <n v="2"/>
    <s v="XAXIS-XP-WB-F"/>
    <n v="345.99"/>
    <s v="CHF"/>
    <s v=""/>
    <n v="57.521000000000001"/>
    <n v="0"/>
    <n v="110.45"/>
    <n v="1380.5"/>
    <n v="1490.95"/>
    <s v="ECKES GRANINI"/>
    <x v="0"/>
    <x v="0"/>
    <x v="0"/>
    <d v="2016-01-01T00:00:00"/>
    <d v="2016-08-11T00:00:00"/>
    <s v="GROUPM SERVICES AG"/>
    <x v="126"/>
    <x v="3"/>
  </r>
  <r>
    <d v="2016-05-04T00:00:00"/>
    <n v="18539"/>
    <n v="0"/>
    <n v="1"/>
    <s v="XAXIS-XP-HP-D"/>
    <n v="476.14"/>
    <s v="CHF"/>
    <s v=""/>
    <n v="74.787999999999997"/>
    <n v="0"/>
    <n v="137.6"/>
    <n v="1720.1"/>
    <n v="1857.7"/>
    <s v="GEBERIT"/>
    <x v="0"/>
    <x v="0"/>
    <x v="0"/>
    <d v="2016-01-01T00:00:00"/>
    <d v="2016-08-11T00:00:00"/>
    <s v="GROUPM SERVICES AG"/>
    <x v="1"/>
    <x v="3"/>
  </r>
  <r>
    <d v="2016-05-04T00:00:00"/>
    <n v="18540"/>
    <n v="0"/>
    <n v="3"/>
    <s v="XAXIS-XP-HP-D"/>
    <n v="1479.52"/>
    <s v="CHF"/>
    <s v=""/>
    <n v="232.392"/>
    <n v="0"/>
    <n v="427.6"/>
    <n v="5345"/>
    <n v="5772.6"/>
    <s v="GEBERIT"/>
    <x v="0"/>
    <x v="0"/>
    <x v="0"/>
    <d v="2016-01-01T00:00:00"/>
    <d v="2016-08-11T00:00:00"/>
    <s v="GROUPM SERVICES AG"/>
    <x v="42"/>
    <x v="3"/>
  </r>
  <r>
    <d v="2016-05-04T00:00:00"/>
    <n v="18540"/>
    <n v="0"/>
    <n v="4"/>
    <s v="XAXIS-XP-HP-F"/>
    <n v="257.51"/>
    <s v="CHF"/>
    <s v=""/>
    <n v="44.524999999999999"/>
    <n v="0"/>
    <n v="81.95"/>
    <n v="1024.0999999999999"/>
    <n v="1106.05"/>
    <s v="GEBERIT"/>
    <x v="0"/>
    <x v="0"/>
    <x v="0"/>
    <d v="2016-01-01T00:00:00"/>
    <d v="2016-08-11T00:00:00"/>
    <s v="GROUPM SERVICES AG"/>
    <x v="42"/>
    <x v="3"/>
  </r>
  <r>
    <d v="2016-05-04T00:00:00"/>
    <n v="18540"/>
    <n v="0"/>
    <n v="1"/>
    <s v="XAXIS-XT-ROLLS-D"/>
    <n v="2759.69"/>
    <s v="CHF"/>
    <s v=""/>
    <n v="163.24700000000001"/>
    <n v="0"/>
    <n v="326.5"/>
    <n v="4081.2"/>
    <n v="4407.7"/>
    <s v="GEBERIT"/>
    <x v="0"/>
    <x v="0"/>
    <x v="1"/>
    <d v="2016-01-01T00:00:00"/>
    <d v="2016-08-11T00:00:00"/>
    <s v="GROUPM SERVICES AG"/>
    <x v="42"/>
    <x v="3"/>
  </r>
  <r>
    <d v="2016-05-04T00:00:00"/>
    <n v="18540"/>
    <n v="0"/>
    <n v="2"/>
    <s v="XAXIS-XT-ROLLS-F"/>
    <n v="904.91"/>
    <s v="CHF"/>
    <s v=""/>
    <n v="55.936999999999998"/>
    <n v="0"/>
    <n v="111.9"/>
    <n v="1398.45"/>
    <n v="1510.35"/>
    <s v="GEBERIT"/>
    <x v="0"/>
    <x v="0"/>
    <x v="1"/>
    <d v="2016-01-01T00:00:00"/>
    <d v="2016-08-11T00:00:00"/>
    <s v="GROUPM SERVICES AG"/>
    <x v="42"/>
    <x v="3"/>
  </r>
  <r>
    <d v="2016-05-04T00:00:00"/>
    <n v="18541"/>
    <n v="0"/>
    <n v="1"/>
    <s v="XAXIS-XM-RICH-D"/>
    <n v="0"/>
    <s v="CHF"/>
    <s v=""/>
    <n v="75"/>
    <n v="0"/>
    <n v="240"/>
    <n v="3000"/>
    <n v="3240"/>
    <s v="LOREAL"/>
    <x v="0"/>
    <x v="0"/>
    <x v="2"/>
    <d v="2016-01-01T00:00:00"/>
    <d v="2016-08-11T00:00:00"/>
    <s v="GROUPM SERVICES AG"/>
    <x v="127"/>
    <x v="3"/>
  </r>
  <r>
    <d v="2016-05-04T00:00:00"/>
    <n v="18541"/>
    <n v="0"/>
    <n v="2"/>
    <s v="XAXIS-XM-RICH-F"/>
    <n v="0"/>
    <s v="CHF"/>
    <s v=""/>
    <n v="20.875"/>
    <n v="0"/>
    <n v="66.8"/>
    <n v="835"/>
    <n v="901.8"/>
    <s v="LOREAL"/>
    <x v="0"/>
    <x v="0"/>
    <x v="2"/>
    <d v="2016-01-01T00:00:00"/>
    <d v="2016-08-11T00:00:00"/>
    <s v="GROUPM SERVICES AG"/>
    <x v="127"/>
    <x v="3"/>
  </r>
  <r>
    <d v="2016-05-04T00:00:00"/>
    <n v="18542"/>
    <n v="0"/>
    <n v="1"/>
    <s v="XAXIS-XT-MULTI-D"/>
    <n v="0"/>
    <s v="CHF"/>
    <s v=""/>
    <n v="22.631"/>
    <n v="0"/>
    <n v="81.45"/>
    <n v="1018.4"/>
    <n v="1099.8499999999999"/>
    <s v="LOREAL"/>
    <x v="0"/>
    <x v="0"/>
    <x v="1"/>
    <d v="2016-01-01T00:00:00"/>
    <d v="2016-08-11T00:00:00"/>
    <s v="GROUPM SERVICES AG"/>
    <x v="94"/>
    <x v="3"/>
  </r>
  <r>
    <d v="2016-05-04T00:00:00"/>
    <n v="18545"/>
    <n v="0"/>
    <n v="1"/>
    <s v="XAXIS-XT-MULTI-D"/>
    <n v="0"/>
    <s v="CHF"/>
    <s v=""/>
    <n v="116.20699999999999"/>
    <n v="0"/>
    <n v="418.35"/>
    <n v="5229.3"/>
    <n v="5647.65"/>
    <s v="LOREAL"/>
    <x v="0"/>
    <x v="0"/>
    <x v="1"/>
    <d v="2016-01-01T00:00:00"/>
    <d v="2016-08-11T00:00:00"/>
    <s v="GROUPM SERVICES AG"/>
    <x v="85"/>
    <x v="3"/>
  </r>
  <r>
    <d v="2016-05-04T00:00:00"/>
    <n v="18546"/>
    <n v="0"/>
    <n v="1"/>
    <s v="XAXIS-XT-MULTI-D"/>
    <n v="0"/>
    <s v="CHF"/>
    <s v=""/>
    <n v="103.43600000000001"/>
    <n v="0"/>
    <n v="372.35"/>
    <n v="4654.6000000000004"/>
    <n v="5026.95"/>
    <s v="LOREAL"/>
    <x v="0"/>
    <x v="0"/>
    <x v="1"/>
    <d v="2016-01-01T00:00:00"/>
    <d v="2016-08-11T00:00:00"/>
    <s v="GROUPM SERVICES AG"/>
    <x v="90"/>
    <x v="3"/>
  </r>
  <r>
    <d v="2016-05-04T00:00:00"/>
    <n v="18547"/>
    <n v="0"/>
    <n v="1"/>
    <s v="XAXIS-XT-MULTI-D"/>
    <n v="0"/>
    <s v="CHF"/>
    <s v=""/>
    <n v="72.045000000000002"/>
    <n v="0"/>
    <n v="259.35000000000002"/>
    <n v="3242.05"/>
    <n v="3501.4"/>
    <s v="LOREAL"/>
    <x v="0"/>
    <x v="0"/>
    <x v="1"/>
    <d v="2016-01-01T00:00:00"/>
    <d v="2016-08-11T00:00:00"/>
    <s v="GROUPM SERVICES AG"/>
    <x v="86"/>
    <x v="3"/>
  </r>
  <r>
    <d v="2016-05-04T00:00:00"/>
    <n v="18547"/>
    <n v="0"/>
    <n v="2"/>
    <s v="XAXIS-XT-MULTI-F"/>
    <n v="0"/>
    <s v="CHF"/>
    <s v=""/>
    <n v="31.184999999999999"/>
    <n v="0"/>
    <n v="112.25"/>
    <n v="1403.35"/>
    <n v="1515.6"/>
    <s v="LOREAL"/>
    <x v="0"/>
    <x v="0"/>
    <x v="1"/>
    <d v="2016-01-01T00:00:00"/>
    <d v="2016-08-11T00:00:00"/>
    <s v="GROUPM SERVICES AG"/>
    <x v="86"/>
    <x v="3"/>
  </r>
  <r>
    <d v="2016-05-04T00:00:00"/>
    <n v="18548"/>
    <n v="0"/>
    <n v="1"/>
    <s v="XAXIS-XM-INST-D"/>
    <n v="971.32"/>
    <s v="CHF"/>
    <s v=""/>
    <n v="76.923000000000002"/>
    <n v="0"/>
    <n v="240"/>
    <n v="3000"/>
    <n v="3240"/>
    <s v="LOREAL"/>
    <x v="0"/>
    <x v="0"/>
    <x v="2"/>
    <d v="2016-01-01T00:00:00"/>
    <d v="2016-08-11T00:00:00"/>
    <s v="GROUPM SERVICES AG"/>
    <x v="128"/>
    <x v="3"/>
  </r>
  <r>
    <d v="2016-05-04T00:00:00"/>
    <n v="18548"/>
    <n v="0"/>
    <n v="2"/>
    <s v="XAXIS-XM-INST-F"/>
    <n v="652.83000000000004"/>
    <s v="CHF"/>
    <s v=""/>
    <n v="51.201000000000001"/>
    <n v="0"/>
    <n v="159.75"/>
    <n v="1996.85"/>
    <n v="2156.6"/>
    <s v="LOREAL"/>
    <x v="0"/>
    <x v="0"/>
    <x v="2"/>
    <d v="2016-01-01T00:00:00"/>
    <d v="2016-08-11T00:00:00"/>
    <s v="GROUPM SERVICES AG"/>
    <x v="128"/>
    <x v="3"/>
  </r>
  <r>
    <d v="2016-05-04T00:00:00"/>
    <n v="18549"/>
    <n v="0"/>
    <n v="1"/>
    <s v="XAXIS-XT-MULTI-D"/>
    <n v="0"/>
    <s v="CHF"/>
    <s v=""/>
    <n v="175.48699999999999"/>
    <n v="0"/>
    <n v="631.75"/>
    <n v="7896.9"/>
    <n v="8528.65"/>
    <s v="LOREAL"/>
    <x v="0"/>
    <x v="0"/>
    <x v="1"/>
    <d v="2016-01-01T00:00:00"/>
    <d v="2016-08-11T00:00:00"/>
    <s v="GROUPM SERVICES AG"/>
    <x v="91"/>
    <x v="3"/>
  </r>
  <r>
    <d v="2016-05-04T00:00:00"/>
    <n v="18550"/>
    <n v="0"/>
    <n v="1"/>
    <s v="XAXIS-XT-MULTI-D"/>
    <n v="0"/>
    <s v="CHF"/>
    <s v=""/>
    <n v="141.19800000000001"/>
    <n v="0"/>
    <n v="508.3"/>
    <n v="6353.9"/>
    <n v="6862.2"/>
    <s v="LOREAL"/>
    <x v="0"/>
    <x v="0"/>
    <x v="1"/>
    <d v="2016-01-01T00:00:00"/>
    <d v="2016-08-11T00:00:00"/>
    <s v="GROUPM SERVICES AG"/>
    <x v="129"/>
    <x v="3"/>
  </r>
  <r>
    <d v="2016-05-04T00:00:00"/>
    <n v="18551"/>
    <n v="0"/>
    <n v="3"/>
    <s v="XAXIS-XM-INST-D"/>
    <n v="778.28"/>
    <s v="CHF"/>
    <s v=""/>
    <n v="61.634999999999998"/>
    <n v="0"/>
    <n v="133.15"/>
    <n v="1664.15"/>
    <n v="1797.3"/>
    <s v="LOREAL"/>
    <x v="0"/>
    <x v="0"/>
    <x v="2"/>
    <d v="2016-01-01T00:00:00"/>
    <d v="2016-08-11T00:00:00"/>
    <s v="GROUPM SERVICES AG"/>
    <x v="130"/>
    <x v="3"/>
  </r>
  <r>
    <d v="2016-05-04T00:00:00"/>
    <n v="18551"/>
    <n v="0"/>
    <n v="4"/>
    <s v="XAXIS-XM-INST-F"/>
    <n v="469.28"/>
    <s v="CHF"/>
    <s v=""/>
    <n v="36.805"/>
    <n v="0"/>
    <n v="79.5"/>
    <n v="993.75"/>
    <n v="1073.25"/>
    <s v="LOREAL"/>
    <x v="0"/>
    <x v="0"/>
    <x v="2"/>
    <d v="2016-01-01T00:00:00"/>
    <d v="2016-08-11T00:00:00"/>
    <s v="GROUPM SERVICES AG"/>
    <x v="130"/>
    <x v="3"/>
  </r>
  <r>
    <d v="2016-05-04T00:00:00"/>
    <n v="18551"/>
    <n v="0"/>
    <n v="1"/>
    <s v="XAXIS-XT-MULTI-D"/>
    <n v="0"/>
    <s v="CHF"/>
    <s v=""/>
    <n v="190.12299999999999"/>
    <n v="0"/>
    <n v="684.45"/>
    <n v="8555.5499999999993"/>
    <n v="9240"/>
    <s v="LOREAL"/>
    <x v="0"/>
    <x v="0"/>
    <x v="1"/>
    <d v="2016-01-01T00:00:00"/>
    <d v="2016-08-11T00:00:00"/>
    <s v="GROUPM SERVICES AG"/>
    <x v="130"/>
    <x v="3"/>
  </r>
  <r>
    <d v="2016-05-04T00:00:00"/>
    <n v="18551"/>
    <n v="0"/>
    <n v="2"/>
    <s v="XAXIS-XT-MULTI-F"/>
    <n v="0"/>
    <s v="CHF"/>
    <s v=""/>
    <n v="81.480999999999995"/>
    <n v="0"/>
    <n v="293.35000000000002"/>
    <n v="3666.65"/>
    <n v="3960"/>
    <s v="LOREAL"/>
    <x v="0"/>
    <x v="0"/>
    <x v="1"/>
    <d v="2016-01-01T00:00:00"/>
    <d v="2016-08-11T00:00:00"/>
    <s v="GROUPM SERVICES AG"/>
    <x v="130"/>
    <x v="3"/>
  </r>
  <r>
    <d v="2016-05-04T00:00:00"/>
    <n v="18552"/>
    <n v="0"/>
    <n v="2"/>
    <s v="XAXIS-XP-WB-D"/>
    <n v="554.69000000000005"/>
    <s v="CHF"/>
    <s v=""/>
    <n v="74.835999999999999"/>
    <n v="0"/>
    <n v="167.65"/>
    <n v="2095.4"/>
    <n v="2263.0500000000002"/>
    <s v="LOREAL"/>
    <x v="0"/>
    <x v="0"/>
    <x v="0"/>
    <d v="2016-01-01T00:00:00"/>
    <d v="2016-08-11T00:00:00"/>
    <s v="GROUPM SERVICES AG"/>
    <x v="95"/>
    <x v="3"/>
  </r>
  <r>
    <d v="2016-05-04T00:00:00"/>
    <n v="18552"/>
    <n v="0"/>
    <n v="3"/>
    <s v="XAXIS-XP-WB-D"/>
    <n v="1498.76"/>
    <s v="CHF"/>
    <s v=""/>
    <n v="202.20400000000001"/>
    <n v="0"/>
    <n v="452.95"/>
    <n v="5661.7"/>
    <n v="6114.65"/>
    <s v="LOREAL"/>
    <x v="0"/>
    <x v="0"/>
    <x v="0"/>
    <d v="2016-01-01T00:00:00"/>
    <d v="2016-08-11T00:00:00"/>
    <s v="GROUPM SERVICES AG"/>
    <x v="95"/>
    <x v="3"/>
  </r>
  <r>
    <d v="2016-05-04T00:00:00"/>
    <n v="18553"/>
    <n v="0"/>
    <n v="1"/>
    <s v="XAXIS-XM-INST-D"/>
    <n v="1201.04"/>
    <s v="CHF"/>
    <s v=""/>
    <n v="95.114999999999995"/>
    <n v="0"/>
    <n v="266.3"/>
    <n v="3329.05"/>
    <n v="3595.35"/>
    <s v="LOREAL"/>
    <x v="0"/>
    <x v="0"/>
    <x v="2"/>
    <d v="2016-01-01T00:00:00"/>
    <d v="2016-08-11T00:00:00"/>
    <s v="GROUPM SERVICES AG"/>
    <x v="96"/>
    <x v="3"/>
  </r>
  <r>
    <d v="2016-05-04T00:00:00"/>
    <n v="18553"/>
    <n v="0"/>
    <n v="2"/>
    <s v="XAXIS-XM-INST-F"/>
    <n v="570.59"/>
    <s v="CHF"/>
    <s v=""/>
    <n v="44.750999999999998"/>
    <n v="0"/>
    <n v="125.3"/>
    <n v="1566.3"/>
    <n v="1691.6"/>
    <s v="LOREAL"/>
    <x v="0"/>
    <x v="0"/>
    <x v="2"/>
    <d v="2016-01-01T00:00:00"/>
    <d v="2016-08-11T00:00:00"/>
    <s v="GROUPM SERVICES AG"/>
    <x v="96"/>
    <x v="3"/>
  </r>
  <r>
    <d v="2016-05-04T00:00:00"/>
    <n v="18554"/>
    <n v="0"/>
    <n v="1"/>
    <s v="XAXIS-XM-INST-D"/>
    <n v="1371.06"/>
    <s v="CHF"/>
    <s v=""/>
    <n v="108.58"/>
    <n v="0"/>
    <n v="269.3"/>
    <n v="3366"/>
    <n v="3635.3"/>
    <s v="LOREAL"/>
    <x v="0"/>
    <x v="0"/>
    <x v="2"/>
    <d v="2016-01-01T00:00:00"/>
    <d v="2016-08-11T00:00:00"/>
    <s v="GROUPM SERVICES AG"/>
    <x v="131"/>
    <x v="3"/>
  </r>
  <r>
    <d v="2016-05-04T00:00:00"/>
    <n v="18554"/>
    <n v="0"/>
    <n v="2"/>
    <s v="XAXIS-XM-INST-F"/>
    <n v="594.58000000000004"/>
    <s v="CHF"/>
    <s v=""/>
    <n v="46.631999999999998"/>
    <n v="0"/>
    <n v="115.65"/>
    <n v="1445.6"/>
    <n v="1561.25"/>
    <s v="LOREAL"/>
    <x v="0"/>
    <x v="0"/>
    <x v="2"/>
    <d v="2016-01-01T00:00:00"/>
    <d v="2016-08-11T00:00:00"/>
    <s v="GROUPM SERVICES AG"/>
    <x v="131"/>
    <x v="3"/>
  </r>
  <r>
    <d v="2016-05-04T00:00:00"/>
    <n v="18555"/>
    <n v="0"/>
    <n v="1"/>
    <s v="XAXIS-XP-HP-D"/>
    <n v="72.06"/>
    <s v="CHF"/>
    <s v=""/>
    <n v="11.319000000000001"/>
    <n v="0"/>
    <n v="24.45"/>
    <n v="305.60000000000002"/>
    <n v="330.05"/>
    <s v="LOREAL"/>
    <x v="0"/>
    <x v="0"/>
    <x v="0"/>
    <d v="2016-01-01T00:00:00"/>
    <d v="2016-08-11T00:00:00"/>
    <s v="GROUPM SERVICES AG"/>
    <x v="132"/>
    <x v="3"/>
  </r>
  <r>
    <d v="2016-05-04T00:00:00"/>
    <n v="18556"/>
    <n v="0"/>
    <n v="1"/>
    <s v="XAXIS-XP-HP-D"/>
    <n v="2924.29"/>
    <s v="CHF"/>
    <s v=""/>
    <n v="459.32499999999999"/>
    <n v="0"/>
    <n v="845.15"/>
    <n v="10564.5"/>
    <n v="11409.65"/>
    <s v="MICHELIN SUISSE"/>
    <x v="0"/>
    <x v="0"/>
    <x v="0"/>
    <d v="2016-01-01T00:00:00"/>
    <d v="2016-08-11T00:00:00"/>
    <s v="GROUPM SERVICES AG"/>
    <x v="97"/>
    <x v="3"/>
  </r>
  <r>
    <d v="2016-05-04T00:00:00"/>
    <n v="18556"/>
    <n v="0"/>
    <n v="2"/>
    <s v="XAXIS-XP-HP-F"/>
    <n v="756.92"/>
    <s v="CHF"/>
    <s v=""/>
    <n v="130.87299999999999"/>
    <n v="0"/>
    <n v="240.8"/>
    <n v="3010.1"/>
    <n v="3250.9"/>
    <s v="MICHELIN SUISSE"/>
    <x v="0"/>
    <x v="0"/>
    <x v="0"/>
    <d v="2016-01-01T00:00:00"/>
    <d v="2016-08-11T00:00:00"/>
    <s v="GROUPM SERVICES AG"/>
    <x v="97"/>
    <x v="3"/>
  </r>
  <r>
    <d v="2016-05-04T00:00:00"/>
    <n v="18556"/>
    <n v="0"/>
    <n v="3"/>
    <s v="XAXIS-XM-STDB-D"/>
    <n v="1485.94"/>
    <s v="CHF"/>
    <s v=""/>
    <n v="212.858"/>
    <n v="0"/>
    <n v="425.7"/>
    <n v="5321.45"/>
    <n v="5747.15"/>
    <s v="MICHELIN SUISSE"/>
    <x v="0"/>
    <x v="0"/>
    <x v="2"/>
    <d v="2016-01-01T00:00:00"/>
    <d v="2016-08-11T00:00:00"/>
    <s v="GROUPM SERVICES AG"/>
    <x v="97"/>
    <x v="3"/>
  </r>
  <r>
    <d v="2016-05-04T00:00:00"/>
    <n v="18556"/>
    <n v="0"/>
    <n v="4"/>
    <s v="XAXIS-XM-STDB-F"/>
    <n v="545.12"/>
    <s v="CHF"/>
    <s v=""/>
    <n v="85.813999999999993"/>
    <n v="0"/>
    <n v="171.65"/>
    <n v="2145.35"/>
    <n v="2317"/>
    <s v="MICHELIN SUISSE"/>
    <x v="0"/>
    <x v="0"/>
    <x v="2"/>
    <d v="2016-01-01T00:00:00"/>
    <d v="2016-08-11T00:00:00"/>
    <s v="GROUPM SERVICES AG"/>
    <x v="97"/>
    <x v="3"/>
  </r>
  <r>
    <d v="2016-05-04T00:00:00"/>
    <n v="18557"/>
    <n v="0"/>
    <n v="1"/>
    <s v="XAXIS-MH-RICH MEDIA"/>
    <n v="0"/>
    <s v="CHF"/>
    <s v=""/>
    <n v="1"/>
    <n v="0"/>
    <n v="1240"/>
    <n v="15500"/>
    <n v="16740"/>
    <s v="NETFLIX"/>
    <x v="0"/>
    <x v="0"/>
    <x v="4"/>
    <d v="2016-01-01T00:00:00"/>
    <d v="2016-08-11T00:00:00"/>
    <s v="GROUPM SERVICES AG"/>
    <x v="133"/>
    <x v="3"/>
  </r>
  <r>
    <d v="2016-05-04T00:00:00"/>
    <n v="18558"/>
    <n v="0"/>
    <n v="1"/>
    <s v="XAXIS-MH-RICH MEDIA"/>
    <n v="0"/>
    <s v="CHF"/>
    <s v=""/>
    <n v="1"/>
    <n v="0"/>
    <n v="1240"/>
    <n v="15500"/>
    <n v="16740"/>
    <s v="NETFLIX"/>
    <x v="0"/>
    <x v="0"/>
    <x v="4"/>
    <d v="2016-01-01T00:00:00"/>
    <d v="2016-08-11T00:00:00"/>
    <s v="GROUPM SERVICES AG"/>
    <x v="134"/>
    <x v="3"/>
  </r>
  <r>
    <d v="2016-05-04T00:00:00"/>
    <n v="18559"/>
    <n v="0"/>
    <n v="1"/>
    <s v="XAXIS-XM-RICH-D"/>
    <n v="0"/>
    <s v="CHF"/>
    <s v=""/>
    <n v="113.911"/>
    <n v="0"/>
    <n v="364.5"/>
    <n v="4556.45"/>
    <n v="4920.95"/>
    <s v="TIFFANY NY"/>
    <x v="0"/>
    <x v="0"/>
    <x v="2"/>
    <d v="2016-01-01T00:00:00"/>
    <d v="2016-08-11T00:00:00"/>
    <s v="GROUPM SERVICES AG"/>
    <x v="98"/>
    <x v="3"/>
  </r>
  <r>
    <d v="2016-05-04T00:00:00"/>
    <n v="18559"/>
    <n v="0"/>
    <n v="2"/>
    <s v="XAXIS-XM-RICH-F"/>
    <n v="0"/>
    <s v="CHF"/>
    <s v=""/>
    <n v="49.805"/>
    <n v="0"/>
    <n v="159.4"/>
    <n v="1992.2"/>
    <n v="2151.6"/>
    <s v="TIFFANY NY"/>
    <x v="0"/>
    <x v="0"/>
    <x v="2"/>
    <d v="2016-01-01T00:00:00"/>
    <d v="2016-08-11T00:00:00"/>
    <s v="GROUPM SERVICES AG"/>
    <x v="98"/>
    <x v="3"/>
  </r>
  <r>
    <d v="2016-05-04T00:00:00"/>
    <n v="18560"/>
    <n v="0"/>
    <n v="3"/>
    <s v="XAXIS-XP-UAP-D"/>
    <n v="938.77"/>
    <s v="CHF"/>
    <s v=""/>
    <n v="205.7"/>
    <n v="0"/>
    <n v="197.45"/>
    <n v="2468.4"/>
    <n v="2665.85"/>
    <s v="VISA"/>
    <x v="0"/>
    <x v="0"/>
    <x v="0"/>
    <d v="2016-01-01T00:00:00"/>
    <d v="2016-08-11T00:00:00"/>
    <s v="GROUPM SERVICES AG"/>
    <x v="99"/>
    <x v="3"/>
  </r>
  <r>
    <d v="2016-05-04T00:00:00"/>
    <n v="18560"/>
    <n v="0"/>
    <n v="4"/>
    <s v="XAXIS-XP-UAP-F"/>
    <n v="255.77"/>
    <s v="CHF"/>
    <s v=""/>
    <n v="55.651000000000003"/>
    <n v="0"/>
    <n v="53.4"/>
    <n v="667.8"/>
    <n v="721.2"/>
    <s v="VISA"/>
    <x v="0"/>
    <x v="0"/>
    <x v="0"/>
    <d v="2016-01-01T00:00:00"/>
    <d v="2016-08-11T00:00:00"/>
    <s v="GROUPM SERVICES AG"/>
    <x v="99"/>
    <x v="3"/>
  </r>
  <r>
    <d v="2016-05-04T00:00:00"/>
    <n v="18560"/>
    <n v="0"/>
    <n v="1"/>
    <s v="XAXIS-XP-WB-D"/>
    <n v="4860.29"/>
    <s v="CHF"/>
    <s v=""/>
    <n v="655.72400000000005"/>
    <n v="0"/>
    <n v="1259"/>
    <n v="15737.4"/>
    <n v="16996.400000000001"/>
    <s v="VISA"/>
    <x v="0"/>
    <x v="0"/>
    <x v="0"/>
    <d v="2016-01-01T00:00:00"/>
    <d v="2016-08-11T00:00:00"/>
    <s v="GROUPM SERVICES AG"/>
    <x v="99"/>
    <x v="3"/>
  </r>
  <r>
    <d v="2016-05-04T00:00:00"/>
    <n v="18560"/>
    <n v="0"/>
    <n v="2"/>
    <s v="XAXIS-XP-WB-F"/>
    <n v="2110.16"/>
    <s v="CHF"/>
    <s v=""/>
    <n v="350.81099999999998"/>
    <n v="0"/>
    <n v="673.55"/>
    <n v="8419.4500000000007"/>
    <n v="9093"/>
    <s v="VISA"/>
    <x v="0"/>
    <x v="0"/>
    <x v="0"/>
    <d v="2016-01-01T00:00:00"/>
    <d v="2016-08-11T00:00:00"/>
    <s v="GROUPM SERVICES AG"/>
    <x v="99"/>
    <x v="3"/>
  </r>
  <r>
    <d v="2016-05-04T00:00:00"/>
    <n v="18561"/>
    <n v="0"/>
    <n v="1"/>
    <s v="XAXIS-XP-HP-D"/>
    <n v="4397.3"/>
    <s v="CHF"/>
    <s v=""/>
    <n v="690.69399999999996"/>
    <n v="0"/>
    <n v="828.85"/>
    <n v="10360.4"/>
    <n v="11189.25"/>
    <s v="FORD SWITZERLAND"/>
    <x v="2"/>
    <x v="0"/>
    <x v="0"/>
    <d v="2016-01-01T00:00:00"/>
    <d v="2016-08-11T00:00:00"/>
    <s v="GROUPM SERVICES AG"/>
    <x v="135"/>
    <x v="3"/>
  </r>
  <r>
    <d v="2016-05-04T00:00:00"/>
    <n v="18561"/>
    <n v="0"/>
    <n v="2"/>
    <s v="XAXIS-XP-HP-F"/>
    <n v="785.87"/>
    <s v="CHF"/>
    <s v=""/>
    <n v="135.87899999999999"/>
    <n v="0"/>
    <n v="163.05000000000001"/>
    <n v="2038.2"/>
    <n v="2201.25"/>
    <s v="FORD SWITZERLAND"/>
    <x v="2"/>
    <x v="0"/>
    <x v="0"/>
    <d v="2016-01-01T00:00:00"/>
    <d v="2016-08-11T00:00:00"/>
    <s v="GROUPM SERVICES AG"/>
    <x v="135"/>
    <x v="3"/>
  </r>
  <r>
    <d v="2016-05-04T00:00:00"/>
    <n v="18561"/>
    <n v="0"/>
    <n v="3"/>
    <s v="XAXIS-XP-HP-I"/>
    <n v="270.35000000000002"/>
    <s v="CHF"/>
    <s v=""/>
    <n v="40"/>
    <n v="0"/>
    <n v="48"/>
    <n v="600"/>
    <n v="648"/>
    <s v="FORD SWITZERLAND"/>
    <x v="2"/>
    <x v="0"/>
    <x v="0"/>
    <d v="2016-01-01T00:00:00"/>
    <d v="2016-08-11T00:00:00"/>
    <s v="GROUPM SERVICES AG"/>
    <x v="135"/>
    <x v="3"/>
  </r>
  <r>
    <d v="2016-05-04T00:00:00"/>
    <n v="18561"/>
    <n v="0"/>
    <n v="4"/>
    <s v="XAXIS-XP-WB-D"/>
    <n v="4075.57"/>
    <s v="CHF"/>
    <s v=""/>
    <n v="549.85299999999995"/>
    <n v="0"/>
    <n v="879.75"/>
    <n v="10997.05"/>
    <n v="11876.8"/>
    <s v="FORD SWITZERLAND"/>
    <x v="2"/>
    <x v="0"/>
    <x v="0"/>
    <d v="2016-01-01T00:00:00"/>
    <d v="2016-08-11T00:00:00"/>
    <s v="GROUPM SERVICES AG"/>
    <x v="135"/>
    <x v="3"/>
  </r>
  <r>
    <d v="2016-05-04T00:00:00"/>
    <n v="18561"/>
    <n v="0"/>
    <n v="5"/>
    <s v="XAXIS-XP-WB-F"/>
    <n v="714.7"/>
    <s v="CHF"/>
    <s v=""/>
    <n v="118.818"/>
    <n v="0"/>
    <n v="190.1"/>
    <n v="2376.35"/>
    <n v="2566.4499999999998"/>
    <s v="FORD SWITZERLAND"/>
    <x v="2"/>
    <x v="0"/>
    <x v="0"/>
    <d v="2016-01-01T00:00:00"/>
    <d v="2016-08-11T00:00:00"/>
    <s v="GROUPM SERVICES AG"/>
    <x v="135"/>
    <x v="3"/>
  </r>
  <r>
    <d v="2016-05-04T00:00:00"/>
    <n v="18561"/>
    <n v="0"/>
    <n v="6"/>
    <s v="XAXIS-XP-WB-I"/>
    <n v="169.98"/>
    <s v="CHF"/>
    <s v=""/>
    <n v="30"/>
    <n v="0"/>
    <n v="48"/>
    <n v="600"/>
    <n v="648"/>
    <s v="FORD SWITZERLAND"/>
    <x v="2"/>
    <x v="0"/>
    <x v="0"/>
    <d v="2016-01-01T00:00:00"/>
    <d v="2016-08-11T00:00:00"/>
    <s v="GROUPM SERVICES AG"/>
    <x v="135"/>
    <x v="3"/>
  </r>
  <r>
    <d v="2016-05-04T00:00:00"/>
    <n v="18562"/>
    <n v="0"/>
    <n v="1"/>
    <s v="XAXIS-XD-UAP-D"/>
    <n v="1162.9000000000001"/>
    <s v="CHF"/>
    <s v=""/>
    <n v="223.816"/>
    <n v="0"/>
    <n v="125.35"/>
    <n v="1566.7"/>
    <n v="1692.05"/>
    <s v="LUFTHANSA"/>
    <x v="2"/>
    <x v="0"/>
    <x v="3"/>
    <d v="2016-01-01T00:00:00"/>
    <d v="2016-08-11T00:00:00"/>
    <s v="GROUPM SERVICES AG"/>
    <x v="39"/>
    <x v="3"/>
  </r>
  <r>
    <d v="2016-05-04T00:00:00"/>
    <n v="18562"/>
    <n v="0"/>
    <n v="3"/>
    <s v="XAXIS-XD-UAP-D"/>
    <n v="272.45999999999998"/>
    <s v="CHF"/>
    <s v=""/>
    <n v="52.439"/>
    <n v="0"/>
    <n v="46.15"/>
    <n v="576.85"/>
    <n v="623"/>
    <s v="LUFTHANSA"/>
    <x v="2"/>
    <x v="0"/>
    <x v="3"/>
    <d v="2016-01-01T00:00:00"/>
    <d v="2016-08-11T00:00:00"/>
    <s v="GROUPM SERVICES AG"/>
    <x v="39"/>
    <x v="3"/>
  </r>
  <r>
    <d v="2016-05-04T00:00:00"/>
    <n v="18562"/>
    <n v="0"/>
    <n v="2"/>
    <s v="XAXIS-XD-UAP-F"/>
    <n v="518.82000000000005"/>
    <s v="CHF"/>
    <s v=""/>
    <n v="99.85"/>
    <n v="0"/>
    <n v="55.9"/>
    <n v="698.95"/>
    <n v="754.85"/>
    <s v="LUFTHANSA"/>
    <x v="2"/>
    <x v="0"/>
    <x v="3"/>
    <d v="2016-01-01T00:00:00"/>
    <d v="2016-08-11T00:00:00"/>
    <s v="GROUPM SERVICES AG"/>
    <x v="39"/>
    <x v="3"/>
  </r>
  <r>
    <d v="2016-05-04T00:00:00"/>
    <n v="18562"/>
    <n v="0"/>
    <n v="4"/>
    <s v="XAXIS-XD-UAP-F"/>
    <n v="246.89"/>
    <s v="CHF"/>
    <s v=""/>
    <n v="47.515000000000001"/>
    <n v="0"/>
    <n v="41.8"/>
    <n v="522.65"/>
    <n v="564.45000000000005"/>
    <s v="LUFTHANSA"/>
    <x v="2"/>
    <x v="0"/>
    <x v="3"/>
    <d v="2016-01-01T00:00:00"/>
    <d v="2016-08-11T00:00:00"/>
    <s v="GROUPM SERVICES AG"/>
    <x v="39"/>
    <x v="3"/>
  </r>
  <r>
    <d v="2016-05-04T00:00:00"/>
    <n v="18563"/>
    <n v="0"/>
    <n v="1"/>
    <s v="XAXIS-XP-WB-D"/>
    <n v="2126.96"/>
    <s v="CHF"/>
    <s v=""/>
    <n v="286.95800000000003"/>
    <n v="0"/>
    <n v="550.95000000000005"/>
    <n v="6887"/>
    <n v="7437.95"/>
    <s v="MAZDA CH"/>
    <x v="2"/>
    <x v="0"/>
    <x v="0"/>
    <d v="2016-01-01T00:00:00"/>
    <d v="2016-08-11T00:00:00"/>
    <s v="GROUPM SERVICES AG"/>
    <x v="136"/>
    <x v="3"/>
  </r>
  <r>
    <d v="2016-05-04T00:00:00"/>
    <n v="18563"/>
    <n v="0"/>
    <n v="2"/>
    <s v="XAXIS-XP-WB-F"/>
    <n v="622.46"/>
    <s v="CHF"/>
    <s v=""/>
    <n v="103.483"/>
    <n v="0"/>
    <n v="198.7"/>
    <n v="2483.6"/>
    <n v="2682.3"/>
    <s v="MAZDA CH"/>
    <x v="2"/>
    <x v="0"/>
    <x v="0"/>
    <d v="2016-01-01T00:00:00"/>
    <d v="2016-08-11T00:00:00"/>
    <s v="GROUPM SERVICES AG"/>
    <x v="136"/>
    <x v="3"/>
  </r>
  <r>
    <d v="2016-05-04T00:00:00"/>
    <n v="18563"/>
    <n v="0"/>
    <n v="3"/>
    <s v="XAXIS-XP-WB-I"/>
    <n v="297.19"/>
    <s v="CHF"/>
    <s v=""/>
    <n v="52.45"/>
    <n v="0"/>
    <n v="100.7"/>
    <n v="1258.8"/>
    <n v="1359.5"/>
    <s v="MAZDA CH"/>
    <x v="2"/>
    <x v="0"/>
    <x v="0"/>
    <d v="2016-01-01T00:00:00"/>
    <d v="2016-08-11T00:00:00"/>
    <s v="GROUPM SERVICES AG"/>
    <x v="136"/>
    <x v="3"/>
  </r>
  <r>
    <d v="2016-05-04T00:00:00"/>
    <n v="18563"/>
    <n v="0"/>
    <n v="4"/>
    <s v="XAXIS-XM-MRT-D"/>
    <n v="2593.1799999999998"/>
    <s v="CHF"/>
    <s v=""/>
    <n v="274.36099999999999"/>
    <n v="0"/>
    <n v="570.65"/>
    <n v="7133.4"/>
    <n v="7704.05"/>
    <s v="MAZDA CH"/>
    <x v="2"/>
    <x v="0"/>
    <x v="2"/>
    <d v="2016-01-01T00:00:00"/>
    <d v="2016-08-11T00:00:00"/>
    <s v="GROUPM SERVICES AG"/>
    <x v="136"/>
    <x v="3"/>
  </r>
  <r>
    <d v="2016-05-04T00:00:00"/>
    <n v="18563"/>
    <n v="0"/>
    <n v="5"/>
    <s v="XAXIS-XM-MRT-F"/>
    <n v="295.99"/>
    <s v="CHF"/>
    <s v=""/>
    <n v="76.691999999999993"/>
    <n v="0"/>
    <n v="159.5"/>
    <n v="1994"/>
    <n v="2153.5"/>
    <s v="MAZDA CH"/>
    <x v="2"/>
    <x v="0"/>
    <x v="2"/>
    <d v="2016-01-01T00:00:00"/>
    <d v="2016-08-11T00:00:00"/>
    <s v="GROUPM SERVICES AG"/>
    <x v="136"/>
    <x v="3"/>
  </r>
  <r>
    <d v="2016-05-04T00:00:00"/>
    <n v="18563"/>
    <n v="0"/>
    <n v="6"/>
    <s v="XAXIS-XM-MRT-I"/>
    <n v="301.88"/>
    <s v="CHF"/>
    <s v=""/>
    <n v="31.338000000000001"/>
    <n v="0"/>
    <n v="65.2"/>
    <n v="814.8"/>
    <n v="880"/>
    <s v="MAZDA CH"/>
    <x v="2"/>
    <x v="0"/>
    <x v="2"/>
    <d v="2016-01-01T00:00:00"/>
    <d v="2016-08-11T00:00:00"/>
    <s v="GROUPM SERVICES AG"/>
    <x v="136"/>
    <x v="3"/>
  </r>
  <r>
    <d v="2016-05-04T00:00:00"/>
    <n v="18564"/>
    <n v="0"/>
    <n v="1"/>
    <s v="XAXIS-XM-RICH-D"/>
    <n v="0"/>
    <s v="CHF"/>
    <s v=""/>
    <n v="20.183"/>
    <n v="0"/>
    <n v="58.15"/>
    <n v="726.6"/>
    <n v="784.75"/>
    <s v="VOLVO"/>
    <x v="2"/>
    <x v="0"/>
    <x v="2"/>
    <d v="2016-01-01T00:00:00"/>
    <d v="2016-08-11T00:00:00"/>
    <s v="GROUPM SERVICES AG"/>
    <x v="137"/>
    <x v="3"/>
  </r>
  <r>
    <d v="2016-05-04T00:00:00"/>
    <n v="18564"/>
    <n v="0"/>
    <n v="2"/>
    <s v="XAXIS-XM-RICH-F"/>
    <n v="0"/>
    <s v="CHF"/>
    <s v=""/>
    <n v="6.0069999999999997"/>
    <n v="0"/>
    <n v="17.3"/>
    <n v="216.25"/>
    <n v="233.55"/>
    <s v="VOLVO"/>
    <x v="2"/>
    <x v="0"/>
    <x v="2"/>
    <d v="2016-01-01T00:00:00"/>
    <d v="2016-08-11T00:00:00"/>
    <s v="GROUPM SERVICES AG"/>
    <x v="137"/>
    <x v="3"/>
  </r>
  <r>
    <d v="2016-05-04T00:00:00"/>
    <n v="18564"/>
    <n v="0"/>
    <n v="3"/>
    <s v="XAXIS-XM-RICH-I"/>
    <n v="0"/>
    <s v="CHF"/>
    <s v=""/>
    <n v="1.2769999999999999"/>
    <n v="0"/>
    <n v="3.7"/>
    <n v="45.95"/>
    <n v="49.65"/>
    <s v="VOLVO"/>
    <x v="2"/>
    <x v="0"/>
    <x v="2"/>
    <d v="2016-01-01T00:00:00"/>
    <d v="2016-08-11T00:00:00"/>
    <s v="GROUPM SERVICES AG"/>
    <x v="137"/>
    <x v="3"/>
  </r>
  <r>
    <d v="2016-05-04T00:00:00"/>
    <n v="18564"/>
    <n v="0"/>
    <n v="10"/>
    <s v="XAXIS-XP-HP-D"/>
    <n v="147.29"/>
    <s v="CHF"/>
    <s v=""/>
    <n v="23.135000000000002"/>
    <n v="0"/>
    <n v="35.15"/>
    <n v="439.55"/>
    <n v="474.7"/>
    <s v="VOLVO"/>
    <x v="2"/>
    <x v="0"/>
    <x v="0"/>
    <d v="2016-01-01T00:00:00"/>
    <d v="2016-08-11T00:00:00"/>
    <s v="GROUPM SERVICES AG"/>
    <x v="137"/>
    <x v="3"/>
  </r>
  <r>
    <d v="2016-05-04T00:00:00"/>
    <n v="18564"/>
    <n v="0"/>
    <n v="11"/>
    <s v="XAXIS-XP-HP-F"/>
    <n v="20.07"/>
    <s v="CHF"/>
    <s v=""/>
    <n v="3.4710000000000001"/>
    <n v="0"/>
    <n v="5.3"/>
    <n v="65.95"/>
    <n v="71.25"/>
    <s v="VOLVO"/>
    <x v="2"/>
    <x v="0"/>
    <x v="0"/>
    <d v="2016-01-01T00:00:00"/>
    <d v="2016-08-11T00:00:00"/>
    <s v="GROUPM SERVICES AG"/>
    <x v="137"/>
    <x v="3"/>
  </r>
  <r>
    <d v="2016-05-04T00:00:00"/>
    <n v="18564"/>
    <n v="0"/>
    <n v="12"/>
    <s v="XAXIS-XP-HP-I"/>
    <n v="7.65"/>
    <s v="CHF"/>
    <s v=""/>
    <n v="1.1319999999999999"/>
    <n v="0"/>
    <n v="1.7"/>
    <n v="21.5"/>
    <n v="23.2"/>
    <s v="VOLVO"/>
    <x v="2"/>
    <x v="0"/>
    <x v="0"/>
    <d v="2016-01-01T00:00:00"/>
    <d v="2016-08-11T00:00:00"/>
    <s v="GROUPM SERVICES AG"/>
    <x v="137"/>
    <x v="3"/>
  </r>
  <r>
    <d v="2016-05-04T00:00:00"/>
    <n v="18564"/>
    <n v="0"/>
    <n v="7"/>
    <s v="XAXIS-XP-WB-D"/>
    <n v="121.04"/>
    <s v="CHF"/>
    <s v=""/>
    <n v="16.329999999999998"/>
    <n v="0"/>
    <n v="31.35"/>
    <n v="391.9"/>
    <n v="423.25"/>
    <s v="VOLVO"/>
    <x v="2"/>
    <x v="0"/>
    <x v="0"/>
    <d v="2016-01-01T00:00:00"/>
    <d v="2016-08-11T00:00:00"/>
    <s v="GROUPM SERVICES AG"/>
    <x v="137"/>
    <x v="3"/>
  </r>
  <r>
    <d v="2016-05-04T00:00:00"/>
    <n v="18564"/>
    <n v="0"/>
    <n v="8"/>
    <s v="XAXIS-XP-WB-F"/>
    <n v="27.87"/>
    <s v="CHF"/>
    <s v=""/>
    <n v="4.6340000000000003"/>
    <n v="0"/>
    <n v="8.9"/>
    <n v="111.2"/>
    <n v="120.1"/>
    <s v="VOLVO"/>
    <x v="2"/>
    <x v="0"/>
    <x v="0"/>
    <d v="2016-01-01T00:00:00"/>
    <d v="2016-08-11T00:00:00"/>
    <s v="GROUPM SERVICES AG"/>
    <x v="137"/>
    <x v="3"/>
  </r>
  <r>
    <d v="2016-05-04T00:00:00"/>
    <n v="18564"/>
    <n v="0"/>
    <n v="9"/>
    <s v="XAXIS-XP-WB-I"/>
    <n v="2.34"/>
    <s v="CHF"/>
    <s v=""/>
    <n v="0.41299999999999998"/>
    <n v="0"/>
    <n v="0.8"/>
    <n v="9.9"/>
    <n v="10.7"/>
    <s v="VOLVO"/>
    <x v="2"/>
    <x v="0"/>
    <x v="0"/>
    <d v="2016-01-01T00:00:00"/>
    <d v="2016-08-11T00:00:00"/>
    <s v="GROUPM SERVICES AG"/>
    <x v="137"/>
    <x v="3"/>
  </r>
  <r>
    <d v="2016-05-04T00:00:00"/>
    <n v="18564"/>
    <n v="0"/>
    <n v="4"/>
    <s v="XAXIS-XT-ROLLS-D"/>
    <n v="534.42999999999995"/>
    <s v="CHF"/>
    <s v=""/>
    <n v="31.614000000000001"/>
    <n v="0"/>
    <n v="73.349999999999994"/>
    <n v="916.8"/>
    <n v="990.15"/>
    <s v="VOLVO"/>
    <x v="2"/>
    <x v="0"/>
    <x v="1"/>
    <d v="2016-01-01T00:00:00"/>
    <d v="2016-08-11T00:00:00"/>
    <s v="GROUPM SERVICES AG"/>
    <x v="137"/>
    <x v="3"/>
  </r>
  <r>
    <d v="2016-05-04T00:00:00"/>
    <n v="18564"/>
    <n v="0"/>
    <n v="5"/>
    <s v="XAXIS-XT-ROLLS-F"/>
    <n v="203.33"/>
    <s v="CHF"/>
    <s v=""/>
    <n v="12.569000000000001"/>
    <n v="0"/>
    <n v="29.15"/>
    <n v="364.5"/>
    <n v="393.65"/>
    <s v="VOLVO"/>
    <x v="2"/>
    <x v="0"/>
    <x v="1"/>
    <d v="2016-01-01T00:00:00"/>
    <d v="2016-08-11T00:00:00"/>
    <s v="GROUPM SERVICES AG"/>
    <x v="137"/>
    <x v="3"/>
  </r>
  <r>
    <d v="2016-05-04T00:00:00"/>
    <n v="18564"/>
    <n v="0"/>
    <n v="6"/>
    <s v="XAXIS-XT-ROLLS-I"/>
    <n v="33.119999999999997"/>
    <s v="CHF"/>
    <s v=""/>
    <n v="2.0289999999999999"/>
    <n v="0"/>
    <n v="4.7"/>
    <n v="58.85"/>
    <n v="63.55"/>
    <s v="VOLVO"/>
    <x v="2"/>
    <x v="0"/>
    <x v="1"/>
    <d v="2016-01-01T00:00:00"/>
    <d v="2016-08-11T00:00:00"/>
    <s v="GROUPM SERVICES AG"/>
    <x v="137"/>
    <x v="3"/>
  </r>
  <r>
    <d v="2016-05-04T00:00:00"/>
    <n v="18565"/>
    <n v="0"/>
    <n v="1"/>
    <s v="XAXIS-XT-ROLLS-D"/>
    <n v="1571"/>
    <s v="CHF"/>
    <s v=""/>
    <n v="92.930999999999997"/>
    <n v="0"/>
    <n v="215.6"/>
    <n v="2695"/>
    <n v="2910.6"/>
    <s v="FIAT GROUP AUTOM"/>
    <x v="3"/>
    <x v="0"/>
    <x v="1"/>
    <d v="2016-01-01T00:00:00"/>
    <d v="2016-08-11T00:00:00"/>
    <s v="GROUPM SERVICES AG"/>
    <x v="138"/>
    <x v="3"/>
  </r>
  <r>
    <d v="2016-05-04T00:00:00"/>
    <n v="18565"/>
    <n v="0"/>
    <n v="2"/>
    <s v="XAXIS-XT-ROLLS-F"/>
    <n v="1008.06"/>
    <s v="CHF"/>
    <s v=""/>
    <n v="62.313000000000002"/>
    <n v="0"/>
    <n v="144.55000000000001"/>
    <n v="1807.1"/>
    <n v="1951.65"/>
    <s v="FIAT GROUP AUTOM"/>
    <x v="3"/>
    <x v="0"/>
    <x v="1"/>
    <d v="2016-01-01T00:00:00"/>
    <d v="2016-08-11T00:00:00"/>
    <s v="GROUPM SERVICES AG"/>
    <x v="138"/>
    <x v="3"/>
  </r>
  <r>
    <d v="2016-05-04T00:00:00"/>
    <n v="18565"/>
    <n v="0"/>
    <n v="3"/>
    <s v="XAXIS-XT-ROLLS-I"/>
    <n v="168.12"/>
    <s v="CHF"/>
    <s v=""/>
    <n v="10.298999999999999"/>
    <n v="0"/>
    <n v="23.9"/>
    <n v="298.64999999999998"/>
    <n v="322.55"/>
    <s v="FIAT GROUP AUTOM"/>
    <x v="3"/>
    <x v="0"/>
    <x v="1"/>
    <d v="2016-01-01T00:00:00"/>
    <d v="2016-08-11T00:00:00"/>
    <s v="GROUPM SERVICES AG"/>
    <x v="138"/>
    <x v="3"/>
  </r>
  <r>
    <d v="2016-05-04T00:00:00"/>
    <n v="18566"/>
    <n v="0"/>
    <n v="1"/>
    <s v="XAXIS-XP-WB-D"/>
    <n v="2942.07"/>
    <s v="CHF"/>
    <s v=""/>
    <n v="396.928"/>
    <n v="0"/>
    <n v="762.1"/>
    <n v="9526.25"/>
    <n v="10288.35"/>
    <s v="FIAT GROUP AUTOM"/>
    <x v="3"/>
    <x v="0"/>
    <x v="0"/>
    <d v="2016-01-01T00:00:00"/>
    <d v="2016-08-11T00:00:00"/>
    <s v="GROUPM SERVICES AG"/>
    <x v="139"/>
    <x v="3"/>
  </r>
  <r>
    <d v="2016-05-04T00:00:00"/>
    <n v="18566"/>
    <n v="0"/>
    <n v="2"/>
    <s v="XAXIS-XP-WB-F"/>
    <n v="808.59"/>
    <s v="CHF"/>
    <s v=""/>
    <n v="134.42699999999999"/>
    <n v="0"/>
    <n v="258.10000000000002"/>
    <n v="3226.25"/>
    <n v="3484.35"/>
    <s v="FIAT GROUP AUTOM"/>
    <x v="3"/>
    <x v="0"/>
    <x v="0"/>
    <d v="2016-01-01T00:00:00"/>
    <d v="2016-08-11T00:00:00"/>
    <s v="GROUPM SERVICES AG"/>
    <x v="139"/>
    <x v="3"/>
  </r>
  <r>
    <d v="2016-05-04T00:00:00"/>
    <n v="18566"/>
    <n v="0"/>
    <n v="3"/>
    <s v="XAXIS-XP-WB-I"/>
    <n v="173.63"/>
    <s v="CHF"/>
    <s v=""/>
    <n v="30.643999999999998"/>
    <n v="0"/>
    <n v="58.85"/>
    <n v="735.45"/>
    <n v="794.3"/>
    <s v="FIAT GROUP AUTOM"/>
    <x v="3"/>
    <x v="0"/>
    <x v="0"/>
    <d v="2016-01-01T00:00:00"/>
    <d v="2016-08-11T00:00:00"/>
    <s v="GROUPM SERVICES AG"/>
    <x v="139"/>
    <x v="3"/>
  </r>
  <r>
    <d v="2016-05-04T00:00:00"/>
    <n v="18566"/>
    <n v="0"/>
    <n v="4"/>
    <s v="XAXIS-XT-ROLLS-D"/>
    <n v="2082.9699999999998"/>
    <s v="CHF"/>
    <s v=""/>
    <n v="123.21599999999999"/>
    <n v="0"/>
    <n v="285.85000000000002"/>
    <n v="3573.3"/>
    <n v="3859.15"/>
    <s v="FIAT GROUP AUTOM"/>
    <x v="3"/>
    <x v="0"/>
    <x v="1"/>
    <d v="2016-01-01T00:00:00"/>
    <d v="2016-08-11T00:00:00"/>
    <s v="GROUPM SERVICES AG"/>
    <x v="139"/>
    <x v="3"/>
  </r>
  <r>
    <d v="2016-05-04T00:00:00"/>
    <n v="18566"/>
    <n v="0"/>
    <n v="5"/>
    <s v="XAXIS-XT-ROLLS-F"/>
    <n v="1280.48"/>
    <s v="CHF"/>
    <s v=""/>
    <n v="79.153000000000006"/>
    <n v="0"/>
    <n v="183.65"/>
    <n v="2295.4"/>
    <n v="2479.0500000000002"/>
    <s v="FIAT GROUP AUTOM"/>
    <x v="3"/>
    <x v="0"/>
    <x v="1"/>
    <d v="2016-01-01T00:00:00"/>
    <d v="2016-08-11T00:00:00"/>
    <s v="GROUPM SERVICES AG"/>
    <x v="139"/>
    <x v="3"/>
  </r>
  <r>
    <d v="2016-05-04T00:00:00"/>
    <n v="18566"/>
    <n v="0"/>
    <n v="6"/>
    <s v="XAXIS-XT-ROLLS-I"/>
    <n v="69.260000000000005"/>
    <s v="CHF"/>
    <s v=""/>
    <n v="4.2430000000000003"/>
    <n v="0"/>
    <n v="9.85"/>
    <n v="123.05"/>
    <n v="132.9"/>
    <s v="FIAT GROUP AUTOM"/>
    <x v="3"/>
    <x v="0"/>
    <x v="1"/>
    <d v="2016-01-01T00:00:00"/>
    <d v="2016-08-11T00:00:00"/>
    <s v="GROUPM SERVICES AG"/>
    <x v="139"/>
    <x v="3"/>
  </r>
  <r>
    <d v="2016-05-04T00:00:00"/>
    <n v="18567"/>
    <n v="0"/>
    <n v="1"/>
    <s v="XAXIS-XP-UAP-D"/>
    <n v="2082.0100000000002"/>
    <s v="CHF"/>
    <s v=""/>
    <n v="456.2"/>
    <n v="0"/>
    <n v="291.95"/>
    <n v="3649.6"/>
    <n v="3941.55"/>
    <s v="FIAT GROUP AUTOM"/>
    <x v="3"/>
    <x v="0"/>
    <x v="0"/>
    <d v="2016-01-01T00:00:00"/>
    <d v="2016-08-11T00:00:00"/>
    <s v="GROUPM SERVICES AG"/>
    <x v="77"/>
    <x v="3"/>
  </r>
  <r>
    <d v="2016-05-04T00:00:00"/>
    <n v="18567"/>
    <n v="0"/>
    <n v="2"/>
    <s v="XAXIS-XP-UAP-F"/>
    <n v="645.53"/>
    <s v="CHF"/>
    <s v=""/>
    <n v="140.45400000000001"/>
    <n v="0"/>
    <n v="89.9"/>
    <n v="1123.5999999999999"/>
    <n v="1213.5"/>
    <s v="FIAT GROUP AUTOM"/>
    <x v="3"/>
    <x v="0"/>
    <x v="0"/>
    <d v="2016-01-01T00:00:00"/>
    <d v="2016-08-11T00:00:00"/>
    <s v="GROUPM SERVICES AG"/>
    <x v="77"/>
    <x v="3"/>
  </r>
  <r>
    <d v="2016-05-04T00:00:00"/>
    <n v="18567"/>
    <n v="0"/>
    <n v="3"/>
    <s v="XAXIS-XP-UAP-I"/>
    <n v="67.260000000000005"/>
    <s v="CHF"/>
    <s v=""/>
    <n v="33.42"/>
    <n v="0"/>
    <n v="21.4"/>
    <n v="267.35000000000002"/>
    <n v="288.75"/>
    <s v="FIAT GROUP AUTOM"/>
    <x v="3"/>
    <x v="0"/>
    <x v="0"/>
    <d v="2016-01-01T00:00:00"/>
    <d v="2016-08-11T00:00:00"/>
    <s v="GROUPM SERVICES AG"/>
    <x v="77"/>
    <x v="3"/>
  </r>
  <r>
    <d v="2016-05-04T00:00:00"/>
    <n v="18569"/>
    <n v="0"/>
    <n v="1"/>
    <s v="XAXIS-XT-ROLLS-D"/>
    <n v="722.16"/>
    <s v="CHF"/>
    <s v=""/>
    <n v="42.719000000000001"/>
    <n v="0"/>
    <n v="99.1"/>
    <n v="1238.8499999999999"/>
    <n v="1337.95"/>
    <s v="FIAT GROUP AUTOM"/>
    <x v="3"/>
    <x v="0"/>
    <x v="1"/>
    <d v="2016-01-01T00:00:00"/>
    <d v="2016-08-11T00:00:00"/>
    <s v="GROUPM SERVICES AG"/>
    <x v="140"/>
    <x v="3"/>
  </r>
  <r>
    <d v="2016-05-04T00:00:00"/>
    <n v="18569"/>
    <n v="0"/>
    <n v="2"/>
    <s v="XAXIS-XT-ROLLS-F"/>
    <n v="449.32"/>
    <s v="CHF"/>
    <s v=""/>
    <n v="27.774999999999999"/>
    <n v="0"/>
    <n v="64.45"/>
    <n v="805.45"/>
    <n v="869.9"/>
    <s v="FIAT GROUP AUTOM"/>
    <x v="3"/>
    <x v="0"/>
    <x v="1"/>
    <d v="2016-01-01T00:00:00"/>
    <d v="2016-08-11T00:00:00"/>
    <s v="GROUPM SERVICES AG"/>
    <x v="140"/>
    <x v="3"/>
  </r>
  <r>
    <d v="2016-05-04T00:00:00"/>
    <n v="18569"/>
    <n v="0"/>
    <n v="3"/>
    <s v="XAXIS-XT-ROLLS-I"/>
    <n v="1.57"/>
    <s v="CHF"/>
    <s v=""/>
    <n v="9.6000000000000002E-2"/>
    <n v="0"/>
    <n v="0.2"/>
    <n v="2.8"/>
    <n v="3"/>
    <s v="FIAT GROUP AUTOM"/>
    <x v="3"/>
    <x v="0"/>
    <x v="1"/>
    <d v="2016-01-01T00:00:00"/>
    <d v="2016-08-11T00:00:00"/>
    <s v="GROUPM SERVICES AG"/>
    <x v="140"/>
    <x v="3"/>
  </r>
  <r>
    <d v="2016-05-04T00:00:00"/>
    <n v="18570"/>
    <n v="0"/>
    <n v="1"/>
    <s v="XAXIS-XP-WB-D"/>
    <n v="88.91"/>
    <s v="CHF"/>
    <s v=""/>
    <n v="11.994999999999999"/>
    <n v="0"/>
    <n v="23.05"/>
    <n v="287.85000000000002"/>
    <n v="310.89999999999998"/>
    <s v="HUAWEI"/>
    <x v="3"/>
    <x v="0"/>
    <x v="0"/>
    <d v="2016-01-01T00:00:00"/>
    <d v="2016-08-11T00:00:00"/>
    <s v="GROUPM SERVICES AG"/>
    <x v="141"/>
    <x v="3"/>
  </r>
  <r>
    <d v="2016-05-04T00:00:00"/>
    <n v="18570"/>
    <n v="0"/>
    <n v="2"/>
    <s v="XAXIS-XP-WB-F"/>
    <n v="12.01"/>
    <s v="CHF"/>
    <s v=""/>
    <n v="1.996"/>
    <n v="0"/>
    <n v="3.85"/>
    <n v="47.9"/>
    <n v="51.75"/>
    <s v="HUAWEI"/>
    <x v="3"/>
    <x v="0"/>
    <x v="0"/>
    <d v="2016-01-01T00:00:00"/>
    <d v="2016-08-11T00:00:00"/>
    <s v="GROUPM SERVICES AG"/>
    <x v="141"/>
    <x v="3"/>
  </r>
  <r>
    <d v="2016-05-04T00:00:00"/>
    <n v="18570"/>
    <n v="0"/>
    <n v="3"/>
    <s v="XAXIS-XP-WB-I"/>
    <n v="11.68"/>
    <s v="CHF"/>
    <s v=""/>
    <n v="2.0619999999999998"/>
    <n v="0"/>
    <n v="3.95"/>
    <n v="49.5"/>
    <n v="53.45"/>
    <s v="HUAWEI"/>
    <x v="3"/>
    <x v="0"/>
    <x v="0"/>
    <d v="2016-01-01T00:00:00"/>
    <d v="2016-08-11T00:00:00"/>
    <s v="GROUPM SERVICES AG"/>
    <x v="141"/>
    <x v="3"/>
  </r>
  <r>
    <d v="2016-05-04T00:00:00"/>
    <n v="18571"/>
    <n v="0"/>
    <n v="1"/>
    <s v="XAXIS-XP-WB-D"/>
    <n v="661.89"/>
    <s v="CHF"/>
    <s v=""/>
    <n v="89.299000000000007"/>
    <n v="0"/>
    <n v="171.45"/>
    <n v="2143.1999999999998"/>
    <n v="2314.65"/>
    <s v="FIAT GROUP AUTOM"/>
    <x v="3"/>
    <x v="0"/>
    <x v="0"/>
    <d v="2016-01-01T00:00:00"/>
    <d v="2016-08-11T00:00:00"/>
    <s v="GROUPM SERVICES AG"/>
    <x v="83"/>
    <x v="3"/>
  </r>
  <r>
    <d v="2016-05-04T00:00:00"/>
    <n v="18571"/>
    <n v="0"/>
    <n v="2"/>
    <s v="XAXIS-XP-WB-F"/>
    <n v="326.51"/>
    <s v="CHF"/>
    <s v=""/>
    <n v="54.281999999999996"/>
    <n v="0"/>
    <n v="104.2"/>
    <n v="1302.8"/>
    <n v="1407"/>
    <s v="FIAT GROUP AUTOM"/>
    <x v="3"/>
    <x v="0"/>
    <x v="0"/>
    <d v="2016-01-01T00:00:00"/>
    <d v="2016-08-11T00:00:00"/>
    <s v="GROUPM SERVICES AG"/>
    <x v="83"/>
    <x v="3"/>
  </r>
  <r>
    <d v="2016-05-04T00:00:00"/>
    <n v="18572"/>
    <n v="0"/>
    <n v="1"/>
    <s v="XAXIS-XT-ROLLS-D"/>
    <n v="285.07"/>
    <s v="CHF"/>
    <s v=""/>
    <n v="16.863"/>
    <n v="0"/>
    <n v="39.1"/>
    <n v="489.05"/>
    <n v="528.15"/>
    <s v="FIAT GROUP AUTOM"/>
    <x v="3"/>
    <x v="0"/>
    <x v="1"/>
    <d v="2016-01-01T00:00:00"/>
    <d v="2016-08-11T00:00:00"/>
    <s v="GROUPM SERVICES AG"/>
    <x v="84"/>
    <x v="3"/>
  </r>
  <r>
    <d v="2016-05-04T00:00:00"/>
    <n v="18575"/>
    <n v="0"/>
    <n v="1"/>
    <s v="XAXIS-XP-WB-D"/>
    <n v="3075.35"/>
    <s v="CHF"/>
    <s v=""/>
    <n v="414.90899999999999"/>
    <n v="0"/>
    <n v="796.65"/>
    <n v="9957.7999999999993"/>
    <n v="10754.45"/>
    <s v="FIAT GROUP AUTOM"/>
    <x v="3"/>
    <x v="0"/>
    <x v="0"/>
    <d v="2016-01-01T00:00:00"/>
    <d v="2016-08-11T00:00:00"/>
    <s v="GROUPM SERVICES AG"/>
    <x v="142"/>
    <x v="3"/>
  </r>
  <r>
    <d v="2016-05-04T00:00:00"/>
    <n v="18575"/>
    <n v="0"/>
    <n v="2"/>
    <s v="XAXIS-XP-WB-F"/>
    <n v="835.24"/>
    <s v="CHF"/>
    <s v=""/>
    <n v="138.857"/>
    <n v="0"/>
    <n v="266.60000000000002"/>
    <n v="3332.55"/>
    <n v="3599.15"/>
    <s v="FIAT GROUP AUTOM"/>
    <x v="3"/>
    <x v="0"/>
    <x v="0"/>
    <d v="2016-01-01T00:00:00"/>
    <d v="2016-08-11T00:00:00"/>
    <s v="GROUPM SERVICES AG"/>
    <x v="142"/>
    <x v="3"/>
  </r>
  <r>
    <d v="2016-05-04T00:00:00"/>
    <n v="18575"/>
    <n v="0"/>
    <n v="3"/>
    <s v="XAXIS-XP-WB-I"/>
    <n v="158.08000000000001"/>
    <s v="CHF"/>
    <s v=""/>
    <n v="27.9"/>
    <n v="0"/>
    <n v="53.55"/>
    <n v="669.6"/>
    <n v="723.15"/>
    <s v="FIAT GROUP AUTOM"/>
    <x v="3"/>
    <x v="0"/>
    <x v="0"/>
    <d v="2016-01-01T00:00:00"/>
    <d v="2016-08-11T00:00:00"/>
    <s v="GROUPM SERVICES AG"/>
    <x v="142"/>
    <x v="3"/>
  </r>
  <r>
    <d v="2016-05-04T00:00:00"/>
    <n v="18576"/>
    <n v="0"/>
    <n v="1"/>
    <s v="XAXIS-XT-ROLLS-D"/>
    <n v="572.22"/>
    <s v="CHF"/>
    <s v=""/>
    <n v="33.848999999999997"/>
    <n v="0"/>
    <n v="78.55"/>
    <n v="981.6"/>
    <n v="1060.1500000000001"/>
    <s v="FIAT GROUP AUTOM"/>
    <x v="3"/>
    <x v="0"/>
    <x v="1"/>
    <d v="2016-01-01T00:00:00"/>
    <d v="2016-08-11T00:00:00"/>
    <s v="GROUPM SERVICES AG"/>
    <x v="143"/>
    <x v="3"/>
  </r>
  <r>
    <d v="2016-05-04T00:00:00"/>
    <n v="18576"/>
    <n v="0"/>
    <n v="2"/>
    <s v="XAXIS-XT-ROLLS-F"/>
    <n v="881.74"/>
    <s v="CHF"/>
    <s v=""/>
    <n v="54.505000000000003"/>
    <n v="0"/>
    <n v="126.45"/>
    <n v="1580.65"/>
    <n v="1707.1"/>
    <s v="FIAT GROUP AUTOM"/>
    <x v="3"/>
    <x v="0"/>
    <x v="1"/>
    <d v="2016-01-01T00:00:00"/>
    <d v="2016-08-11T00:00:00"/>
    <s v="GROUPM SERVICES AG"/>
    <x v="143"/>
    <x v="3"/>
  </r>
  <r>
    <d v="2016-05-04T00:00:00"/>
    <n v="18576"/>
    <n v="0"/>
    <n v="3"/>
    <s v="XAXIS-XT-ROLLS-I"/>
    <n v="4.88"/>
    <s v="CHF"/>
    <s v=""/>
    <n v="0.29899999999999999"/>
    <n v="0"/>
    <n v="0.7"/>
    <n v="8.65"/>
    <n v="9.35"/>
    <s v="FIAT GROUP AUTOM"/>
    <x v="3"/>
    <x v="0"/>
    <x v="1"/>
    <d v="2016-01-01T00:00:00"/>
    <d v="2016-08-11T00:00:00"/>
    <s v="GROUPM SERVICES AG"/>
    <x v="143"/>
    <x v="3"/>
  </r>
  <r>
    <d v="2016-05-04T00:00:00"/>
    <n v="18577"/>
    <n v="0"/>
    <n v="1"/>
    <s v="XAXIS-XT-ROLLS-D"/>
    <n v="8161.04"/>
    <s v="CHF"/>
    <s v=""/>
    <n v="482.75900000000001"/>
    <n v="0"/>
    <n v="1120"/>
    <n v="14000"/>
    <n v="15120"/>
    <s v="KAERCHER AG"/>
    <x v="3"/>
    <x v="0"/>
    <x v="1"/>
    <d v="2016-01-01T00:00:00"/>
    <d v="2016-08-11T00:00:00"/>
    <s v="GROUPM SERVICES AG"/>
    <x v="144"/>
    <x v="3"/>
  </r>
  <r>
    <d v="2016-05-04T00:00:00"/>
    <n v="18577"/>
    <n v="0"/>
    <n v="2"/>
    <s v="XAXIS-XT-ROLLS-F"/>
    <n v="3347.03"/>
    <s v="CHF"/>
    <s v=""/>
    <n v="206.89699999999999"/>
    <n v="0"/>
    <n v="480"/>
    <n v="6000"/>
    <n v="6480"/>
    <s v="KAERCHER AG"/>
    <x v="3"/>
    <x v="0"/>
    <x v="1"/>
    <d v="2016-01-01T00:00:00"/>
    <d v="2016-08-11T00:00:00"/>
    <s v="GROUPM SERVICES AG"/>
    <x v="144"/>
    <x v="3"/>
  </r>
  <r>
    <d v="2016-05-04T00:00:00"/>
    <n v="18578"/>
    <n v="0"/>
    <n v="1"/>
    <s v="XAXIS-XT-ROLLS-D"/>
    <n v="1800.45"/>
    <s v="CHF"/>
    <s v=""/>
    <n v="106.504"/>
    <n v="0"/>
    <n v="247.1"/>
    <n v="3088.6"/>
    <n v="3335.7"/>
    <s v="KAERCHER AG"/>
    <x v="3"/>
    <x v="0"/>
    <x v="1"/>
    <d v="2016-01-01T00:00:00"/>
    <d v="2016-08-11T00:00:00"/>
    <s v="GROUPM SERVICES AG"/>
    <x v="145"/>
    <x v="3"/>
  </r>
  <r>
    <d v="2016-05-04T00:00:00"/>
    <n v="18578"/>
    <n v="0"/>
    <n v="2"/>
    <s v="XAXIS-XT-ROLLS-F"/>
    <n v="972.63"/>
    <s v="CHF"/>
    <s v=""/>
    <n v="60.122999999999998"/>
    <n v="0"/>
    <n v="139.5"/>
    <n v="1743.55"/>
    <n v="1883.05"/>
    <s v="KAERCHER AG"/>
    <x v="3"/>
    <x v="0"/>
    <x v="1"/>
    <d v="2016-01-01T00:00:00"/>
    <d v="2016-08-11T00:00:00"/>
    <s v="GROUPM SERVICES AG"/>
    <x v="145"/>
    <x v="3"/>
  </r>
  <r>
    <d v="2016-05-04T00:00:00"/>
    <n v="18579"/>
    <n v="0"/>
    <n v="1"/>
    <s v="XAXIS-XP-WB-D"/>
    <n v="1297.1199999999999"/>
    <s v="CHF"/>
    <s v=""/>
    <n v="175"/>
    <n v="0"/>
    <n v="336"/>
    <n v="4200"/>
    <n v="4536"/>
    <s v="AUDI"/>
    <x v="1"/>
    <x v="0"/>
    <x v="0"/>
    <d v="2016-01-01T00:00:00"/>
    <d v="2016-08-11T00:00:00"/>
    <s v="GROUPM SERVICES AG"/>
    <x v="146"/>
    <x v="3"/>
  </r>
  <r>
    <d v="2016-05-04T00:00:00"/>
    <n v="18579"/>
    <n v="0"/>
    <n v="2"/>
    <s v="XAXIS-XP-WB-F"/>
    <n v="375.29"/>
    <s v="CHF"/>
    <s v=""/>
    <n v="62.392000000000003"/>
    <n v="0"/>
    <n v="119.8"/>
    <n v="1497.4"/>
    <n v="1617.2"/>
    <s v="AUDI"/>
    <x v="1"/>
    <x v="0"/>
    <x v="0"/>
    <d v="2016-01-01T00:00:00"/>
    <d v="2016-08-11T00:00:00"/>
    <s v="GROUPM SERVICES AG"/>
    <x v="146"/>
    <x v="3"/>
  </r>
  <r>
    <d v="2016-05-04T00:00:00"/>
    <n v="18579"/>
    <n v="0"/>
    <n v="3"/>
    <s v="XAXIS-XP-WB-I"/>
    <n v="59.02"/>
    <s v="CHF"/>
    <s v=""/>
    <n v="10.417"/>
    <n v="0"/>
    <n v="20"/>
    <n v="250"/>
    <n v="270"/>
    <s v="AUDI"/>
    <x v="1"/>
    <x v="0"/>
    <x v="0"/>
    <d v="2016-01-01T00:00:00"/>
    <d v="2016-08-11T00:00:00"/>
    <s v="GROUPM SERVICES AG"/>
    <x v="146"/>
    <x v="3"/>
  </r>
  <r>
    <d v="2016-05-04T00:00:00"/>
    <n v="18580"/>
    <n v="0"/>
    <n v="1"/>
    <s v="XAXIS-XT-ROLLS-D"/>
    <n v="6287.29"/>
    <s v="CHF"/>
    <s v=""/>
    <n v="371.91899999999998"/>
    <n v="0"/>
    <n v="862.85"/>
    <n v="10785.65"/>
    <n v="11648.5"/>
    <s v="AUDI"/>
    <x v="1"/>
    <x v="0"/>
    <x v="1"/>
    <d v="2016-01-01T00:00:00"/>
    <d v="2016-08-11T00:00:00"/>
    <s v="GROUPM SERVICES AG"/>
    <x v="147"/>
    <x v="3"/>
  </r>
  <r>
    <d v="2016-05-04T00:00:00"/>
    <n v="18580"/>
    <n v="0"/>
    <n v="4"/>
    <s v="XAXIS-XT-ROLLS-D"/>
    <n v="4243.7299999999996"/>
    <s v="CHF"/>
    <s v=""/>
    <n v="251.03399999999999"/>
    <n v="0"/>
    <n v="582.4"/>
    <n v="7280"/>
    <n v="7862.4"/>
    <s v="AUDI"/>
    <x v="1"/>
    <x v="0"/>
    <x v="1"/>
    <d v="2016-01-01T00:00:00"/>
    <d v="2016-08-11T00:00:00"/>
    <s v="GROUPM SERVICES AG"/>
    <x v="147"/>
    <x v="3"/>
  </r>
  <r>
    <d v="2016-05-04T00:00:00"/>
    <n v="18580"/>
    <n v="0"/>
    <n v="2"/>
    <s v="XAXIS-XT-ROLLS-F"/>
    <n v="1706.61"/>
    <s v="CHF"/>
    <s v=""/>
    <n v="105.494"/>
    <n v="0"/>
    <n v="244.75"/>
    <n v="3059.35"/>
    <n v="3304.1"/>
    <s v="AUDI"/>
    <x v="1"/>
    <x v="0"/>
    <x v="1"/>
    <d v="2016-01-01T00:00:00"/>
    <d v="2016-08-11T00:00:00"/>
    <s v="GROUPM SERVICES AG"/>
    <x v="147"/>
    <x v="3"/>
  </r>
  <r>
    <d v="2016-05-04T00:00:00"/>
    <n v="18580"/>
    <n v="0"/>
    <n v="5"/>
    <s v="XAXIS-XT-ROLLS-F"/>
    <n v="1160.3"/>
    <s v="CHF"/>
    <s v=""/>
    <n v="71.724000000000004"/>
    <n v="0"/>
    <n v="166.4"/>
    <n v="2080"/>
    <n v="2246.4"/>
    <s v="AUDI"/>
    <x v="1"/>
    <x v="0"/>
    <x v="1"/>
    <d v="2016-01-01T00:00:00"/>
    <d v="2016-08-11T00:00:00"/>
    <s v="GROUPM SERVICES AG"/>
    <x v="147"/>
    <x v="3"/>
  </r>
  <r>
    <d v="2016-05-04T00:00:00"/>
    <n v="18580"/>
    <n v="0"/>
    <n v="3"/>
    <s v="XAXIS-XT-ROLLS-I"/>
    <n v="878.14"/>
    <s v="CHF"/>
    <s v=""/>
    <n v="53.792999999999999"/>
    <n v="0"/>
    <n v="124.8"/>
    <n v="1560"/>
    <n v="1684.8"/>
    <s v="AUDI"/>
    <x v="1"/>
    <x v="0"/>
    <x v="1"/>
    <d v="2016-01-01T00:00:00"/>
    <d v="2016-08-11T00:00:00"/>
    <s v="GROUPM SERVICES AG"/>
    <x v="147"/>
    <x v="3"/>
  </r>
  <r>
    <d v="2016-05-04T00:00:00"/>
    <n v="18580"/>
    <n v="0"/>
    <n v="6"/>
    <s v="XAXIS-XT-ROLLS-I"/>
    <n v="585.42999999999995"/>
    <s v="CHF"/>
    <s v=""/>
    <n v="35.862000000000002"/>
    <n v="0"/>
    <n v="83.2"/>
    <n v="1040"/>
    <n v="1123.2"/>
    <s v="AUDI"/>
    <x v="1"/>
    <x v="0"/>
    <x v="1"/>
    <d v="2016-01-01T00:00:00"/>
    <d v="2016-08-11T00:00:00"/>
    <s v="GROUPM SERVICES AG"/>
    <x v="147"/>
    <x v="3"/>
  </r>
  <r>
    <d v="2016-05-04T00:00:00"/>
    <n v="18581"/>
    <n v="0"/>
    <n v="4"/>
    <s v="XAXIS-XP-HP-D"/>
    <n v="31.48"/>
    <s v="CHF"/>
    <s v=""/>
    <n v="4.9450000000000003"/>
    <n v="0"/>
    <n v="9.1"/>
    <n v="113.75"/>
    <n v="122.85"/>
    <s v="BAYER (CH) AG"/>
    <x v="1"/>
    <x v="0"/>
    <x v="0"/>
    <d v="2016-01-01T00:00:00"/>
    <d v="2016-08-11T00:00:00"/>
    <s v="GROUPM SERVICES AG"/>
    <x v="148"/>
    <x v="3"/>
  </r>
  <r>
    <d v="2016-05-04T00:00:00"/>
    <n v="18581"/>
    <n v="0"/>
    <n v="1"/>
    <s v="XAXIS-XP-WB-D"/>
    <n v="30.64"/>
    <s v="CHF"/>
    <s v=""/>
    <n v="4.1340000000000003"/>
    <n v="0"/>
    <n v="9.25"/>
    <n v="115.75"/>
    <n v="125"/>
    <s v="BAYER (CH) AG"/>
    <x v="1"/>
    <x v="0"/>
    <x v="0"/>
    <d v="2016-01-01T00:00:00"/>
    <d v="2016-08-11T00:00:00"/>
    <s v="GROUPM SERVICES AG"/>
    <x v="148"/>
    <x v="3"/>
  </r>
  <r>
    <d v="2016-05-04T00:00:00"/>
    <n v="18582"/>
    <n v="0"/>
    <n v="5"/>
    <s v="XAXIS-XM-MRT-F"/>
    <n v="5.16"/>
    <s v="CHF"/>
    <s v=""/>
    <n v="1.337"/>
    <n v="0"/>
    <n v="2.8"/>
    <n v="34.75"/>
    <n v="37.549999999999997"/>
    <s v="BONGRAIN"/>
    <x v="1"/>
    <x v="0"/>
    <x v="2"/>
    <d v="2016-01-01T00:00:00"/>
    <d v="2016-08-11T00:00:00"/>
    <s v="GROUPM SERVICES AG"/>
    <x v="61"/>
    <x v="3"/>
  </r>
  <r>
    <d v="2016-05-04T00:00:00"/>
    <n v="18582"/>
    <n v="0"/>
    <n v="1"/>
    <s v="XAXIS-XP-HP-D"/>
    <n v="33.14"/>
    <s v="CHF"/>
    <s v=""/>
    <n v="5.2060000000000004"/>
    <n v="0"/>
    <n v="7.9"/>
    <n v="98.9"/>
    <n v="106.8"/>
    <s v="BONGRAIN"/>
    <x v="1"/>
    <x v="0"/>
    <x v="0"/>
    <d v="2016-01-01T00:00:00"/>
    <d v="2016-08-11T00:00:00"/>
    <s v="GROUPM SERVICES AG"/>
    <x v="61"/>
    <x v="3"/>
  </r>
  <r>
    <d v="2016-05-04T00:00:00"/>
    <n v="18582"/>
    <n v="0"/>
    <n v="3"/>
    <s v="XAXIS-XP-HP-D"/>
    <n v="52.96"/>
    <s v="CHF"/>
    <s v=""/>
    <n v="8.3190000000000008"/>
    <n v="0"/>
    <n v="15.3"/>
    <n v="191.35"/>
    <n v="206.65"/>
    <s v="BONGRAIN"/>
    <x v="1"/>
    <x v="0"/>
    <x v="0"/>
    <d v="2016-01-01T00:00:00"/>
    <d v="2016-08-11T00:00:00"/>
    <s v="GROUPM SERVICES AG"/>
    <x v="61"/>
    <x v="3"/>
  </r>
  <r>
    <d v="2016-05-04T00:00:00"/>
    <n v="18582"/>
    <n v="0"/>
    <n v="2"/>
    <s v="XAXIS-XP-HP-F"/>
    <n v="18.059999999999999"/>
    <s v="CHF"/>
    <s v=""/>
    <n v="3.1219999999999999"/>
    <n v="0"/>
    <n v="4.75"/>
    <n v="59.3"/>
    <n v="64.05"/>
    <s v="BONGRAIN"/>
    <x v="1"/>
    <x v="0"/>
    <x v="0"/>
    <d v="2016-01-01T00:00:00"/>
    <d v="2016-08-11T00:00:00"/>
    <s v="GROUPM SERVICES AG"/>
    <x v="61"/>
    <x v="3"/>
  </r>
  <r>
    <d v="2016-05-04T00:00:00"/>
    <n v="18582"/>
    <n v="0"/>
    <n v="4"/>
    <s v="XAXIS-XP-HP-F"/>
    <n v="16.399999999999999"/>
    <s v="CHF"/>
    <s v=""/>
    <n v="2.835"/>
    <n v="0"/>
    <n v="5.2"/>
    <n v="65.2"/>
    <n v="70.400000000000006"/>
    <s v="BONGRAIN"/>
    <x v="1"/>
    <x v="0"/>
    <x v="0"/>
    <d v="2016-01-01T00:00:00"/>
    <d v="2016-08-11T00:00:00"/>
    <s v="GROUPM SERVICES AG"/>
    <x v="61"/>
    <x v="3"/>
  </r>
  <r>
    <d v="2016-05-04T00:00:00"/>
    <n v="18585"/>
    <n v="0"/>
    <n v="4"/>
    <s v="XAXIS-XT-ROLLS-D"/>
    <n v="627.65"/>
    <s v="CHF"/>
    <s v=""/>
    <n v="37.128"/>
    <n v="0"/>
    <n v="86.15"/>
    <n v="1076.7"/>
    <n v="1162.8499999999999"/>
    <s v="BSH HAUSGERAETE"/>
    <x v="1"/>
    <x v="0"/>
    <x v="1"/>
    <d v="2016-01-01T00:00:00"/>
    <d v="2016-08-11T00:00:00"/>
    <s v="GROUPM SERVICES AG"/>
    <x v="72"/>
    <x v="3"/>
  </r>
  <r>
    <d v="2016-05-04T00:00:00"/>
    <n v="18585"/>
    <n v="0"/>
    <n v="5"/>
    <s v="XAXIS-XT-ROLLS-F"/>
    <n v="178.63"/>
    <s v="CHF"/>
    <s v=""/>
    <n v="11.042"/>
    <n v="0"/>
    <n v="25.6"/>
    <n v="320.2"/>
    <n v="345.8"/>
    <s v="BSH HAUSGERAETE"/>
    <x v="1"/>
    <x v="0"/>
    <x v="1"/>
    <d v="2016-01-01T00:00:00"/>
    <d v="2016-08-11T00:00:00"/>
    <s v="GROUPM SERVICES AG"/>
    <x v="72"/>
    <x v="3"/>
  </r>
  <r>
    <d v="2016-05-04T00:00:00"/>
    <n v="18585"/>
    <n v="0"/>
    <n v="6"/>
    <s v="XAXIS-XT-ROLLS-I"/>
    <n v="24.11"/>
    <s v="CHF"/>
    <s v=""/>
    <n v="1.4770000000000001"/>
    <n v="0"/>
    <n v="3.45"/>
    <n v="42.85"/>
    <n v="46.3"/>
    <s v="BSH HAUSGERAETE"/>
    <x v="1"/>
    <x v="0"/>
    <x v="1"/>
    <d v="2016-01-01T00:00:00"/>
    <d v="2016-08-11T00:00:00"/>
    <s v="GROUPM SERVICES AG"/>
    <x v="72"/>
    <x v="3"/>
  </r>
  <r>
    <d v="2016-05-04T00:00:00"/>
    <n v="18585"/>
    <n v="0"/>
    <n v="1"/>
    <s v="XAXIS-XP-HP-D"/>
    <n v="282.02"/>
    <s v="CHF"/>
    <s v=""/>
    <n v="44.298000000000002"/>
    <n v="0"/>
    <n v="67.349999999999994"/>
    <n v="841.65"/>
    <n v="909"/>
    <s v="BSH HAUSGERAETE"/>
    <x v="1"/>
    <x v="0"/>
    <x v="0"/>
    <d v="2016-01-01T00:00:00"/>
    <d v="2016-08-11T00:00:00"/>
    <s v="GROUPM SERVICES AG"/>
    <x v="72"/>
    <x v="3"/>
  </r>
  <r>
    <d v="2016-05-04T00:00:00"/>
    <n v="18585"/>
    <n v="0"/>
    <n v="2"/>
    <s v="XAXIS-XP-HP-F"/>
    <n v="84.04"/>
    <s v="CHF"/>
    <s v=""/>
    <n v="14.531000000000001"/>
    <n v="0"/>
    <n v="22.1"/>
    <n v="276.10000000000002"/>
    <n v="298.2"/>
    <s v="BSH HAUSGERAETE"/>
    <x v="1"/>
    <x v="0"/>
    <x v="0"/>
    <d v="2016-01-01T00:00:00"/>
    <d v="2016-08-11T00:00:00"/>
    <s v="GROUPM SERVICES AG"/>
    <x v="72"/>
    <x v="3"/>
  </r>
  <r>
    <d v="2016-05-04T00:00:00"/>
    <n v="18585"/>
    <n v="0"/>
    <n v="3"/>
    <s v="XAXIS-XP-HP-I"/>
    <n v="11.69"/>
    <s v="CHF"/>
    <s v=""/>
    <n v="1.73"/>
    <n v="0"/>
    <n v="2.65"/>
    <n v="32.85"/>
    <n v="35.5"/>
    <s v="BSH HAUSGERAETE"/>
    <x v="1"/>
    <x v="0"/>
    <x v="0"/>
    <d v="2016-01-01T00:00:00"/>
    <d v="2016-08-11T00:00:00"/>
    <s v="GROUPM SERVICES AG"/>
    <x v="72"/>
    <x v="3"/>
  </r>
  <r>
    <d v="2016-05-04T00:00:00"/>
    <n v="18586"/>
    <n v="0"/>
    <n v="7"/>
    <s v="XAXIS-XM-MRT-D"/>
    <n v="4792.78"/>
    <s v="CHF"/>
    <s v=""/>
    <n v="507.08100000000002"/>
    <n v="0"/>
    <n v="1054.75"/>
    <n v="13184.1"/>
    <n v="14238.85"/>
    <s v="CREDIT SUISSE"/>
    <x v="1"/>
    <x v="0"/>
    <x v="2"/>
    <d v="2016-01-01T00:00:00"/>
    <d v="2016-08-11T00:00:00"/>
    <s v="GROUPM SERVICES AG"/>
    <x v="109"/>
    <x v="3"/>
  </r>
  <r>
    <d v="2016-05-04T00:00:00"/>
    <n v="18586"/>
    <n v="0"/>
    <n v="8"/>
    <s v="XAXIS-XM-MRT-F"/>
    <n v="524.49"/>
    <s v="CHF"/>
    <s v=""/>
    <n v="135.89599999999999"/>
    <n v="0"/>
    <n v="282.64999999999998"/>
    <n v="3533.3"/>
    <n v="3815.95"/>
    <s v="CREDIT SUISSE"/>
    <x v="1"/>
    <x v="0"/>
    <x v="2"/>
    <d v="2016-01-01T00:00:00"/>
    <d v="2016-08-11T00:00:00"/>
    <s v="GROUPM SERVICES AG"/>
    <x v="109"/>
    <x v="3"/>
  </r>
  <r>
    <d v="2016-05-04T00:00:00"/>
    <n v="18586"/>
    <n v="0"/>
    <n v="9"/>
    <s v="XAXIS-XM-MRT-I"/>
    <n v="269.73"/>
    <s v="CHF"/>
    <s v=""/>
    <n v="28.001000000000001"/>
    <n v="0"/>
    <n v="58.25"/>
    <n v="728.05"/>
    <n v="786.3"/>
    <s v="CREDIT SUISSE"/>
    <x v="1"/>
    <x v="0"/>
    <x v="2"/>
    <d v="2016-01-01T00:00:00"/>
    <d v="2016-08-11T00:00:00"/>
    <s v="GROUPM SERVICES AG"/>
    <x v="109"/>
    <x v="3"/>
  </r>
  <r>
    <d v="2016-05-04T00:00:00"/>
    <n v="18586"/>
    <n v="0"/>
    <n v="10"/>
    <s v="XAXIS-XT-ROLLS-D"/>
    <n v="7444.15"/>
    <s v="CHF"/>
    <s v=""/>
    <n v="440.35199999999998"/>
    <n v="0"/>
    <n v="1021.6"/>
    <n v="12770.2"/>
    <n v="13791.8"/>
    <s v="CREDIT SUISSE"/>
    <x v="1"/>
    <x v="0"/>
    <x v="1"/>
    <d v="2016-01-01T00:00:00"/>
    <d v="2016-08-11T00:00:00"/>
    <s v="GROUPM SERVICES AG"/>
    <x v="109"/>
    <x v="3"/>
  </r>
  <r>
    <d v="2016-05-04T00:00:00"/>
    <n v="18586"/>
    <n v="0"/>
    <n v="11"/>
    <s v="XAXIS-XT-ROLLS-F"/>
    <n v="2995.62"/>
    <s v="CHF"/>
    <s v=""/>
    <n v="185.17400000000001"/>
    <n v="0"/>
    <n v="429.6"/>
    <n v="5370.05"/>
    <n v="5799.65"/>
    <s v="CREDIT SUISSE"/>
    <x v="1"/>
    <x v="0"/>
    <x v="1"/>
    <d v="2016-01-01T00:00:00"/>
    <d v="2016-08-11T00:00:00"/>
    <s v="GROUPM SERVICES AG"/>
    <x v="109"/>
    <x v="3"/>
  </r>
  <r>
    <d v="2016-05-04T00:00:00"/>
    <n v="18586"/>
    <n v="0"/>
    <n v="12"/>
    <s v="XAXIS-XT-ROLLS-I"/>
    <n v="703.73"/>
    <s v="CHF"/>
    <s v=""/>
    <n v="43.109000000000002"/>
    <n v="0"/>
    <n v="100"/>
    <n v="1250.1500000000001"/>
    <n v="1350.15"/>
    <s v="CREDIT SUISSE"/>
    <x v="1"/>
    <x v="0"/>
    <x v="1"/>
    <d v="2016-01-01T00:00:00"/>
    <d v="2016-08-11T00:00:00"/>
    <s v="GROUPM SERVICES AG"/>
    <x v="109"/>
    <x v="3"/>
  </r>
  <r>
    <d v="2016-05-04T00:00:00"/>
    <n v="18586"/>
    <n v="0"/>
    <n v="4"/>
    <s v="XAXIS-XP-HP-D"/>
    <n v="1563.03"/>
    <s v="CHF"/>
    <s v=""/>
    <n v="245.50899999999999"/>
    <n v="0"/>
    <n v="373.15"/>
    <n v="4664.6499999999996"/>
    <n v="5037.8"/>
    <s v="CREDIT SUISSE"/>
    <x v="1"/>
    <x v="0"/>
    <x v="0"/>
    <d v="2016-01-01T00:00:00"/>
    <d v="2016-08-11T00:00:00"/>
    <s v="GROUPM SERVICES AG"/>
    <x v="109"/>
    <x v="3"/>
  </r>
  <r>
    <d v="2016-05-04T00:00:00"/>
    <n v="18586"/>
    <n v="0"/>
    <n v="5"/>
    <s v="XAXIS-XP-HP-F"/>
    <n v="223.41"/>
    <s v="CHF"/>
    <s v=""/>
    <n v="38.628"/>
    <n v="0"/>
    <n v="58.7"/>
    <n v="733.95"/>
    <n v="792.65"/>
    <s v="CREDIT SUISSE"/>
    <x v="1"/>
    <x v="0"/>
    <x v="0"/>
    <d v="2016-01-01T00:00:00"/>
    <d v="2016-08-11T00:00:00"/>
    <s v="GROUPM SERVICES AG"/>
    <x v="109"/>
    <x v="3"/>
  </r>
  <r>
    <d v="2016-05-04T00:00:00"/>
    <n v="18586"/>
    <n v="0"/>
    <n v="6"/>
    <s v="XAXIS-XP-HP-I"/>
    <n v="118.27"/>
    <s v="CHF"/>
    <s v=""/>
    <n v="17.498999999999999"/>
    <n v="0"/>
    <n v="26.6"/>
    <n v="332.5"/>
    <n v="359.1"/>
    <s v="CREDIT SUISSE"/>
    <x v="1"/>
    <x v="0"/>
    <x v="0"/>
    <d v="2016-01-01T00:00:00"/>
    <d v="2016-08-11T00:00:00"/>
    <s v="GROUPM SERVICES AG"/>
    <x v="109"/>
    <x v="3"/>
  </r>
  <r>
    <d v="2016-05-04T00:00:00"/>
    <n v="18586"/>
    <n v="0"/>
    <n v="1"/>
    <s v="XAXIS-XP-WB-D"/>
    <n v="1376.76"/>
    <s v="CHF"/>
    <s v=""/>
    <n v="185.745"/>
    <n v="0"/>
    <n v="356.65"/>
    <n v="4457.8999999999996"/>
    <n v="4814.55"/>
    <s v="CREDIT SUISSE"/>
    <x v="1"/>
    <x v="0"/>
    <x v="0"/>
    <d v="2016-01-01T00:00:00"/>
    <d v="2016-08-11T00:00:00"/>
    <s v="GROUPM SERVICES AG"/>
    <x v="109"/>
    <x v="3"/>
  </r>
  <r>
    <d v="2016-05-04T00:00:00"/>
    <n v="18586"/>
    <n v="0"/>
    <n v="2"/>
    <s v="XAXIS-XP-WB-F"/>
    <n v="254.34"/>
    <s v="CHF"/>
    <s v=""/>
    <n v="42.283000000000001"/>
    <n v="0"/>
    <n v="81.2"/>
    <n v="1014.8"/>
    <n v="1096"/>
    <s v="CREDIT SUISSE"/>
    <x v="1"/>
    <x v="0"/>
    <x v="0"/>
    <d v="2016-01-01T00:00:00"/>
    <d v="2016-08-11T00:00:00"/>
    <s v="GROUPM SERVICES AG"/>
    <x v="109"/>
    <x v="3"/>
  </r>
  <r>
    <d v="2016-05-04T00:00:00"/>
    <n v="18586"/>
    <n v="0"/>
    <n v="3"/>
    <s v="XAXIS-XP-WB-I"/>
    <n v="49.81"/>
    <s v="CHF"/>
    <s v=""/>
    <n v="8.7910000000000004"/>
    <n v="0"/>
    <n v="16.899999999999999"/>
    <n v="211"/>
    <n v="227.9"/>
    <s v="CREDIT SUISSE"/>
    <x v="1"/>
    <x v="0"/>
    <x v="0"/>
    <d v="2016-01-01T00:00:00"/>
    <d v="2016-08-11T00:00:00"/>
    <s v="GROUPM SERVICES AG"/>
    <x v="109"/>
    <x v="3"/>
  </r>
  <r>
    <d v="2016-05-04T00:00:00"/>
    <n v="18587"/>
    <n v="0"/>
    <n v="1"/>
    <s v="XAXIS-XP-UAP-D"/>
    <n v="8778.1"/>
    <s v="CHF"/>
    <s v=""/>
    <n v="1923.4190000000001"/>
    <n v="0"/>
    <n v="1846.5"/>
    <n v="23081.05"/>
    <n v="24927.55"/>
    <s v="CREDIT SUISSE"/>
    <x v="1"/>
    <x v="0"/>
    <x v="0"/>
    <d v="2016-01-01T00:00:00"/>
    <d v="2016-08-11T00:00:00"/>
    <s v="GROUPM SERVICES AG"/>
    <x v="110"/>
    <x v="3"/>
  </r>
  <r>
    <d v="2016-05-04T00:00:00"/>
    <n v="18587"/>
    <n v="0"/>
    <n v="2"/>
    <s v="XAXIS-XP-UAP-F"/>
    <n v="3204.32"/>
    <s v="CHF"/>
    <s v=""/>
    <n v="697.197"/>
    <n v="0"/>
    <n v="669.3"/>
    <n v="8366.35"/>
    <n v="9035.65"/>
    <s v="CREDIT SUISSE"/>
    <x v="1"/>
    <x v="0"/>
    <x v="0"/>
    <d v="2016-01-01T00:00:00"/>
    <d v="2016-08-11T00:00:00"/>
    <s v="GROUPM SERVICES AG"/>
    <x v="110"/>
    <x v="3"/>
  </r>
  <r>
    <d v="2016-05-04T00:00:00"/>
    <n v="18587"/>
    <n v="0"/>
    <n v="3"/>
    <s v="XAXIS-XP-UAP-I"/>
    <n v="293"/>
    <s v="CHF"/>
    <s v=""/>
    <n v="145.57499999999999"/>
    <n v="0"/>
    <n v="139.75"/>
    <n v="1746.9"/>
    <n v="1886.65"/>
    <s v="CREDIT SUISSE"/>
    <x v="1"/>
    <x v="0"/>
    <x v="0"/>
    <d v="2016-01-01T00:00:00"/>
    <d v="2016-08-11T00:00:00"/>
    <s v="GROUPM SERVICES AG"/>
    <x v="110"/>
    <x v="3"/>
  </r>
  <r>
    <d v="2016-05-04T00:00:00"/>
    <n v="18589"/>
    <n v="0"/>
    <n v="5"/>
    <s v="XAXIS-XM-MRT-D"/>
    <n v="399.15"/>
    <s v="CHF"/>
    <s v=""/>
    <n v="42.23"/>
    <n v="0"/>
    <n v="94.6"/>
    <n v="1182.45"/>
    <n v="1277.05"/>
    <s v="CREDIT SUISSE"/>
    <x v="1"/>
    <x v="0"/>
    <x v="2"/>
    <d v="2016-01-01T00:00:00"/>
    <d v="2016-08-11T00:00:00"/>
    <s v="GROUPM SERVICES AG"/>
    <x v="149"/>
    <x v="3"/>
  </r>
  <r>
    <d v="2016-05-04T00:00:00"/>
    <n v="18589"/>
    <n v="0"/>
    <n v="6"/>
    <s v="XAXIS-XM-MRT-F"/>
    <n v="69.930000000000007"/>
    <s v="CHF"/>
    <s v=""/>
    <n v="18.117999999999999"/>
    <n v="0"/>
    <n v="40.6"/>
    <n v="507.3"/>
    <n v="547.9"/>
    <s v="CREDIT SUISSE"/>
    <x v="1"/>
    <x v="0"/>
    <x v="2"/>
    <d v="2016-01-01T00:00:00"/>
    <d v="2016-08-11T00:00:00"/>
    <s v="GROUPM SERVICES AG"/>
    <x v="149"/>
    <x v="3"/>
  </r>
  <r>
    <d v="2016-05-04T00:00:00"/>
    <n v="18589"/>
    <n v="0"/>
    <n v="1"/>
    <s v="XAXIS-XT-ROLLS-D"/>
    <n v="636.19000000000005"/>
    <s v="CHF"/>
    <s v=""/>
    <n v="37.633000000000003"/>
    <n v="0"/>
    <n v="93.35"/>
    <n v="1166.5999999999999"/>
    <n v="1259.95"/>
    <s v="CREDIT SUISSE"/>
    <x v="1"/>
    <x v="0"/>
    <x v="1"/>
    <d v="2016-01-01T00:00:00"/>
    <d v="2016-08-11T00:00:00"/>
    <s v="GROUPM SERVICES AG"/>
    <x v="149"/>
    <x v="3"/>
  </r>
  <r>
    <d v="2016-05-04T00:00:00"/>
    <n v="18589"/>
    <n v="0"/>
    <n v="2"/>
    <s v="XAXIS-XT-ROLLS-F"/>
    <n v="342.15"/>
    <s v="CHF"/>
    <s v=""/>
    <n v="21.15"/>
    <n v="0"/>
    <n v="52.45"/>
    <n v="655.65"/>
    <n v="708.1"/>
    <s v="CREDIT SUISSE"/>
    <x v="1"/>
    <x v="0"/>
    <x v="1"/>
    <d v="2016-01-01T00:00:00"/>
    <d v="2016-08-11T00:00:00"/>
    <s v="GROUPM SERVICES AG"/>
    <x v="149"/>
    <x v="3"/>
  </r>
  <r>
    <d v="2016-05-04T00:00:00"/>
    <n v="18589"/>
    <n v="0"/>
    <n v="3"/>
    <s v="XAXIS-XP-UAP-D"/>
    <n v="552.9"/>
    <s v="CHF"/>
    <s v=""/>
    <n v="121.148"/>
    <n v="0"/>
    <n v="96.9"/>
    <n v="1211.5"/>
    <n v="1308.4000000000001"/>
    <s v="CREDIT SUISSE"/>
    <x v="1"/>
    <x v="0"/>
    <x v="0"/>
    <d v="2016-01-01T00:00:00"/>
    <d v="2016-08-11T00:00:00"/>
    <s v="GROUPM SERVICES AG"/>
    <x v="149"/>
    <x v="3"/>
  </r>
  <r>
    <d v="2016-05-04T00:00:00"/>
    <n v="18589"/>
    <n v="0"/>
    <n v="4"/>
    <s v="XAXIS-XP-UAP-F"/>
    <n v="274.45"/>
    <s v="CHF"/>
    <s v=""/>
    <n v="59.715000000000003"/>
    <n v="0"/>
    <n v="47.75"/>
    <n v="597.15"/>
    <n v="644.9"/>
    <s v="CREDIT SUISSE"/>
    <x v="1"/>
    <x v="0"/>
    <x v="0"/>
    <d v="2016-01-01T00:00:00"/>
    <d v="2016-08-11T00:00:00"/>
    <s v="GROUPM SERVICES AG"/>
    <x v="149"/>
    <x v="3"/>
  </r>
  <r>
    <d v="2016-05-04T00:00:00"/>
    <n v="18590"/>
    <n v="0"/>
    <n v="1"/>
    <s v="XAXIS-XP-UAP-D"/>
    <n v="3137.51"/>
    <s v="CHF"/>
    <s v=""/>
    <n v="687.47699999999998"/>
    <n v="0"/>
    <n v="440"/>
    <n v="5499.8"/>
    <n v="5939.8"/>
    <s v="DANONE"/>
    <x v="1"/>
    <x v="0"/>
    <x v="0"/>
    <d v="2016-01-01T00:00:00"/>
    <d v="2016-08-11T00:00:00"/>
    <s v="GROUPM SERVICES AG"/>
    <x v="62"/>
    <x v="3"/>
  </r>
  <r>
    <d v="2016-05-04T00:00:00"/>
    <n v="18590"/>
    <n v="0"/>
    <n v="2"/>
    <s v="XAXIS-XP-UAP-F"/>
    <n v="1363.17"/>
    <s v="CHF"/>
    <s v=""/>
    <n v="296.60000000000002"/>
    <n v="0"/>
    <n v="189.8"/>
    <n v="2372.8000000000002"/>
    <n v="2562.6"/>
    <s v="DANONE"/>
    <x v="1"/>
    <x v="0"/>
    <x v="0"/>
    <d v="2016-01-01T00:00:00"/>
    <d v="2016-08-11T00:00:00"/>
    <s v="GROUPM SERVICES AG"/>
    <x v="62"/>
    <x v="3"/>
  </r>
  <r>
    <d v="2016-05-04T00:00:00"/>
    <n v="18591"/>
    <n v="0"/>
    <n v="1"/>
    <s v="XAXIS-XT-ROLLS-D"/>
    <n v="3035.41"/>
    <s v="CHF"/>
    <s v=""/>
    <n v="179.55699999999999"/>
    <n v="0"/>
    <n v="531.5"/>
    <n v="6643.6"/>
    <n v="7175.1"/>
    <s v="EMMI"/>
    <x v="1"/>
    <x v="0"/>
    <x v="1"/>
    <d v="2016-01-01T00:00:00"/>
    <d v="2016-08-11T00:00:00"/>
    <s v="GROUPM SERVICES AG"/>
    <x v="4"/>
    <x v="3"/>
  </r>
  <r>
    <d v="2016-05-04T00:00:00"/>
    <n v="18591"/>
    <n v="0"/>
    <n v="2"/>
    <s v="XAXIS-XT-ROLLS-F"/>
    <n v="719.15"/>
    <s v="CHF"/>
    <s v=""/>
    <n v="44.454000000000001"/>
    <n v="0"/>
    <n v="131.6"/>
    <n v="1644.8"/>
    <n v="1776.4"/>
    <s v="EMMI"/>
    <x v="1"/>
    <x v="0"/>
    <x v="1"/>
    <d v="2016-01-01T00:00:00"/>
    <d v="2016-08-11T00:00:00"/>
    <s v="GROUPM SERVICES AG"/>
    <x v="4"/>
    <x v="3"/>
  </r>
  <r>
    <d v="2016-05-04T00:00:00"/>
    <n v="18591"/>
    <n v="0"/>
    <n v="3"/>
    <s v="XAXIS-XT-ROLLS-I"/>
    <n v="45.45"/>
    <s v="CHF"/>
    <s v=""/>
    <n v="2.7839999999999998"/>
    <n v="0"/>
    <n v="8.25"/>
    <n v="103"/>
    <n v="111.25"/>
    <s v="EMMI"/>
    <x v="1"/>
    <x v="0"/>
    <x v="1"/>
    <d v="2016-01-01T00:00:00"/>
    <d v="2016-08-11T00:00:00"/>
    <s v="GROUPM SERVICES AG"/>
    <x v="4"/>
    <x v="3"/>
  </r>
  <r>
    <d v="2016-05-04T00:00:00"/>
    <n v="18591"/>
    <n v="0"/>
    <n v="7"/>
    <s v="XAXIS-XP-UAP-D"/>
    <n v="3178.65"/>
    <s v="CHF"/>
    <s v=""/>
    <n v="696.49199999999996"/>
    <n v="0"/>
    <n v="668.65"/>
    <n v="8357.9"/>
    <n v="9026.5499999999993"/>
    <s v="EMMI"/>
    <x v="1"/>
    <x v="0"/>
    <x v="0"/>
    <d v="2016-01-01T00:00:00"/>
    <d v="2016-08-11T00:00:00"/>
    <s v="GROUPM SERVICES AG"/>
    <x v="4"/>
    <x v="3"/>
  </r>
  <r>
    <d v="2016-05-04T00:00:00"/>
    <n v="18591"/>
    <n v="0"/>
    <n v="8"/>
    <s v="XAXIS-XP-UAP-F"/>
    <n v="750.74"/>
    <s v="CHF"/>
    <s v=""/>
    <n v="163.34700000000001"/>
    <n v="0"/>
    <n v="156.80000000000001"/>
    <n v="1960.15"/>
    <n v="2116.9499999999998"/>
    <s v="EMMI"/>
    <x v="1"/>
    <x v="0"/>
    <x v="0"/>
    <d v="2016-01-01T00:00:00"/>
    <d v="2016-08-11T00:00:00"/>
    <s v="GROUPM SERVICES AG"/>
    <x v="4"/>
    <x v="3"/>
  </r>
  <r>
    <d v="2016-05-04T00:00:00"/>
    <n v="18591"/>
    <n v="0"/>
    <n v="9"/>
    <s v="XAXIS-XP-UAP-I"/>
    <n v="54.17"/>
    <s v="CHF"/>
    <s v=""/>
    <n v="26.914999999999999"/>
    <n v="0"/>
    <n v="25.85"/>
    <n v="323"/>
    <n v="348.85"/>
    <s v="EMMI"/>
    <x v="1"/>
    <x v="0"/>
    <x v="0"/>
    <d v="2016-01-01T00:00:00"/>
    <d v="2016-08-11T00:00:00"/>
    <s v="GROUPM SERVICES AG"/>
    <x v="4"/>
    <x v="3"/>
  </r>
  <r>
    <d v="2016-05-04T00:00:00"/>
    <n v="18591"/>
    <n v="0"/>
    <n v="4"/>
    <s v="XAXIS-XP-WB-D"/>
    <n v="900.07"/>
    <s v="CHF"/>
    <s v=""/>
    <n v="121.43300000000001"/>
    <n v="0"/>
    <n v="194.3"/>
    <n v="2428.65"/>
    <n v="2622.95"/>
    <s v="EMMI"/>
    <x v="1"/>
    <x v="0"/>
    <x v="0"/>
    <d v="2016-01-01T00:00:00"/>
    <d v="2016-08-11T00:00:00"/>
    <s v="GROUPM SERVICES AG"/>
    <x v="4"/>
    <x v="3"/>
  </r>
  <r>
    <d v="2016-05-04T00:00:00"/>
    <n v="18591"/>
    <n v="0"/>
    <n v="5"/>
    <s v="XAXIS-XP-WB-F"/>
    <n v="150.76"/>
    <s v="CHF"/>
    <s v=""/>
    <n v="25.062999999999999"/>
    <n v="0"/>
    <n v="40.1"/>
    <n v="501.25"/>
    <n v="541.35"/>
    <s v="EMMI"/>
    <x v="1"/>
    <x v="0"/>
    <x v="0"/>
    <d v="2016-01-01T00:00:00"/>
    <d v="2016-08-11T00:00:00"/>
    <s v="GROUPM SERVICES AG"/>
    <x v="4"/>
    <x v="3"/>
  </r>
  <r>
    <d v="2016-05-04T00:00:00"/>
    <n v="18591"/>
    <n v="0"/>
    <n v="6"/>
    <s v="XAXIS-XP-WB-I"/>
    <n v="49.82"/>
    <s v="CHF"/>
    <s v=""/>
    <n v="8.7919999999999998"/>
    <n v="0"/>
    <n v="14.05"/>
    <n v="175.85"/>
    <n v="189.9"/>
    <s v="EMMI"/>
    <x v="1"/>
    <x v="0"/>
    <x v="0"/>
    <d v="2016-01-01T00:00:00"/>
    <d v="2016-08-11T00:00:00"/>
    <s v="GROUPM SERVICES AG"/>
    <x v="4"/>
    <x v="3"/>
  </r>
  <r>
    <d v="2016-05-04T00:00:00"/>
    <n v="18592"/>
    <n v="0"/>
    <n v="1"/>
    <s v="XAXIS-XT-ROLLS-D"/>
    <n v="584.74"/>
    <s v="CHF"/>
    <s v=""/>
    <n v="34.590000000000003"/>
    <n v="0"/>
    <n v="91.3"/>
    <n v="1141.45"/>
    <n v="1232.75"/>
    <s v="EMMI"/>
    <x v="1"/>
    <x v="0"/>
    <x v="1"/>
    <d v="2016-01-01T00:00:00"/>
    <d v="2016-08-11T00:00:00"/>
    <s v="GROUPM SERVICES AG"/>
    <x v="63"/>
    <x v="3"/>
  </r>
  <r>
    <d v="2016-05-04T00:00:00"/>
    <n v="18592"/>
    <n v="0"/>
    <n v="2"/>
    <s v="XAXIS-XT-ROLLS-F"/>
    <n v="211.47"/>
    <s v="CHF"/>
    <s v=""/>
    <n v="13.071999999999999"/>
    <n v="0"/>
    <n v="34.5"/>
    <n v="431.4"/>
    <n v="465.9"/>
    <s v="EMMI"/>
    <x v="1"/>
    <x v="0"/>
    <x v="1"/>
    <d v="2016-01-01T00:00:00"/>
    <d v="2016-08-11T00:00:00"/>
    <s v="GROUPM SERVICES AG"/>
    <x v="63"/>
    <x v="3"/>
  </r>
  <r>
    <d v="2016-05-04T00:00:00"/>
    <n v="18593"/>
    <n v="0"/>
    <n v="1"/>
    <s v="XAXIS-XT-ROLLS-D"/>
    <n v="432.11"/>
    <s v="CHF"/>
    <s v=""/>
    <n v="25.561"/>
    <n v="0"/>
    <n v="59.3"/>
    <n v="741.25"/>
    <n v="800.55"/>
    <s v="EMMI"/>
    <x v="1"/>
    <x v="0"/>
    <x v="1"/>
    <d v="2016-01-01T00:00:00"/>
    <d v="2016-08-11T00:00:00"/>
    <s v="GROUPM SERVICES AG"/>
    <x v="111"/>
    <x v="3"/>
  </r>
  <r>
    <d v="2016-05-04T00:00:00"/>
    <n v="18593"/>
    <n v="0"/>
    <n v="2"/>
    <s v="XAXIS-XT-ROLLS-F"/>
    <n v="319.47000000000003"/>
    <s v="CHF"/>
    <s v=""/>
    <n v="19.748000000000001"/>
    <n v="0"/>
    <n v="45.8"/>
    <n v="572.70000000000005"/>
    <n v="618.5"/>
    <s v="EMMI"/>
    <x v="1"/>
    <x v="0"/>
    <x v="1"/>
    <d v="2016-01-01T00:00:00"/>
    <d v="2016-08-11T00:00:00"/>
    <s v="GROUPM SERVICES AG"/>
    <x v="111"/>
    <x v="3"/>
  </r>
  <r>
    <d v="2016-05-04T00:00:00"/>
    <n v="18594"/>
    <n v="0"/>
    <n v="1"/>
    <s v="XAXIS-XT-ROLLS-D"/>
    <n v="1957.16"/>
    <s v="CHF"/>
    <s v=""/>
    <n v="115.774"/>
    <n v="0"/>
    <n v="268.60000000000002"/>
    <n v="3357.45"/>
    <n v="3626.05"/>
    <s v="EMMI"/>
    <x v="1"/>
    <x v="0"/>
    <x v="1"/>
    <d v="2016-01-01T00:00:00"/>
    <d v="2016-08-11T00:00:00"/>
    <s v="GROUPM SERVICES AG"/>
    <x v="112"/>
    <x v="3"/>
  </r>
  <r>
    <d v="2016-05-04T00:00:00"/>
    <n v="18594"/>
    <n v="0"/>
    <n v="2"/>
    <s v="XAXIS-XT-ROLLS-F"/>
    <n v="949.49"/>
    <s v="CHF"/>
    <s v=""/>
    <n v="58.692999999999998"/>
    <n v="0"/>
    <n v="136.15"/>
    <n v="1702.1"/>
    <n v="1838.25"/>
    <s v="EMMI"/>
    <x v="1"/>
    <x v="0"/>
    <x v="1"/>
    <d v="2016-01-01T00:00:00"/>
    <d v="2016-08-11T00:00:00"/>
    <s v="GROUPM SERVICES AG"/>
    <x v="112"/>
    <x v="3"/>
  </r>
  <r>
    <d v="2016-05-04T00:00:00"/>
    <n v="18594"/>
    <n v="0"/>
    <n v="3"/>
    <s v="XAXIS-XP-UAP-D"/>
    <n v="742.69"/>
    <s v="CHF"/>
    <s v=""/>
    <n v="162.73599999999999"/>
    <n v="0"/>
    <n v="156.25"/>
    <n v="1952.85"/>
    <n v="2109.1"/>
    <s v="EMMI"/>
    <x v="1"/>
    <x v="0"/>
    <x v="0"/>
    <d v="2016-01-01T00:00:00"/>
    <d v="2016-08-11T00:00:00"/>
    <s v="GROUPM SERVICES AG"/>
    <x v="112"/>
    <x v="3"/>
  </r>
  <r>
    <d v="2016-05-04T00:00:00"/>
    <n v="18594"/>
    <n v="0"/>
    <n v="4"/>
    <s v="XAXIS-XP-UAP-F"/>
    <n v="178.03"/>
    <s v="CHF"/>
    <s v=""/>
    <n v="38.734999999999999"/>
    <n v="0"/>
    <n v="37.200000000000003"/>
    <n v="464.8"/>
    <n v="502"/>
    <s v="EMMI"/>
    <x v="1"/>
    <x v="0"/>
    <x v="0"/>
    <d v="2016-01-01T00:00:00"/>
    <d v="2016-08-11T00:00:00"/>
    <s v="GROUPM SERVICES AG"/>
    <x v="112"/>
    <x v="3"/>
  </r>
  <r>
    <d v="2016-05-04T00:00:00"/>
    <n v="18595"/>
    <n v="0"/>
    <n v="1"/>
    <s v="XAXIS-XT-ROLLS-D"/>
    <n v="4817.6899999999996"/>
    <s v="CHF"/>
    <s v=""/>
    <n v="284.98599999999999"/>
    <n v="0"/>
    <n v="843.55"/>
    <n v="10544.5"/>
    <n v="11388.05"/>
    <s v="EMMI"/>
    <x v="1"/>
    <x v="0"/>
    <x v="1"/>
    <d v="2016-01-01T00:00:00"/>
    <d v="2016-08-11T00:00:00"/>
    <s v="GROUPM SERVICES AG"/>
    <x v="113"/>
    <x v="3"/>
  </r>
  <r>
    <d v="2016-05-04T00:00:00"/>
    <n v="18596"/>
    <n v="0"/>
    <n v="1"/>
    <s v="XAXIS-XT-ROLLS-D"/>
    <n v="4091.01"/>
    <s v="CHF"/>
    <s v=""/>
    <n v="242"/>
    <n v="0"/>
    <n v="561.45000000000005"/>
    <n v="7018"/>
    <n v="7579.45"/>
    <s v="EMMI"/>
    <x v="1"/>
    <x v="0"/>
    <x v="1"/>
    <d v="2016-01-01T00:00:00"/>
    <d v="2016-08-11T00:00:00"/>
    <s v="GROUPM SERVICES AG"/>
    <x v="150"/>
    <x v="3"/>
  </r>
  <r>
    <d v="2016-05-04T00:00:00"/>
    <n v="18596"/>
    <n v="0"/>
    <n v="2"/>
    <s v="XAXIS-XT-ROLLS-F"/>
    <n v="1391.25"/>
    <s v="CHF"/>
    <s v=""/>
    <n v="86"/>
    <n v="0"/>
    <n v="199.5"/>
    <n v="2494"/>
    <n v="2693.5"/>
    <s v="EMMI"/>
    <x v="1"/>
    <x v="0"/>
    <x v="1"/>
    <d v="2016-01-01T00:00:00"/>
    <d v="2016-08-11T00:00:00"/>
    <s v="GROUPM SERVICES AG"/>
    <x v="150"/>
    <x v="3"/>
  </r>
  <r>
    <d v="2016-05-04T00:00:00"/>
    <n v="18596"/>
    <n v="0"/>
    <n v="3"/>
    <s v="XAXIS-XT-ROLLS-I"/>
    <n v="293.83999999999997"/>
    <s v="CHF"/>
    <s v=""/>
    <n v="18"/>
    <n v="0"/>
    <n v="41.75"/>
    <n v="522"/>
    <n v="563.75"/>
    <s v="EMMI"/>
    <x v="1"/>
    <x v="0"/>
    <x v="1"/>
    <d v="2016-01-01T00:00:00"/>
    <d v="2016-08-11T00:00:00"/>
    <s v="GROUPM SERVICES AG"/>
    <x v="150"/>
    <x v="3"/>
  </r>
  <r>
    <d v="2016-05-04T00:00:00"/>
    <n v="18597"/>
    <n v="0"/>
    <n v="1"/>
    <s v="XAXIS-XT-ROLLS-D"/>
    <n v="831.05"/>
    <s v="CHF"/>
    <s v=""/>
    <n v="49.16"/>
    <n v="0"/>
    <n v="114.05"/>
    <n v="1425.65"/>
    <n v="1539.7"/>
    <s v="EMMI"/>
    <x v="1"/>
    <x v="0"/>
    <x v="1"/>
    <d v="2016-01-01T00:00:00"/>
    <d v="2016-08-11T00:00:00"/>
    <s v="GROUPM SERVICES AG"/>
    <x v="151"/>
    <x v="3"/>
  </r>
  <r>
    <d v="2016-05-04T00:00:00"/>
    <n v="18597"/>
    <n v="0"/>
    <n v="2"/>
    <s v="XAXIS-XT-ROLLS-F"/>
    <n v="303.49"/>
    <s v="CHF"/>
    <s v=""/>
    <n v="18.760000000000002"/>
    <n v="0"/>
    <n v="43.5"/>
    <n v="544.04999999999995"/>
    <n v="587.54999999999995"/>
    <s v="EMMI"/>
    <x v="1"/>
    <x v="0"/>
    <x v="1"/>
    <d v="2016-01-01T00:00:00"/>
    <d v="2016-08-11T00:00:00"/>
    <s v="GROUPM SERVICES AG"/>
    <x v="151"/>
    <x v="3"/>
  </r>
  <r>
    <d v="2016-05-04T00:00:00"/>
    <n v="18598"/>
    <n v="0"/>
    <n v="1"/>
    <s v="XAXIS-XT-ROLLS-D"/>
    <n v="949.38"/>
    <s v="CHF"/>
    <s v=""/>
    <n v="56.16"/>
    <n v="0"/>
    <n v="130.30000000000001"/>
    <n v="1628.65"/>
    <n v="1758.95"/>
    <s v="EMMI"/>
    <x v="1"/>
    <x v="0"/>
    <x v="1"/>
    <d v="2016-01-01T00:00:00"/>
    <d v="2016-08-11T00:00:00"/>
    <s v="GROUPM SERVICES AG"/>
    <x v="152"/>
    <x v="3"/>
  </r>
  <r>
    <d v="2016-05-04T00:00:00"/>
    <n v="18598"/>
    <n v="0"/>
    <n v="2"/>
    <s v="XAXIS-XT-ROLLS-F"/>
    <n v="86.81"/>
    <s v="CHF"/>
    <s v=""/>
    <n v="5.3659999999999997"/>
    <n v="0"/>
    <n v="12.45"/>
    <n v="155.6"/>
    <n v="168.05"/>
    <s v="EMMI"/>
    <x v="1"/>
    <x v="0"/>
    <x v="1"/>
    <d v="2016-01-01T00:00:00"/>
    <d v="2016-08-11T00:00:00"/>
    <s v="GROUPM SERVICES AG"/>
    <x v="152"/>
    <x v="3"/>
  </r>
  <r>
    <d v="2016-05-04T00:00:00"/>
    <n v="18599"/>
    <n v="0"/>
    <n v="1"/>
    <s v="XAXIS-MH-RICH MEDIA"/>
    <n v="0"/>
    <s v="CHF"/>
    <s v=""/>
    <n v="1"/>
    <n v="0"/>
    <n v="1240"/>
    <n v="15500"/>
    <n v="16740"/>
    <s v="IKEA AG"/>
    <x v="1"/>
    <x v="0"/>
    <x v="4"/>
    <d v="2016-01-01T00:00:00"/>
    <d v="2016-08-11T00:00:00"/>
    <s v="GROUPM SERVICES AG"/>
    <x v="153"/>
    <x v="3"/>
  </r>
  <r>
    <d v="2016-05-04T00:00:00"/>
    <n v="18601"/>
    <n v="0"/>
    <n v="7"/>
    <s v="XAXIS-XT-ROLLS-D"/>
    <n v="5291.74"/>
    <s v="CHF"/>
    <s v=""/>
    <n v="313.02800000000002"/>
    <n v="0"/>
    <n v="826.4"/>
    <n v="10329.9"/>
    <n v="11156.3"/>
    <s v="IKEA AG"/>
    <x v="1"/>
    <x v="0"/>
    <x v="1"/>
    <d v="2016-01-01T00:00:00"/>
    <d v="2016-08-11T00:00:00"/>
    <s v="GROUPM SERVICES AG"/>
    <x v="114"/>
    <x v="3"/>
  </r>
  <r>
    <d v="2016-05-04T00:00:00"/>
    <n v="18601"/>
    <n v="0"/>
    <n v="8"/>
    <s v="XAXIS-XT-ROLLS-F"/>
    <n v="1304.72"/>
    <s v="CHF"/>
    <s v=""/>
    <n v="80.650999999999996"/>
    <n v="0"/>
    <n v="212.9"/>
    <n v="2661.5"/>
    <n v="2874.4"/>
    <s v="IKEA AG"/>
    <x v="1"/>
    <x v="0"/>
    <x v="1"/>
    <d v="2016-01-01T00:00:00"/>
    <d v="2016-08-11T00:00:00"/>
    <s v="GROUPM SERVICES AG"/>
    <x v="114"/>
    <x v="3"/>
  </r>
  <r>
    <d v="2016-05-04T00:00:00"/>
    <n v="18601"/>
    <n v="0"/>
    <n v="9"/>
    <s v="XAXIS-XT-ROLLS-I"/>
    <n v="352.97"/>
    <s v="CHF"/>
    <s v=""/>
    <n v="21.622"/>
    <n v="0"/>
    <n v="57.1"/>
    <n v="713.55"/>
    <n v="770.65"/>
    <s v="IKEA AG"/>
    <x v="1"/>
    <x v="0"/>
    <x v="1"/>
    <d v="2016-01-01T00:00:00"/>
    <d v="2016-08-11T00:00:00"/>
    <s v="GROUPM SERVICES AG"/>
    <x v="114"/>
    <x v="3"/>
  </r>
  <r>
    <d v="2016-05-04T00:00:00"/>
    <n v="18601"/>
    <n v="0"/>
    <n v="1"/>
    <s v="XAXIS-XP-WB-D"/>
    <n v="1681.09"/>
    <s v="CHF"/>
    <s v=""/>
    <n v="226.803"/>
    <n v="0"/>
    <n v="508.05"/>
    <n v="6350.5"/>
    <n v="6858.55"/>
    <s v="IKEA AG"/>
    <x v="1"/>
    <x v="0"/>
    <x v="0"/>
    <d v="2016-01-01T00:00:00"/>
    <d v="2016-08-11T00:00:00"/>
    <s v="GROUPM SERVICES AG"/>
    <x v="114"/>
    <x v="3"/>
  </r>
  <r>
    <d v="2016-05-04T00:00:00"/>
    <n v="18601"/>
    <n v="0"/>
    <n v="4"/>
    <s v="XAXIS-XP-WB-D"/>
    <n v="970.25"/>
    <s v="CHF"/>
    <s v=""/>
    <n v="130.90100000000001"/>
    <n v="0"/>
    <n v="293.2"/>
    <n v="3665.25"/>
    <n v="3958.45"/>
    <s v="IKEA AG"/>
    <x v="1"/>
    <x v="0"/>
    <x v="0"/>
    <d v="2016-01-01T00:00:00"/>
    <d v="2016-08-11T00:00:00"/>
    <s v="GROUPM SERVICES AG"/>
    <x v="114"/>
    <x v="3"/>
  </r>
  <r>
    <d v="2016-05-04T00:00:00"/>
    <n v="18601"/>
    <n v="0"/>
    <n v="2"/>
    <s v="XAXIS-XP-WB-F"/>
    <n v="592.6"/>
    <s v="CHF"/>
    <s v=""/>
    <n v="98.518000000000001"/>
    <n v="0"/>
    <n v="220.7"/>
    <n v="2758.5"/>
    <n v="2979.2"/>
    <s v="IKEA AG"/>
    <x v="1"/>
    <x v="0"/>
    <x v="0"/>
    <d v="2016-01-01T00:00:00"/>
    <d v="2016-08-11T00:00:00"/>
    <s v="GROUPM SERVICES AG"/>
    <x v="114"/>
    <x v="3"/>
  </r>
  <r>
    <d v="2016-05-04T00:00:00"/>
    <n v="18601"/>
    <n v="0"/>
    <n v="5"/>
    <s v="XAXIS-XP-WB-F"/>
    <n v="405.82"/>
    <s v="CHF"/>
    <s v=""/>
    <n v="67.466999999999999"/>
    <n v="0"/>
    <n v="151.15"/>
    <n v="1889.1"/>
    <n v="2040.25"/>
    <s v="IKEA AG"/>
    <x v="1"/>
    <x v="0"/>
    <x v="0"/>
    <d v="2016-01-01T00:00:00"/>
    <d v="2016-08-11T00:00:00"/>
    <s v="GROUPM SERVICES AG"/>
    <x v="114"/>
    <x v="3"/>
  </r>
  <r>
    <d v="2016-05-04T00:00:00"/>
    <n v="18601"/>
    <n v="0"/>
    <n v="3"/>
    <s v="XAXIS-XP-WB-I"/>
    <n v="125.64"/>
    <s v="CHF"/>
    <s v=""/>
    <n v="22.173999999999999"/>
    <n v="0"/>
    <n v="49.65"/>
    <n v="620.85"/>
    <n v="670.5"/>
    <s v="IKEA AG"/>
    <x v="1"/>
    <x v="0"/>
    <x v="0"/>
    <d v="2016-01-01T00:00:00"/>
    <d v="2016-08-11T00:00:00"/>
    <s v="GROUPM SERVICES AG"/>
    <x v="114"/>
    <x v="3"/>
  </r>
  <r>
    <d v="2016-05-04T00:00:00"/>
    <n v="18601"/>
    <n v="0"/>
    <n v="6"/>
    <s v="XAXIS-XP-WB-I"/>
    <n v="108.74"/>
    <s v="CHF"/>
    <s v=""/>
    <n v="19.192"/>
    <n v="0"/>
    <n v="43"/>
    <n v="537.4"/>
    <n v="580.4"/>
    <s v="IKEA AG"/>
    <x v="1"/>
    <x v="0"/>
    <x v="0"/>
    <d v="2016-01-01T00:00:00"/>
    <d v="2016-08-11T00:00:00"/>
    <s v="GROUPM SERVICES AG"/>
    <x v="114"/>
    <x v="3"/>
  </r>
  <r>
    <d v="2016-05-04T00:00:00"/>
    <n v="18602"/>
    <n v="0"/>
    <n v="2"/>
    <s v="XAXIS-XP-HP-D"/>
    <n v="1060.26"/>
    <s v="CHF"/>
    <s v=""/>
    <n v="166.53800000000001"/>
    <n v="0"/>
    <n v="253.15"/>
    <n v="3164.2"/>
    <n v="3417.35"/>
    <s v="IKEA AG"/>
    <x v="1"/>
    <x v="0"/>
    <x v="0"/>
    <d v="2016-01-01T00:00:00"/>
    <d v="2016-08-11T00:00:00"/>
    <s v="GROUPM SERVICES AG"/>
    <x v="115"/>
    <x v="3"/>
  </r>
  <r>
    <d v="2016-05-04T00:00:00"/>
    <n v="18602"/>
    <n v="0"/>
    <n v="3"/>
    <s v="XAXIS-XP-UAP-D"/>
    <n v="1446.02"/>
    <s v="CHF"/>
    <s v=""/>
    <n v="316.846"/>
    <n v="0"/>
    <n v="202.8"/>
    <n v="2534.75"/>
    <n v="2737.55"/>
    <s v="IKEA AG"/>
    <x v="1"/>
    <x v="0"/>
    <x v="0"/>
    <d v="2016-01-01T00:00:00"/>
    <d v="2016-08-11T00:00:00"/>
    <s v="GROUPM SERVICES AG"/>
    <x v="115"/>
    <x v="3"/>
  </r>
  <r>
    <d v="2016-05-04T00:00:00"/>
    <n v="18602"/>
    <n v="0"/>
    <n v="1"/>
    <s v="XAXIS-XP-WB-D"/>
    <n v="875.41"/>
    <s v="CHF"/>
    <s v=""/>
    <n v="118.10599999999999"/>
    <n v="0"/>
    <n v="226.75"/>
    <n v="2834.55"/>
    <n v="3061.3"/>
    <s v="IKEA AG"/>
    <x v="1"/>
    <x v="0"/>
    <x v="0"/>
    <d v="2016-01-01T00:00:00"/>
    <d v="2016-08-11T00:00:00"/>
    <s v="GROUPM SERVICES AG"/>
    <x v="115"/>
    <x v="3"/>
  </r>
  <r>
    <d v="2016-05-04T00:00:00"/>
    <n v="18603"/>
    <n v="0"/>
    <n v="1"/>
    <s v="XAXIS-XP-WB-D"/>
    <n v="2986.42"/>
    <s v="CHF"/>
    <s v=""/>
    <n v="402.91199999999998"/>
    <n v="0"/>
    <n v="1031.45"/>
    <n v="12893.2"/>
    <n v="13924.65"/>
    <s v="IKEA AG"/>
    <x v="1"/>
    <x v="0"/>
    <x v="0"/>
    <d v="2016-01-01T00:00:00"/>
    <d v="2016-08-11T00:00:00"/>
    <s v="GROUPM SERVICES AG"/>
    <x v="154"/>
    <x v="3"/>
  </r>
  <r>
    <d v="2016-05-04T00:00:00"/>
    <n v="18603"/>
    <n v="0"/>
    <n v="2"/>
    <s v="XAXIS-XP-WB-F"/>
    <n v="525.41"/>
    <s v="CHF"/>
    <s v=""/>
    <n v="87.347999999999999"/>
    <n v="0"/>
    <n v="223.6"/>
    <n v="2795.15"/>
    <n v="3018.75"/>
    <s v="IKEA AG"/>
    <x v="1"/>
    <x v="0"/>
    <x v="0"/>
    <d v="2016-01-01T00:00:00"/>
    <d v="2016-08-11T00:00:00"/>
    <s v="GROUPM SERVICES AG"/>
    <x v="154"/>
    <x v="3"/>
  </r>
  <r>
    <d v="2016-05-04T00:00:00"/>
    <n v="18603"/>
    <n v="0"/>
    <n v="3"/>
    <s v="XAXIS-XP-WB-I"/>
    <n v="264.31"/>
    <s v="CHF"/>
    <s v=""/>
    <n v="46.646999999999998"/>
    <n v="0"/>
    <n v="119.4"/>
    <n v="1492.7"/>
    <n v="1612.1"/>
    <s v="IKEA AG"/>
    <x v="1"/>
    <x v="0"/>
    <x v="0"/>
    <d v="2016-01-01T00:00:00"/>
    <d v="2016-08-11T00:00:00"/>
    <s v="GROUPM SERVICES AG"/>
    <x v="154"/>
    <x v="3"/>
  </r>
  <r>
    <d v="2016-05-04T00:00:00"/>
    <n v="18604"/>
    <n v="0"/>
    <n v="1"/>
    <s v="XAXIS-XT-ROLLS-D"/>
    <n v="24.04"/>
    <s v="CHF"/>
    <s v=""/>
    <n v="1.4219999999999999"/>
    <n v="0"/>
    <n v="3.3"/>
    <n v="41.25"/>
    <n v="44.55"/>
    <s v="IKEA AG"/>
    <x v="1"/>
    <x v="0"/>
    <x v="1"/>
    <d v="2016-01-01T00:00:00"/>
    <d v="2016-08-11T00:00:00"/>
    <s v="GROUPM SERVICES AG"/>
    <x v="155"/>
    <x v="3"/>
  </r>
  <r>
    <d v="2016-05-04T00:00:00"/>
    <n v="18604"/>
    <n v="0"/>
    <n v="2"/>
    <s v="XAXIS-XT-ROLLS-F"/>
    <n v="35.72"/>
    <s v="CHF"/>
    <s v=""/>
    <n v="2.2080000000000002"/>
    <n v="0"/>
    <n v="5.0999999999999996"/>
    <n v="64.05"/>
    <n v="69.150000000000006"/>
    <s v="IKEA AG"/>
    <x v="1"/>
    <x v="0"/>
    <x v="1"/>
    <d v="2016-01-01T00:00:00"/>
    <d v="2016-08-11T00:00:00"/>
    <s v="GROUPM SERVICES AG"/>
    <x v="155"/>
    <x v="3"/>
  </r>
  <r>
    <d v="2016-05-04T00:00:00"/>
    <n v="18604"/>
    <n v="0"/>
    <n v="3"/>
    <s v="XAXIS-XT-ROLLS-I"/>
    <n v="0.98"/>
    <s v="CHF"/>
    <s v=""/>
    <n v="0.06"/>
    <n v="0"/>
    <n v="0.15"/>
    <n v="1.75"/>
    <n v="1.9"/>
    <s v="IKEA AG"/>
    <x v="1"/>
    <x v="0"/>
    <x v="1"/>
    <d v="2016-01-01T00:00:00"/>
    <d v="2016-08-11T00:00:00"/>
    <s v="GROUPM SERVICES AG"/>
    <x v="155"/>
    <x v="3"/>
  </r>
  <r>
    <d v="2016-05-04T00:00:00"/>
    <n v="18605"/>
    <n v="0"/>
    <n v="1"/>
    <s v="XAXIS-XT-ROLLS-D"/>
    <n v="1836.24"/>
    <s v="CHF"/>
    <s v=""/>
    <n v="108.621"/>
    <n v="0"/>
    <n v="252"/>
    <n v="3150"/>
    <n v="3402"/>
    <s v="SKODA"/>
    <x v="1"/>
    <x v="0"/>
    <x v="1"/>
    <d v="2016-01-01T00:00:00"/>
    <d v="2016-08-11T00:00:00"/>
    <s v="GROUPM SERVICES AG"/>
    <x v="156"/>
    <x v="3"/>
  </r>
  <r>
    <d v="2016-05-04T00:00:00"/>
    <n v="18605"/>
    <n v="0"/>
    <n v="2"/>
    <s v="XAXIS-XT-ROLLS-F"/>
    <n v="439.29"/>
    <s v="CHF"/>
    <s v=""/>
    <n v="27.155000000000001"/>
    <n v="0"/>
    <n v="63"/>
    <n v="787.5"/>
    <n v="850.5"/>
    <s v="SKODA"/>
    <x v="1"/>
    <x v="0"/>
    <x v="1"/>
    <d v="2016-01-01T00:00:00"/>
    <d v="2016-08-11T00:00:00"/>
    <s v="GROUPM SERVICES AG"/>
    <x v="156"/>
    <x v="3"/>
  </r>
  <r>
    <d v="2016-05-04T00:00:00"/>
    <n v="18605"/>
    <n v="0"/>
    <n v="3"/>
    <s v="XAXIS-XT-ROLLS-I"/>
    <n v="88.66"/>
    <s v="CHF"/>
    <s v=""/>
    <n v="5.431"/>
    <n v="0"/>
    <n v="12.6"/>
    <n v="157.5"/>
    <n v="170.1"/>
    <s v="SKODA"/>
    <x v="1"/>
    <x v="0"/>
    <x v="1"/>
    <d v="2016-01-01T00:00:00"/>
    <d v="2016-08-11T00:00:00"/>
    <s v="GROUPM SERVICES AG"/>
    <x v="156"/>
    <x v="3"/>
  </r>
  <r>
    <d v="2016-05-04T00:00:00"/>
    <n v="18606"/>
    <n v="0"/>
    <n v="1"/>
    <s v="XAXIS-XP-WB-D"/>
    <n v="24.62"/>
    <s v="CHF"/>
    <s v=""/>
    <n v="3.3210000000000002"/>
    <n v="0"/>
    <n v="7.45"/>
    <n v="93"/>
    <n v="100.45"/>
    <s v="SKODA"/>
    <x v="1"/>
    <x v="0"/>
    <x v="0"/>
    <d v="2016-01-01T00:00:00"/>
    <d v="2016-08-11T00:00:00"/>
    <s v="GROUPM SERVICES AG"/>
    <x v="157"/>
    <x v="3"/>
  </r>
  <r>
    <d v="2016-05-04T00:00:00"/>
    <n v="18606"/>
    <n v="0"/>
    <n v="2"/>
    <s v="XAXIS-XP-WB-D"/>
    <n v="18.920000000000002"/>
    <s v="CHF"/>
    <s v=""/>
    <n v="2.552"/>
    <n v="0"/>
    <n v="5.7"/>
    <n v="71.45"/>
    <n v="77.150000000000006"/>
    <s v="SKODA"/>
    <x v="1"/>
    <x v="0"/>
    <x v="0"/>
    <d v="2016-01-01T00:00:00"/>
    <d v="2016-08-11T00:00:00"/>
    <s v="GROUPM SERVICES AG"/>
    <x v="157"/>
    <x v="3"/>
  </r>
  <r>
    <d v="2016-05-04T00:00:00"/>
    <n v="18606"/>
    <n v="0"/>
    <n v="3"/>
    <s v="XAXIS-XP-WB-D"/>
    <n v="32.369999999999997"/>
    <s v="CHF"/>
    <s v=""/>
    <n v="4.367"/>
    <n v="0"/>
    <n v="9.8000000000000007"/>
    <n v="122.3"/>
    <n v="132.1"/>
    <s v="SKODA"/>
    <x v="1"/>
    <x v="0"/>
    <x v="0"/>
    <d v="2016-01-01T00:00:00"/>
    <d v="2016-08-11T00:00:00"/>
    <s v="GROUPM SERVICES AG"/>
    <x v="157"/>
    <x v="3"/>
  </r>
  <r>
    <d v="2016-05-04T00:00:00"/>
    <n v="18606"/>
    <n v="0"/>
    <n v="4"/>
    <s v="XAXIS-XP-WB-D"/>
    <n v="32.32"/>
    <s v="CHF"/>
    <s v=""/>
    <n v="4.3600000000000003"/>
    <n v="0"/>
    <n v="9.75"/>
    <n v="122.1"/>
    <n v="131.85"/>
    <s v="SKODA"/>
    <x v="1"/>
    <x v="0"/>
    <x v="0"/>
    <d v="2016-01-01T00:00:00"/>
    <d v="2016-08-11T00:00:00"/>
    <s v="GROUPM SERVICES AG"/>
    <x v="157"/>
    <x v="3"/>
  </r>
  <r>
    <d v="2016-05-04T00:00:00"/>
    <n v="18606"/>
    <n v="0"/>
    <n v="5"/>
    <s v="XAXIS-XP-WB-D"/>
    <n v="27.05"/>
    <s v="CHF"/>
    <s v=""/>
    <n v="3.65"/>
    <n v="0"/>
    <n v="8.1999999999999993"/>
    <n v="102.2"/>
    <n v="110.4"/>
    <s v="SKODA"/>
    <x v="1"/>
    <x v="0"/>
    <x v="0"/>
    <d v="2016-01-01T00:00:00"/>
    <d v="2016-08-11T00:00:00"/>
    <s v="GROUPM SERVICES AG"/>
    <x v="157"/>
    <x v="3"/>
  </r>
  <r>
    <d v="2016-05-04T00:00:00"/>
    <n v="18606"/>
    <n v="0"/>
    <n v="6"/>
    <s v="XAXIS-XP-WB-D"/>
    <n v="31.54"/>
    <s v="CHF"/>
    <s v=""/>
    <n v="4.2549999999999999"/>
    <n v="0"/>
    <n v="9.5500000000000007"/>
    <n v="119.15"/>
    <n v="128.69999999999999"/>
    <s v="SKODA"/>
    <x v="1"/>
    <x v="0"/>
    <x v="0"/>
    <d v="2016-01-01T00:00:00"/>
    <d v="2016-08-11T00:00:00"/>
    <s v="GROUPM SERVICES AG"/>
    <x v="157"/>
    <x v="3"/>
  </r>
  <r>
    <d v="2016-05-04T00:00:00"/>
    <n v="18606"/>
    <n v="0"/>
    <n v="7"/>
    <s v="XAXIS-XP-WB-F"/>
    <n v="25.88"/>
    <s v="CHF"/>
    <s v=""/>
    <n v="4.3019999999999996"/>
    <n v="0"/>
    <n v="9.65"/>
    <n v="120.45"/>
    <n v="130.1"/>
    <s v="SKODA"/>
    <x v="1"/>
    <x v="0"/>
    <x v="0"/>
    <d v="2016-01-01T00:00:00"/>
    <d v="2016-08-11T00:00:00"/>
    <s v="GROUPM SERVICES AG"/>
    <x v="157"/>
    <x v="3"/>
  </r>
  <r>
    <d v="2016-05-04T00:00:00"/>
    <n v="18606"/>
    <n v="0"/>
    <n v="8"/>
    <s v="XAXIS-XP-WB-F"/>
    <n v="29.02"/>
    <s v="CHF"/>
    <s v=""/>
    <n v="4.8239999999999998"/>
    <n v="0"/>
    <n v="10.8"/>
    <n v="135.05000000000001"/>
    <n v="145.85"/>
    <s v="SKODA"/>
    <x v="1"/>
    <x v="0"/>
    <x v="0"/>
    <d v="2016-01-01T00:00:00"/>
    <d v="2016-08-11T00:00:00"/>
    <s v="GROUPM SERVICES AG"/>
    <x v="157"/>
    <x v="3"/>
  </r>
  <r>
    <d v="2016-05-04T00:00:00"/>
    <n v="18606"/>
    <n v="0"/>
    <n v="9"/>
    <s v="XAXIS-XP-WB-I"/>
    <n v="13.66"/>
    <s v="CHF"/>
    <s v=""/>
    <n v="2.41"/>
    <n v="0"/>
    <n v="5.4"/>
    <n v="67.5"/>
    <n v="72.900000000000006"/>
    <s v="SKODA"/>
    <x v="1"/>
    <x v="0"/>
    <x v="0"/>
    <d v="2016-01-01T00:00:00"/>
    <d v="2016-08-11T00:00:00"/>
    <s v="GROUPM SERVICES AG"/>
    <x v="157"/>
    <x v="3"/>
  </r>
  <r>
    <d v="2016-05-04T00:00:00"/>
    <n v="18607"/>
    <n v="0"/>
    <n v="4"/>
    <s v="XAXIS-XP-HP-D"/>
    <n v="12.48"/>
    <s v="CHF"/>
    <s v=""/>
    <n v="1.96"/>
    <n v="0"/>
    <n v="3"/>
    <n v="37.25"/>
    <n v="40.25"/>
    <s v="TEMPUR SEALY SCH"/>
    <x v="1"/>
    <x v="0"/>
    <x v="0"/>
    <d v="2016-01-01T00:00:00"/>
    <d v="2016-08-11T00:00:00"/>
    <s v="GROUPM SERVICES AG"/>
    <x v="41"/>
    <x v="3"/>
  </r>
  <r>
    <d v="2016-05-04T00:00:00"/>
    <n v="18607"/>
    <n v="0"/>
    <n v="5"/>
    <s v="XAXIS-XP-HP-F"/>
    <n v="13.92"/>
    <s v="CHF"/>
    <s v=""/>
    <n v="2.407"/>
    <n v="0"/>
    <n v="3.65"/>
    <n v="45.75"/>
    <n v="49.4"/>
    <s v="TEMPUR SEALY SCH"/>
    <x v="1"/>
    <x v="0"/>
    <x v="0"/>
    <d v="2016-01-01T00:00:00"/>
    <d v="2016-08-11T00:00:00"/>
    <s v="GROUPM SERVICES AG"/>
    <x v="41"/>
    <x v="3"/>
  </r>
  <r>
    <d v="2016-05-04T00:00:00"/>
    <n v="18607"/>
    <n v="0"/>
    <n v="6"/>
    <s v="XAXIS-XP-HP-I"/>
    <n v="0.06"/>
    <s v="CHF"/>
    <s v=""/>
    <n v="8.9999999999999993E-3"/>
    <n v="0"/>
    <n v="0"/>
    <n v="0.15"/>
    <n v="0.15"/>
    <s v="TEMPUR SEALY SCH"/>
    <x v="1"/>
    <x v="0"/>
    <x v="0"/>
    <d v="2016-01-01T00:00:00"/>
    <d v="2016-08-11T00:00:00"/>
    <s v="GROUPM SERVICES AG"/>
    <x v="41"/>
    <x v="3"/>
  </r>
  <r>
    <d v="2016-05-04T00:00:00"/>
    <n v="18607"/>
    <n v="0"/>
    <n v="1"/>
    <s v="XAXIS-XP-WB-D"/>
    <n v="12.33"/>
    <s v="CHF"/>
    <s v=""/>
    <n v="1.6639999999999999"/>
    <n v="0"/>
    <n v="3.2"/>
    <n v="39.950000000000003"/>
    <n v="43.15"/>
    <s v="TEMPUR SEALY SCH"/>
    <x v="1"/>
    <x v="0"/>
    <x v="0"/>
    <d v="2016-01-01T00:00:00"/>
    <d v="2016-08-11T00:00:00"/>
    <s v="GROUPM SERVICES AG"/>
    <x v="41"/>
    <x v="3"/>
  </r>
  <r>
    <d v="2016-05-04T00:00:00"/>
    <n v="18607"/>
    <n v="0"/>
    <n v="2"/>
    <s v="XAXIS-XP-WB-F"/>
    <n v="17.600000000000001"/>
    <s v="CHF"/>
    <s v=""/>
    <n v="2.9260000000000002"/>
    <n v="0"/>
    <n v="5.6"/>
    <n v="70.2"/>
    <n v="75.8"/>
    <s v="TEMPUR SEALY SCH"/>
    <x v="1"/>
    <x v="0"/>
    <x v="0"/>
    <d v="2016-01-01T00:00:00"/>
    <d v="2016-08-11T00:00:00"/>
    <s v="GROUPM SERVICES AG"/>
    <x v="41"/>
    <x v="3"/>
  </r>
  <r>
    <d v="2016-05-04T00:00:00"/>
    <n v="18607"/>
    <n v="0"/>
    <n v="3"/>
    <s v="XAXIS-XP-WB-I"/>
    <n v="0.23"/>
    <s v="CHF"/>
    <s v=""/>
    <n v="0.04"/>
    <n v="0"/>
    <n v="0.1"/>
    <n v="0.95"/>
    <n v="1.05"/>
    <s v="TEMPUR SEALY SCH"/>
    <x v="1"/>
    <x v="0"/>
    <x v="0"/>
    <d v="2016-01-01T00:00:00"/>
    <d v="2016-08-11T00:00:00"/>
    <s v="GROUPM SERVICES AG"/>
    <x v="41"/>
    <x v="3"/>
  </r>
  <r>
    <d v="2016-05-04T00:00:00"/>
    <n v="18607"/>
    <n v="0"/>
    <n v="7"/>
    <s v="XAXIS-XM-MRT-D"/>
    <n v="16.88"/>
    <s v="CHF"/>
    <s v=""/>
    <n v="1.786"/>
    <n v="0"/>
    <n v="3.7"/>
    <n v="46.45"/>
    <n v="50.15"/>
    <s v="TEMPUR SEALY SCH"/>
    <x v="1"/>
    <x v="0"/>
    <x v="2"/>
    <d v="2016-01-01T00:00:00"/>
    <d v="2016-08-11T00:00:00"/>
    <s v="GROUPM SERVICES AG"/>
    <x v="41"/>
    <x v="3"/>
  </r>
  <r>
    <d v="2016-05-04T00:00:00"/>
    <n v="18607"/>
    <n v="0"/>
    <n v="8"/>
    <s v="XAXIS-XM-MRT-F"/>
    <n v="4.54"/>
    <s v="CHF"/>
    <s v=""/>
    <n v="1.177"/>
    <n v="0"/>
    <n v="2.4500000000000002"/>
    <n v="30.6"/>
    <n v="33.049999999999997"/>
    <s v="TEMPUR SEALY SCH"/>
    <x v="1"/>
    <x v="0"/>
    <x v="2"/>
    <d v="2016-01-01T00:00:00"/>
    <d v="2016-08-11T00:00:00"/>
    <s v="GROUPM SERVICES AG"/>
    <x v="41"/>
    <x v="3"/>
  </r>
  <r>
    <d v="2016-05-04T00:00:00"/>
    <n v="18608"/>
    <n v="0"/>
    <n v="1"/>
    <s v="XAXIS-XT-ROLLS-F"/>
    <n v="872.28"/>
    <s v="CHF"/>
    <s v=""/>
    <n v="53.92"/>
    <n v="0"/>
    <n v="142.35"/>
    <n v="1779.35"/>
    <n v="1921.7"/>
    <s v="VOLKSWAGEN"/>
    <x v="1"/>
    <x v="0"/>
    <x v="1"/>
    <d v="2016-01-01T00:00:00"/>
    <d v="2016-08-11T00:00:00"/>
    <s v="GROUPM SERVICES AG"/>
    <x v="124"/>
    <x v="3"/>
  </r>
  <r>
    <d v="2016-05-04T00:00:00"/>
    <n v="18608"/>
    <n v="0"/>
    <n v="2"/>
    <s v="XAXIS-XT-ROLLS-I"/>
    <n v="150.85"/>
    <s v="CHF"/>
    <s v=""/>
    <n v="9.2409999999999997"/>
    <n v="0"/>
    <n v="24.4"/>
    <n v="304.95"/>
    <n v="329.35"/>
    <s v="VOLKSWAGEN"/>
    <x v="1"/>
    <x v="0"/>
    <x v="1"/>
    <d v="2016-01-01T00:00:00"/>
    <d v="2016-08-11T00:00:00"/>
    <s v="GROUPM SERVICES AG"/>
    <x v="124"/>
    <x v="3"/>
  </r>
  <r>
    <d v="2016-05-04T00:00:00"/>
    <n v="18609"/>
    <n v="0"/>
    <n v="1"/>
    <s v="XAXIS-XP-UAP-D"/>
    <n v="845.51"/>
    <s v="CHF"/>
    <s v=""/>
    <n v="185.26499999999999"/>
    <n v="0"/>
    <n v="177.85"/>
    <n v="2223.1999999999998"/>
    <n v="2401.0500000000002"/>
    <s v="TEMPUR SEALY SCH"/>
    <x v="1"/>
    <x v="0"/>
    <x v="0"/>
    <d v="2016-01-01T00:00:00"/>
    <d v="2016-08-11T00:00:00"/>
    <s v="GROUPM SERVICES AG"/>
    <x v="158"/>
    <x v="3"/>
  </r>
  <r>
    <d v="2016-05-04T00:00:00"/>
    <n v="18609"/>
    <n v="0"/>
    <n v="2"/>
    <s v="XAXIS-XP-UAP-F"/>
    <n v="305.25"/>
    <s v="CHF"/>
    <s v=""/>
    <n v="66.417000000000002"/>
    <n v="0"/>
    <n v="63.75"/>
    <n v="797"/>
    <n v="860.75"/>
    <s v="TEMPUR SEALY SCH"/>
    <x v="1"/>
    <x v="0"/>
    <x v="0"/>
    <d v="2016-01-01T00:00:00"/>
    <d v="2016-08-11T00:00:00"/>
    <s v="GROUPM SERVICES AG"/>
    <x v="158"/>
    <x v="3"/>
  </r>
  <r>
    <d v="2016-05-04T00:00:00"/>
    <n v="18609"/>
    <n v="0"/>
    <n v="4"/>
    <s v="XAXIS-XP-WB-D"/>
    <n v="205.46"/>
    <s v="CHF"/>
    <s v=""/>
    <n v="27.719000000000001"/>
    <n v="0"/>
    <n v="62.1"/>
    <n v="776.15"/>
    <n v="838.25"/>
    <s v="TEMPUR SEALY SCH"/>
    <x v="1"/>
    <x v="0"/>
    <x v="0"/>
    <d v="2016-01-01T00:00:00"/>
    <d v="2016-08-11T00:00:00"/>
    <s v="GROUPM SERVICES AG"/>
    <x v="158"/>
    <x v="3"/>
  </r>
  <r>
    <d v="2016-05-04T00:00:00"/>
    <n v="18609"/>
    <n v="0"/>
    <n v="5"/>
    <s v="XAXIS-XP-WB-F"/>
    <n v="75.23"/>
    <s v="CHF"/>
    <s v=""/>
    <n v="12.507"/>
    <n v="0"/>
    <n v="28"/>
    <n v="350.2"/>
    <n v="378.2"/>
    <s v="TEMPUR SEALY SCH"/>
    <x v="1"/>
    <x v="0"/>
    <x v="0"/>
    <d v="2016-01-01T00:00:00"/>
    <d v="2016-08-11T00:00:00"/>
    <s v="GROUPM SERVICES AG"/>
    <x v="158"/>
    <x v="3"/>
  </r>
  <r>
    <d v="2016-05-04T00:00:00"/>
    <n v="18609"/>
    <n v="0"/>
    <n v="7"/>
    <s v="XAXIS-XM-MRT-D"/>
    <n v="323.49"/>
    <s v="CHF"/>
    <s v=""/>
    <n v="34.225999999999999"/>
    <n v="0"/>
    <n v="82.15"/>
    <n v="1026.8"/>
    <n v="1108.95"/>
    <s v="TEMPUR SEALY SCH"/>
    <x v="1"/>
    <x v="0"/>
    <x v="2"/>
    <d v="2016-01-01T00:00:00"/>
    <d v="2016-08-11T00:00:00"/>
    <s v="GROUPM SERVICES AG"/>
    <x v="158"/>
    <x v="3"/>
  </r>
  <r>
    <d v="2016-05-04T00:00:00"/>
    <n v="18609"/>
    <n v="0"/>
    <n v="8"/>
    <s v="XAXIS-XM-MRT-F"/>
    <n v="56.57"/>
    <s v="CHF"/>
    <s v=""/>
    <n v="14.657"/>
    <n v="0"/>
    <n v="35.200000000000003"/>
    <n v="439.7"/>
    <n v="474.9"/>
    <s v="TEMPUR SEALY SCH"/>
    <x v="1"/>
    <x v="0"/>
    <x v="2"/>
    <d v="2016-01-01T00:00:00"/>
    <d v="2016-08-11T00:00:00"/>
    <s v="GROUPM SERVICES AG"/>
    <x v="158"/>
    <x v="3"/>
  </r>
  <r>
    <d v="2016-05-04T00:00:00"/>
    <n v="18610"/>
    <n v="0"/>
    <n v="1"/>
    <s v="XAXIS-XT-ROLLS-D"/>
    <n v="1660.12"/>
    <s v="CHF"/>
    <s v=""/>
    <n v="98.203000000000003"/>
    <n v="0"/>
    <n v="259.25"/>
    <n v="3240.7"/>
    <n v="3499.95"/>
    <s v="TEMPUR SEALY SCH"/>
    <x v="1"/>
    <x v="0"/>
    <x v="1"/>
    <d v="2016-01-01T00:00:00"/>
    <d v="2016-08-11T00:00:00"/>
    <s v="GROUPM SERVICES AG"/>
    <x v="159"/>
    <x v="3"/>
  </r>
  <r>
    <d v="2016-05-04T00:00:00"/>
    <n v="18610"/>
    <n v="0"/>
    <n v="2"/>
    <s v="XAXIS-XT-ROLLS-F"/>
    <n v="990.28"/>
    <s v="CHF"/>
    <s v=""/>
    <n v="61.213999999999999"/>
    <n v="0"/>
    <n v="161.6"/>
    <n v="2020.05"/>
    <n v="2181.65"/>
    <s v="TEMPUR SEALY SCH"/>
    <x v="1"/>
    <x v="0"/>
    <x v="1"/>
    <d v="2016-01-01T00:00:00"/>
    <d v="2016-08-11T00:00:00"/>
    <s v="GROUPM SERVICES AG"/>
    <x v="159"/>
    <x v="3"/>
  </r>
  <r>
    <d v="2016-05-04T00:00:00"/>
    <n v="18611"/>
    <n v="0"/>
    <n v="4"/>
    <s v="XAXIS-XP-WB-D"/>
    <n v="359.66"/>
    <s v="CHF"/>
    <s v=""/>
    <n v="48.523000000000003"/>
    <n v="0"/>
    <n v="108.7"/>
    <n v="1358.65"/>
    <n v="1467.35"/>
    <s v="TEMPUR SEALY SCH"/>
    <x v="1"/>
    <x v="0"/>
    <x v="0"/>
    <d v="2016-01-01T00:00:00"/>
    <d v="2016-08-11T00:00:00"/>
    <s v="GROUPM SERVICES AG"/>
    <x v="160"/>
    <x v="3"/>
  </r>
  <r>
    <d v="2016-05-04T00:00:00"/>
    <n v="18611"/>
    <n v="0"/>
    <n v="5"/>
    <s v="XAXIS-XP-WB-F"/>
    <n v="120.75"/>
    <s v="CHF"/>
    <s v=""/>
    <n v="20.074000000000002"/>
    <n v="0"/>
    <n v="44.95"/>
    <n v="562.04999999999995"/>
    <n v="607"/>
    <s v="TEMPUR SEALY SCH"/>
    <x v="1"/>
    <x v="0"/>
    <x v="0"/>
    <d v="2016-01-01T00:00:00"/>
    <d v="2016-08-11T00:00:00"/>
    <s v="GROUPM SERVICES AG"/>
    <x v="160"/>
    <x v="3"/>
  </r>
  <r>
    <d v="2016-05-04T00:00:00"/>
    <n v="18611"/>
    <n v="0"/>
    <n v="7"/>
    <s v="XAXIS-XM-MRT-D"/>
    <n v="496.21"/>
    <s v="CHF"/>
    <s v=""/>
    <n v="52.5"/>
    <n v="0"/>
    <n v="126"/>
    <n v="1575"/>
    <n v="1701"/>
    <s v="TEMPUR SEALY SCH"/>
    <x v="1"/>
    <x v="0"/>
    <x v="2"/>
    <d v="2016-01-01T00:00:00"/>
    <d v="2016-08-11T00:00:00"/>
    <s v="GROUPM SERVICES AG"/>
    <x v="160"/>
    <x v="3"/>
  </r>
  <r>
    <d v="2016-05-04T00:00:00"/>
    <n v="18611"/>
    <n v="0"/>
    <n v="8"/>
    <s v="XAXIS-XM-MRT-F"/>
    <n v="84.34"/>
    <s v="CHF"/>
    <s v=""/>
    <n v="21.853000000000002"/>
    <n v="0"/>
    <n v="52.45"/>
    <n v="655.6"/>
    <n v="708.05"/>
    <s v="TEMPUR SEALY SCH"/>
    <x v="1"/>
    <x v="0"/>
    <x v="2"/>
    <d v="2016-01-01T00:00:00"/>
    <d v="2016-08-11T00:00:00"/>
    <s v="GROUPM SERVICES AG"/>
    <x v="160"/>
    <x v="3"/>
  </r>
  <r>
    <d v="2016-05-04T00:00:00"/>
    <n v="18612"/>
    <n v="0"/>
    <n v="1"/>
    <s v="XAXIS-XT-ROLLS-D"/>
    <n v="1685.77"/>
    <s v="CHF"/>
    <s v=""/>
    <n v="99.72"/>
    <n v="0"/>
    <n v="231.35"/>
    <n v="2891.9"/>
    <n v="3123.25"/>
    <s v="VOLKSWAGEN"/>
    <x v="1"/>
    <x v="0"/>
    <x v="1"/>
    <d v="2016-01-01T00:00:00"/>
    <d v="2016-08-11T00:00:00"/>
    <s v="GROUPM SERVICES AG"/>
    <x v="161"/>
    <x v="3"/>
  </r>
  <r>
    <d v="2016-05-04T00:00:00"/>
    <n v="18612"/>
    <n v="0"/>
    <n v="2"/>
    <s v="XAXIS-XT-ROLLS-F"/>
    <n v="568.79"/>
    <s v="CHF"/>
    <s v=""/>
    <n v="35.159999999999997"/>
    <n v="0"/>
    <n v="81.55"/>
    <n v="1019.65"/>
    <n v="1101.2"/>
    <s v="VOLKSWAGEN"/>
    <x v="1"/>
    <x v="0"/>
    <x v="1"/>
    <d v="2016-01-01T00:00:00"/>
    <d v="2016-08-11T00:00:00"/>
    <s v="GROUPM SERVICES AG"/>
    <x v="161"/>
    <x v="3"/>
  </r>
  <r>
    <d v="2016-05-04T00:00:00"/>
    <n v="18612"/>
    <n v="0"/>
    <n v="3"/>
    <s v="XAXIS-XT-ROLLS-I"/>
    <n v="82.68"/>
    <s v="CHF"/>
    <s v=""/>
    <n v="5.0650000000000004"/>
    <n v="0"/>
    <n v="11.75"/>
    <n v="146.9"/>
    <n v="158.65"/>
    <s v="VOLKSWAGEN"/>
    <x v="1"/>
    <x v="0"/>
    <x v="1"/>
    <d v="2016-01-01T00:00:00"/>
    <d v="2016-08-11T00:00:00"/>
    <s v="GROUPM SERVICES AG"/>
    <x v="161"/>
    <x v="3"/>
  </r>
  <r>
    <d v="2016-05-04T00:00:00"/>
    <n v="18613"/>
    <n v="0"/>
    <n v="1"/>
    <s v="XAXIS-XT-ROLLS-D"/>
    <n v="1844.23"/>
    <s v="CHF"/>
    <s v=""/>
    <n v="109.09399999999999"/>
    <n v="0"/>
    <n v="288"/>
    <n v="3600.1"/>
    <n v="3888.1"/>
    <s v="VOLKSWAGEN NUTZ"/>
    <x v="1"/>
    <x v="0"/>
    <x v="1"/>
    <d v="2016-01-01T00:00:00"/>
    <d v="2016-08-11T00:00:00"/>
    <s v="GROUPM SERVICES AG"/>
    <x v="162"/>
    <x v="3"/>
  </r>
  <r>
    <d v="2016-05-04T00:00:00"/>
    <n v="18613"/>
    <n v="0"/>
    <n v="2"/>
    <s v="XAXIS-XT-ROLLS-F"/>
    <n v="519.4"/>
    <s v="CHF"/>
    <s v=""/>
    <n v="32.106999999999999"/>
    <n v="0"/>
    <n v="84.75"/>
    <n v="1059.55"/>
    <n v="1144.3"/>
    <s v="VOLKSWAGEN NUTZ"/>
    <x v="1"/>
    <x v="0"/>
    <x v="1"/>
    <d v="2016-01-01T00:00:00"/>
    <d v="2016-08-11T00:00:00"/>
    <s v="GROUPM SERVICES AG"/>
    <x v="162"/>
    <x v="3"/>
  </r>
  <r>
    <d v="2016-05-04T00:00:00"/>
    <n v="18613"/>
    <n v="0"/>
    <n v="3"/>
    <s v="XAXIS-XT-ROLLS-I"/>
    <n v="185.49"/>
    <s v="CHF"/>
    <s v=""/>
    <n v="11.363"/>
    <n v="0"/>
    <n v="30"/>
    <n v="375"/>
    <n v="405"/>
    <s v="VOLKSWAGEN NUTZ"/>
    <x v="1"/>
    <x v="0"/>
    <x v="1"/>
    <d v="2016-01-01T00:00:00"/>
    <d v="2016-08-11T00:00:00"/>
    <s v="GROUPM SERVICES AG"/>
    <x v="162"/>
    <x v="3"/>
  </r>
  <r>
    <d v="2016-05-04T00:00:00"/>
    <n v="18711"/>
    <n v="0"/>
    <n v="1"/>
    <s v="XAXIS-XP-WB-D"/>
    <n v="740"/>
    <s v="CHF"/>
    <s v=""/>
    <n v="99.837000000000003"/>
    <n v="0"/>
    <n v="191.7"/>
    <n v="2396.1"/>
    <n v="2587.8000000000002"/>
    <s v="FIAT GROUP AUTOM"/>
    <x v="3"/>
    <x v="0"/>
    <x v="0"/>
    <d v="2016-01-01T00:00:00"/>
    <d v="2016-08-11T00:00:00"/>
    <s v="GROUPM SERVICES AG"/>
    <x v="163"/>
    <x v="3"/>
  </r>
  <r>
    <d v="2016-05-04T00:00:00"/>
    <n v="18711"/>
    <n v="0"/>
    <n v="2"/>
    <s v="XAXIS-XP-WB-F"/>
    <n v="129.01"/>
    <s v="CHF"/>
    <s v=""/>
    <n v="21.446999999999999"/>
    <n v="0"/>
    <n v="41.2"/>
    <n v="514.70000000000005"/>
    <n v="555.9"/>
    <s v="FIAT GROUP AUTOM"/>
    <x v="3"/>
    <x v="0"/>
    <x v="0"/>
    <d v="2016-01-01T00:00:00"/>
    <d v="2016-08-11T00:00:00"/>
    <s v="GROUPM SERVICES AG"/>
    <x v="163"/>
    <x v="3"/>
  </r>
  <r>
    <d v="2016-05-04T00:00:00"/>
    <n v="18711"/>
    <n v="0"/>
    <n v="3"/>
    <s v="XAXIS-XP-WB-I"/>
    <n v="121.6"/>
    <s v="CHF"/>
    <s v=""/>
    <n v="21.460999999999999"/>
    <n v="0"/>
    <n v="41.2"/>
    <n v="515.04999999999995"/>
    <n v="556.25"/>
    <s v="FIAT GROUP AUTOM"/>
    <x v="3"/>
    <x v="0"/>
    <x v="0"/>
    <d v="2016-01-01T00:00:00"/>
    <d v="2016-08-11T00:00:00"/>
    <s v="GROUPM SERVICES AG"/>
    <x v="163"/>
    <x v="3"/>
  </r>
  <r>
    <d v="2016-05-01T00:00:00"/>
    <n v="18723"/>
    <n v="0"/>
    <n v="1"/>
    <s v="XAXIS-MH-RICH MEDIA"/>
    <n v="0"/>
    <s v="CHF"/>
    <s v=""/>
    <n v="1"/>
    <n v="0"/>
    <n v="1131.5"/>
    <n v="14143.8"/>
    <n v="15275.3"/>
    <s v="NETFLIX"/>
    <x v="0"/>
    <x v="0"/>
    <x v="4"/>
    <d v="2016-01-01T00:00:00"/>
    <d v="2016-08-11T00:00:00"/>
    <s v="GROUPM SERVICES AG"/>
    <x v="164"/>
    <x v="0"/>
  </r>
  <r>
    <d v="2016-05-01T00:00:00"/>
    <n v="18725"/>
    <n v="0"/>
    <n v="1"/>
    <s v="XAXIS-MH-RICH MEDIA"/>
    <n v="0"/>
    <s v="CHF"/>
    <s v=""/>
    <n v="1"/>
    <n v="0"/>
    <n v="1131.5"/>
    <n v="14143.8"/>
    <n v="15275.3"/>
    <s v="NETFLIX"/>
    <x v="0"/>
    <x v="0"/>
    <x v="4"/>
    <d v="2016-01-01T00:00:00"/>
    <d v="2016-08-11T00:00:00"/>
    <s v="GROUPM SERVICES AG"/>
    <x v="165"/>
    <x v="0"/>
  </r>
  <r>
    <d v="2016-05-01T00:00:00"/>
    <n v="18728"/>
    <n v="0"/>
    <n v="1"/>
    <s v="XAXIS-MH-RICH MEDIA"/>
    <n v="0"/>
    <s v="CHF"/>
    <s v=""/>
    <n v="1"/>
    <n v="0"/>
    <n v="1131.5"/>
    <n v="14143.8"/>
    <n v="15275.3"/>
    <s v="NETFLIX"/>
    <x v="0"/>
    <x v="0"/>
    <x v="4"/>
    <d v="2016-01-01T00:00:00"/>
    <d v="2016-08-11T00:00:00"/>
    <s v="GROUPM SERVICES AG"/>
    <x v="166"/>
    <x v="0"/>
  </r>
  <r>
    <d v="2016-05-04T00:00:00"/>
    <n v="18753"/>
    <n v="0"/>
    <n v="1"/>
    <s v="XAXIS-XT-MULTI-F"/>
    <n v="0"/>
    <s v="CHF"/>
    <s v=""/>
    <n v="5.7629999999999999"/>
    <n v="0"/>
    <n v="20.75"/>
    <n v="259.35000000000002"/>
    <n v="280.10000000000002"/>
    <s v="LOREAL"/>
    <x v="0"/>
    <x v="0"/>
    <x v="1"/>
    <d v="2016-01-01T00:00:00"/>
    <d v="2016-08-11T00:00:00"/>
    <s v="GROUPM SERVICES AG"/>
    <x v="89"/>
    <x v="3"/>
  </r>
  <r>
    <d v="2016-06-01T00:00:00"/>
    <n v="18770"/>
    <n v="0"/>
    <n v="1"/>
    <s v="XAXIS-XM-MRT-D"/>
    <n v="1385.86"/>
    <s v="CHF"/>
    <s v=""/>
    <n v="146.626"/>
    <n v="0"/>
    <n v="305"/>
    <n v="3812.3"/>
    <n v="4117.3"/>
    <s v="SAVENCIA FROMAGE"/>
    <x v="1"/>
    <x v="0"/>
    <x v="2"/>
    <d v="2016-01-01T00:00:00"/>
    <d v="2016-08-11T00:00:00"/>
    <s v="GROUPM SERVICES AG"/>
    <x v="108"/>
    <x v="3"/>
  </r>
  <r>
    <d v="2016-06-01T00:00:00"/>
    <n v="18770"/>
    <n v="0"/>
    <n v="2"/>
    <s v="XAXIS-XM-MRT-F"/>
    <n v="315.83999999999997"/>
    <s v="CHF"/>
    <s v=""/>
    <n v="81.834999999999994"/>
    <n v="0"/>
    <n v="170.2"/>
    <n v="2127.6999999999998"/>
    <n v="2297.9"/>
    <s v="SAVENCIA FROMAGE"/>
    <x v="1"/>
    <x v="0"/>
    <x v="2"/>
    <d v="2016-01-01T00:00:00"/>
    <d v="2016-08-11T00:00:00"/>
    <s v="GROUPM SERVICES AG"/>
    <x v="108"/>
    <x v="3"/>
  </r>
  <r>
    <d v="2016-06-01T00:00:00"/>
    <n v="18770"/>
    <n v="0"/>
    <n v="3"/>
    <s v="XAXIS-XP-HP-D"/>
    <n v="827.48"/>
    <s v="CHF"/>
    <s v=""/>
    <n v="129.97399999999999"/>
    <n v="0"/>
    <n v="197.55"/>
    <n v="2469.5"/>
    <n v="2667.05"/>
    <s v="SAVENCIA FROMAGE"/>
    <x v="1"/>
    <x v="0"/>
    <x v="0"/>
    <d v="2016-01-01T00:00:00"/>
    <d v="2016-08-11T00:00:00"/>
    <s v="GROUPM SERVICES AG"/>
    <x v="108"/>
    <x v="3"/>
  </r>
  <r>
    <d v="2016-06-01T00:00:00"/>
    <n v="18770"/>
    <n v="0"/>
    <n v="4"/>
    <s v="XAXIS-XP-HP-F"/>
    <n v="344.63"/>
    <s v="CHF"/>
    <s v=""/>
    <n v="59.587000000000003"/>
    <n v="0"/>
    <n v="90.55"/>
    <n v="1132.1500000000001"/>
    <n v="1222.7"/>
    <s v="SAVENCIA FROMAGE"/>
    <x v="1"/>
    <x v="0"/>
    <x v="0"/>
    <d v="2016-01-01T00:00:00"/>
    <d v="2016-08-11T00:00:00"/>
    <s v="GROUPM SERVICES AG"/>
    <x v="108"/>
    <x v="3"/>
  </r>
  <r>
    <d v="2016-06-01T00:00:00"/>
    <n v="18770"/>
    <n v="0"/>
    <n v="5"/>
    <s v="XAXIS-XP-WB-D"/>
    <n v="921.29"/>
    <s v="CHF"/>
    <s v=""/>
    <n v="124.295"/>
    <n v="0"/>
    <n v="238.65"/>
    <n v="2983.1"/>
    <n v="3221.75"/>
    <s v="SAVENCIA FROMAGE"/>
    <x v="1"/>
    <x v="0"/>
    <x v="0"/>
    <d v="2016-01-01T00:00:00"/>
    <d v="2016-08-11T00:00:00"/>
    <s v="GROUPM SERVICES AG"/>
    <x v="108"/>
    <x v="3"/>
  </r>
  <r>
    <d v="2016-06-01T00:00:00"/>
    <n v="18770"/>
    <n v="0"/>
    <n v="6"/>
    <s v="XAXIS-XP-WB-F"/>
    <n v="338.64"/>
    <s v="CHF"/>
    <s v=""/>
    <n v="56.298999999999999"/>
    <n v="0"/>
    <n v="108.1"/>
    <n v="1351.2"/>
    <n v="1459.3"/>
    <s v="SAVENCIA FROMAGE"/>
    <x v="1"/>
    <x v="0"/>
    <x v="0"/>
    <d v="2016-01-01T00:00:00"/>
    <d v="2016-08-11T00:00:00"/>
    <s v="GROUPM SERVICES AG"/>
    <x v="108"/>
    <x v="3"/>
  </r>
  <r>
    <d v="2016-06-06T00:00:00"/>
    <n v="18800"/>
    <n v="0"/>
    <n v="1"/>
    <s v="XAXIS-XP-HP-D"/>
    <n v="35.53"/>
    <s v="CHF"/>
    <s v=""/>
    <n v="5.5810000000000004"/>
    <n v="0"/>
    <n v="6.7"/>
    <n v="83.7"/>
    <n v="90.4"/>
    <s v="FORD SWITZERLAND"/>
    <x v="2"/>
    <x v="0"/>
    <x v="0"/>
    <d v="2016-01-01T00:00:00"/>
    <d v="2016-08-11T00:00:00"/>
    <s v="GROUPM SERVICES AG"/>
    <x v="135"/>
    <x v="4"/>
  </r>
  <r>
    <d v="2016-06-06T00:00:00"/>
    <n v="18800"/>
    <n v="0"/>
    <n v="2"/>
    <s v="XAXIS-XP-HP-F"/>
    <n v="13.61"/>
    <s v="CHF"/>
    <s v=""/>
    <n v="2.3530000000000002"/>
    <n v="0"/>
    <n v="2.8"/>
    <n v="35.299999999999997"/>
    <n v="38.1"/>
    <s v="FORD SWITZERLAND"/>
    <x v="2"/>
    <x v="0"/>
    <x v="0"/>
    <d v="2016-01-01T00:00:00"/>
    <d v="2016-08-11T00:00:00"/>
    <s v="GROUPM SERVICES AG"/>
    <x v="135"/>
    <x v="4"/>
  </r>
  <r>
    <d v="2016-06-06T00:00:00"/>
    <n v="18800"/>
    <n v="0"/>
    <n v="3"/>
    <s v="XAXIS-XP-WB-D"/>
    <n v="38.15"/>
    <s v="CHF"/>
    <s v=""/>
    <n v="5.1470000000000002"/>
    <n v="0"/>
    <n v="8.25"/>
    <n v="102.95"/>
    <n v="111.2"/>
    <s v="FORD SWITZERLAND"/>
    <x v="2"/>
    <x v="0"/>
    <x v="0"/>
    <d v="2016-01-01T00:00:00"/>
    <d v="2016-08-11T00:00:00"/>
    <s v="GROUPM SERVICES AG"/>
    <x v="135"/>
    <x v="4"/>
  </r>
  <r>
    <d v="2016-06-06T00:00:00"/>
    <n v="18800"/>
    <n v="0"/>
    <n v="4"/>
    <s v="XAXIS-XP-WB-F"/>
    <n v="7.11"/>
    <s v="CHF"/>
    <s v=""/>
    <n v="1.1819999999999999"/>
    <n v="0"/>
    <n v="1.9"/>
    <n v="23.65"/>
    <n v="25.55"/>
    <s v="FORD SWITZERLAND"/>
    <x v="2"/>
    <x v="0"/>
    <x v="0"/>
    <d v="2016-01-01T00:00:00"/>
    <d v="2016-08-11T00:00:00"/>
    <s v="GROUPM SERVICES AG"/>
    <x v="135"/>
    <x v="4"/>
  </r>
  <r>
    <d v="2016-06-06T00:00:00"/>
    <n v="18801"/>
    <n v="0"/>
    <n v="1"/>
    <s v="XAXIS-XP-HP-D"/>
    <n v="6048.18"/>
    <s v="CHF"/>
    <s v=""/>
    <n v="950"/>
    <n v="0"/>
    <n v="1140"/>
    <n v="14250"/>
    <n v="15390"/>
    <s v="FORD SWITZERLAND"/>
    <x v="2"/>
    <x v="0"/>
    <x v="0"/>
    <d v="2016-01-01T00:00:00"/>
    <d v="2016-08-11T00:00:00"/>
    <s v="GROUPM SERVICES AG"/>
    <x v="135"/>
    <x v="4"/>
  </r>
  <r>
    <d v="2016-06-06T00:00:00"/>
    <n v="18801"/>
    <n v="0"/>
    <n v="2"/>
    <s v="XAXIS-XP-HP-F"/>
    <n v="1927.86"/>
    <s v="CHF"/>
    <s v=""/>
    <n v="333.33300000000003"/>
    <n v="0"/>
    <n v="400"/>
    <n v="5000"/>
    <n v="5400"/>
    <s v="FORD SWITZERLAND"/>
    <x v="2"/>
    <x v="0"/>
    <x v="0"/>
    <d v="2016-01-01T00:00:00"/>
    <d v="2016-08-11T00:00:00"/>
    <s v="GROUPM SERVICES AG"/>
    <x v="135"/>
    <x v="4"/>
  </r>
  <r>
    <d v="2016-06-06T00:00:00"/>
    <n v="18801"/>
    <n v="0"/>
    <n v="3"/>
    <s v="XAXIS-XP-HP-I"/>
    <n v="450.59"/>
    <s v="CHF"/>
    <s v=""/>
    <n v="66.667000000000002"/>
    <n v="0"/>
    <n v="80"/>
    <n v="1000"/>
    <n v="1080"/>
    <s v="FORD SWITZERLAND"/>
    <x v="2"/>
    <x v="0"/>
    <x v="0"/>
    <d v="2016-01-01T00:00:00"/>
    <d v="2016-08-11T00:00:00"/>
    <s v="GROUPM SERVICES AG"/>
    <x v="135"/>
    <x v="4"/>
  </r>
  <r>
    <d v="2016-06-06T00:00:00"/>
    <n v="18801"/>
    <n v="0"/>
    <n v="4"/>
    <s v="XAXIS-XP-WB-D"/>
    <n v="2464.52"/>
    <s v="CHF"/>
    <s v=""/>
    <n v="332.5"/>
    <n v="0"/>
    <n v="532"/>
    <n v="6650"/>
    <n v="7182"/>
    <s v="FORD SWITZERLAND"/>
    <x v="2"/>
    <x v="0"/>
    <x v="0"/>
    <d v="2016-01-01T00:00:00"/>
    <d v="2016-08-11T00:00:00"/>
    <s v="GROUPM SERVICES AG"/>
    <x v="135"/>
    <x v="4"/>
  </r>
  <r>
    <d v="2016-06-06T00:00:00"/>
    <n v="18801"/>
    <n v="0"/>
    <n v="5"/>
    <s v="XAXIS-XP-WB-F"/>
    <n v="714.29"/>
    <s v="CHF"/>
    <s v=""/>
    <n v="118.75"/>
    <n v="0"/>
    <n v="190"/>
    <n v="2375"/>
    <n v="2565"/>
    <s v="FORD SWITZERLAND"/>
    <x v="2"/>
    <x v="0"/>
    <x v="0"/>
    <d v="2016-01-01T00:00:00"/>
    <d v="2016-08-11T00:00:00"/>
    <s v="GROUPM SERVICES AG"/>
    <x v="135"/>
    <x v="4"/>
  </r>
  <r>
    <d v="2016-06-06T00:00:00"/>
    <n v="18801"/>
    <n v="0"/>
    <n v="6"/>
    <s v="XAXIS-XP-WB-I"/>
    <n v="134.57"/>
    <s v="CHF"/>
    <s v=""/>
    <n v="23.75"/>
    <n v="0"/>
    <n v="38"/>
    <n v="475"/>
    <n v="513"/>
    <s v="FORD SWITZERLAND"/>
    <x v="2"/>
    <x v="0"/>
    <x v="0"/>
    <d v="2016-01-01T00:00:00"/>
    <d v="2016-08-11T00:00:00"/>
    <s v="GROUPM SERVICES AG"/>
    <x v="135"/>
    <x v="4"/>
  </r>
  <r>
    <d v="2016-06-06T00:00:00"/>
    <n v="18802"/>
    <n v="0"/>
    <n v="1"/>
    <s v="XAXIS-XP-UAP-D"/>
    <n v="4563.8"/>
    <s v="CHF"/>
    <s v=""/>
    <n v="1000"/>
    <n v="0"/>
    <n v="320"/>
    <n v="4000"/>
    <n v="4320"/>
    <s v="GENERAL MILLS IN"/>
    <x v="2"/>
    <x v="0"/>
    <x v="0"/>
    <d v="2016-01-01T00:00:00"/>
    <d v="2016-08-11T00:00:00"/>
    <s v="GROUPM SERVICES AG"/>
    <x v="167"/>
    <x v="4"/>
  </r>
  <r>
    <d v="2016-06-06T00:00:00"/>
    <n v="18802"/>
    <n v="0"/>
    <n v="2"/>
    <s v="XAXIS-XP-UAP-F"/>
    <n v="2183.1"/>
    <s v="CHF"/>
    <s v=""/>
    <n v="475"/>
    <n v="0"/>
    <n v="152"/>
    <n v="1900"/>
    <n v="2052"/>
    <s v="GENERAL MILLS IN"/>
    <x v="2"/>
    <x v="0"/>
    <x v="0"/>
    <d v="2016-01-01T00:00:00"/>
    <d v="2016-08-11T00:00:00"/>
    <s v="GROUPM SERVICES AG"/>
    <x v="167"/>
    <x v="4"/>
  </r>
  <r>
    <d v="2016-06-06T00:00:00"/>
    <n v="18804"/>
    <n v="0"/>
    <n v="1"/>
    <s v="XAXIS-XP-WB-D"/>
    <n v="1919.36"/>
    <s v="CHF"/>
    <s v=""/>
    <n v="258.95"/>
    <n v="0"/>
    <n v="497.2"/>
    <n v="6214.8"/>
    <n v="6712"/>
    <s v="MAZDA CH"/>
    <x v="2"/>
    <x v="0"/>
    <x v="0"/>
    <d v="2016-01-01T00:00:00"/>
    <d v="2016-08-11T00:00:00"/>
    <s v="GROUPM SERVICES AG"/>
    <x v="136"/>
    <x v="4"/>
  </r>
  <r>
    <d v="2016-06-06T00:00:00"/>
    <n v="18804"/>
    <n v="0"/>
    <n v="2"/>
    <s v="XAXIS-XP-WB-F"/>
    <n v="906.76"/>
    <s v="CHF"/>
    <s v=""/>
    <n v="150.74700000000001"/>
    <n v="0"/>
    <n v="289.45"/>
    <n v="3617.95"/>
    <n v="3907.4"/>
    <s v="MAZDA CH"/>
    <x v="2"/>
    <x v="0"/>
    <x v="0"/>
    <d v="2016-01-01T00:00:00"/>
    <d v="2016-08-11T00:00:00"/>
    <s v="GROUPM SERVICES AG"/>
    <x v="136"/>
    <x v="4"/>
  </r>
  <r>
    <d v="2016-06-06T00:00:00"/>
    <n v="18804"/>
    <n v="0"/>
    <n v="3"/>
    <s v="XAXIS-XP-WB-I"/>
    <n v="179"/>
    <s v="CHF"/>
    <s v=""/>
    <n v="31.591999999999999"/>
    <n v="0"/>
    <n v="60.65"/>
    <n v="758.2"/>
    <n v="818.85"/>
    <s v="MAZDA CH"/>
    <x v="2"/>
    <x v="0"/>
    <x v="0"/>
    <d v="2016-01-01T00:00:00"/>
    <d v="2016-08-11T00:00:00"/>
    <s v="GROUPM SERVICES AG"/>
    <x v="136"/>
    <x v="4"/>
  </r>
  <r>
    <d v="2016-06-06T00:00:00"/>
    <n v="18804"/>
    <n v="0"/>
    <n v="4"/>
    <s v="XAXIS-XM-MRT-D"/>
    <n v="1001.99"/>
    <s v="CHF"/>
    <s v=""/>
    <n v="106.012"/>
    <n v="0"/>
    <n v="220.5"/>
    <n v="2756.3"/>
    <n v="2976.8"/>
    <s v="MAZDA CH"/>
    <x v="2"/>
    <x v="0"/>
    <x v="2"/>
    <d v="2016-01-01T00:00:00"/>
    <d v="2016-08-11T00:00:00"/>
    <s v="GROUPM SERVICES AG"/>
    <x v="136"/>
    <x v="4"/>
  </r>
  <r>
    <d v="2016-06-06T00:00:00"/>
    <n v="18804"/>
    <n v="0"/>
    <n v="5"/>
    <s v="XAXIS-XM-MRT-F"/>
    <n v="133.01"/>
    <s v="CHF"/>
    <s v=""/>
    <n v="34.462000000000003"/>
    <n v="0"/>
    <n v="71.7"/>
    <n v="896"/>
    <n v="967.7"/>
    <s v="MAZDA CH"/>
    <x v="2"/>
    <x v="0"/>
    <x v="2"/>
    <d v="2016-01-01T00:00:00"/>
    <d v="2016-08-11T00:00:00"/>
    <s v="GROUPM SERVICES AG"/>
    <x v="136"/>
    <x v="4"/>
  </r>
  <r>
    <d v="2016-06-06T00:00:00"/>
    <n v="18804"/>
    <n v="0"/>
    <n v="6"/>
    <s v="XAXIS-XM-MRT-I"/>
    <n v="247.04"/>
    <s v="CHF"/>
    <s v=""/>
    <n v="25.645"/>
    <n v="0"/>
    <n v="53.35"/>
    <n v="666.75"/>
    <n v="720.1"/>
    <s v="MAZDA CH"/>
    <x v="2"/>
    <x v="0"/>
    <x v="2"/>
    <d v="2016-01-01T00:00:00"/>
    <d v="2016-08-11T00:00:00"/>
    <s v="GROUPM SERVICES AG"/>
    <x v="136"/>
    <x v="4"/>
  </r>
  <r>
    <d v="2016-06-06T00:00:00"/>
    <n v="18806"/>
    <n v="0"/>
    <n v="10"/>
    <s v="XAXIS-XP-HP-D"/>
    <n v="1189.68"/>
    <s v="CHF"/>
    <s v=""/>
    <n v="186.86500000000001"/>
    <n v="0"/>
    <n v="284.05"/>
    <n v="3550.45"/>
    <n v="3834.5"/>
    <s v="VOLVO"/>
    <x v="2"/>
    <x v="0"/>
    <x v="0"/>
    <d v="2016-01-01T00:00:00"/>
    <d v="2016-08-11T00:00:00"/>
    <s v="GROUPM SERVICES AG"/>
    <x v="137"/>
    <x v="4"/>
  </r>
  <r>
    <d v="2016-06-06T00:00:00"/>
    <n v="18806"/>
    <n v="0"/>
    <n v="11"/>
    <s v="XAXIS-XP-HP-F"/>
    <n v="319.8"/>
    <s v="CHF"/>
    <s v=""/>
    <n v="55.295000000000002"/>
    <n v="0"/>
    <n v="84.05"/>
    <n v="1050.5999999999999"/>
    <n v="1134.6500000000001"/>
    <s v="VOLVO"/>
    <x v="2"/>
    <x v="0"/>
    <x v="0"/>
    <d v="2016-01-01T00:00:00"/>
    <d v="2016-08-11T00:00:00"/>
    <s v="GROUPM SERVICES AG"/>
    <x v="137"/>
    <x v="4"/>
  </r>
  <r>
    <d v="2016-06-06T00:00:00"/>
    <n v="18806"/>
    <n v="0"/>
    <n v="12"/>
    <s v="XAXIS-XP-HP-I"/>
    <n v="98.17"/>
    <s v="CHF"/>
    <s v=""/>
    <n v="14.525"/>
    <n v="0"/>
    <n v="22.1"/>
    <n v="276"/>
    <n v="298.10000000000002"/>
    <s v="VOLVO"/>
    <x v="2"/>
    <x v="0"/>
    <x v="0"/>
    <d v="2016-01-01T00:00:00"/>
    <d v="2016-08-11T00:00:00"/>
    <s v="GROUPM SERVICES AG"/>
    <x v="137"/>
    <x v="4"/>
  </r>
  <r>
    <d v="2016-06-06T00:00:00"/>
    <n v="18806"/>
    <n v="0"/>
    <n v="7"/>
    <s v="XAXIS-XP-WB-D"/>
    <n v="2992.04"/>
    <s v="CHF"/>
    <s v=""/>
    <n v="403.67"/>
    <n v="0"/>
    <n v="775.05"/>
    <n v="9688.1"/>
    <n v="10463.15"/>
    <s v="VOLVO"/>
    <x v="2"/>
    <x v="0"/>
    <x v="0"/>
    <d v="2016-01-01T00:00:00"/>
    <d v="2016-08-11T00:00:00"/>
    <s v="GROUPM SERVICES AG"/>
    <x v="137"/>
    <x v="4"/>
  </r>
  <r>
    <d v="2016-06-06T00:00:00"/>
    <n v="18806"/>
    <n v="0"/>
    <n v="1"/>
    <s v="XAXIS-XM-RICH-D"/>
    <n v="0"/>
    <s v="CHF"/>
    <s v=""/>
    <n v="288.673"/>
    <n v="0"/>
    <n v="831.4"/>
    <n v="10392.25"/>
    <n v="11223.65"/>
    <s v="VOLVO"/>
    <x v="2"/>
    <x v="0"/>
    <x v="2"/>
    <d v="2016-01-01T00:00:00"/>
    <d v="2016-08-11T00:00:00"/>
    <s v="GROUPM SERVICES AG"/>
    <x v="137"/>
    <x v="4"/>
  </r>
  <r>
    <d v="2016-06-06T00:00:00"/>
    <n v="18806"/>
    <n v="0"/>
    <n v="2"/>
    <s v="XAXIS-XM-RICH-F"/>
    <n v="0"/>
    <s v="CHF"/>
    <s v=""/>
    <n v="88.436999999999998"/>
    <n v="0"/>
    <n v="254.7"/>
    <n v="3183.75"/>
    <n v="3438.45"/>
    <s v="VOLVO"/>
    <x v="2"/>
    <x v="0"/>
    <x v="2"/>
    <d v="2016-01-01T00:00:00"/>
    <d v="2016-08-11T00:00:00"/>
    <s v="GROUPM SERVICES AG"/>
    <x v="137"/>
    <x v="4"/>
  </r>
  <r>
    <d v="2016-06-06T00:00:00"/>
    <n v="18806"/>
    <n v="0"/>
    <n v="8"/>
    <s v="XAXIS-XP-WB-F"/>
    <n v="564.41999999999996"/>
    <s v="CHF"/>
    <s v=""/>
    <n v="93.834000000000003"/>
    <n v="0"/>
    <n v="180.15"/>
    <n v="2252"/>
    <n v="2432.15"/>
    <s v="VOLVO"/>
    <x v="2"/>
    <x v="0"/>
    <x v="0"/>
    <d v="2016-01-01T00:00:00"/>
    <d v="2016-08-11T00:00:00"/>
    <s v="GROUPM SERVICES AG"/>
    <x v="137"/>
    <x v="4"/>
  </r>
  <r>
    <d v="2016-06-06T00:00:00"/>
    <n v="18806"/>
    <n v="0"/>
    <n v="9"/>
    <s v="XAXIS-XP-WB-I"/>
    <n v="174.73"/>
    <s v="CHF"/>
    <s v=""/>
    <n v="30.837"/>
    <n v="0"/>
    <n v="59.2"/>
    <n v="740.1"/>
    <n v="799.3"/>
    <s v="VOLVO"/>
    <x v="2"/>
    <x v="0"/>
    <x v="0"/>
    <d v="2016-01-01T00:00:00"/>
    <d v="2016-08-11T00:00:00"/>
    <s v="GROUPM SERVICES AG"/>
    <x v="137"/>
    <x v="4"/>
  </r>
  <r>
    <d v="2016-06-06T00:00:00"/>
    <n v="18806"/>
    <n v="0"/>
    <n v="3"/>
    <s v="XAXIS-XM-RICH-I"/>
    <n v="0"/>
    <s v="CHF"/>
    <s v=""/>
    <n v="19.721"/>
    <n v="0"/>
    <n v="56.8"/>
    <n v="709.95"/>
    <n v="766.75"/>
    <s v="VOLVO"/>
    <x v="2"/>
    <x v="0"/>
    <x v="2"/>
    <d v="2016-01-01T00:00:00"/>
    <d v="2016-08-11T00:00:00"/>
    <s v="GROUPM SERVICES AG"/>
    <x v="137"/>
    <x v="4"/>
  </r>
  <r>
    <d v="2016-06-06T00:00:00"/>
    <n v="18806"/>
    <n v="0"/>
    <n v="4"/>
    <s v="XAXIS-XT-ROLLS-D"/>
    <n v="12397.67"/>
    <s v="CHF"/>
    <s v=""/>
    <n v="733.37300000000005"/>
    <n v="0"/>
    <n v="1701.4"/>
    <n v="21267.8"/>
    <n v="22969.200000000001"/>
    <s v="VOLVO"/>
    <x v="2"/>
    <x v="0"/>
    <x v="1"/>
    <d v="2016-01-01T00:00:00"/>
    <d v="2016-08-11T00:00:00"/>
    <s v="GROUPM SERVICES AG"/>
    <x v="137"/>
    <x v="4"/>
  </r>
  <r>
    <d v="2016-06-06T00:00:00"/>
    <n v="18806"/>
    <n v="0"/>
    <n v="5"/>
    <s v="XAXIS-XT-ROLLS-F"/>
    <n v="3323.76"/>
    <s v="CHF"/>
    <s v=""/>
    <n v="205.458"/>
    <n v="0"/>
    <n v="476.65"/>
    <n v="5958.3"/>
    <n v="6434.95"/>
    <s v="VOLVO"/>
    <x v="2"/>
    <x v="0"/>
    <x v="1"/>
    <d v="2016-01-01T00:00:00"/>
    <d v="2016-08-11T00:00:00"/>
    <s v="GROUPM SERVICES AG"/>
    <x v="137"/>
    <x v="4"/>
  </r>
  <r>
    <d v="2016-06-06T00:00:00"/>
    <n v="18806"/>
    <n v="0"/>
    <n v="6"/>
    <s v="XAXIS-XT-ROLLS-I"/>
    <n v="857.05"/>
    <s v="CHF"/>
    <s v=""/>
    <n v="52.500999999999998"/>
    <n v="0"/>
    <n v="121.8"/>
    <n v="1522.55"/>
    <n v="1644.35"/>
    <s v="VOLVO"/>
    <x v="2"/>
    <x v="0"/>
    <x v="1"/>
    <d v="2016-01-01T00:00:00"/>
    <d v="2016-08-11T00:00:00"/>
    <s v="GROUPM SERVICES AG"/>
    <x v="137"/>
    <x v="4"/>
  </r>
  <r>
    <d v="2016-06-06T00:00:00"/>
    <n v="18807"/>
    <n v="0"/>
    <n v="1"/>
    <s v="XAXIS-XT-ROLLS-D"/>
    <n v="4549.79"/>
    <s v="CHF"/>
    <s v=""/>
    <n v="269.13900000000001"/>
    <n v="0"/>
    <n v="624.4"/>
    <n v="7805.05"/>
    <n v="8429.4500000000007"/>
    <s v="FIAT GROUP AUTOM"/>
    <x v="3"/>
    <x v="0"/>
    <x v="1"/>
    <d v="2016-01-01T00:00:00"/>
    <d v="2016-08-11T00:00:00"/>
    <s v="GROUPM SERVICES AG"/>
    <x v="138"/>
    <x v="4"/>
  </r>
  <r>
    <d v="2016-06-06T00:00:00"/>
    <n v="18807"/>
    <n v="0"/>
    <n v="2"/>
    <s v="XAXIS-XT-ROLLS-F"/>
    <n v="1083.83"/>
    <s v="CHF"/>
    <s v=""/>
    <n v="66.997"/>
    <n v="0"/>
    <n v="155.44999999999999"/>
    <n v="1942.9"/>
    <n v="2098.35"/>
    <s v="FIAT GROUP AUTOM"/>
    <x v="3"/>
    <x v="0"/>
    <x v="1"/>
    <d v="2016-01-01T00:00:00"/>
    <d v="2016-08-11T00:00:00"/>
    <s v="GROUPM SERVICES AG"/>
    <x v="138"/>
    <x v="4"/>
  </r>
  <r>
    <d v="2016-06-06T00:00:00"/>
    <n v="18807"/>
    <n v="0"/>
    <n v="3"/>
    <s v="XAXIS-XT-ROLLS-I"/>
    <n v="254.06"/>
    <s v="CHF"/>
    <s v=""/>
    <n v="15.563000000000001"/>
    <n v="0"/>
    <n v="36.1"/>
    <n v="451.35"/>
    <n v="487.45"/>
    <s v="FIAT GROUP AUTOM"/>
    <x v="3"/>
    <x v="0"/>
    <x v="1"/>
    <d v="2016-01-01T00:00:00"/>
    <d v="2016-08-11T00:00:00"/>
    <s v="GROUPM SERVICES AG"/>
    <x v="138"/>
    <x v="4"/>
  </r>
  <r>
    <d v="2016-06-06T00:00:00"/>
    <n v="18808"/>
    <n v="0"/>
    <n v="1"/>
    <s v="XAXIS-XP-WB-D"/>
    <n v="1363.26"/>
    <s v="CHF"/>
    <s v=""/>
    <n v="183.92400000000001"/>
    <n v="0"/>
    <n v="353.15"/>
    <n v="4414.1499999999996"/>
    <n v="4767.3"/>
    <s v="FIAT GROUP AUTOM"/>
    <x v="3"/>
    <x v="0"/>
    <x v="0"/>
    <d v="2016-01-01T00:00:00"/>
    <d v="2016-08-11T00:00:00"/>
    <s v="GROUPM SERVICES AG"/>
    <x v="139"/>
    <x v="4"/>
  </r>
  <r>
    <d v="2016-06-06T00:00:00"/>
    <n v="18808"/>
    <n v="0"/>
    <n v="2"/>
    <s v="XAXIS-XP-WB-F"/>
    <n v="355.33"/>
    <s v="CHF"/>
    <s v=""/>
    <n v="59.073"/>
    <n v="0"/>
    <n v="113.4"/>
    <n v="1417.75"/>
    <n v="1531.15"/>
    <s v="FIAT GROUP AUTOM"/>
    <x v="3"/>
    <x v="0"/>
    <x v="0"/>
    <d v="2016-01-01T00:00:00"/>
    <d v="2016-08-11T00:00:00"/>
    <s v="GROUPM SERVICES AG"/>
    <x v="139"/>
    <x v="4"/>
  </r>
  <r>
    <d v="2016-06-06T00:00:00"/>
    <n v="18808"/>
    <n v="0"/>
    <n v="3"/>
    <s v="XAXIS-XP-WB-I"/>
    <n v="10.52"/>
    <s v="CHF"/>
    <s v=""/>
    <n v="1.8560000000000001"/>
    <n v="0"/>
    <n v="3.55"/>
    <n v="44.55"/>
    <n v="48.1"/>
    <s v="FIAT GROUP AUTOM"/>
    <x v="3"/>
    <x v="0"/>
    <x v="0"/>
    <d v="2016-01-01T00:00:00"/>
    <d v="2016-08-11T00:00:00"/>
    <s v="GROUPM SERVICES AG"/>
    <x v="139"/>
    <x v="4"/>
  </r>
  <r>
    <d v="2016-06-06T00:00:00"/>
    <n v="18808"/>
    <n v="0"/>
    <n v="4"/>
    <s v="XAXIS-XT-ROLLS-D"/>
    <n v="1562.93"/>
    <s v="CHF"/>
    <s v=""/>
    <n v="92.453999999999994"/>
    <n v="0"/>
    <n v="214.5"/>
    <n v="2681.15"/>
    <n v="2895.65"/>
    <s v="FIAT GROUP AUTOM"/>
    <x v="3"/>
    <x v="0"/>
    <x v="1"/>
    <d v="2016-01-01T00:00:00"/>
    <d v="2016-08-11T00:00:00"/>
    <s v="GROUPM SERVICES AG"/>
    <x v="139"/>
    <x v="4"/>
  </r>
  <r>
    <d v="2016-06-06T00:00:00"/>
    <n v="18808"/>
    <n v="0"/>
    <n v="5"/>
    <s v="XAXIS-XT-ROLLS-F"/>
    <n v="52.19"/>
    <s v="CHF"/>
    <s v=""/>
    <n v="3.226"/>
    <n v="0"/>
    <n v="7.5"/>
    <n v="93.55"/>
    <n v="101.05"/>
    <s v="FIAT GROUP AUTOM"/>
    <x v="3"/>
    <x v="0"/>
    <x v="1"/>
    <d v="2016-01-01T00:00:00"/>
    <d v="2016-08-11T00:00:00"/>
    <s v="GROUPM SERVICES AG"/>
    <x v="139"/>
    <x v="4"/>
  </r>
  <r>
    <d v="2016-06-06T00:00:00"/>
    <n v="18808"/>
    <n v="0"/>
    <n v="6"/>
    <s v="XAXIS-XT-ROLLS-I"/>
    <n v="609.01"/>
    <s v="CHF"/>
    <s v=""/>
    <n v="37.307000000000002"/>
    <n v="0"/>
    <n v="86.55"/>
    <n v="1081.9000000000001"/>
    <n v="1168.45"/>
    <s v="FIAT GROUP AUTOM"/>
    <x v="3"/>
    <x v="0"/>
    <x v="1"/>
    <d v="2016-01-01T00:00:00"/>
    <d v="2016-08-11T00:00:00"/>
    <s v="GROUPM SERVICES AG"/>
    <x v="139"/>
    <x v="4"/>
  </r>
  <r>
    <d v="2016-06-06T00:00:00"/>
    <n v="18809"/>
    <n v="0"/>
    <n v="1"/>
    <s v="XAXIS-XT-ROLLS-D"/>
    <n v="2887.15"/>
    <s v="CHF"/>
    <s v=""/>
    <n v="170.78700000000001"/>
    <n v="0"/>
    <n v="450.9"/>
    <n v="5635.95"/>
    <n v="6086.85"/>
    <s v="ESSILOR"/>
    <x v="3"/>
    <x v="0"/>
    <x v="1"/>
    <d v="2016-01-01T00:00:00"/>
    <d v="2016-08-11T00:00:00"/>
    <s v="GROUPM SERVICES AG"/>
    <x v="168"/>
    <x v="4"/>
  </r>
  <r>
    <d v="2016-06-06T00:00:00"/>
    <n v="18809"/>
    <n v="0"/>
    <n v="2"/>
    <s v="XAXIS-XT-ROLLS-F"/>
    <n v="1501.58"/>
    <s v="CHF"/>
    <s v=""/>
    <n v="92.82"/>
    <n v="0"/>
    <n v="245.05"/>
    <n v="3063.05"/>
    <n v="3308.1"/>
    <s v="ESSILOR"/>
    <x v="3"/>
    <x v="0"/>
    <x v="1"/>
    <d v="2016-01-01T00:00:00"/>
    <d v="2016-08-11T00:00:00"/>
    <s v="GROUPM SERVICES AG"/>
    <x v="168"/>
    <x v="4"/>
  </r>
  <r>
    <d v="2016-06-06T00:00:00"/>
    <n v="18809"/>
    <n v="0"/>
    <n v="3"/>
    <s v="XAXIS-XT-ROLLS-I"/>
    <n v="159.47"/>
    <s v="CHF"/>
    <s v=""/>
    <n v="9.7690000000000001"/>
    <n v="0"/>
    <n v="25.8"/>
    <n v="322.35000000000002"/>
    <n v="348.15"/>
    <s v="ESSILOR"/>
    <x v="3"/>
    <x v="0"/>
    <x v="1"/>
    <d v="2016-01-01T00:00:00"/>
    <d v="2016-08-11T00:00:00"/>
    <s v="GROUPM SERVICES AG"/>
    <x v="168"/>
    <x v="4"/>
  </r>
  <r>
    <d v="2016-06-06T00:00:00"/>
    <n v="18809"/>
    <n v="0"/>
    <n v="4"/>
    <s v="XAXIS-XP-HP-D"/>
    <n v="771.97"/>
    <s v="CHF"/>
    <s v=""/>
    <n v="121.255"/>
    <n v="0"/>
    <n v="223.1"/>
    <n v="2788.85"/>
    <n v="3011.95"/>
    <s v="ESSILOR"/>
    <x v="3"/>
    <x v="0"/>
    <x v="0"/>
    <d v="2016-01-01T00:00:00"/>
    <d v="2016-08-11T00:00:00"/>
    <s v="GROUPM SERVICES AG"/>
    <x v="168"/>
    <x v="4"/>
  </r>
  <r>
    <d v="2016-06-06T00:00:00"/>
    <n v="18809"/>
    <n v="0"/>
    <n v="5"/>
    <s v="XAXIS-XP-HP-F"/>
    <n v="384.18"/>
    <s v="CHF"/>
    <s v=""/>
    <n v="66.424999999999997"/>
    <n v="0"/>
    <n v="122.2"/>
    <n v="1527.8"/>
    <n v="1650"/>
    <s v="ESSILOR"/>
    <x v="3"/>
    <x v="0"/>
    <x v="0"/>
    <d v="2016-01-01T00:00:00"/>
    <d v="2016-08-11T00:00:00"/>
    <s v="GROUPM SERVICES AG"/>
    <x v="168"/>
    <x v="4"/>
  </r>
  <r>
    <d v="2016-06-06T00:00:00"/>
    <n v="18809"/>
    <n v="0"/>
    <n v="6"/>
    <s v="XAXIS-XP-HP-I"/>
    <n v="67.45"/>
    <s v="CHF"/>
    <s v=""/>
    <n v="9.9789999999999992"/>
    <n v="0"/>
    <n v="18.350000000000001"/>
    <n v="229.55"/>
    <n v="247.9"/>
    <s v="ESSILOR"/>
    <x v="3"/>
    <x v="0"/>
    <x v="0"/>
    <d v="2016-01-01T00:00:00"/>
    <d v="2016-08-11T00:00:00"/>
    <s v="GROUPM SERVICES AG"/>
    <x v="168"/>
    <x v="4"/>
  </r>
  <r>
    <d v="2016-06-06T00:00:00"/>
    <n v="18809"/>
    <n v="0"/>
    <n v="7"/>
    <s v="XAXIS-XP-WB-D"/>
    <n v="1089.82"/>
    <s v="CHF"/>
    <s v=""/>
    <n v="147.03299999999999"/>
    <n v="0"/>
    <n v="329.35"/>
    <n v="4116.95"/>
    <n v="4446.3"/>
    <s v="ESSILOR"/>
    <x v="3"/>
    <x v="0"/>
    <x v="0"/>
    <d v="2016-01-01T00:00:00"/>
    <d v="2016-08-11T00:00:00"/>
    <s v="GROUPM SERVICES AG"/>
    <x v="168"/>
    <x v="4"/>
  </r>
  <r>
    <d v="2016-06-06T00:00:00"/>
    <n v="18809"/>
    <n v="0"/>
    <n v="8"/>
    <s v="XAXIS-XP-WB-F"/>
    <n v="418.84"/>
    <s v="CHF"/>
    <s v=""/>
    <n v="69.631"/>
    <n v="0"/>
    <n v="155.94999999999999"/>
    <n v="1949.7"/>
    <n v="2105.65"/>
    <s v="ESSILOR"/>
    <x v="3"/>
    <x v="0"/>
    <x v="0"/>
    <d v="2016-01-01T00:00:00"/>
    <d v="2016-08-11T00:00:00"/>
    <s v="GROUPM SERVICES AG"/>
    <x v="168"/>
    <x v="4"/>
  </r>
  <r>
    <d v="2016-06-06T00:00:00"/>
    <n v="18809"/>
    <n v="0"/>
    <n v="9"/>
    <s v="XAXIS-XP-WB-I"/>
    <n v="72.739999999999995"/>
    <s v="CHF"/>
    <s v=""/>
    <n v="12.837"/>
    <n v="0"/>
    <n v="28.75"/>
    <n v="359.45"/>
    <n v="388.2"/>
    <s v="ESSILOR"/>
    <x v="3"/>
    <x v="0"/>
    <x v="0"/>
    <d v="2016-01-01T00:00:00"/>
    <d v="2016-08-11T00:00:00"/>
    <s v="GROUPM SERVICES AG"/>
    <x v="168"/>
    <x v="4"/>
  </r>
  <r>
    <d v="2016-06-06T00:00:00"/>
    <n v="18810"/>
    <n v="0"/>
    <n v="1"/>
    <s v="XAXIS-XP-UAP-D"/>
    <n v="1285.18"/>
    <s v="CHF"/>
    <s v=""/>
    <n v="281.60300000000001"/>
    <n v="0"/>
    <n v="180.25"/>
    <n v="2252.8000000000002"/>
    <n v="2433.0500000000002"/>
    <s v="FIAT GROUP AUTOM"/>
    <x v="3"/>
    <x v="0"/>
    <x v="0"/>
    <d v="2016-01-01T00:00:00"/>
    <d v="2016-08-11T00:00:00"/>
    <s v="GROUPM SERVICES AG"/>
    <x v="77"/>
    <x v="4"/>
  </r>
  <r>
    <d v="2016-06-06T00:00:00"/>
    <n v="18810"/>
    <n v="0"/>
    <n v="2"/>
    <s v="XAXIS-XP-UAP-F"/>
    <n v="385.9"/>
    <s v="CHF"/>
    <s v=""/>
    <n v="83.963999999999999"/>
    <n v="0"/>
    <n v="53.75"/>
    <n v="671.7"/>
    <n v="725.45"/>
    <s v="FIAT GROUP AUTOM"/>
    <x v="3"/>
    <x v="0"/>
    <x v="0"/>
    <d v="2016-01-01T00:00:00"/>
    <d v="2016-08-11T00:00:00"/>
    <s v="GROUPM SERVICES AG"/>
    <x v="77"/>
    <x v="4"/>
  </r>
  <r>
    <d v="2016-06-06T00:00:00"/>
    <n v="18810"/>
    <n v="0"/>
    <n v="3"/>
    <s v="XAXIS-XP-UAP-I"/>
    <n v="36.26"/>
    <s v="CHF"/>
    <s v=""/>
    <n v="18.013999999999999"/>
    <n v="0"/>
    <n v="11.55"/>
    <n v="144.1"/>
    <n v="155.65"/>
    <s v="FIAT GROUP AUTOM"/>
    <x v="3"/>
    <x v="0"/>
    <x v="0"/>
    <d v="2016-01-01T00:00:00"/>
    <d v="2016-08-11T00:00:00"/>
    <s v="GROUPM SERVICES AG"/>
    <x v="77"/>
    <x v="4"/>
  </r>
  <r>
    <d v="2016-06-06T00:00:00"/>
    <n v="18811"/>
    <n v="0"/>
    <n v="1"/>
    <s v="XAXIS-XP-WB-D"/>
    <n v="5176.6000000000004"/>
    <s v="CHF"/>
    <s v=""/>
    <n v="698.39800000000002"/>
    <n v="0"/>
    <n v="1340.95"/>
    <n v="16761.55"/>
    <n v="18102.5"/>
    <s v="FIAT GROUP AUTOM"/>
    <x v="3"/>
    <x v="0"/>
    <x v="0"/>
    <d v="2016-01-01T00:00:00"/>
    <d v="2016-08-11T00:00:00"/>
    <s v="GROUPM SERVICES AG"/>
    <x v="163"/>
    <x v="4"/>
  </r>
  <r>
    <d v="2016-06-06T00:00:00"/>
    <n v="18811"/>
    <n v="0"/>
    <n v="2"/>
    <s v="XAXIS-XP-WB-F"/>
    <n v="1725.61"/>
    <s v="CHF"/>
    <s v=""/>
    <n v="286.88"/>
    <n v="0"/>
    <n v="550.79999999999995"/>
    <n v="6885.15"/>
    <n v="7435.95"/>
    <s v="FIAT GROUP AUTOM"/>
    <x v="3"/>
    <x v="0"/>
    <x v="0"/>
    <d v="2016-01-01T00:00:00"/>
    <d v="2016-08-11T00:00:00"/>
    <s v="GROUPM SERVICES AG"/>
    <x v="163"/>
    <x v="4"/>
  </r>
  <r>
    <d v="2016-06-06T00:00:00"/>
    <n v="18811"/>
    <n v="0"/>
    <n v="3"/>
    <s v="XAXIS-XP-WB-I"/>
    <n v="206.34"/>
    <s v="CHF"/>
    <s v=""/>
    <n v="36.417000000000002"/>
    <n v="0"/>
    <n v="69.900000000000006"/>
    <n v="874.05"/>
    <n v="943.95"/>
    <s v="FIAT GROUP AUTOM"/>
    <x v="3"/>
    <x v="0"/>
    <x v="0"/>
    <d v="2016-01-01T00:00:00"/>
    <d v="2016-08-11T00:00:00"/>
    <s v="GROUPM SERVICES AG"/>
    <x v="163"/>
    <x v="4"/>
  </r>
  <r>
    <d v="2016-06-06T00:00:00"/>
    <n v="18812"/>
    <n v="0"/>
    <n v="1"/>
    <s v="XAXIS-XT-ROLLS-D"/>
    <n v="8867.06"/>
    <s v="CHF"/>
    <s v=""/>
    <n v="524.52300000000002"/>
    <n v="0"/>
    <n v="1216.9000000000001"/>
    <n v="15211.15"/>
    <n v="16428.05"/>
    <s v="FIAT GROUP AUTOM"/>
    <x v="3"/>
    <x v="0"/>
    <x v="1"/>
    <d v="2016-01-01T00:00:00"/>
    <d v="2016-08-11T00:00:00"/>
    <s v="GROUPM SERVICES AG"/>
    <x v="140"/>
    <x v="4"/>
  </r>
  <r>
    <d v="2016-06-06T00:00:00"/>
    <n v="18812"/>
    <n v="0"/>
    <n v="2"/>
    <s v="XAXIS-XT-ROLLS-F"/>
    <n v="2827.97"/>
    <s v="CHF"/>
    <s v=""/>
    <n v="174.81100000000001"/>
    <n v="0"/>
    <n v="405.55"/>
    <n v="5069.55"/>
    <n v="5475.1"/>
    <s v="FIAT GROUP AUTOM"/>
    <x v="3"/>
    <x v="0"/>
    <x v="1"/>
    <d v="2016-01-01T00:00:00"/>
    <d v="2016-08-11T00:00:00"/>
    <s v="GROUPM SERVICES AG"/>
    <x v="140"/>
    <x v="4"/>
  </r>
  <r>
    <d v="2016-06-06T00:00:00"/>
    <n v="18812"/>
    <n v="0"/>
    <n v="3"/>
    <s v="XAXIS-XT-ROLLS-I"/>
    <n v="659.85"/>
    <s v="CHF"/>
    <s v=""/>
    <n v="40.420999999999999"/>
    <n v="0"/>
    <n v="93.8"/>
    <n v="1172.2"/>
    <n v="1266"/>
    <s v="FIAT GROUP AUTOM"/>
    <x v="3"/>
    <x v="0"/>
    <x v="1"/>
    <d v="2016-01-01T00:00:00"/>
    <d v="2016-08-11T00:00:00"/>
    <s v="GROUPM SERVICES AG"/>
    <x v="140"/>
    <x v="4"/>
  </r>
  <r>
    <d v="2016-06-06T00:00:00"/>
    <n v="18813"/>
    <n v="0"/>
    <n v="4"/>
    <s v="XAXIS-XP-WB-D"/>
    <n v="1659.78"/>
    <s v="CHF"/>
    <s v=""/>
    <n v="223.928"/>
    <n v="0"/>
    <n v="429.95"/>
    <n v="5374.25"/>
    <n v="5804.2"/>
    <s v="HUAWEI"/>
    <x v="3"/>
    <x v="0"/>
    <x v="0"/>
    <d v="2016-01-01T00:00:00"/>
    <d v="2016-08-11T00:00:00"/>
    <s v="GROUPM SERVICES AG"/>
    <x v="141"/>
    <x v="4"/>
  </r>
  <r>
    <d v="2016-06-06T00:00:00"/>
    <n v="18813"/>
    <n v="0"/>
    <n v="5"/>
    <s v="XAXIS-XP-WB-F"/>
    <n v="478.91"/>
    <s v="CHF"/>
    <s v=""/>
    <n v="79.617999999999995"/>
    <n v="0"/>
    <n v="152.85"/>
    <n v="1910.85"/>
    <n v="2063.6999999999998"/>
    <s v="HUAWEI"/>
    <x v="3"/>
    <x v="0"/>
    <x v="0"/>
    <d v="2016-01-01T00:00:00"/>
    <d v="2016-08-11T00:00:00"/>
    <s v="GROUPM SERVICES AG"/>
    <x v="141"/>
    <x v="4"/>
  </r>
  <r>
    <d v="2016-06-06T00:00:00"/>
    <n v="18813"/>
    <n v="0"/>
    <n v="6"/>
    <s v="XAXIS-XP-WB-I"/>
    <n v="209.88"/>
    <s v="CHF"/>
    <s v=""/>
    <n v="37.040999999999997"/>
    <n v="0"/>
    <n v="71.099999999999994"/>
    <n v="889"/>
    <n v="960.1"/>
    <s v="HUAWEI"/>
    <x v="3"/>
    <x v="0"/>
    <x v="0"/>
    <d v="2016-01-01T00:00:00"/>
    <d v="2016-08-11T00:00:00"/>
    <s v="GROUPM SERVICES AG"/>
    <x v="141"/>
    <x v="4"/>
  </r>
  <r>
    <d v="2016-06-06T00:00:00"/>
    <n v="18813"/>
    <n v="0"/>
    <n v="7"/>
    <s v="XAXIS-XM-INST-D"/>
    <n v="1296.46"/>
    <s v="CHF"/>
    <s v=""/>
    <n v="102.672"/>
    <n v="0"/>
    <n v="287.5"/>
    <n v="3593.5"/>
    <n v="3881"/>
    <s v="HUAWEI"/>
    <x v="3"/>
    <x v="0"/>
    <x v="2"/>
    <d v="2016-01-01T00:00:00"/>
    <d v="2016-08-11T00:00:00"/>
    <s v="GROUPM SERVICES AG"/>
    <x v="141"/>
    <x v="4"/>
  </r>
  <r>
    <d v="2016-06-06T00:00:00"/>
    <n v="18813"/>
    <n v="0"/>
    <n v="8"/>
    <s v="XAXIS-XM-INST-F"/>
    <n v="475.67"/>
    <s v="CHF"/>
    <s v=""/>
    <n v="37.305999999999997"/>
    <n v="0"/>
    <n v="104.45"/>
    <n v="1305.7"/>
    <n v="1410.15"/>
    <s v="HUAWEI"/>
    <x v="3"/>
    <x v="0"/>
    <x v="2"/>
    <d v="2016-01-01T00:00:00"/>
    <d v="2016-08-11T00:00:00"/>
    <s v="GROUPM SERVICES AG"/>
    <x v="141"/>
    <x v="4"/>
  </r>
  <r>
    <d v="2016-06-06T00:00:00"/>
    <n v="18813"/>
    <n v="0"/>
    <n v="9"/>
    <s v="XAXIS-XM-INST-I"/>
    <n v="229.85"/>
    <s v="CHF"/>
    <s v=""/>
    <n v="19.154"/>
    <n v="0"/>
    <n v="53.65"/>
    <n v="670.35"/>
    <n v="724"/>
    <s v="HUAWEI"/>
    <x v="3"/>
    <x v="0"/>
    <x v="2"/>
    <d v="2016-01-01T00:00:00"/>
    <d v="2016-08-11T00:00:00"/>
    <s v="GROUPM SERVICES AG"/>
    <x v="141"/>
    <x v="4"/>
  </r>
  <r>
    <d v="2016-06-06T00:00:00"/>
    <n v="18813"/>
    <n v="0"/>
    <n v="1"/>
    <s v="XAXIS-XT-ROLLS-D"/>
    <n v="3704.53"/>
    <s v="CHF"/>
    <s v=""/>
    <n v="219.13800000000001"/>
    <n v="0"/>
    <n v="578.54999999999995"/>
    <n v="7231.55"/>
    <n v="7810.1"/>
    <s v="HUAWEI"/>
    <x v="3"/>
    <x v="0"/>
    <x v="1"/>
    <d v="2016-01-01T00:00:00"/>
    <d v="2016-08-11T00:00:00"/>
    <s v="GROUPM SERVICES AG"/>
    <x v="141"/>
    <x v="4"/>
  </r>
  <r>
    <d v="2016-06-06T00:00:00"/>
    <n v="18813"/>
    <n v="0"/>
    <n v="2"/>
    <s v="XAXIS-XT-ROLLS-F"/>
    <n v="1299.81"/>
    <s v="CHF"/>
    <s v=""/>
    <n v="80.347999999999999"/>
    <n v="0"/>
    <n v="212.1"/>
    <n v="2651.5"/>
    <n v="2863.6"/>
    <s v="HUAWEI"/>
    <x v="3"/>
    <x v="0"/>
    <x v="1"/>
    <d v="2016-01-01T00:00:00"/>
    <d v="2016-08-11T00:00:00"/>
    <s v="GROUPM SERVICES AG"/>
    <x v="141"/>
    <x v="4"/>
  </r>
  <r>
    <d v="2016-06-06T00:00:00"/>
    <n v="18813"/>
    <n v="0"/>
    <n v="3"/>
    <s v="XAXIS-XT-ROLLS-I"/>
    <n v="471.5"/>
    <s v="CHF"/>
    <s v=""/>
    <n v="28.882999999999999"/>
    <n v="0"/>
    <n v="76.25"/>
    <n v="953.15"/>
    <n v="1029.4000000000001"/>
    <s v="HUAWEI"/>
    <x v="3"/>
    <x v="0"/>
    <x v="1"/>
    <d v="2016-01-01T00:00:00"/>
    <d v="2016-08-11T00:00:00"/>
    <s v="GROUPM SERVICES AG"/>
    <x v="141"/>
    <x v="4"/>
  </r>
  <r>
    <d v="2016-06-06T00:00:00"/>
    <n v="18814"/>
    <n v="0"/>
    <n v="1"/>
    <s v="XAXIS-MH-RICH MEDIA"/>
    <n v="0"/>
    <s v="CHF"/>
    <s v=""/>
    <n v="1"/>
    <n v="0"/>
    <n v="1240"/>
    <n v="15500"/>
    <n v="16740"/>
    <s v="FIAT GROUP AUTOM"/>
    <x v="3"/>
    <x v="0"/>
    <x v="4"/>
    <d v="2016-01-01T00:00:00"/>
    <d v="2016-08-11T00:00:00"/>
    <s v="GROUPM SERVICES AG"/>
    <x v="169"/>
    <x v="4"/>
  </r>
  <r>
    <d v="2016-06-06T00:00:00"/>
    <n v="18815"/>
    <n v="0"/>
    <n v="1"/>
    <s v="XAXIS-XP-WB-D"/>
    <n v="1104.93"/>
    <s v="CHF"/>
    <s v=""/>
    <n v="149.071"/>
    <n v="0"/>
    <n v="286.2"/>
    <n v="3577.7"/>
    <n v="3863.9"/>
    <s v="FIAT GROUP AUTOM"/>
    <x v="3"/>
    <x v="0"/>
    <x v="0"/>
    <d v="2016-01-01T00:00:00"/>
    <d v="2016-08-11T00:00:00"/>
    <s v="GROUPM SERVICES AG"/>
    <x v="142"/>
    <x v="4"/>
  </r>
  <r>
    <d v="2016-06-06T00:00:00"/>
    <n v="18815"/>
    <n v="0"/>
    <n v="2"/>
    <s v="XAXIS-XP-WB-F"/>
    <n v="641.99"/>
    <s v="CHF"/>
    <s v=""/>
    <n v="106.729"/>
    <n v="0"/>
    <n v="204.9"/>
    <n v="2561.5"/>
    <n v="2766.4"/>
    <s v="FIAT GROUP AUTOM"/>
    <x v="3"/>
    <x v="0"/>
    <x v="0"/>
    <d v="2016-01-01T00:00:00"/>
    <d v="2016-08-11T00:00:00"/>
    <s v="GROUPM SERVICES AG"/>
    <x v="142"/>
    <x v="4"/>
  </r>
  <r>
    <d v="2016-06-06T00:00:00"/>
    <n v="18816"/>
    <n v="0"/>
    <n v="1"/>
    <s v="XAXIS-XT-ROLLS-D"/>
    <n v="6825.16"/>
    <s v="CHF"/>
    <s v=""/>
    <n v="403.73599999999999"/>
    <n v="0"/>
    <n v="936.65"/>
    <n v="11708.35"/>
    <n v="12645"/>
    <s v="FIAT GROUP AUTOM"/>
    <x v="3"/>
    <x v="0"/>
    <x v="1"/>
    <d v="2016-01-01T00:00:00"/>
    <d v="2016-08-11T00:00:00"/>
    <s v="GROUPM SERVICES AG"/>
    <x v="143"/>
    <x v="4"/>
  </r>
  <r>
    <d v="2016-06-06T00:00:00"/>
    <n v="18816"/>
    <n v="0"/>
    <n v="2"/>
    <s v="XAXIS-XT-ROLLS-F"/>
    <n v="1574.46"/>
    <s v="CHF"/>
    <s v=""/>
    <n v="97.325000000000003"/>
    <n v="0"/>
    <n v="225.8"/>
    <n v="2822.4"/>
    <n v="3048.2"/>
    <s v="FIAT GROUP AUTOM"/>
    <x v="3"/>
    <x v="0"/>
    <x v="1"/>
    <d v="2016-01-01T00:00:00"/>
    <d v="2016-08-11T00:00:00"/>
    <s v="GROUPM SERVICES AG"/>
    <x v="143"/>
    <x v="4"/>
  </r>
  <r>
    <d v="2016-06-06T00:00:00"/>
    <n v="18816"/>
    <n v="0"/>
    <n v="3"/>
    <s v="XAXIS-XT-ROLLS-I"/>
    <n v="498.89"/>
    <s v="CHF"/>
    <s v=""/>
    <n v="30.561"/>
    <n v="0"/>
    <n v="70.900000000000006"/>
    <n v="886.25"/>
    <n v="957.15"/>
    <s v="FIAT GROUP AUTOM"/>
    <x v="3"/>
    <x v="0"/>
    <x v="1"/>
    <d v="2016-01-01T00:00:00"/>
    <d v="2016-08-11T00:00:00"/>
    <s v="GROUPM SERVICES AG"/>
    <x v="143"/>
    <x v="4"/>
  </r>
  <r>
    <d v="2016-06-06T00:00:00"/>
    <n v="18817"/>
    <n v="0"/>
    <n v="1"/>
    <s v="XAXIS-XT-ROLLS-D"/>
    <n v="10161.540000000001"/>
    <s v="CHF"/>
    <s v=""/>
    <n v="601.09699999999998"/>
    <n v="0"/>
    <n v="1394.55"/>
    <n v="17431.8"/>
    <n v="18826.349999999999"/>
    <s v="FIAT GROUP AUTOM"/>
    <x v="3"/>
    <x v="0"/>
    <x v="1"/>
    <d v="2016-01-01T00:00:00"/>
    <d v="2016-08-11T00:00:00"/>
    <s v="GROUPM SERVICES AG"/>
    <x v="170"/>
    <x v="4"/>
  </r>
  <r>
    <d v="2016-06-06T00:00:00"/>
    <n v="18817"/>
    <n v="0"/>
    <n v="2"/>
    <s v="XAXIS-XT-ROLLS-F"/>
    <n v="4192.12"/>
    <s v="CHF"/>
    <s v=""/>
    <n v="259.13600000000002"/>
    <n v="0"/>
    <n v="601.20000000000005"/>
    <n v="7514.95"/>
    <n v="8116.15"/>
    <s v="FIAT GROUP AUTOM"/>
    <x v="3"/>
    <x v="0"/>
    <x v="1"/>
    <d v="2016-01-01T00:00:00"/>
    <d v="2016-08-11T00:00:00"/>
    <s v="GROUPM SERVICES AG"/>
    <x v="170"/>
    <x v="4"/>
  </r>
  <r>
    <d v="2016-06-06T00:00:00"/>
    <n v="18817"/>
    <n v="0"/>
    <n v="3"/>
    <s v="XAXIS-XT-ROLLS-I"/>
    <n v="480.3"/>
    <s v="CHF"/>
    <s v=""/>
    <n v="29.422000000000001"/>
    <n v="0"/>
    <n v="68.25"/>
    <n v="853.25"/>
    <n v="921.5"/>
    <s v="FIAT GROUP AUTOM"/>
    <x v="3"/>
    <x v="0"/>
    <x v="1"/>
    <d v="2016-01-01T00:00:00"/>
    <d v="2016-08-11T00:00:00"/>
    <s v="GROUPM SERVICES AG"/>
    <x v="170"/>
    <x v="4"/>
  </r>
  <r>
    <d v="2016-06-06T00:00:00"/>
    <n v="18818"/>
    <n v="0"/>
    <n v="1"/>
    <s v="XAXIS-XP-WB-D"/>
    <n v="3760.92"/>
    <s v="CHF"/>
    <s v=""/>
    <n v="507.40300000000002"/>
    <n v="0"/>
    <n v="974.2"/>
    <n v="12177.7"/>
    <n v="13151.9"/>
    <s v="FIAT GROUP AUTOM"/>
    <x v="3"/>
    <x v="0"/>
    <x v="0"/>
    <d v="2016-01-01T00:00:00"/>
    <d v="2016-08-11T00:00:00"/>
    <s v="GROUPM SERVICES AG"/>
    <x v="171"/>
    <x v="4"/>
  </r>
  <r>
    <d v="2016-06-06T00:00:00"/>
    <n v="18818"/>
    <n v="0"/>
    <n v="2"/>
    <s v="XAXIS-XP-WB-F"/>
    <n v="1096.1400000000001"/>
    <s v="CHF"/>
    <s v=""/>
    <n v="182.23099999999999"/>
    <n v="0"/>
    <n v="349.9"/>
    <n v="4373.55"/>
    <n v="4723.45"/>
    <s v="FIAT GROUP AUTOM"/>
    <x v="3"/>
    <x v="0"/>
    <x v="0"/>
    <d v="2016-01-01T00:00:00"/>
    <d v="2016-08-11T00:00:00"/>
    <s v="GROUPM SERVICES AG"/>
    <x v="171"/>
    <x v="4"/>
  </r>
  <r>
    <d v="2016-06-06T00:00:00"/>
    <n v="18818"/>
    <n v="0"/>
    <n v="3"/>
    <s v="XAXIS-XP-WB-I"/>
    <n v="224.49"/>
    <s v="CHF"/>
    <s v=""/>
    <n v="39.619999999999997"/>
    <n v="0"/>
    <n v="76.05"/>
    <n v="950.9"/>
    <n v="1026.95"/>
    <s v="FIAT GROUP AUTOM"/>
    <x v="3"/>
    <x v="0"/>
    <x v="0"/>
    <d v="2016-01-01T00:00:00"/>
    <d v="2016-08-11T00:00:00"/>
    <s v="GROUPM SERVICES AG"/>
    <x v="171"/>
    <x v="4"/>
  </r>
  <r>
    <d v="2016-06-06T00:00:00"/>
    <n v="18819"/>
    <n v="0"/>
    <n v="1"/>
    <s v="XAXIS-XT-ROLLS-D"/>
    <n v="3311.82"/>
    <s v="CHF"/>
    <s v=""/>
    <n v="195.90799999999999"/>
    <n v="0"/>
    <n v="454.5"/>
    <n v="5681.35"/>
    <n v="6135.85"/>
    <s v="KAERCHER AG"/>
    <x v="3"/>
    <x v="0"/>
    <x v="1"/>
    <d v="2016-01-01T00:00:00"/>
    <d v="2016-08-11T00:00:00"/>
    <s v="GROUPM SERVICES AG"/>
    <x v="145"/>
    <x v="4"/>
  </r>
  <r>
    <d v="2016-06-06T00:00:00"/>
    <n v="18819"/>
    <n v="0"/>
    <n v="2"/>
    <s v="XAXIS-XT-ROLLS-F"/>
    <n v="1126.18"/>
    <s v="CHF"/>
    <s v=""/>
    <n v="69.614999999999995"/>
    <n v="0"/>
    <n v="161.5"/>
    <n v="2018.85"/>
    <n v="2180.35"/>
    <s v="KAERCHER AG"/>
    <x v="3"/>
    <x v="0"/>
    <x v="1"/>
    <d v="2016-01-01T00:00:00"/>
    <d v="2016-08-11T00:00:00"/>
    <s v="GROUPM SERVICES AG"/>
    <x v="145"/>
    <x v="4"/>
  </r>
  <r>
    <d v="2016-06-06T00:00:00"/>
    <n v="18822"/>
    <n v="0"/>
    <n v="1"/>
    <s v="XAXIS-XP-HP-D"/>
    <n v="2052.8000000000002"/>
    <s v="CHF"/>
    <s v=""/>
    <n v="322.43700000000001"/>
    <n v="0"/>
    <n v="257.95"/>
    <n v="3224.35"/>
    <n v="3482.3"/>
    <s v="ABB SCHWEIZ AG"/>
    <x v="0"/>
    <x v="0"/>
    <x v="0"/>
    <d v="2016-01-01T00:00:00"/>
    <d v="2016-08-11T00:00:00"/>
    <s v="GROUPM SERVICES AG"/>
    <x v="172"/>
    <x v="4"/>
  </r>
  <r>
    <d v="2016-06-06T00:00:00"/>
    <n v="18822"/>
    <n v="0"/>
    <n v="2"/>
    <s v="XAXIS-XP-WB-D"/>
    <n v="1671.51"/>
    <s v="CHF"/>
    <s v=""/>
    <n v="225.511"/>
    <n v="0"/>
    <n v="378.85"/>
    <n v="4735.75"/>
    <n v="5114.6000000000004"/>
    <s v="ABB SCHWEIZ AG"/>
    <x v="0"/>
    <x v="0"/>
    <x v="0"/>
    <d v="2016-01-01T00:00:00"/>
    <d v="2016-08-11T00:00:00"/>
    <s v="GROUPM SERVICES AG"/>
    <x v="172"/>
    <x v="4"/>
  </r>
  <r>
    <d v="2016-06-06T00:00:00"/>
    <n v="18823"/>
    <n v="0"/>
    <n v="3"/>
    <s v="XAXIS-XP-UAP-D"/>
    <n v="4.62"/>
    <s v="CHF"/>
    <s v=""/>
    <n v="1.0129999999999999"/>
    <n v="0"/>
    <n v="0.95"/>
    <n v="12.15"/>
    <n v="13.1"/>
    <s v="ECKES GRANINI"/>
    <x v="0"/>
    <x v="0"/>
    <x v="0"/>
    <d v="2016-01-01T00:00:00"/>
    <d v="2016-08-11T00:00:00"/>
    <s v="GROUPM SERVICES AG"/>
    <x v="126"/>
    <x v="4"/>
  </r>
  <r>
    <d v="2016-06-06T00:00:00"/>
    <n v="18823"/>
    <n v="0"/>
    <n v="4"/>
    <s v="XAXIS-XP-UAP-F"/>
    <n v="2.34"/>
    <s v="CHF"/>
    <s v=""/>
    <n v="0.50900000000000001"/>
    <n v="0"/>
    <n v="0.5"/>
    <n v="6.1"/>
    <n v="6.6"/>
    <s v="ECKES GRANINI"/>
    <x v="0"/>
    <x v="0"/>
    <x v="0"/>
    <d v="2016-01-01T00:00:00"/>
    <d v="2016-08-11T00:00:00"/>
    <s v="GROUPM SERVICES AG"/>
    <x v="126"/>
    <x v="4"/>
  </r>
  <r>
    <d v="2016-06-06T00:00:00"/>
    <n v="18823"/>
    <n v="0"/>
    <n v="1"/>
    <s v="XAXIS-XP-WB-D"/>
    <n v="7987.89"/>
    <s v="CHF"/>
    <s v=""/>
    <n v="1077.682"/>
    <n v="0"/>
    <n v="2069.15"/>
    <n v="25864.35"/>
    <n v="27933.5"/>
    <s v="ECKES GRANINI"/>
    <x v="0"/>
    <x v="0"/>
    <x v="0"/>
    <d v="2016-01-01T00:00:00"/>
    <d v="2016-08-11T00:00:00"/>
    <s v="GROUPM SERVICES AG"/>
    <x v="126"/>
    <x v="4"/>
  </r>
  <r>
    <d v="2016-06-06T00:00:00"/>
    <n v="18823"/>
    <n v="0"/>
    <n v="2"/>
    <s v="XAXIS-XP-WB-F"/>
    <n v="3163.73"/>
    <s v="CHF"/>
    <s v=""/>
    <n v="525.96400000000006"/>
    <n v="0"/>
    <n v="1009.85"/>
    <n v="12623.15"/>
    <n v="13633"/>
    <s v="ECKES GRANINI"/>
    <x v="0"/>
    <x v="0"/>
    <x v="0"/>
    <d v="2016-01-01T00:00:00"/>
    <d v="2016-08-11T00:00:00"/>
    <s v="GROUPM SERVICES AG"/>
    <x v="126"/>
    <x v="4"/>
  </r>
  <r>
    <d v="2016-06-06T00:00:00"/>
    <n v="18824"/>
    <n v="0"/>
    <n v="1"/>
    <s v="XAXIS-XP-HP-D"/>
    <n v="526.66"/>
    <s v="CHF"/>
    <s v=""/>
    <n v="82.722999999999999"/>
    <n v="0"/>
    <n v="152.19999999999999"/>
    <n v="1902.65"/>
    <n v="2054.85"/>
    <s v="GEBERIT"/>
    <x v="0"/>
    <x v="0"/>
    <x v="0"/>
    <d v="2016-01-01T00:00:00"/>
    <d v="2016-08-11T00:00:00"/>
    <s v="GROUPM SERVICES AG"/>
    <x v="1"/>
    <x v="4"/>
  </r>
  <r>
    <d v="2016-06-06T00:00:00"/>
    <n v="18825"/>
    <n v="0"/>
    <n v="3"/>
    <s v="XAXIS-XP-HP-D"/>
    <n v="413.24"/>
    <s v="CHF"/>
    <s v=""/>
    <n v="64.909000000000006"/>
    <n v="0"/>
    <n v="119.45"/>
    <n v="1492.9"/>
    <n v="1612.35"/>
    <s v="GEBERIT"/>
    <x v="0"/>
    <x v="0"/>
    <x v="0"/>
    <d v="2016-01-01T00:00:00"/>
    <d v="2016-08-11T00:00:00"/>
    <s v="GROUPM SERVICES AG"/>
    <x v="42"/>
    <x v="4"/>
  </r>
  <r>
    <d v="2016-06-06T00:00:00"/>
    <n v="18825"/>
    <n v="0"/>
    <n v="4"/>
    <s v="XAXIS-XP-HP-F"/>
    <n v="363.7"/>
    <s v="CHF"/>
    <s v=""/>
    <n v="62.884"/>
    <n v="0"/>
    <n v="115.7"/>
    <n v="1446.35"/>
    <n v="1562.05"/>
    <s v="GEBERIT"/>
    <x v="0"/>
    <x v="0"/>
    <x v="0"/>
    <d v="2016-01-01T00:00:00"/>
    <d v="2016-08-11T00:00:00"/>
    <s v="GROUPM SERVICES AG"/>
    <x v="42"/>
    <x v="4"/>
  </r>
  <r>
    <d v="2016-06-06T00:00:00"/>
    <n v="18825"/>
    <n v="0"/>
    <n v="1"/>
    <s v="XAXIS-XT-ROLLS-D"/>
    <n v="4549.76"/>
    <s v="CHF"/>
    <s v=""/>
    <n v="269.137"/>
    <n v="0"/>
    <n v="538.29999999999995"/>
    <n v="6728.45"/>
    <n v="7266.75"/>
    <s v="GEBERIT"/>
    <x v="0"/>
    <x v="0"/>
    <x v="1"/>
    <d v="2016-01-01T00:00:00"/>
    <d v="2016-08-11T00:00:00"/>
    <s v="GROUPM SERVICES AG"/>
    <x v="42"/>
    <x v="4"/>
  </r>
  <r>
    <d v="2016-06-06T00:00:00"/>
    <n v="18825"/>
    <n v="0"/>
    <n v="2"/>
    <s v="XAXIS-XT-ROLLS-F"/>
    <n v="1605.92"/>
    <s v="CHF"/>
    <s v=""/>
    <n v="99.27"/>
    <n v="0"/>
    <n v="198.55"/>
    <n v="2481.75"/>
    <n v="2680.3"/>
    <s v="GEBERIT"/>
    <x v="0"/>
    <x v="0"/>
    <x v="1"/>
    <d v="2016-01-01T00:00:00"/>
    <d v="2016-08-11T00:00:00"/>
    <s v="GROUPM SERVICES AG"/>
    <x v="42"/>
    <x v="4"/>
  </r>
  <r>
    <d v="2016-06-06T00:00:00"/>
    <n v="18827"/>
    <n v="0"/>
    <n v="1"/>
    <s v="XAXIS-XT-MULTI-D"/>
    <n v="0"/>
    <s v="CHF"/>
    <s v=""/>
    <n v="439.91699999999997"/>
    <n v="0"/>
    <n v="1583.7"/>
    <n v="19796.25"/>
    <n v="21379.95"/>
    <s v="LOREAL"/>
    <x v="0"/>
    <x v="0"/>
    <x v="1"/>
    <d v="2016-01-01T00:00:00"/>
    <d v="2016-08-11T00:00:00"/>
    <s v="GROUPM SERVICES AG"/>
    <x v="173"/>
    <x v="4"/>
  </r>
  <r>
    <d v="2016-06-06T00:00:00"/>
    <n v="18828"/>
    <n v="0"/>
    <n v="1"/>
    <s v="XAXIS-XT-MULTI-D"/>
    <n v="0"/>
    <s v="CHF"/>
    <s v=""/>
    <n v="100.205"/>
    <n v="0"/>
    <n v="360.75"/>
    <n v="4509.25"/>
    <n v="4870"/>
    <s v="LOREAL"/>
    <x v="0"/>
    <x v="0"/>
    <x v="1"/>
    <d v="2016-01-01T00:00:00"/>
    <d v="2016-08-11T00:00:00"/>
    <s v="GROUPM SERVICES AG"/>
    <x v="129"/>
    <x v="4"/>
  </r>
  <r>
    <d v="2016-06-06T00:00:00"/>
    <n v="18829"/>
    <n v="0"/>
    <n v="1"/>
    <s v="XAXIS-XT-MULTI-D"/>
    <n v="0"/>
    <s v="CHF"/>
    <s v=""/>
    <n v="155.55500000000001"/>
    <n v="0"/>
    <n v="560"/>
    <n v="7000"/>
    <n v="7560"/>
    <s v="LOREAL"/>
    <x v="0"/>
    <x v="0"/>
    <x v="1"/>
    <d v="2016-01-01T00:00:00"/>
    <d v="2016-08-11T00:00:00"/>
    <s v="GROUPM SERVICES AG"/>
    <x v="174"/>
    <x v="4"/>
  </r>
  <r>
    <d v="2016-06-06T00:00:00"/>
    <n v="18829"/>
    <n v="0"/>
    <n v="2"/>
    <s v="XAXIS-XT-MULTI-F"/>
    <n v="0"/>
    <s v="CHF"/>
    <s v=""/>
    <n v="66.667000000000002"/>
    <n v="0"/>
    <n v="240"/>
    <n v="3000"/>
    <n v="3240"/>
    <s v="LOREAL"/>
    <x v="0"/>
    <x v="0"/>
    <x v="1"/>
    <d v="2016-01-01T00:00:00"/>
    <d v="2016-08-11T00:00:00"/>
    <s v="GROUPM SERVICES AG"/>
    <x v="174"/>
    <x v="4"/>
  </r>
  <r>
    <d v="2016-06-06T00:00:00"/>
    <n v="18830"/>
    <n v="0"/>
    <n v="3"/>
    <s v="XAXIS-XM-INST-D"/>
    <n v="390.87"/>
    <s v="CHF"/>
    <s v=""/>
    <n v="30.954999999999998"/>
    <n v="0"/>
    <n v="66.849999999999994"/>
    <n v="835.8"/>
    <n v="902.65"/>
    <s v="LOREAL"/>
    <x v="0"/>
    <x v="0"/>
    <x v="2"/>
    <d v="2016-01-01T00:00:00"/>
    <d v="2016-08-11T00:00:00"/>
    <s v="GROUPM SERVICES AG"/>
    <x v="130"/>
    <x v="4"/>
  </r>
  <r>
    <d v="2016-06-06T00:00:00"/>
    <n v="18830"/>
    <n v="0"/>
    <n v="4"/>
    <s v="XAXIS-XM-INST-F"/>
    <n v="238.47"/>
    <s v="CHF"/>
    <s v=""/>
    <n v="18.702999999999999"/>
    <n v="0"/>
    <n v="40.4"/>
    <n v="505"/>
    <n v="545.4"/>
    <s v="LOREAL"/>
    <x v="0"/>
    <x v="0"/>
    <x v="2"/>
    <d v="2016-01-01T00:00:00"/>
    <d v="2016-08-11T00:00:00"/>
    <s v="GROUPM SERVICES AG"/>
    <x v="130"/>
    <x v="4"/>
  </r>
  <r>
    <d v="2016-06-06T00:00:00"/>
    <n v="18830"/>
    <n v="0"/>
    <n v="1"/>
    <s v="XAXIS-XT-MULTI-D"/>
    <n v="0"/>
    <s v="CHF"/>
    <s v=""/>
    <n v="120.988"/>
    <n v="0"/>
    <n v="435.55"/>
    <n v="5444.45"/>
    <n v="5880"/>
    <s v="LOREAL"/>
    <x v="0"/>
    <x v="0"/>
    <x v="1"/>
    <d v="2016-01-01T00:00:00"/>
    <d v="2016-08-11T00:00:00"/>
    <s v="GROUPM SERVICES AG"/>
    <x v="130"/>
    <x v="4"/>
  </r>
  <r>
    <d v="2016-06-06T00:00:00"/>
    <n v="18830"/>
    <n v="0"/>
    <n v="2"/>
    <s v="XAXIS-XT-MULTI-F"/>
    <n v="0"/>
    <s v="CHF"/>
    <s v=""/>
    <n v="51.851999999999997"/>
    <n v="0"/>
    <n v="186.65"/>
    <n v="2333.35"/>
    <n v="2520"/>
    <s v="LOREAL"/>
    <x v="0"/>
    <x v="0"/>
    <x v="1"/>
    <d v="2016-01-01T00:00:00"/>
    <d v="2016-08-11T00:00:00"/>
    <s v="GROUPM SERVICES AG"/>
    <x v="130"/>
    <x v="4"/>
  </r>
  <r>
    <d v="2016-06-06T00:00:00"/>
    <n v="18831"/>
    <n v="0"/>
    <n v="1"/>
    <s v="XAXIS-XM-INST-F"/>
    <n v="482.39"/>
    <s v="CHF"/>
    <s v=""/>
    <n v="37.832999999999998"/>
    <n v="0"/>
    <n v="105.95"/>
    <n v="1324.15"/>
    <n v="1430.1"/>
    <s v="LOREAL"/>
    <x v="0"/>
    <x v="0"/>
    <x v="2"/>
    <d v="2016-01-01T00:00:00"/>
    <d v="2016-08-11T00:00:00"/>
    <s v="GROUPM SERVICES AG"/>
    <x v="175"/>
    <x v="4"/>
  </r>
  <r>
    <d v="2016-06-06T00:00:00"/>
    <n v="18832"/>
    <n v="0"/>
    <n v="2"/>
    <s v="XAXIS-XP-WB-D"/>
    <n v="366.61"/>
    <s v="CHF"/>
    <s v=""/>
    <n v="49.460999999999999"/>
    <n v="0"/>
    <n v="110.8"/>
    <n v="1384.9"/>
    <n v="1495.7"/>
    <s v="LOREAL"/>
    <x v="0"/>
    <x v="0"/>
    <x v="0"/>
    <d v="2016-01-01T00:00:00"/>
    <d v="2016-08-11T00:00:00"/>
    <s v="GROUPM SERVICES AG"/>
    <x v="95"/>
    <x v="4"/>
  </r>
  <r>
    <d v="2016-06-06T00:00:00"/>
    <n v="18832"/>
    <n v="0"/>
    <n v="3"/>
    <s v="XAXIS-XP-WB-D"/>
    <n v="1137.44"/>
    <s v="CHF"/>
    <s v=""/>
    <n v="153.45699999999999"/>
    <n v="0"/>
    <n v="343.75"/>
    <n v="4296.8"/>
    <n v="4640.55"/>
    <s v="LOREAL"/>
    <x v="0"/>
    <x v="0"/>
    <x v="0"/>
    <d v="2016-01-01T00:00:00"/>
    <d v="2016-08-11T00:00:00"/>
    <s v="GROUPM SERVICES AG"/>
    <x v="95"/>
    <x v="4"/>
  </r>
  <r>
    <d v="2016-06-06T00:00:00"/>
    <n v="18833"/>
    <n v="0"/>
    <n v="1"/>
    <s v="XAXIS-XM-INST-D"/>
    <n v="109.55"/>
    <s v="CHF"/>
    <s v=""/>
    <n v="8.6760000000000002"/>
    <n v="0"/>
    <n v="24.3"/>
    <n v="303.64999999999998"/>
    <n v="327.95"/>
    <s v="LOREAL"/>
    <x v="0"/>
    <x v="0"/>
    <x v="2"/>
    <d v="2016-01-01T00:00:00"/>
    <d v="2016-08-11T00:00:00"/>
    <s v="GROUPM SERVICES AG"/>
    <x v="96"/>
    <x v="4"/>
  </r>
  <r>
    <d v="2016-06-06T00:00:00"/>
    <n v="18834"/>
    <n v="0"/>
    <n v="1"/>
    <s v="XAXIS-XP-HP-D"/>
    <n v="399.53"/>
    <s v="CHF"/>
    <s v=""/>
    <n v="62.755000000000003"/>
    <n v="0"/>
    <n v="135.55000000000001"/>
    <n v="1694.4"/>
    <n v="1829.95"/>
    <s v="LOREAL"/>
    <x v="0"/>
    <x v="0"/>
    <x v="0"/>
    <d v="2016-01-01T00:00:00"/>
    <d v="2016-08-11T00:00:00"/>
    <s v="GROUPM SERVICES AG"/>
    <x v="132"/>
    <x v="4"/>
  </r>
  <r>
    <d v="2016-06-06T00:00:00"/>
    <n v="18835"/>
    <n v="0"/>
    <n v="1"/>
    <s v="XAXIS-XM-INST-D"/>
    <n v="590.98"/>
    <s v="CHF"/>
    <s v=""/>
    <n v="46.802"/>
    <n v="0"/>
    <n v="116.05"/>
    <n v="1450.85"/>
    <n v="1566.9"/>
    <s v="LOREAL"/>
    <x v="0"/>
    <x v="0"/>
    <x v="2"/>
    <d v="2016-01-01T00:00:00"/>
    <d v="2016-08-11T00:00:00"/>
    <s v="GROUPM SERVICES AG"/>
    <x v="176"/>
    <x v="4"/>
  </r>
  <r>
    <d v="2016-06-06T00:00:00"/>
    <n v="18836"/>
    <n v="0"/>
    <n v="1"/>
    <s v="XAXIS-XT-ROLLS-D"/>
    <n v="1589.86"/>
    <s v="CHF"/>
    <s v=""/>
    <n v="94.046999999999997"/>
    <n v="0"/>
    <n v="248.3"/>
    <n v="3103.55"/>
    <n v="3351.85"/>
    <s v="LOREAL"/>
    <x v="0"/>
    <x v="0"/>
    <x v="1"/>
    <d v="2016-01-01T00:00:00"/>
    <d v="2016-08-11T00:00:00"/>
    <s v="GROUPM SERVICES AG"/>
    <x v="177"/>
    <x v="4"/>
  </r>
  <r>
    <d v="2016-06-06T00:00:00"/>
    <n v="18836"/>
    <n v="0"/>
    <n v="2"/>
    <s v="XAXIS-XT-ROLLS-F"/>
    <n v="992.95"/>
    <s v="CHF"/>
    <s v=""/>
    <n v="61.378999999999998"/>
    <n v="0"/>
    <n v="162.05000000000001"/>
    <n v="2025.5"/>
    <n v="2187.5500000000002"/>
    <s v="LOREAL"/>
    <x v="0"/>
    <x v="0"/>
    <x v="1"/>
    <d v="2016-01-01T00:00:00"/>
    <d v="2016-08-11T00:00:00"/>
    <s v="GROUPM SERVICES AG"/>
    <x v="177"/>
    <x v="4"/>
  </r>
  <r>
    <d v="2016-06-06T00:00:00"/>
    <n v="18837"/>
    <n v="0"/>
    <n v="1"/>
    <s v="XAXIS-XP-WB-D"/>
    <n v="311.19"/>
    <s v="CHF"/>
    <s v=""/>
    <n v="41.984000000000002"/>
    <n v="0"/>
    <n v="107.5"/>
    <n v="1343.5"/>
    <n v="1451"/>
    <s v="LOREAL"/>
    <x v="0"/>
    <x v="0"/>
    <x v="0"/>
    <d v="2016-01-01T00:00:00"/>
    <d v="2016-08-11T00:00:00"/>
    <s v="GROUPM SERVICES AG"/>
    <x v="178"/>
    <x v="4"/>
  </r>
  <r>
    <d v="2016-06-06T00:00:00"/>
    <n v="18837"/>
    <n v="0"/>
    <n v="2"/>
    <s v="XAXIS-XP-WB-F"/>
    <n v="71.260000000000005"/>
    <s v="CHF"/>
    <s v=""/>
    <n v="11.847"/>
    <n v="0"/>
    <n v="30.35"/>
    <n v="379.1"/>
    <n v="409.45"/>
    <s v="LOREAL"/>
    <x v="0"/>
    <x v="0"/>
    <x v="0"/>
    <d v="2016-01-01T00:00:00"/>
    <d v="2016-08-11T00:00:00"/>
    <s v="GROUPM SERVICES AG"/>
    <x v="178"/>
    <x v="4"/>
  </r>
  <r>
    <d v="2016-06-06T00:00:00"/>
    <n v="18838"/>
    <n v="0"/>
    <n v="1"/>
    <s v="XAXIS-XP-HP-D"/>
    <n v="1614.71"/>
    <s v="CHF"/>
    <s v=""/>
    <n v="253.626"/>
    <n v="0"/>
    <n v="466.65"/>
    <n v="5833.4"/>
    <n v="6300.05"/>
    <s v="MICHELIN SUISSE"/>
    <x v="0"/>
    <x v="0"/>
    <x v="0"/>
    <d v="2016-01-01T00:00:00"/>
    <d v="2016-08-11T00:00:00"/>
    <s v="GROUPM SERVICES AG"/>
    <x v="97"/>
    <x v="4"/>
  </r>
  <r>
    <d v="2016-06-06T00:00:00"/>
    <n v="18838"/>
    <n v="0"/>
    <n v="2"/>
    <s v="XAXIS-XP-HP-F"/>
    <n v="887.01"/>
    <s v="CHF"/>
    <s v=""/>
    <n v="153.36699999999999"/>
    <n v="0"/>
    <n v="282.2"/>
    <n v="3527.45"/>
    <n v="3809.65"/>
    <s v="MICHELIN SUISSE"/>
    <x v="0"/>
    <x v="0"/>
    <x v="0"/>
    <d v="2016-01-01T00:00:00"/>
    <d v="2016-08-11T00:00:00"/>
    <s v="GROUPM SERVICES AG"/>
    <x v="97"/>
    <x v="4"/>
  </r>
  <r>
    <d v="2016-06-06T00:00:00"/>
    <n v="18838"/>
    <n v="0"/>
    <n v="3"/>
    <s v="XAXIS-XM-STDB-D"/>
    <n v="1136.81"/>
    <s v="CHF"/>
    <s v=""/>
    <n v="162.846"/>
    <n v="0"/>
    <n v="325.7"/>
    <n v="4071.15"/>
    <n v="4396.8500000000004"/>
    <s v="MICHELIN SUISSE"/>
    <x v="0"/>
    <x v="0"/>
    <x v="2"/>
    <d v="2016-01-01T00:00:00"/>
    <d v="2016-08-11T00:00:00"/>
    <s v="GROUPM SERVICES AG"/>
    <x v="97"/>
    <x v="4"/>
  </r>
  <r>
    <d v="2016-06-06T00:00:00"/>
    <n v="18838"/>
    <n v="0"/>
    <n v="4"/>
    <s v="XAXIS-XM-STDB-F"/>
    <n v="464.91"/>
    <s v="CHF"/>
    <s v=""/>
    <n v="73.188000000000002"/>
    <n v="0"/>
    <n v="146.4"/>
    <n v="1829.7"/>
    <n v="1976.1"/>
    <s v="MICHELIN SUISSE"/>
    <x v="0"/>
    <x v="0"/>
    <x v="2"/>
    <d v="2016-01-01T00:00:00"/>
    <d v="2016-08-11T00:00:00"/>
    <s v="GROUPM SERVICES AG"/>
    <x v="97"/>
    <x v="4"/>
  </r>
  <r>
    <d v="2016-06-06T00:00:00"/>
    <n v="18839"/>
    <n v="0"/>
    <n v="1"/>
    <s v="XAXIS-MH-RICH MEDIA"/>
    <n v="0"/>
    <s v="CHF"/>
    <s v=""/>
    <n v="1"/>
    <n v="0"/>
    <n v="1240"/>
    <n v="15500"/>
    <n v="16740"/>
    <s v="NETFLIX"/>
    <x v="0"/>
    <x v="0"/>
    <x v="4"/>
    <d v="2016-01-01T00:00:00"/>
    <d v="2016-08-11T00:00:00"/>
    <s v="GROUPM SERVICES AG"/>
    <x v="179"/>
    <x v="4"/>
  </r>
  <r>
    <d v="2016-06-06T00:00:00"/>
    <n v="18839"/>
    <n v="0"/>
    <n v="2"/>
    <s v="XAXIS-MH-RICH MEDIA"/>
    <n v="0"/>
    <s v="CHF"/>
    <s v=""/>
    <n v="1"/>
    <n v="0"/>
    <n v="1240"/>
    <n v="15500"/>
    <n v="16740"/>
    <s v="NETFLIX"/>
    <x v="0"/>
    <x v="0"/>
    <x v="4"/>
    <d v="2016-01-01T00:00:00"/>
    <d v="2016-08-11T00:00:00"/>
    <s v="GROUPM SERVICES AG"/>
    <x v="179"/>
    <x v="4"/>
  </r>
  <r>
    <d v="2016-06-06T00:00:00"/>
    <n v="18840"/>
    <n v="0"/>
    <n v="1"/>
    <s v="XAXIS-XP-WB-F"/>
    <n v="11.22"/>
    <s v="CHF"/>
    <s v=""/>
    <n v="1.865"/>
    <n v="0"/>
    <n v="3.6"/>
    <n v="44.75"/>
    <n v="48.35"/>
    <s v="VISA"/>
    <x v="0"/>
    <x v="0"/>
    <x v="0"/>
    <d v="2016-01-01T00:00:00"/>
    <d v="2016-08-11T00:00:00"/>
    <s v="GROUPM SERVICES AG"/>
    <x v="99"/>
    <x v="4"/>
  </r>
  <r>
    <d v="2016-06-06T00:00:00"/>
    <n v="18841"/>
    <n v="0"/>
    <n v="2"/>
    <s v="XAXIS-XM-MRT-D"/>
    <n v="263.70999999999998"/>
    <s v="CHF"/>
    <s v=""/>
    <n v="27.901"/>
    <n v="0"/>
    <n v="58.05"/>
    <n v="725.45"/>
    <n v="783.5"/>
    <s v="AMAG"/>
    <x v="1"/>
    <x v="0"/>
    <x v="2"/>
    <d v="2016-01-01T00:00:00"/>
    <d v="2016-08-11T00:00:00"/>
    <s v="GROUPM SERVICES AG"/>
    <x v="180"/>
    <x v="4"/>
  </r>
  <r>
    <d v="2016-06-06T00:00:00"/>
    <n v="18841"/>
    <n v="0"/>
    <n v="1"/>
    <s v="XAXIS-XP-HP-D"/>
    <n v="423.52"/>
    <s v="CHF"/>
    <s v=""/>
    <n v="66.522999999999996"/>
    <n v="0"/>
    <n v="101.1"/>
    <n v="1263.95"/>
    <n v="1365.05"/>
    <s v="AMAG"/>
    <x v="1"/>
    <x v="0"/>
    <x v="0"/>
    <d v="2016-01-01T00:00:00"/>
    <d v="2016-08-11T00:00:00"/>
    <s v="GROUPM SERVICES AG"/>
    <x v="180"/>
    <x v="4"/>
  </r>
  <r>
    <d v="2016-06-06T00:00:00"/>
    <n v="18843"/>
    <n v="0"/>
    <n v="4"/>
    <s v="XAXIS-XP-HP-D"/>
    <n v="215.85"/>
    <s v="CHF"/>
    <s v=""/>
    <n v="33.904000000000003"/>
    <n v="0"/>
    <n v="62.4"/>
    <n v="779.8"/>
    <n v="842.2"/>
    <s v="BAYER (CH) AG"/>
    <x v="1"/>
    <x v="0"/>
    <x v="0"/>
    <d v="2016-01-01T00:00:00"/>
    <d v="2016-08-11T00:00:00"/>
    <s v="GROUPM SERVICES AG"/>
    <x v="148"/>
    <x v="4"/>
  </r>
  <r>
    <d v="2016-06-06T00:00:00"/>
    <n v="18843"/>
    <n v="0"/>
    <n v="1"/>
    <s v="XAXIS-XP-WB-D"/>
    <n v="262.88"/>
    <s v="CHF"/>
    <s v=""/>
    <n v="35.466000000000001"/>
    <n v="0"/>
    <n v="79.45"/>
    <n v="993.05"/>
    <n v="1072.5"/>
    <s v="BAYER (CH) AG"/>
    <x v="1"/>
    <x v="0"/>
    <x v="0"/>
    <d v="2016-01-01T00:00:00"/>
    <d v="2016-08-11T00:00:00"/>
    <s v="GROUPM SERVICES AG"/>
    <x v="148"/>
    <x v="4"/>
  </r>
  <r>
    <d v="2016-06-06T00:00:00"/>
    <n v="18844"/>
    <n v="0"/>
    <n v="7"/>
    <s v="XAXIS-XM-MRT-D"/>
    <n v="1170.1500000000001"/>
    <s v="CHF"/>
    <s v=""/>
    <n v="123.803"/>
    <n v="0"/>
    <n v="257.5"/>
    <n v="3218.9"/>
    <n v="3476.4"/>
    <s v="CREDIT SUISSE"/>
    <x v="1"/>
    <x v="0"/>
    <x v="2"/>
    <d v="2016-01-01T00:00:00"/>
    <d v="2016-08-11T00:00:00"/>
    <s v="GROUPM SERVICES AG"/>
    <x v="109"/>
    <x v="4"/>
  </r>
  <r>
    <d v="2016-06-06T00:00:00"/>
    <n v="18844"/>
    <n v="0"/>
    <n v="8"/>
    <s v="XAXIS-XM-MRT-F"/>
    <n v="368.06"/>
    <s v="CHF"/>
    <s v=""/>
    <n v="95.364000000000004"/>
    <n v="0"/>
    <n v="198.35"/>
    <n v="2479.4499999999998"/>
    <n v="2677.8"/>
    <s v="CREDIT SUISSE"/>
    <x v="1"/>
    <x v="0"/>
    <x v="2"/>
    <d v="2016-01-01T00:00:00"/>
    <d v="2016-08-11T00:00:00"/>
    <s v="GROUPM SERVICES AG"/>
    <x v="109"/>
    <x v="4"/>
  </r>
  <r>
    <d v="2016-06-06T00:00:00"/>
    <n v="18844"/>
    <n v="0"/>
    <n v="9"/>
    <s v="XAXIS-XM-MRT-I"/>
    <n v="154.01"/>
    <s v="CHF"/>
    <s v=""/>
    <n v="15.988"/>
    <n v="0"/>
    <n v="33.25"/>
    <n v="415.7"/>
    <n v="448.95"/>
    <s v="CREDIT SUISSE"/>
    <x v="1"/>
    <x v="0"/>
    <x v="2"/>
    <d v="2016-01-01T00:00:00"/>
    <d v="2016-08-11T00:00:00"/>
    <s v="GROUPM SERVICES AG"/>
    <x v="109"/>
    <x v="4"/>
  </r>
  <r>
    <d v="2016-06-06T00:00:00"/>
    <n v="18844"/>
    <n v="0"/>
    <n v="10"/>
    <s v="XAXIS-XT-ROLLS-D"/>
    <n v="8651.6200000000008"/>
    <s v="CHF"/>
    <s v=""/>
    <n v="511.779"/>
    <n v="0"/>
    <n v="1187.3499999999999"/>
    <n v="14841.6"/>
    <n v="16028.95"/>
    <s v="CREDIT SUISSE"/>
    <x v="1"/>
    <x v="0"/>
    <x v="1"/>
    <d v="2016-01-01T00:00:00"/>
    <d v="2016-08-11T00:00:00"/>
    <s v="GROUPM SERVICES AG"/>
    <x v="109"/>
    <x v="4"/>
  </r>
  <r>
    <d v="2016-06-06T00:00:00"/>
    <n v="18844"/>
    <n v="0"/>
    <n v="11"/>
    <s v="XAXIS-XT-ROLLS-F"/>
    <n v="2582.77"/>
    <s v="CHF"/>
    <s v=""/>
    <n v="159.654"/>
    <n v="0"/>
    <n v="370.4"/>
    <n v="4629.95"/>
    <n v="5000.3500000000004"/>
    <s v="CREDIT SUISSE"/>
    <x v="1"/>
    <x v="0"/>
    <x v="1"/>
    <d v="2016-01-01T00:00:00"/>
    <d v="2016-08-11T00:00:00"/>
    <s v="GROUPM SERVICES AG"/>
    <x v="109"/>
    <x v="4"/>
  </r>
  <r>
    <d v="2016-06-06T00:00:00"/>
    <n v="18844"/>
    <n v="0"/>
    <n v="12"/>
    <s v="XAXIS-XT-ROLLS-I"/>
    <n v="416.99"/>
    <s v="CHF"/>
    <s v=""/>
    <n v="25.544"/>
    <n v="0"/>
    <n v="59.25"/>
    <n v="740.8"/>
    <n v="800.05"/>
    <s v="CREDIT SUISSE"/>
    <x v="1"/>
    <x v="0"/>
    <x v="1"/>
    <d v="2016-01-01T00:00:00"/>
    <d v="2016-08-11T00:00:00"/>
    <s v="GROUPM SERVICES AG"/>
    <x v="109"/>
    <x v="4"/>
  </r>
  <r>
    <d v="2016-06-06T00:00:00"/>
    <n v="18844"/>
    <n v="0"/>
    <n v="4"/>
    <s v="XAXIS-XP-HP-D"/>
    <n v="555.85"/>
    <s v="CHF"/>
    <s v=""/>
    <n v="87.308000000000007"/>
    <n v="0"/>
    <n v="132.69999999999999"/>
    <n v="1658.85"/>
    <n v="1791.55"/>
    <s v="CREDIT SUISSE"/>
    <x v="1"/>
    <x v="0"/>
    <x v="0"/>
    <d v="2016-01-01T00:00:00"/>
    <d v="2016-08-11T00:00:00"/>
    <s v="GROUPM SERVICES AG"/>
    <x v="109"/>
    <x v="4"/>
  </r>
  <r>
    <d v="2016-06-06T00:00:00"/>
    <n v="18844"/>
    <n v="0"/>
    <n v="5"/>
    <s v="XAXIS-XP-HP-F"/>
    <n v="497.37"/>
    <s v="CHF"/>
    <s v=""/>
    <n v="85.997"/>
    <n v="0"/>
    <n v="130.69999999999999"/>
    <n v="1633.95"/>
    <n v="1764.65"/>
    <s v="CREDIT SUISSE"/>
    <x v="1"/>
    <x v="0"/>
    <x v="0"/>
    <d v="2016-01-01T00:00:00"/>
    <d v="2016-08-11T00:00:00"/>
    <s v="GROUPM SERVICES AG"/>
    <x v="109"/>
    <x v="4"/>
  </r>
  <r>
    <d v="2016-06-06T00:00:00"/>
    <n v="18844"/>
    <n v="0"/>
    <n v="6"/>
    <s v="XAXIS-XP-HP-I"/>
    <n v="47.65"/>
    <s v="CHF"/>
    <s v=""/>
    <n v="7.05"/>
    <n v="0"/>
    <n v="10.7"/>
    <n v="133.94999999999999"/>
    <n v="144.65"/>
    <s v="CREDIT SUISSE"/>
    <x v="1"/>
    <x v="0"/>
    <x v="0"/>
    <d v="2016-01-01T00:00:00"/>
    <d v="2016-08-11T00:00:00"/>
    <s v="GROUPM SERVICES AG"/>
    <x v="109"/>
    <x v="4"/>
  </r>
  <r>
    <d v="2016-06-06T00:00:00"/>
    <n v="18844"/>
    <n v="0"/>
    <n v="1"/>
    <s v="XAXIS-XP-WB-D"/>
    <n v="600.39"/>
    <s v="CHF"/>
    <s v=""/>
    <n v="81.001000000000005"/>
    <n v="0"/>
    <n v="155.5"/>
    <n v="1944"/>
    <n v="2099.5"/>
    <s v="CREDIT SUISSE"/>
    <x v="1"/>
    <x v="0"/>
    <x v="0"/>
    <d v="2016-01-01T00:00:00"/>
    <d v="2016-08-11T00:00:00"/>
    <s v="GROUPM SERVICES AG"/>
    <x v="109"/>
    <x v="4"/>
  </r>
  <r>
    <d v="2016-06-06T00:00:00"/>
    <n v="18844"/>
    <n v="0"/>
    <n v="2"/>
    <s v="XAXIS-XP-WB-F"/>
    <n v="329.62"/>
    <s v="CHF"/>
    <s v=""/>
    <n v="54.798000000000002"/>
    <n v="0"/>
    <n v="105.2"/>
    <n v="1315.15"/>
    <n v="1420.35"/>
    <s v="CREDIT SUISSE"/>
    <x v="1"/>
    <x v="0"/>
    <x v="0"/>
    <d v="2016-01-01T00:00:00"/>
    <d v="2016-08-11T00:00:00"/>
    <s v="GROUPM SERVICES AG"/>
    <x v="109"/>
    <x v="4"/>
  </r>
  <r>
    <d v="2016-06-06T00:00:00"/>
    <n v="18844"/>
    <n v="0"/>
    <n v="3"/>
    <s v="XAXIS-XP-WB-I"/>
    <n v="58.05"/>
    <s v="CHF"/>
    <s v=""/>
    <n v="10.246"/>
    <n v="0"/>
    <n v="19.649999999999999"/>
    <n v="245.9"/>
    <n v="265.55"/>
    <s v="CREDIT SUISSE"/>
    <x v="1"/>
    <x v="0"/>
    <x v="0"/>
    <d v="2016-01-01T00:00:00"/>
    <d v="2016-08-11T00:00:00"/>
    <s v="GROUPM SERVICES AG"/>
    <x v="109"/>
    <x v="4"/>
  </r>
  <r>
    <d v="2016-06-06T00:00:00"/>
    <n v="18845"/>
    <n v="0"/>
    <n v="1"/>
    <s v="XAXIS-XP-UAP-D"/>
    <n v="1824.37"/>
    <s v="CHF"/>
    <s v=""/>
    <n v="399.74700000000001"/>
    <n v="0"/>
    <n v="383.75"/>
    <n v="4796.95"/>
    <n v="5180.7"/>
    <s v="CREDIT SUISSE"/>
    <x v="1"/>
    <x v="0"/>
    <x v="0"/>
    <d v="2016-01-01T00:00:00"/>
    <d v="2016-08-11T00:00:00"/>
    <s v="GROUPM SERVICES AG"/>
    <x v="110"/>
    <x v="4"/>
  </r>
  <r>
    <d v="2016-06-06T00:00:00"/>
    <n v="18845"/>
    <n v="0"/>
    <n v="2"/>
    <s v="XAXIS-XP-UAP-F"/>
    <n v="754.42"/>
    <s v="CHF"/>
    <s v=""/>
    <n v="164.14699999999999"/>
    <n v="0"/>
    <n v="157.6"/>
    <n v="1969.75"/>
    <n v="2127.35"/>
    <s v="CREDIT SUISSE"/>
    <x v="1"/>
    <x v="0"/>
    <x v="0"/>
    <d v="2016-01-01T00:00:00"/>
    <d v="2016-08-11T00:00:00"/>
    <s v="GROUPM SERVICES AG"/>
    <x v="110"/>
    <x v="4"/>
  </r>
  <r>
    <d v="2016-06-06T00:00:00"/>
    <n v="18845"/>
    <n v="0"/>
    <n v="3"/>
    <s v="XAXIS-XP-UAP-I"/>
    <n v="53.75"/>
    <s v="CHF"/>
    <s v=""/>
    <n v="26.706"/>
    <n v="0"/>
    <n v="25.65"/>
    <n v="320.45"/>
    <n v="346.1"/>
    <s v="CREDIT SUISSE"/>
    <x v="1"/>
    <x v="0"/>
    <x v="0"/>
    <d v="2016-01-01T00:00:00"/>
    <d v="2016-08-11T00:00:00"/>
    <s v="GROUPM SERVICES AG"/>
    <x v="110"/>
    <x v="4"/>
  </r>
  <r>
    <d v="2016-06-06T00:00:00"/>
    <n v="18846"/>
    <n v="0"/>
    <n v="5"/>
    <s v="XAXIS-XM-MRT-D"/>
    <n v="191.59"/>
    <s v="CHF"/>
    <s v=""/>
    <n v="20.27"/>
    <n v="0"/>
    <n v="45.4"/>
    <n v="567.54999999999995"/>
    <n v="612.95000000000005"/>
    <s v="CREDIT SUISSE"/>
    <x v="1"/>
    <x v="0"/>
    <x v="2"/>
    <d v="2016-01-01T00:00:00"/>
    <d v="2016-08-11T00:00:00"/>
    <s v="GROUPM SERVICES AG"/>
    <x v="149"/>
    <x v="4"/>
  </r>
  <r>
    <d v="2016-06-06T00:00:00"/>
    <n v="18846"/>
    <n v="0"/>
    <n v="6"/>
    <s v="XAXIS-XM-MRT-F"/>
    <n v="33.450000000000003"/>
    <s v="CHF"/>
    <s v=""/>
    <n v="8.6660000000000004"/>
    <n v="0"/>
    <n v="19.399999999999999"/>
    <n v="242.65"/>
    <n v="262.05"/>
    <s v="CREDIT SUISSE"/>
    <x v="1"/>
    <x v="0"/>
    <x v="2"/>
    <d v="2016-01-01T00:00:00"/>
    <d v="2016-08-11T00:00:00"/>
    <s v="GROUPM SERVICES AG"/>
    <x v="149"/>
    <x v="4"/>
  </r>
  <r>
    <d v="2016-06-06T00:00:00"/>
    <n v="18846"/>
    <n v="0"/>
    <n v="1"/>
    <s v="XAXIS-XT-ROLLS-D"/>
    <n v="318.14"/>
    <s v="CHF"/>
    <s v=""/>
    <n v="18.818999999999999"/>
    <n v="0"/>
    <n v="46.65"/>
    <n v="583.4"/>
    <n v="630.04999999999995"/>
    <s v="CREDIT SUISSE"/>
    <x v="1"/>
    <x v="0"/>
    <x v="1"/>
    <d v="2016-01-01T00:00:00"/>
    <d v="2016-08-11T00:00:00"/>
    <s v="GROUPM SERVICES AG"/>
    <x v="149"/>
    <x v="4"/>
  </r>
  <r>
    <d v="2016-06-06T00:00:00"/>
    <n v="18846"/>
    <n v="0"/>
    <n v="2"/>
    <s v="XAXIS-XT-ROLLS-F"/>
    <n v="49.24"/>
    <s v="CHF"/>
    <s v=""/>
    <n v="3.044"/>
    <n v="0"/>
    <n v="7.55"/>
    <n v="94.35"/>
    <n v="101.9"/>
    <s v="CREDIT SUISSE"/>
    <x v="1"/>
    <x v="0"/>
    <x v="1"/>
    <d v="2016-01-01T00:00:00"/>
    <d v="2016-08-11T00:00:00"/>
    <s v="GROUPM SERVICES AG"/>
    <x v="149"/>
    <x v="4"/>
  </r>
  <r>
    <d v="2016-06-06T00:00:00"/>
    <n v="18846"/>
    <n v="0"/>
    <n v="3"/>
    <s v="XAXIS-XP-UAP-D"/>
    <n v="245.77"/>
    <s v="CHF"/>
    <s v=""/>
    <n v="53.851999999999997"/>
    <n v="0"/>
    <n v="43.1"/>
    <n v="538.5"/>
    <n v="581.6"/>
    <s v="CREDIT SUISSE"/>
    <x v="1"/>
    <x v="0"/>
    <x v="0"/>
    <d v="2016-01-01T00:00:00"/>
    <d v="2016-08-11T00:00:00"/>
    <s v="GROUPM SERVICES AG"/>
    <x v="149"/>
    <x v="4"/>
  </r>
  <r>
    <d v="2016-06-06T00:00:00"/>
    <n v="18846"/>
    <n v="0"/>
    <n v="4"/>
    <s v="XAXIS-XP-UAP-F"/>
    <n v="70.25"/>
    <s v="CHF"/>
    <s v=""/>
    <n v="15.285"/>
    <n v="0"/>
    <n v="12.25"/>
    <n v="152.85"/>
    <n v="165.1"/>
    <s v="CREDIT SUISSE"/>
    <x v="1"/>
    <x v="0"/>
    <x v="0"/>
    <d v="2016-01-01T00:00:00"/>
    <d v="2016-08-11T00:00:00"/>
    <s v="GROUPM SERVICES AG"/>
    <x v="149"/>
    <x v="4"/>
  </r>
  <r>
    <d v="2016-06-06T00:00:00"/>
    <n v="18847"/>
    <n v="0"/>
    <n v="4"/>
    <s v="XAXIS-XP-HP-D"/>
    <n v="584.62"/>
    <s v="CHF"/>
    <s v=""/>
    <n v="91.828000000000003"/>
    <n v="0"/>
    <n v="168.95"/>
    <n v="2112.0500000000002"/>
    <n v="2281"/>
    <s v="CREDIT SUISSE"/>
    <x v="1"/>
    <x v="0"/>
    <x v="0"/>
    <d v="2016-01-01T00:00:00"/>
    <d v="2016-08-11T00:00:00"/>
    <s v="GROUPM SERVICES AG"/>
    <x v="181"/>
    <x v="4"/>
  </r>
  <r>
    <d v="2016-06-06T00:00:00"/>
    <n v="18847"/>
    <n v="0"/>
    <n v="5"/>
    <s v="XAXIS-XP-HP-F"/>
    <n v="175.04"/>
    <s v="CHF"/>
    <s v=""/>
    <n v="30.265000000000001"/>
    <n v="0"/>
    <n v="55.7"/>
    <n v="696.1"/>
    <n v="751.8"/>
    <s v="CREDIT SUISSE"/>
    <x v="1"/>
    <x v="0"/>
    <x v="0"/>
    <d v="2016-01-01T00:00:00"/>
    <d v="2016-08-11T00:00:00"/>
    <s v="GROUPM SERVICES AG"/>
    <x v="181"/>
    <x v="4"/>
  </r>
  <r>
    <d v="2016-06-06T00:00:00"/>
    <n v="18847"/>
    <n v="0"/>
    <n v="6"/>
    <s v="XAXIS-XP-HP-I"/>
    <n v="61.24"/>
    <s v="CHF"/>
    <s v=""/>
    <n v="9.0609999999999999"/>
    <n v="0"/>
    <n v="16.649999999999999"/>
    <n v="208.4"/>
    <n v="225.05"/>
    <s v="CREDIT SUISSE"/>
    <x v="1"/>
    <x v="0"/>
    <x v="0"/>
    <d v="2016-01-01T00:00:00"/>
    <d v="2016-08-11T00:00:00"/>
    <s v="GROUPM SERVICES AG"/>
    <x v="181"/>
    <x v="4"/>
  </r>
  <r>
    <d v="2016-06-06T00:00:00"/>
    <n v="18847"/>
    <n v="0"/>
    <n v="1"/>
    <s v="XAXIS-XP-UAP-D"/>
    <n v="699.74"/>
    <s v="CHF"/>
    <s v=""/>
    <n v="153.32400000000001"/>
    <n v="0"/>
    <n v="147.19999999999999"/>
    <n v="1839.9"/>
    <n v="1987.1"/>
    <s v="CREDIT SUISSE"/>
    <x v="1"/>
    <x v="0"/>
    <x v="0"/>
    <d v="2016-01-01T00:00:00"/>
    <d v="2016-08-11T00:00:00"/>
    <s v="GROUPM SERVICES AG"/>
    <x v="181"/>
    <x v="4"/>
  </r>
  <r>
    <d v="2016-06-06T00:00:00"/>
    <n v="18847"/>
    <n v="0"/>
    <n v="2"/>
    <s v="XAXIS-XP-UAP-F"/>
    <n v="272"/>
    <s v="CHF"/>
    <s v=""/>
    <n v="59.182000000000002"/>
    <n v="0"/>
    <n v="56.8"/>
    <n v="710.2"/>
    <n v="767"/>
    <s v="CREDIT SUISSE"/>
    <x v="1"/>
    <x v="0"/>
    <x v="0"/>
    <d v="2016-01-01T00:00:00"/>
    <d v="2016-08-11T00:00:00"/>
    <s v="GROUPM SERVICES AG"/>
    <x v="181"/>
    <x v="4"/>
  </r>
  <r>
    <d v="2016-06-06T00:00:00"/>
    <n v="18847"/>
    <n v="0"/>
    <n v="3"/>
    <s v="XAXIS-XP-UAP-I"/>
    <n v="30.09"/>
    <s v="CHF"/>
    <s v=""/>
    <n v="14.95"/>
    <n v="0"/>
    <n v="14.35"/>
    <n v="179.4"/>
    <n v="193.75"/>
    <s v="CREDIT SUISSE"/>
    <x v="1"/>
    <x v="0"/>
    <x v="0"/>
    <d v="2016-01-01T00:00:00"/>
    <d v="2016-08-11T00:00:00"/>
    <s v="GROUPM SERVICES AG"/>
    <x v="181"/>
    <x v="4"/>
  </r>
  <r>
    <d v="2016-06-06T00:00:00"/>
    <n v="18848"/>
    <n v="0"/>
    <n v="1"/>
    <s v="XAXIS-XP-WB-D"/>
    <n v="444.59"/>
    <s v="CHF"/>
    <s v=""/>
    <n v="59.981000000000002"/>
    <n v="0"/>
    <n v="115.15"/>
    <n v="1439.55"/>
    <n v="1554.7"/>
    <s v="CREDIT SUISSE"/>
    <x v="1"/>
    <x v="0"/>
    <x v="0"/>
    <d v="2016-01-01T00:00:00"/>
    <d v="2016-08-11T00:00:00"/>
    <s v="GROUPM SERVICES AG"/>
    <x v="182"/>
    <x v="4"/>
  </r>
  <r>
    <d v="2016-06-06T00:00:00"/>
    <n v="18848"/>
    <n v="0"/>
    <n v="2"/>
    <s v="XAXIS-XP-WB-F"/>
    <n v="46.75"/>
    <s v="CHF"/>
    <s v=""/>
    <n v="7.7720000000000002"/>
    <n v="0"/>
    <n v="14.9"/>
    <n v="186.55"/>
    <n v="201.45"/>
    <s v="CREDIT SUISSE"/>
    <x v="1"/>
    <x v="0"/>
    <x v="0"/>
    <d v="2016-01-01T00:00:00"/>
    <d v="2016-08-11T00:00:00"/>
    <s v="GROUPM SERVICES AG"/>
    <x v="182"/>
    <x v="4"/>
  </r>
  <r>
    <d v="2016-06-06T00:00:00"/>
    <n v="18848"/>
    <n v="0"/>
    <n v="3"/>
    <s v="XAXIS-XP-WB-I"/>
    <n v="34.35"/>
    <s v="CHF"/>
    <s v=""/>
    <n v="6.0620000000000003"/>
    <n v="0"/>
    <n v="11.65"/>
    <n v="145.5"/>
    <n v="157.15"/>
    <s v="CREDIT SUISSE"/>
    <x v="1"/>
    <x v="0"/>
    <x v="0"/>
    <d v="2016-01-01T00:00:00"/>
    <d v="2016-08-11T00:00:00"/>
    <s v="GROUPM SERVICES AG"/>
    <x v="182"/>
    <x v="4"/>
  </r>
  <r>
    <d v="2016-06-06T00:00:00"/>
    <n v="18848"/>
    <n v="0"/>
    <n v="4"/>
    <s v="XAXIS-XM-MRT-D"/>
    <n v="299.66000000000003"/>
    <s v="CHF"/>
    <s v=""/>
    <n v="31.704000000000001"/>
    <n v="0"/>
    <n v="65.95"/>
    <n v="824.3"/>
    <n v="890.25"/>
    <s v="CREDIT SUISSE"/>
    <x v="1"/>
    <x v="0"/>
    <x v="2"/>
    <d v="2016-01-01T00:00:00"/>
    <d v="2016-08-11T00:00:00"/>
    <s v="GROUPM SERVICES AG"/>
    <x v="182"/>
    <x v="4"/>
  </r>
  <r>
    <d v="2016-06-06T00:00:00"/>
    <n v="18848"/>
    <n v="0"/>
    <n v="5"/>
    <s v="XAXIS-XM-MRT-F"/>
    <n v="52.54"/>
    <s v="CHF"/>
    <s v=""/>
    <n v="13.613"/>
    <n v="0"/>
    <n v="28.3"/>
    <n v="353.95"/>
    <n v="382.25"/>
    <s v="CREDIT SUISSE"/>
    <x v="1"/>
    <x v="0"/>
    <x v="2"/>
    <d v="2016-01-01T00:00:00"/>
    <d v="2016-08-11T00:00:00"/>
    <s v="GROUPM SERVICES AG"/>
    <x v="182"/>
    <x v="4"/>
  </r>
  <r>
    <d v="2016-06-06T00:00:00"/>
    <n v="18848"/>
    <n v="0"/>
    <n v="6"/>
    <s v="XAXIS-XM-MRT-I"/>
    <n v="24.64"/>
    <s v="CHF"/>
    <s v=""/>
    <n v="2.5579999999999998"/>
    <n v="0"/>
    <n v="5.3"/>
    <n v="66.5"/>
    <n v="71.8"/>
    <s v="CREDIT SUISSE"/>
    <x v="1"/>
    <x v="0"/>
    <x v="2"/>
    <d v="2016-01-01T00:00:00"/>
    <d v="2016-08-11T00:00:00"/>
    <s v="GROUPM SERVICES AG"/>
    <x v="182"/>
    <x v="4"/>
  </r>
  <r>
    <d v="2016-06-06T00:00:00"/>
    <n v="18848"/>
    <n v="0"/>
    <n v="7"/>
    <s v="XAXIS-XT-ROLLS-D"/>
    <n v="514.64"/>
    <s v="CHF"/>
    <s v=""/>
    <n v="30.443000000000001"/>
    <n v="0"/>
    <n v="70.650000000000006"/>
    <n v="882.85"/>
    <n v="953.5"/>
    <s v="CREDIT SUISSE"/>
    <x v="1"/>
    <x v="0"/>
    <x v="1"/>
    <d v="2016-01-01T00:00:00"/>
    <d v="2016-08-11T00:00:00"/>
    <s v="GROUPM SERVICES AG"/>
    <x v="182"/>
    <x v="4"/>
  </r>
  <r>
    <d v="2016-06-06T00:00:00"/>
    <n v="18848"/>
    <n v="0"/>
    <n v="8"/>
    <s v="XAXIS-XT-ROLLS-F"/>
    <n v="181.98"/>
    <s v="CHF"/>
    <s v=""/>
    <n v="11.249000000000001"/>
    <n v="0"/>
    <n v="26.1"/>
    <n v="326.2"/>
    <n v="352.3"/>
    <s v="CREDIT SUISSE"/>
    <x v="1"/>
    <x v="0"/>
    <x v="1"/>
    <d v="2016-01-01T00:00:00"/>
    <d v="2016-08-11T00:00:00"/>
    <s v="GROUPM SERVICES AG"/>
    <x v="182"/>
    <x v="4"/>
  </r>
  <r>
    <d v="2016-06-06T00:00:00"/>
    <n v="18848"/>
    <n v="0"/>
    <n v="9"/>
    <s v="XAXIS-XT-ROLLS-I"/>
    <n v="41.74"/>
    <s v="CHF"/>
    <s v=""/>
    <n v="2.5569999999999999"/>
    <n v="0"/>
    <n v="5.95"/>
    <n v="74.150000000000006"/>
    <n v="80.099999999999994"/>
    <s v="CREDIT SUISSE"/>
    <x v="1"/>
    <x v="0"/>
    <x v="1"/>
    <d v="2016-01-01T00:00:00"/>
    <d v="2016-08-11T00:00:00"/>
    <s v="GROUPM SERVICES AG"/>
    <x v="182"/>
    <x v="4"/>
  </r>
  <r>
    <d v="2016-06-06T00:00:00"/>
    <n v="18849"/>
    <n v="0"/>
    <n v="1"/>
    <s v="XAXIS-XP-UAP-D"/>
    <n v="2479.11"/>
    <s v="CHF"/>
    <s v=""/>
    <n v="543.21100000000001"/>
    <n v="0"/>
    <n v="347.65"/>
    <n v="4345.7"/>
    <n v="4693.3500000000004"/>
    <s v="DANONE"/>
    <x v="1"/>
    <x v="0"/>
    <x v="0"/>
    <d v="2016-01-01T00:00:00"/>
    <d v="2016-08-11T00:00:00"/>
    <s v="GROUPM SERVICES AG"/>
    <x v="62"/>
    <x v="4"/>
  </r>
  <r>
    <d v="2016-06-06T00:00:00"/>
    <n v="18849"/>
    <n v="0"/>
    <n v="2"/>
    <s v="XAXIS-XP-UAP-F"/>
    <n v="1137.01"/>
    <s v="CHF"/>
    <s v=""/>
    <n v="247.392"/>
    <n v="0"/>
    <n v="158.35"/>
    <n v="1979.15"/>
    <n v="2137.5"/>
    <s v="DANONE"/>
    <x v="1"/>
    <x v="0"/>
    <x v="0"/>
    <d v="2016-01-01T00:00:00"/>
    <d v="2016-08-11T00:00:00"/>
    <s v="GROUPM SERVICES AG"/>
    <x v="62"/>
    <x v="4"/>
  </r>
  <r>
    <d v="2016-06-06T00:00:00"/>
    <n v="18852"/>
    <n v="0"/>
    <n v="1"/>
    <s v="XAXIS-XT-ROLLS-D"/>
    <n v="1749.52"/>
    <s v="CHF"/>
    <s v=""/>
    <n v="103.491"/>
    <n v="0"/>
    <n v="240.1"/>
    <n v="3001.25"/>
    <n v="3241.35"/>
    <s v="EMMI"/>
    <x v="1"/>
    <x v="0"/>
    <x v="1"/>
    <d v="2016-01-01T00:00:00"/>
    <d v="2016-08-11T00:00:00"/>
    <s v="GROUPM SERVICES AG"/>
    <x v="112"/>
    <x v="4"/>
  </r>
  <r>
    <d v="2016-06-06T00:00:00"/>
    <n v="18852"/>
    <n v="0"/>
    <n v="2"/>
    <s v="XAXIS-XT-ROLLS-F"/>
    <n v="177.87"/>
    <s v="CHF"/>
    <s v=""/>
    <n v="10.994999999999999"/>
    <n v="0"/>
    <n v="25.5"/>
    <n v="318.85000000000002"/>
    <n v="344.35"/>
    <s v="EMMI"/>
    <x v="1"/>
    <x v="0"/>
    <x v="1"/>
    <d v="2016-01-01T00:00:00"/>
    <d v="2016-08-11T00:00:00"/>
    <s v="GROUPM SERVICES AG"/>
    <x v="112"/>
    <x v="4"/>
  </r>
  <r>
    <d v="2016-06-06T00:00:00"/>
    <n v="18852"/>
    <n v="0"/>
    <n v="3"/>
    <s v="XAXIS-XP-UAP-D"/>
    <n v="6.31"/>
    <s v="CHF"/>
    <s v=""/>
    <n v="1.383"/>
    <n v="0"/>
    <n v="1.35"/>
    <n v="16.600000000000001"/>
    <n v="17.95"/>
    <s v="EMMI"/>
    <x v="1"/>
    <x v="0"/>
    <x v="0"/>
    <d v="2016-01-01T00:00:00"/>
    <d v="2016-08-11T00:00:00"/>
    <s v="GROUPM SERVICES AG"/>
    <x v="112"/>
    <x v="4"/>
  </r>
  <r>
    <d v="2016-06-06T00:00:00"/>
    <n v="18852"/>
    <n v="0"/>
    <n v="4"/>
    <s v="XAXIS-XP-UAP-F"/>
    <n v="49.87"/>
    <s v="CHF"/>
    <s v=""/>
    <n v="10.85"/>
    <n v="0"/>
    <n v="10.4"/>
    <n v="130.19999999999999"/>
    <n v="140.6"/>
    <s v="EMMI"/>
    <x v="1"/>
    <x v="0"/>
    <x v="0"/>
    <d v="2016-01-01T00:00:00"/>
    <d v="2016-08-11T00:00:00"/>
    <s v="GROUPM SERVICES AG"/>
    <x v="112"/>
    <x v="4"/>
  </r>
  <r>
    <d v="2016-06-06T00:00:00"/>
    <n v="18853"/>
    <n v="0"/>
    <n v="1"/>
    <s v="XAXIS-XT-ROLLS-D"/>
    <n v="706.1"/>
    <s v="CHF"/>
    <s v=""/>
    <n v="41.768999999999998"/>
    <n v="0"/>
    <n v="96.9"/>
    <n v="1211.3"/>
    <n v="1308.2"/>
    <s v="EMMI"/>
    <x v="1"/>
    <x v="0"/>
    <x v="1"/>
    <d v="2016-01-01T00:00:00"/>
    <d v="2016-08-11T00:00:00"/>
    <s v="GROUPM SERVICES AG"/>
    <x v="151"/>
    <x v="4"/>
  </r>
  <r>
    <d v="2016-06-06T00:00:00"/>
    <n v="18853"/>
    <n v="0"/>
    <n v="2"/>
    <s v="XAXIS-XT-ROLLS-F"/>
    <n v="149.47999999999999"/>
    <s v="CHF"/>
    <s v=""/>
    <n v="9.24"/>
    <n v="0"/>
    <n v="21.45"/>
    <n v="267.95"/>
    <n v="289.39999999999998"/>
    <s v="EMMI"/>
    <x v="1"/>
    <x v="0"/>
    <x v="1"/>
    <d v="2016-01-01T00:00:00"/>
    <d v="2016-08-11T00:00:00"/>
    <s v="GROUPM SERVICES AG"/>
    <x v="151"/>
    <x v="4"/>
  </r>
  <r>
    <d v="2016-06-06T00:00:00"/>
    <n v="18854"/>
    <n v="0"/>
    <n v="1"/>
    <s v="XAXIS-XT-ROLLS-D"/>
    <n v="4355.29"/>
    <s v="CHF"/>
    <s v=""/>
    <n v="257.63299999999998"/>
    <n v="0"/>
    <n v="597.70000000000005"/>
    <n v="7471.35"/>
    <n v="8069.05"/>
    <s v="EMMI"/>
    <x v="1"/>
    <x v="0"/>
    <x v="1"/>
    <d v="2016-01-01T00:00:00"/>
    <d v="2016-08-11T00:00:00"/>
    <s v="GROUPM SERVICES AG"/>
    <x v="152"/>
    <x v="4"/>
  </r>
  <r>
    <d v="2016-06-06T00:00:00"/>
    <n v="18854"/>
    <n v="0"/>
    <n v="4"/>
    <s v="XAXIS-XT-ROLLS-D"/>
    <n v="1213.6400000000001"/>
    <s v="CHF"/>
    <s v=""/>
    <n v="71.792000000000002"/>
    <n v="0"/>
    <n v="166.55"/>
    <n v="2081.9499999999998"/>
    <n v="2248.5"/>
    <s v="EMMI"/>
    <x v="1"/>
    <x v="0"/>
    <x v="1"/>
    <d v="2016-01-01T00:00:00"/>
    <d v="2016-08-11T00:00:00"/>
    <s v="GROUPM SERVICES AG"/>
    <x v="152"/>
    <x v="4"/>
  </r>
  <r>
    <d v="2016-06-06T00:00:00"/>
    <n v="18854"/>
    <n v="0"/>
    <n v="2"/>
    <s v="XAXIS-XT-ROLLS-F"/>
    <n v="1726.17"/>
    <s v="CHF"/>
    <s v=""/>
    <n v="106.703"/>
    <n v="0"/>
    <n v="247.55"/>
    <n v="3094.4"/>
    <n v="3341.95"/>
    <s v="EMMI"/>
    <x v="1"/>
    <x v="0"/>
    <x v="1"/>
    <d v="2016-01-01T00:00:00"/>
    <d v="2016-08-11T00:00:00"/>
    <s v="GROUPM SERVICES AG"/>
    <x v="152"/>
    <x v="4"/>
  </r>
  <r>
    <d v="2016-06-06T00:00:00"/>
    <n v="18854"/>
    <n v="0"/>
    <n v="5"/>
    <s v="XAXIS-XT-ROLLS-F"/>
    <n v="387.54"/>
    <s v="CHF"/>
    <s v=""/>
    <n v="23.956"/>
    <n v="0"/>
    <n v="55.6"/>
    <n v="694.7"/>
    <n v="750.3"/>
    <s v="EMMI"/>
    <x v="1"/>
    <x v="0"/>
    <x v="1"/>
    <d v="2016-01-01T00:00:00"/>
    <d v="2016-08-11T00:00:00"/>
    <s v="GROUPM SERVICES AG"/>
    <x v="152"/>
    <x v="4"/>
  </r>
  <r>
    <d v="2016-06-06T00:00:00"/>
    <n v="18854"/>
    <n v="0"/>
    <n v="3"/>
    <s v="XAXIS-XT-ROLLS-I"/>
    <n v="365.9"/>
    <s v="CHF"/>
    <s v=""/>
    <n v="22.414000000000001"/>
    <n v="0"/>
    <n v="52"/>
    <n v="650"/>
    <n v="702"/>
    <s v="EMMI"/>
    <x v="1"/>
    <x v="0"/>
    <x v="1"/>
    <d v="2016-01-01T00:00:00"/>
    <d v="2016-08-11T00:00:00"/>
    <s v="GROUPM SERVICES AG"/>
    <x v="152"/>
    <x v="4"/>
  </r>
  <r>
    <d v="2016-06-06T00:00:00"/>
    <n v="18854"/>
    <n v="0"/>
    <n v="6"/>
    <s v="XAXIS-XT-ROLLS-I"/>
    <n v="84.95"/>
    <s v="CHF"/>
    <s v=""/>
    <n v="5.2039999999999997"/>
    <n v="0"/>
    <n v="12.05"/>
    <n v="150.9"/>
    <n v="162.94999999999999"/>
    <s v="EMMI"/>
    <x v="1"/>
    <x v="0"/>
    <x v="1"/>
    <d v="2016-01-01T00:00:00"/>
    <d v="2016-08-11T00:00:00"/>
    <s v="GROUPM SERVICES AG"/>
    <x v="152"/>
    <x v="4"/>
  </r>
  <r>
    <d v="2016-06-06T00:00:00"/>
    <n v="18855"/>
    <n v="0"/>
    <n v="1"/>
    <s v="XAXIS-XT-ROLLS-D"/>
    <n v="1156.67"/>
    <s v="CHF"/>
    <s v=""/>
    <n v="68.421999999999997"/>
    <n v="0"/>
    <n v="202.55"/>
    <n v="2531.6"/>
    <n v="2734.15"/>
    <s v="EMMI"/>
    <x v="1"/>
    <x v="0"/>
    <x v="1"/>
    <d v="2016-01-01T00:00:00"/>
    <d v="2016-08-11T00:00:00"/>
    <s v="GROUPM SERVICES AG"/>
    <x v="113"/>
    <x v="4"/>
  </r>
  <r>
    <d v="2016-06-06T00:00:00"/>
    <n v="18856"/>
    <n v="0"/>
    <n v="1"/>
    <s v="XAXIS-XT-ROLLS-D"/>
    <n v="1491.16"/>
    <s v="CHF"/>
    <s v=""/>
    <n v="88.207999999999998"/>
    <n v="0"/>
    <n v="204.65"/>
    <n v="2558.0500000000002"/>
    <n v="2762.7"/>
    <s v="EMMI"/>
    <x v="1"/>
    <x v="0"/>
    <x v="1"/>
    <d v="2016-01-01T00:00:00"/>
    <d v="2016-08-11T00:00:00"/>
    <s v="GROUPM SERVICES AG"/>
    <x v="183"/>
    <x v="4"/>
  </r>
  <r>
    <d v="2016-06-06T00:00:00"/>
    <n v="18856"/>
    <n v="0"/>
    <n v="2"/>
    <s v="XAXIS-XT-ROLLS-F"/>
    <n v="552.34"/>
    <s v="CHF"/>
    <s v=""/>
    <n v="34.143000000000001"/>
    <n v="0"/>
    <n v="79.2"/>
    <n v="990.15"/>
    <n v="1069.3499999999999"/>
    <s v="EMMI"/>
    <x v="1"/>
    <x v="0"/>
    <x v="1"/>
    <d v="2016-01-01T00:00:00"/>
    <d v="2016-08-11T00:00:00"/>
    <s v="GROUPM SERVICES AG"/>
    <x v="183"/>
    <x v="4"/>
  </r>
  <r>
    <d v="2016-06-06T00:00:00"/>
    <n v="18856"/>
    <n v="0"/>
    <n v="3"/>
    <s v="XAXIS-XT-ROLLS-I"/>
    <n v="119.82"/>
    <s v="CHF"/>
    <s v=""/>
    <n v="7.34"/>
    <n v="0"/>
    <n v="17.05"/>
    <n v="212.85"/>
    <n v="229.9"/>
    <s v="EMMI"/>
    <x v="1"/>
    <x v="0"/>
    <x v="1"/>
    <d v="2016-01-01T00:00:00"/>
    <d v="2016-08-11T00:00:00"/>
    <s v="GROUPM SERVICES AG"/>
    <x v="183"/>
    <x v="4"/>
  </r>
  <r>
    <d v="2016-06-06T00:00:00"/>
    <n v="18857"/>
    <n v="0"/>
    <n v="1"/>
    <s v="XAXIS-XP-WB-D"/>
    <n v="797.73"/>
    <s v="CHF"/>
    <s v=""/>
    <n v="107.626"/>
    <n v="0"/>
    <n v="275.5"/>
    <n v="3444.05"/>
    <n v="3719.55"/>
    <s v="IKEA AG"/>
    <x v="1"/>
    <x v="0"/>
    <x v="0"/>
    <d v="2016-01-01T00:00:00"/>
    <d v="2016-08-11T00:00:00"/>
    <s v="GROUPM SERVICES AG"/>
    <x v="154"/>
    <x v="4"/>
  </r>
  <r>
    <d v="2016-06-06T00:00:00"/>
    <n v="18857"/>
    <n v="0"/>
    <n v="2"/>
    <s v="XAXIS-XP-WB-F"/>
    <n v="349.75"/>
    <s v="CHF"/>
    <s v=""/>
    <n v="58.146000000000001"/>
    <n v="0"/>
    <n v="148.85"/>
    <n v="1860.65"/>
    <n v="2009.5"/>
    <s v="IKEA AG"/>
    <x v="1"/>
    <x v="0"/>
    <x v="0"/>
    <d v="2016-01-01T00:00:00"/>
    <d v="2016-08-11T00:00:00"/>
    <s v="GROUPM SERVICES AG"/>
    <x v="154"/>
    <x v="4"/>
  </r>
  <r>
    <d v="2016-06-06T00:00:00"/>
    <n v="18857"/>
    <n v="0"/>
    <n v="3"/>
    <s v="XAXIS-XP-WB-I"/>
    <n v="45.56"/>
    <s v="CHF"/>
    <s v=""/>
    <n v="8.0410000000000004"/>
    <n v="0"/>
    <n v="20.6"/>
    <n v="257.3"/>
    <n v="277.89999999999998"/>
    <s v="IKEA AG"/>
    <x v="1"/>
    <x v="0"/>
    <x v="0"/>
    <d v="2016-01-01T00:00:00"/>
    <d v="2016-08-11T00:00:00"/>
    <s v="GROUPM SERVICES AG"/>
    <x v="154"/>
    <x v="4"/>
  </r>
  <r>
    <d v="2016-06-06T00:00:00"/>
    <n v="18858"/>
    <n v="0"/>
    <n v="1"/>
    <s v="XAXIS-XT-ROLLS-D"/>
    <n v="8403.07"/>
    <s v="CHF"/>
    <s v=""/>
    <n v="497.07600000000002"/>
    <n v="0"/>
    <n v="1153.2"/>
    <n v="14415.2"/>
    <n v="15568.4"/>
    <s v="IKEA AG"/>
    <x v="1"/>
    <x v="0"/>
    <x v="1"/>
    <d v="2016-01-01T00:00:00"/>
    <d v="2016-08-11T00:00:00"/>
    <s v="GROUPM SERVICES AG"/>
    <x v="155"/>
    <x v="4"/>
  </r>
  <r>
    <d v="2016-06-06T00:00:00"/>
    <n v="18858"/>
    <n v="0"/>
    <n v="2"/>
    <s v="XAXIS-XT-ROLLS-F"/>
    <n v="1437.77"/>
    <s v="CHF"/>
    <s v=""/>
    <n v="88.876000000000005"/>
    <n v="0"/>
    <n v="206.2"/>
    <n v="2577.4"/>
    <n v="2783.6"/>
    <s v="IKEA AG"/>
    <x v="1"/>
    <x v="0"/>
    <x v="1"/>
    <d v="2016-01-01T00:00:00"/>
    <d v="2016-08-11T00:00:00"/>
    <s v="GROUPM SERVICES AG"/>
    <x v="155"/>
    <x v="4"/>
  </r>
  <r>
    <d v="2016-06-06T00:00:00"/>
    <n v="18858"/>
    <n v="0"/>
    <n v="3"/>
    <s v="XAXIS-XT-ROLLS-I"/>
    <n v="115.12"/>
    <s v="CHF"/>
    <s v=""/>
    <n v="7.0519999999999996"/>
    <n v="0"/>
    <n v="16.350000000000001"/>
    <n v="204.5"/>
    <n v="220.85"/>
    <s v="IKEA AG"/>
    <x v="1"/>
    <x v="0"/>
    <x v="1"/>
    <d v="2016-01-01T00:00:00"/>
    <d v="2016-08-11T00:00:00"/>
    <s v="GROUPM SERVICES AG"/>
    <x v="155"/>
    <x v="4"/>
  </r>
  <r>
    <d v="2016-06-06T00:00:00"/>
    <n v="18859"/>
    <n v="0"/>
    <n v="1"/>
    <s v="XAXIS-XP-WB-D"/>
    <n v="66.2"/>
    <s v="CHF"/>
    <s v=""/>
    <n v="8.9320000000000004"/>
    <n v="0"/>
    <n v="20"/>
    <n v="250.1"/>
    <n v="270.10000000000002"/>
    <s v="SKODA"/>
    <x v="1"/>
    <x v="0"/>
    <x v="0"/>
    <d v="2016-01-01T00:00:00"/>
    <d v="2016-08-11T00:00:00"/>
    <s v="GROUPM SERVICES AG"/>
    <x v="157"/>
    <x v="4"/>
  </r>
  <r>
    <d v="2016-06-06T00:00:00"/>
    <n v="18859"/>
    <n v="0"/>
    <n v="2"/>
    <s v="XAXIS-XP-WB-D"/>
    <n v="50.92"/>
    <s v="CHF"/>
    <s v=""/>
    <n v="6.87"/>
    <n v="0"/>
    <n v="15.4"/>
    <n v="192.35"/>
    <n v="207.75"/>
    <s v="SKODA"/>
    <x v="1"/>
    <x v="0"/>
    <x v="0"/>
    <d v="2016-01-01T00:00:00"/>
    <d v="2016-08-11T00:00:00"/>
    <s v="GROUPM SERVICES AG"/>
    <x v="157"/>
    <x v="4"/>
  </r>
  <r>
    <d v="2016-06-06T00:00:00"/>
    <n v="18859"/>
    <n v="0"/>
    <n v="3"/>
    <s v="XAXIS-XP-WB-D"/>
    <n v="100.64"/>
    <s v="CHF"/>
    <s v=""/>
    <n v="13.577999999999999"/>
    <n v="0"/>
    <n v="30.4"/>
    <n v="380.2"/>
    <n v="410.6"/>
    <s v="SKODA"/>
    <x v="1"/>
    <x v="0"/>
    <x v="0"/>
    <d v="2016-01-01T00:00:00"/>
    <d v="2016-08-11T00:00:00"/>
    <s v="GROUPM SERVICES AG"/>
    <x v="157"/>
    <x v="4"/>
  </r>
  <r>
    <d v="2016-06-06T00:00:00"/>
    <n v="18859"/>
    <n v="0"/>
    <n v="4"/>
    <s v="XAXIS-XP-WB-D"/>
    <n v="98.4"/>
    <s v="CHF"/>
    <s v=""/>
    <n v="13.275"/>
    <n v="0"/>
    <n v="29.75"/>
    <n v="371.7"/>
    <n v="401.45"/>
    <s v="SKODA"/>
    <x v="1"/>
    <x v="0"/>
    <x v="0"/>
    <d v="2016-01-01T00:00:00"/>
    <d v="2016-08-11T00:00:00"/>
    <s v="GROUPM SERVICES AG"/>
    <x v="157"/>
    <x v="4"/>
  </r>
  <r>
    <d v="2016-06-06T00:00:00"/>
    <n v="18859"/>
    <n v="0"/>
    <n v="5"/>
    <s v="XAXIS-XP-WB-D"/>
    <n v="76.38"/>
    <s v="CHF"/>
    <s v=""/>
    <n v="10.305"/>
    <n v="0"/>
    <n v="23.1"/>
    <n v="288.55"/>
    <n v="311.64999999999998"/>
    <s v="SKODA"/>
    <x v="1"/>
    <x v="0"/>
    <x v="0"/>
    <d v="2016-01-01T00:00:00"/>
    <d v="2016-08-11T00:00:00"/>
    <s v="GROUPM SERVICES AG"/>
    <x v="157"/>
    <x v="4"/>
  </r>
  <r>
    <d v="2016-06-06T00:00:00"/>
    <n v="18859"/>
    <n v="0"/>
    <n v="6"/>
    <s v="XAXIS-XP-WB-D"/>
    <n v="98.46"/>
    <s v="CHF"/>
    <s v=""/>
    <n v="13.284000000000001"/>
    <n v="0"/>
    <n v="29.75"/>
    <n v="371.95"/>
    <n v="401.7"/>
    <s v="SKODA"/>
    <x v="1"/>
    <x v="0"/>
    <x v="0"/>
    <d v="2016-01-01T00:00:00"/>
    <d v="2016-08-11T00:00:00"/>
    <s v="GROUPM SERVICES AG"/>
    <x v="157"/>
    <x v="4"/>
  </r>
  <r>
    <d v="2016-06-06T00:00:00"/>
    <n v="18859"/>
    <n v="0"/>
    <n v="7"/>
    <s v="XAXIS-XP-WB-F"/>
    <n v="86.74"/>
    <s v="CHF"/>
    <s v=""/>
    <n v="14.42"/>
    <n v="0"/>
    <n v="32.299999999999997"/>
    <n v="403.75"/>
    <n v="436.05"/>
    <s v="SKODA"/>
    <x v="1"/>
    <x v="0"/>
    <x v="0"/>
    <d v="2016-01-01T00:00:00"/>
    <d v="2016-08-11T00:00:00"/>
    <s v="GROUPM SERVICES AG"/>
    <x v="157"/>
    <x v="4"/>
  </r>
  <r>
    <d v="2016-06-06T00:00:00"/>
    <n v="18859"/>
    <n v="0"/>
    <n v="9"/>
    <s v="XAXIS-XP-WB-F"/>
    <n v="82.27"/>
    <s v="CHF"/>
    <s v=""/>
    <n v="13.677"/>
    <n v="0"/>
    <n v="30.65"/>
    <n v="382.95"/>
    <n v="413.6"/>
    <s v="SKODA"/>
    <x v="1"/>
    <x v="0"/>
    <x v="0"/>
    <d v="2016-01-01T00:00:00"/>
    <d v="2016-08-11T00:00:00"/>
    <s v="GROUPM SERVICES AG"/>
    <x v="157"/>
    <x v="4"/>
  </r>
  <r>
    <d v="2016-06-06T00:00:00"/>
    <n v="18859"/>
    <n v="0"/>
    <n v="8"/>
    <s v="XAXIS-XP-WB-I"/>
    <n v="37.15"/>
    <s v="CHF"/>
    <s v=""/>
    <n v="6.5570000000000004"/>
    <n v="0"/>
    <n v="14.7"/>
    <n v="183.6"/>
    <n v="198.3"/>
    <s v="SKODA"/>
    <x v="1"/>
    <x v="0"/>
    <x v="0"/>
    <d v="2016-01-01T00:00:00"/>
    <d v="2016-08-11T00:00:00"/>
    <s v="GROUPM SERVICES AG"/>
    <x v="157"/>
    <x v="4"/>
  </r>
  <r>
    <d v="2016-06-06T00:00:00"/>
    <n v="18860"/>
    <n v="0"/>
    <n v="1"/>
    <s v="XAXIS-XP-HP-D"/>
    <n v="2038.71"/>
    <s v="CHF"/>
    <s v=""/>
    <n v="320.22500000000002"/>
    <n v="0"/>
    <n v="486.75"/>
    <n v="6084.3"/>
    <n v="6571.05"/>
    <s v="SKODA"/>
    <x v="1"/>
    <x v="0"/>
    <x v="0"/>
    <d v="2016-01-01T00:00:00"/>
    <d v="2016-08-11T00:00:00"/>
    <s v="GROUPM SERVICES AG"/>
    <x v="184"/>
    <x v="4"/>
  </r>
  <r>
    <d v="2016-06-06T00:00:00"/>
    <n v="18860"/>
    <n v="0"/>
    <n v="2"/>
    <s v="XAXIS-XP-HP-F"/>
    <n v="1063.3800000000001"/>
    <s v="CHF"/>
    <s v=""/>
    <n v="183.86099999999999"/>
    <n v="0"/>
    <n v="279.45"/>
    <n v="3493.35"/>
    <n v="3772.8"/>
    <s v="SKODA"/>
    <x v="1"/>
    <x v="0"/>
    <x v="0"/>
    <d v="2016-01-01T00:00:00"/>
    <d v="2016-08-11T00:00:00"/>
    <s v="GROUPM SERVICES AG"/>
    <x v="184"/>
    <x v="4"/>
  </r>
  <r>
    <d v="2016-06-06T00:00:00"/>
    <n v="18860"/>
    <n v="0"/>
    <n v="3"/>
    <s v="XAXIS-XP-HP-I"/>
    <n v="142.29"/>
    <s v="CHF"/>
    <s v=""/>
    <n v="21.053000000000001"/>
    <n v="0"/>
    <n v="32"/>
    <n v="400"/>
    <n v="432"/>
    <s v="SKODA"/>
    <x v="1"/>
    <x v="0"/>
    <x v="0"/>
    <d v="2016-01-01T00:00:00"/>
    <d v="2016-08-11T00:00:00"/>
    <s v="GROUPM SERVICES AG"/>
    <x v="184"/>
    <x v="4"/>
  </r>
  <r>
    <d v="2016-06-06T00:00:00"/>
    <n v="18861"/>
    <n v="0"/>
    <n v="4"/>
    <s v="XAXIS-XP-WB-D"/>
    <n v="679.74"/>
    <s v="CHF"/>
    <s v=""/>
    <n v="91.706999999999994"/>
    <n v="0"/>
    <n v="205.4"/>
    <n v="2567.8000000000002"/>
    <n v="2773.2"/>
    <s v="SKODA"/>
    <x v="1"/>
    <x v="0"/>
    <x v="0"/>
    <d v="2016-01-01T00:00:00"/>
    <d v="2016-08-11T00:00:00"/>
    <s v="GROUPM SERVICES AG"/>
    <x v="185"/>
    <x v="4"/>
  </r>
  <r>
    <d v="2016-06-06T00:00:00"/>
    <n v="18861"/>
    <n v="0"/>
    <n v="5"/>
    <s v="XAXIS-XP-WB-F"/>
    <n v="573.46"/>
    <s v="CHF"/>
    <s v=""/>
    <n v="95.335999999999999"/>
    <n v="0"/>
    <n v="213.55"/>
    <n v="2669.4"/>
    <n v="2882.95"/>
    <s v="SKODA"/>
    <x v="1"/>
    <x v="0"/>
    <x v="0"/>
    <d v="2016-01-01T00:00:00"/>
    <d v="2016-08-11T00:00:00"/>
    <s v="GROUPM SERVICES AG"/>
    <x v="185"/>
    <x v="4"/>
  </r>
  <r>
    <d v="2016-06-06T00:00:00"/>
    <n v="18861"/>
    <n v="0"/>
    <n v="6"/>
    <s v="XAXIS-XP-WB-I"/>
    <n v="60.51"/>
    <s v="CHF"/>
    <s v=""/>
    <n v="10.68"/>
    <n v="0"/>
    <n v="23.9"/>
    <n v="299.05"/>
    <n v="322.95"/>
    <s v="SKODA"/>
    <x v="1"/>
    <x v="0"/>
    <x v="0"/>
    <d v="2016-01-01T00:00:00"/>
    <d v="2016-08-11T00:00:00"/>
    <s v="GROUPM SERVICES AG"/>
    <x v="185"/>
    <x v="4"/>
  </r>
  <r>
    <d v="2016-06-06T00:00:00"/>
    <n v="18861"/>
    <n v="0"/>
    <n v="1"/>
    <s v="XAXIS-XT-ROLLS-D"/>
    <n v="1887.6"/>
    <s v="CHF"/>
    <s v=""/>
    <n v="111.65900000000001"/>
    <n v="0"/>
    <n v="259.05"/>
    <n v="3238.1"/>
    <n v="3497.15"/>
    <s v="SKODA"/>
    <x v="1"/>
    <x v="0"/>
    <x v="1"/>
    <d v="2016-01-01T00:00:00"/>
    <d v="2016-08-11T00:00:00"/>
    <s v="GROUPM SERVICES AG"/>
    <x v="185"/>
    <x v="4"/>
  </r>
  <r>
    <d v="2016-06-06T00:00:00"/>
    <n v="18861"/>
    <n v="0"/>
    <n v="2"/>
    <s v="XAXIS-XT-ROLLS-F"/>
    <n v="1217.7"/>
    <s v="CHF"/>
    <s v=""/>
    <n v="75.272000000000006"/>
    <n v="0"/>
    <n v="174.65"/>
    <n v="2182.9"/>
    <n v="2357.5500000000002"/>
    <s v="SKODA"/>
    <x v="1"/>
    <x v="0"/>
    <x v="1"/>
    <d v="2016-01-01T00:00:00"/>
    <d v="2016-08-11T00:00:00"/>
    <s v="GROUPM SERVICES AG"/>
    <x v="185"/>
    <x v="4"/>
  </r>
  <r>
    <d v="2016-06-06T00:00:00"/>
    <n v="18861"/>
    <n v="0"/>
    <n v="3"/>
    <s v="XAXIS-XT-ROLLS-I"/>
    <n v="175.54"/>
    <s v="CHF"/>
    <s v=""/>
    <n v="10.753"/>
    <n v="0"/>
    <n v="24.95"/>
    <n v="311.85000000000002"/>
    <n v="336.8"/>
    <s v="SKODA"/>
    <x v="1"/>
    <x v="0"/>
    <x v="1"/>
    <d v="2016-01-01T00:00:00"/>
    <d v="2016-08-11T00:00:00"/>
    <s v="GROUPM SERVICES AG"/>
    <x v="185"/>
    <x v="4"/>
  </r>
  <r>
    <d v="2016-06-06T00:00:00"/>
    <n v="18862"/>
    <n v="0"/>
    <n v="1"/>
    <s v="XAXIS-XP-UAP-D"/>
    <n v="579.13"/>
    <s v="CHF"/>
    <s v=""/>
    <n v="126.896"/>
    <n v="0"/>
    <n v="121.8"/>
    <n v="1522.75"/>
    <n v="1644.55"/>
    <s v="TEMPUR SEALY SCH"/>
    <x v="1"/>
    <x v="0"/>
    <x v="0"/>
    <d v="2016-01-01T00:00:00"/>
    <d v="2016-08-11T00:00:00"/>
    <s v="GROUPM SERVICES AG"/>
    <x v="158"/>
    <x v="4"/>
  </r>
  <r>
    <d v="2016-06-06T00:00:00"/>
    <n v="18862"/>
    <n v="0"/>
    <n v="2"/>
    <s v="XAXIS-XP-UAP-F"/>
    <n v="212.84"/>
    <s v="CHF"/>
    <s v=""/>
    <n v="46.308999999999997"/>
    <n v="0"/>
    <n v="44.45"/>
    <n v="555.70000000000005"/>
    <n v="600.15"/>
    <s v="TEMPUR SEALY SCH"/>
    <x v="1"/>
    <x v="0"/>
    <x v="0"/>
    <d v="2016-01-01T00:00:00"/>
    <d v="2016-08-11T00:00:00"/>
    <s v="GROUPM SERVICES AG"/>
    <x v="158"/>
    <x v="4"/>
  </r>
  <r>
    <d v="2016-06-06T00:00:00"/>
    <n v="18862"/>
    <n v="0"/>
    <n v="3"/>
    <s v="XAXIS-XP-WB-D"/>
    <n v="308.77999999999997"/>
    <s v="CHF"/>
    <s v=""/>
    <n v="41.658999999999999"/>
    <n v="0"/>
    <n v="93.3"/>
    <n v="1166.45"/>
    <n v="1259.75"/>
    <s v="TEMPUR SEALY SCH"/>
    <x v="1"/>
    <x v="0"/>
    <x v="0"/>
    <d v="2016-01-01T00:00:00"/>
    <d v="2016-08-11T00:00:00"/>
    <s v="GROUPM SERVICES AG"/>
    <x v="158"/>
    <x v="4"/>
  </r>
  <r>
    <d v="2016-06-06T00:00:00"/>
    <n v="18862"/>
    <n v="0"/>
    <n v="4"/>
    <s v="XAXIS-XP-WB-F"/>
    <n v="118.46"/>
    <s v="CHF"/>
    <s v=""/>
    <n v="19.693000000000001"/>
    <n v="0"/>
    <n v="44.1"/>
    <n v="551.4"/>
    <n v="595.5"/>
    <s v="TEMPUR SEALY SCH"/>
    <x v="1"/>
    <x v="0"/>
    <x v="0"/>
    <d v="2016-01-01T00:00:00"/>
    <d v="2016-08-11T00:00:00"/>
    <s v="GROUPM SERVICES AG"/>
    <x v="158"/>
    <x v="4"/>
  </r>
  <r>
    <d v="2016-06-06T00:00:00"/>
    <n v="18862"/>
    <n v="0"/>
    <n v="5"/>
    <s v="XAXIS-XM-MRT-D"/>
    <n v="375.53"/>
    <s v="CHF"/>
    <s v=""/>
    <n v="39.731000000000002"/>
    <n v="0"/>
    <n v="95.35"/>
    <n v="1191.95"/>
    <n v="1287.3"/>
    <s v="TEMPUR SEALY SCH"/>
    <x v="1"/>
    <x v="0"/>
    <x v="2"/>
    <d v="2016-01-01T00:00:00"/>
    <d v="2016-08-11T00:00:00"/>
    <s v="GROUPM SERVICES AG"/>
    <x v="158"/>
    <x v="4"/>
  </r>
  <r>
    <d v="2016-06-06T00:00:00"/>
    <n v="18862"/>
    <n v="0"/>
    <n v="6"/>
    <s v="XAXIS-XM-MRT-F"/>
    <n v="67.7"/>
    <s v="CHF"/>
    <s v=""/>
    <n v="17.54"/>
    <n v="0"/>
    <n v="42.1"/>
    <n v="526.20000000000005"/>
    <n v="568.29999999999995"/>
    <s v="TEMPUR SEALY SCH"/>
    <x v="1"/>
    <x v="0"/>
    <x v="2"/>
    <d v="2016-01-01T00:00:00"/>
    <d v="2016-08-11T00:00:00"/>
    <s v="GROUPM SERVICES AG"/>
    <x v="158"/>
    <x v="4"/>
  </r>
  <r>
    <d v="2016-06-06T00:00:00"/>
    <n v="18863"/>
    <n v="0"/>
    <n v="1"/>
    <s v="XAXIS-XT-ROLLS-D"/>
    <n v="1547.48"/>
    <s v="CHF"/>
    <s v=""/>
    <n v="91.54"/>
    <n v="0"/>
    <n v="241.65"/>
    <n v="3020.8"/>
    <n v="3262.45"/>
    <s v="TEMPUR SEALY SCH"/>
    <x v="1"/>
    <x v="0"/>
    <x v="1"/>
    <d v="2016-01-01T00:00:00"/>
    <d v="2016-08-11T00:00:00"/>
    <s v="GROUPM SERVICES AG"/>
    <x v="159"/>
    <x v="4"/>
  </r>
  <r>
    <d v="2016-06-06T00:00:00"/>
    <n v="18863"/>
    <n v="0"/>
    <n v="2"/>
    <s v="XAXIS-XT-ROLLS-F"/>
    <n v="583.85"/>
    <s v="CHF"/>
    <s v=""/>
    <n v="36.091000000000001"/>
    <n v="0"/>
    <n v="95.3"/>
    <n v="1191"/>
    <n v="1286.3"/>
    <s v="TEMPUR SEALY SCH"/>
    <x v="1"/>
    <x v="0"/>
    <x v="1"/>
    <d v="2016-01-01T00:00:00"/>
    <d v="2016-08-11T00:00:00"/>
    <s v="GROUPM SERVICES AG"/>
    <x v="159"/>
    <x v="4"/>
  </r>
  <r>
    <d v="2016-06-06T00:00:00"/>
    <n v="18864"/>
    <n v="0"/>
    <n v="1"/>
    <s v="XAXIS-XT-ROLLS-D"/>
    <n v="150.47"/>
    <s v="CHF"/>
    <s v=""/>
    <n v="8.9009999999999998"/>
    <n v="0"/>
    <n v="20.65"/>
    <n v="258.14999999999998"/>
    <n v="278.8"/>
    <s v="VOLKSWAGEN"/>
    <x v="1"/>
    <x v="0"/>
    <x v="1"/>
    <d v="2016-01-01T00:00:00"/>
    <d v="2016-08-11T00:00:00"/>
    <s v="GROUPM SERVICES AG"/>
    <x v="161"/>
    <x v="4"/>
  </r>
  <r>
    <d v="2016-06-06T00:00:00"/>
    <n v="18864"/>
    <n v="0"/>
    <n v="2"/>
    <s v="XAXIS-XT-ROLLS-F"/>
    <n v="58.77"/>
    <s v="CHF"/>
    <s v=""/>
    <n v="3.633"/>
    <n v="0"/>
    <n v="8.4499999999999993"/>
    <n v="105.35"/>
    <n v="113.8"/>
    <s v="VOLKSWAGEN"/>
    <x v="1"/>
    <x v="0"/>
    <x v="1"/>
    <d v="2016-01-01T00:00:00"/>
    <d v="2016-08-11T00:00:00"/>
    <s v="GROUPM SERVICES AG"/>
    <x v="161"/>
    <x v="4"/>
  </r>
  <r>
    <d v="2016-06-06T00:00:00"/>
    <n v="18864"/>
    <n v="0"/>
    <n v="3"/>
    <s v="XAXIS-XT-ROLLS-I"/>
    <n v="43.98"/>
    <s v="CHF"/>
    <s v=""/>
    <n v="2.694"/>
    <n v="0"/>
    <n v="6.25"/>
    <n v="78.150000000000006"/>
    <n v="84.4"/>
    <s v="VOLKSWAGEN"/>
    <x v="1"/>
    <x v="0"/>
    <x v="1"/>
    <d v="2016-01-01T00:00:00"/>
    <d v="2016-08-11T00:00:00"/>
    <s v="GROUPM SERVICES AG"/>
    <x v="161"/>
    <x v="4"/>
  </r>
  <r>
    <d v="2016-06-06T00:00:00"/>
    <n v="18865"/>
    <n v="0"/>
    <n v="4"/>
    <s v="XAXIS-XP-HP-D"/>
    <n v="572.82000000000005"/>
    <s v="CHF"/>
    <s v=""/>
    <n v="89.974000000000004"/>
    <n v="0"/>
    <n v="136.75"/>
    <n v="1709.5"/>
    <n v="1846.25"/>
    <s v="VOLKSWAGEN"/>
    <x v="1"/>
    <x v="0"/>
    <x v="0"/>
    <d v="2016-01-01T00:00:00"/>
    <d v="2016-08-11T00:00:00"/>
    <s v="GROUPM SERVICES AG"/>
    <x v="186"/>
    <x v="4"/>
  </r>
  <r>
    <d v="2016-06-06T00:00:00"/>
    <n v="18865"/>
    <n v="0"/>
    <n v="6"/>
    <s v="XAXIS-XP-HP-D"/>
    <n v="491.12"/>
    <s v="CHF"/>
    <s v=""/>
    <n v="77.141000000000005"/>
    <n v="0"/>
    <n v="141.94999999999999"/>
    <n v="1774.25"/>
    <n v="1916.2"/>
    <s v="VOLKSWAGEN"/>
    <x v="1"/>
    <x v="0"/>
    <x v="0"/>
    <d v="2016-01-01T00:00:00"/>
    <d v="2016-08-11T00:00:00"/>
    <s v="GROUPM SERVICES AG"/>
    <x v="186"/>
    <x v="4"/>
  </r>
  <r>
    <d v="2016-06-06T00:00:00"/>
    <n v="18865"/>
    <n v="0"/>
    <n v="7"/>
    <s v="XAXIS-XP-HP-F"/>
    <n v="1213.28"/>
    <s v="CHF"/>
    <s v=""/>
    <n v="209.779"/>
    <n v="0"/>
    <n v="318.85000000000002"/>
    <n v="3985.8"/>
    <n v="4304.6499999999996"/>
    <s v="VOLKSWAGEN"/>
    <x v="1"/>
    <x v="0"/>
    <x v="0"/>
    <d v="2016-01-01T00:00:00"/>
    <d v="2016-08-11T00:00:00"/>
    <s v="GROUPM SERVICES AG"/>
    <x v="186"/>
    <x v="4"/>
  </r>
  <r>
    <d v="2016-06-06T00:00:00"/>
    <n v="18865"/>
    <n v="0"/>
    <n v="8"/>
    <s v="XAXIS-XP-HP-F"/>
    <n v="459.63"/>
    <s v="CHF"/>
    <s v=""/>
    <n v="79.471999999999994"/>
    <n v="0"/>
    <n v="146.25"/>
    <n v="1827.85"/>
    <n v="1974.1"/>
    <s v="VOLKSWAGEN"/>
    <x v="1"/>
    <x v="0"/>
    <x v="0"/>
    <d v="2016-01-01T00:00:00"/>
    <d v="2016-08-11T00:00:00"/>
    <s v="GROUPM SERVICES AG"/>
    <x v="186"/>
    <x v="4"/>
  </r>
  <r>
    <d v="2016-06-06T00:00:00"/>
    <n v="18865"/>
    <n v="0"/>
    <n v="11"/>
    <s v="XAXIS-XM-MRT-D"/>
    <n v="870.97"/>
    <s v="CHF"/>
    <s v=""/>
    <n v="92.15"/>
    <n v="0"/>
    <n v="206.4"/>
    <n v="2580.1999999999998"/>
    <n v="2786.6"/>
    <s v="VOLKSWAGEN"/>
    <x v="1"/>
    <x v="0"/>
    <x v="2"/>
    <d v="2016-01-01T00:00:00"/>
    <d v="2016-08-11T00:00:00"/>
    <s v="GROUPM SERVICES AG"/>
    <x v="186"/>
    <x v="4"/>
  </r>
  <r>
    <d v="2016-06-06T00:00:00"/>
    <n v="18865"/>
    <n v="0"/>
    <n v="12"/>
    <s v="XAXIS-XM-MRT-F"/>
    <n v="85.74"/>
    <s v="CHF"/>
    <s v=""/>
    <n v="22.216000000000001"/>
    <n v="0"/>
    <n v="49.75"/>
    <n v="622.04999999999995"/>
    <n v="671.8"/>
    <s v="VOLKSWAGEN"/>
    <x v="1"/>
    <x v="0"/>
    <x v="2"/>
    <d v="2016-01-01T00:00:00"/>
    <d v="2016-08-11T00:00:00"/>
    <s v="GROUPM SERVICES AG"/>
    <x v="186"/>
    <x v="4"/>
  </r>
  <r>
    <d v="2016-06-06T00:00:00"/>
    <n v="18865"/>
    <n v="0"/>
    <n v="1"/>
    <s v="XAXIS-XT-ROLLS-D"/>
    <n v="5775.04"/>
    <s v="CHF"/>
    <s v=""/>
    <n v="341.61700000000002"/>
    <n v="0"/>
    <n v="792.55"/>
    <n v="9906.9"/>
    <n v="10699.45"/>
    <s v="VOLKSWAGEN"/>
    <x v="1"/>
    <x v="0"/>
    <x v="1"/>
    <d v="2016-01-01T00:00:00"/>
    <d v="2016-08-11T00:00:00"/>
    <s v="GROUPM SERVICES AG"/>
    <x v="186"/>
    <x v="4"/>
  </r>
  <r>
    <d v="2016-06-06T00:00:00"/>
    <n v="18865"/>
    <n v="0"/>
    <n v="9"/>
    <s v="XAXIS-XT-ROLLS-D"/>
    <n v="1623.45"/>
    <s v="CHF"/>
    <s v=""/>
    <n v="96.034000000000006"/>
    <n v="0"/>
    <n v="238.15"/>
    <n v="2977.05"/>
    <n v="3215.2"/>
    <s v="VOLKSWAGEN"/>
    <x v="1"/>
    <x v="0"/>
    <x v="1"/>
    <d v="2016-01-01T00:00:00"/>
    <d v="2016-08-11T00:00:00"/>
    <s v="GROUPM SERVICES AG"/>
    <x v="186"/>
    <x v="4"/>
  </r>
  <r>
    <d v="2016-06-06T00:00:00"/>
    <n v="18865"/>
    <n v="0"/>
    <n v="2"/>
    <s v="XAXIS-XT-ROLLS-F"/>
    <n v="2032.76"/>
    <s v="CHF"/>
    <s v=""/>
    <n v="125.655"/>
    <n v="0"/>
    <n v="291.5"/>
    <n v="3644"/>
    <n v="3935.5"/>
    <s v="VOLKSWAGEN"/>
    <x v="1"/>
    <x v="0"/>
    <x v="1"/>
    <d v="2016-01-01T00:00:00"/>
    <d v="2016-08-11T00:00:00"/>
    <s v="GROUPM SERVICES AG"/>
    <x v="186"/>
    <x v="4"/>
  </r>
  <r>
    <d v="2016-06-06T00:00:00"/>
    <n v="18865"/>
    <n v="0"/>
    <n v="10"/>
    <s v="XAXIS-XT-ROLLS-F"/>
    <n v="267.77"/>
    <s v="CHF"/>
    <s v=""/>
    <n v="16.552"/>
    <n v="0"/>
    <n v="41.05"/>
    <n v="513.1"/>
    <n v="554.15"/>
    <s v="VOLKSWAGEN"/>
    <x v="1"/>
    <x v="0"/>
    <x v="1"/>
    <d v="2016-01-01T00:00:00"/>
    <d v="2016-08-11T00:00:00"/>
    <s v="GROUPM SERVICES AG"/>
    <x v="186"/>
    <x v="4"/>
  </r>
  <r>
    <d v="2016-06-06T00:00:00"/>
    <n v="18865"/>
    <n v="0"/>
    <n v="3"/>
    <s v="XAXIS-XT-ROLLS-I"/>
    <n v="452.06"/>
    <s v="CHF"/>
    <s v=""/>
    <n v="27.692"/>
    <n v="0"/>
    <n v="64.25"/>
    <n v="803.05"/>
    <n v="867.3"/>
    <s v="VOLKSWAGEN"/>
    <x v="1"/>
    <x v="0"/>
    <x v="1"/>
    <d v="2016-01-01T00:00:00"/>
    <d v="2016-08-11T00:00:00"/>
    <s v="GROUPM SERVICES AG"/>
    <x v="186"/>
    <x v="4"/>
  </r>
  <r>
    <d v="2016-06-06T00:00:00"/>
    <n v="18869"/>
    <n v="0"/>
    <n v="1"/>
    <s v="XAXIS-XT-ROLLS-D"/>
    <n v="2125.06"/>
    <s v="CHF"/>
    <s v=""/>
    <n v="125.706"/>
    <n v="0"/>
    <n v="331.85"/>
    <n v="4148.3"/>
    <n v="4480.1499999999996"/>
    <s v="VOLKSWAGEN NUTZ"/>
    <x v="1"/>
    <x v="0"/>
    <x v="1"/>
    <d v="2016-01-01T00:00:00"/>
    <d v="2016-08-11T00:00:00"/>
    <s v="GROUPM SERVICES AG"/>
    <x v="162"/>
    <x v="4"/>
  </r>
  <r>
    <d v="2016-06-06T00:00:00"/>
    <n v="18869"/>
    <n v="0"/>
    <n v="2"/>
    <s v="XAXIS-XT-ROLLS-F"/>
    <n v="399.76"/>
    <s v="CHF"/>
    <s v=""/>
    <n v="24.710999999999999"/>
    <n v="0"/>
    <n v="65.25"/>
    <n v="815.45"/>
    <n v="880.7"/>
    <s v="VOLKSWAGEN NUTZ"/>
    <x v="1"/>
    <x v="0"/>
    <x v="1"/>
    <d v="2016-01-01T00:00:00"/>
    <d v="2016-08-11T00:00:00"/>
    <s v="GROUPM SERVICES AG"/>
    <x v="162"/>
    <x v="4"/>
  </r>
  <r>
    <d v="2016-06-06T00:00:00"/>
    <n v="18947"/>
    <n v="0"/>
    <n v="1"/>
    <s v="XAXIS-XT-ROLLS-D"/>
    <n v="78.319999999999993"/>
    <s v="CHF"/>
    <s v=""/>
    <n v="4.633"/>
    <n v="0"/>
    <n v="10.75"/>
    <n v="134.35"/>
    <n v="145.1"/>
    <s v="AUDI"/>
    <x v="1"/>
    <x v="0"/>
    <x v="1"/>
    <d v="2016-01-01T00:00:00"/>
    <d v="2016-08-11T00:00:00"/>
    <s v="GROUPM SERVICES AG"/>
    <x v="147"/>
    <x v="4"/>
  </r>
  <r>
    <d v="2016-06-06T00:00:00"/>
    <n v="18947"/>
    <n v="0"/>
    <n v="2"/>
    <s v="XAXIS-XT-ROLLS-F"/>
    <n v="1117.1400000000001"/>
    <s v="CHF"/>
    <s v=""/>
    <n v="69.055999999999997"/>
    <n v="0"/>
    <n v="160.19999999999999"/>
    <n v="2002.6"/>
    <n v="2162.8000000000002"/>
    <s v="AUDI"/>
    <x v="1"/>
    <x v="0"/>
    <x v="1"/>
    <d v="2016-01-01T00:00:00"/>
    <d v="2016-08-11T00:00:00"/>
    <s v="GROUPM SERVICES AG"/>
    <x v="147"/>
    <x v="4"/>
  </r>
  <r>
    <d v="2016-06-06T00:00:00"/>
    <n v="18981"/>
    <n v="0"/>
    <n v="1"/>
    <s v="XAXIS-XD-UAP-D"/>
    <n v="698.86"/>
    <s v="CHF"/>
    <s v=""/>
    <n v="134.505"/>
    <n v="0"/>
    <n v="75.3"/>
    <n v="941.55"/>
    <n v="1016.85"/>
    <s v="LUFTHANSA"/>
    <x v="2"/>
    <x v="0"/>
    <x v="3"/>
    <d v="2016-01-01T00:00:00"/>
    <d v="2016-08-11T00:00:00"/>
    <s v="GROUPM SERVICES AG"/>
    <x v="39"/>
    <x v="4"/>
  </r>
  <r>
    <d v="2016-06-06T00:00:00"/>
    <n v="18981"/>
    <n v="0"/>
    <n v="3"/>
    <s v="XAXIS-XD-UAP-D"/>
    <n v="569.1"/>
    <s v="CHF"/>
    <s v=""/>
    <n v="109.53"/>
    <n v="0"/>
    <n v="96.4"/>
    <n v="1204.8499999999999"/>
    <n v="1301.25"/>
    <s v="LUFTHANSA"/>
    <x v="2"/>
    <x v="0"/>
    <x v="3"/>
    <d v="2016-01-01T00:00:00"/>
    <d v="2016-08-11T00:00:00"/>
    <s v="GROUPM SERVICES AG"/>
    <x v="39"/>
    <x v="4"/>
  </r>
  <r>
    <d v="2016-06-06T00:00:00"/>
    <n v="18981"/>
    <n v="0"/>
    <n v="2"/>
    <s v="XAXIS-XD-UAP-F"/>
    <n v="476.71"/>
    <s v="CHF"/>
    <s v=""/>
    <n v="91.745999999999995"/>
    <n v="0"/>
    <n v="51.4"/>
    <n v="642.20000000000005"/>
    <n v="693.6"/>
    <s v="LUFTHANSA"/>
    <x v="2"/>
    <x v="0"/>
    <x v="3"/>
    <d v="2016-01-01T00:00:00"/>
    <d v="2016-08-11T00:00:00"/>
    <s v="GROUPM SERVICES AG"/>
    <x v="39"/>
    <x v="4"/>
  </r>
  <r>
    <d v="2016-06-06T00:00:00"/>
    <n v="18981"/>
    <n v="0"/>
    <n v="4"/>
    <s v="XAXIS-XD-UAP-F"/>
    <n v="202.85"/>
    <s v="CHF"/>
    <s v=""/>
    <n v="39.039000000000001"/>
    <n v="0"/>
    <n v="34.35"/>
    <n v="429.45"/>
    <n v="463.8"/>
    <s v="LUFTHANSA"/>
    <x v="2"/>
    <x v="0"/>
    <x v="3"/>
    <d v="2016-01-01T00:00:00"/>
    <d v="2016-08-11T00:00:00"/>
    <s v="GROUPM SERVICES AG"/>
    <x v="39"/>
    <x v="4"/>
  </r>
  <r>
    <d v="2016-06-06T00:00:00"/>
    <n v="19019"/>
    <n v="0"/>
    <n v="1"/>
    <s v="XAXIS-XT-ROLLS-I"/>
    <n v="39.83"/>
    <s v="CHF"/>
    <s v=""/>
    <n v="2.44"/>
    <n v="0"/>
    <n v="7.2"/>
    <n v="90.3"/>
    <n v="97.5"/>
    <s v="EMMI"/>
    <x v="1"/>
    <x v="0"/>
    <x v="1"/>
    <d v="2016-01-01T00:00:00"/>
    <d v="2016-08-11T00:00:00"/>
    <s v="GROUPM SERVICES AG"/>
    <x v="4"/>
    <x v="4"/>
  </r>
  <r>
    <d v="2016-06-06T00:00:00"/>
    <n v="19019"/>
    <n v="0"/>
    <n v="4"/>
    <s v="XAXIS-XP-UAP-D"/>
    <n v="245.08"/>
    <s v="CHF"/>
    <s v=""/>
    <n v="53.7"/>
    <n v="0"/>
    <n v="51.55"/>
    <n v="644.4"/>
    <n v="695.95"/>
    <s v="EMMI"/>
    <x v="1"/>
    <x v="0"/>
    <x v="0"/>
    <d v="2016-01-01T00:00:00"/>
    <d v="2016-08-11T00:00:00"/>
    <s v="GROUPM SERVICES AG"/>
    <x v="4"/>
    <x v="4"/>
  </r>
  <r>
    <d v="2016-06-06T00:00:00"/>
    <n v="19019"/>
    <n v="0"/>
    <n v="5"/>
    <s v="XAXIS-XP-UAP-F"/>
    <n v="32.6"/>
    <s v="CHF"/>
    <s v=""/>
    <n v="7.0940000000000003"/>
    <n v="0"/>
    <n v="6.8"/>
    <n v="85.15"/>
    <n v="91.95"/>
    <s v="EMMI"/>
    <x v="1"/>
    <x v="0"/>
    <x v="0"/>
    <d v="2016-01-01T00:00:00"/>
    <d v="2016-08-11T00:00:00"/>
    <s v="GROUPM SERVICES AG"/>
    <x v="4"/>
    <x v="4"/>
  </r>
  <r>
    <d v="2016-06-06T00:00:00"/>
    <n v="19019"/>
    <n v="0"/>
    <n v="6"/>
    <s v="XAXIS-XP-UAP-I"/>
    <n v="89.96"/>
    <s v="CHF"/>
    <s v=""/>
    <n v="44.698"/>
    <n v="0"/>
    <n v="42.9"/>
    <n v="536.4"/>
    <n v="579.29999999999995"/>
    <s v="EMMI"/>
    <x v="1"/>
    <x v="0"/>
    <x v="0"/>
    <d v="2016-01-01T00:00:00"/>
    <d v="2016-08-11T00:00:00"/>
    <s v="GROUPM SERVICES AG"/>
    <x v="4"/>
    <x v="4"/>
  </r>
  <r>
    <d v="2016-06-06T00:00:00"/>
    <n v="19019"/>
    <n v="0"/>
    <n v="2"/>
    <s v="XAXIS-XP-WB-D"/>
    <n v="319.68"/>
    <s v="CHF"/>
    <s v=""/>
    <n v="43.13"/>
    <n v="0"/>
    <n v="69"/>
    <n v="862.6"/>
    <n v="931.6"/>
    <s v="EMMI"/>
    <x v="1"/>
    <x v="0"/>
    <x v="0"/>
    <d v="2016-01-01T00:00:00"/>
    <d v="2016-08-11T00:00:00"/>
    <s v="GROUPM SERVICES AG"/>
    <x v="4"/>
    <x v="4"/>
  </r>
  <r>
    <d v="2016-06-06T00:00:00"/>
    <n v="19019"/>
    <n v="0"/>
    <n v="3"/>
    <s v="XAXIS-XP-WB-I"/>
    <n v="0.78"/>
    <s v="CHF"/>
    <s v=""/>
    <n v="0.13700000000000001"/>
    <n v="0"/>
    <n v="0.2"/>
    <n v="2.75"/>
    <n v="2.95"/>
    <s v="EMMI"/>
    <x v="1"/>
    <x v="0"/>
    <x v="0"/>
    <d v="2016-01-01T00:00:00"/>
    <d v="2016-08-11T00:00:00"/>
    <s v="GROUPM SERVICES AG"/>
    <x v="4"/>
    <x v="4"/>
  </r>
  <r>
    <d v="2016-06-06T00:00:00"/>
    <n v="19021"/>
    <n v="0"/>
    <n v="1"/>
    <s v="XAXIS-XT-ROLLS-D"/>
    <n v="2838.64"/>
    <s v="CHF"/>
    <s v=""/>
    <n v="167.917"/>
    <n v="0"/>
    <n v="389.55"/>
    <n v="4869.6000000000004"/>
    <n v="5259.15"/>
    <s v="EMMI"/>
    <x v="1"/>
    <x v="0"/>
    <x v="1"/>
    <d v="2016-01-01T00:00:00"/>
    <d v="2016-08-11T00:00:00"/>
    <s v="GROUPM SERVICES AG"/>
    <x v="111"/>
    <x v="4"/>
  </r>
  <r>
    <d v="2016-06-06T00:00:00"/>
    <n v="19021"/>
    <n v="0"/>
    <n v="2"/>
    <s v="XAXIS-XT-ROLLS-F"/>
    <n v="1168.1500000000001"/>
    <s v="CHF"/>
    <s v=""/>
    <n v="72.209000000000003"/>
    <n v="0"/>
    <n v="167.5"/>
    <n v="2094.0500000000002"/>
    <n v="2261.5500000000002"/>
    <s v="EMMI"/>
    <x v="1"/>
    <x v="0"/>
    <x v="1"/>
    <d v="2016-01-01T00:00:00"/>
    <d v="2016-08-11T00:00:00"/>
    <s v="GROUPM SERVICES AG"/>
    <x v="111"/>
    <x v="4"/>
  </r>
  <r>
    <d v="2016-07-05T00:00:00"/>
    <n v="19053"/>
    <n v="0"/>
    <n v="1"/>
    <s v="XAXIS-XP-HP-D"/>
    <n v="2305.48"/>
    <s v="CHF"/>
    <s v=""/>
    <n v="362.12599999999998"/>
    <n v="0"/>
    <n v="289.7"/>
    <n v="3621.25"/>
    <n v="3910.95"/>
    <s v="ABB SCHWEIZ AG"/>
    <x v="0"/>
    <x v="0"/>
    <x v="0"/>
    <d v="2016-01-01T00:00:00"/>
    <d v="2016-08-11T00:00:00"/>
    <s v="GROUPM SERVICES AG"/>
    <x v="172"/>
    <x v="5"/>
  </r>
  <r>
    <d v="2016-07-05T00:00:00"/>
    <n v="19053"/>
    <n v="0"/>
    <n v="2"/>
    <s v="XAXIS-XP-WB-D"/>
    <n v="885.66"/>
    <s v="CHF"/>
    <s v=""/>
    <n v="119.489"/>
    <n v="0"/>
    <n v="200.75"/>
    <n v="2509.25"/>
    <n v="2710"/>
    <s v="ABB SCHWEIZ AG"/>
    <x v="0"/>
    <x v="0"/>
    <x v="0"/>
    <d v="2016-01-01T00:00:00"/>
    <d v="2016-08-11T00:00:00"/>
    <s v="GROUPM SERVICES AG"/>
    <x v="172"/>
    <x v="5"/>
  </r>
  <r>
    <d v="2016-07-05T00:00:00"/>
    <n v="19054"/>
    <n v="0"/>
    <n v="3"/>
    <s v="XAXIS-XP-UAP-D"/>
    <n v="2220.7800000000002"/>
    <s v="CHF"/>
    <s v=""/>
    <n v="486.608"/>
    <n v="0"/>
    <n v="467.15"/>
    <n v="5839.3"/>
    <n v="6306.45"/>
    <s v="ECKES GRANINI"/>
    <x v="0"/>
    <x v="0"/>
    <x v="0"/>
    <d v="2016-01-01T00:00:00"/>
    <d v="2016-08-11T00:00:00"/>
    <s v="GROUPM SERVICES AG"/>
    <x v="126"/>
    <x v="5"/>
  </r>
  <r>
    <d v="2016-07-05T00:00:00"/>
    <n v="19054"/>
    <n v="0"/>
    <n v="4"/>
    <s v="XAXIS-XP-UAP-F"/>
    <n v="992.87"/>
    <s v="CHF"/>
    <s v=""/>
    <n v="216.029"/>
    <n v="0"/>
    <n v="207.4"/>
    <n v="2592.35"/>
    <n v="2799.75"/>
    <s v="ECKES GRANINI"/>
    <x v="0"/>
    <x v="0"/>
    <x v="0"/>
    <d v="2016-01-01T00:00:00"/>
    <d v="2016-08-11T00:00:00"/>
    <s v="GROUPM SERVICES AG"/>
    <x v="126"/>
    <x v="5"/>
  </r>
  <r>
    <d v="2016-07-05T00:00:00"/>
    <n v="19054"/>
    <n v="0"/>
    <n v="1"/>
    <s v="XAXIS-XP-WB-D"/>
    <n v="1167.58"/>
    <s v="CHF"/>
    <s v=""/>
    <n v="157.524"/>
    <n v="0"/>
    <n v="302.45"/>
    <n v="3780.6"/>
    <n v="4083.05"/>
    <s v="ECKES GRANINI"/>
    <x v="0"/>
    <x v="0"/>
    <x v="0"/>
    <d v="2016-01-01T00:00:00"/>
    <d v="2016-08-11T00:00:00"/>
    <s v="GROUPM SERVICES AG"/>
    <x v="126"/>
    <x v="5"/>
  </r>
  <r>
    <d v="2016-07-05T00:00:00"/>
    <n v="19054"/>
    <n v="0"/>
    <n v="2"/>
    <s v="XAXIS-XP-WB-F"/>
    <n v="938.88"/>
    <s v="CHF"/>
    <s v=""/>
    <n v="156.08799999999999"/>
    <n v="0"/>
    <n v="299.7"/>
    <n v="3746.1"/>
    <n v="4045.8"/>
    <s v="ECKES GRANINI"/>
    <x v="0"/>
    <x v="0"/>
    <x v="0"/>
    <d v="2016-01-01T00:00:00"/>
    <d v="2016-08-11T00:00:00"/>
    <s v="GROUPM SERVICES AG"/>
    <x v="126"/>
    <x v="5"/>
  </r>
  <r>
    <d v="2016-07-05T00:00:00"/>
    <n v="19055"/>
    <n v="0"/>
    <n v="1"/>
    <s v="XAXIS-XP-HP-D"/>
    <n v="341.81"/>
    <s v="CHF"/>
    <s v=""/>
    <n v="53.689"/>
    <n v="0"/>
    <n v="98.8"/>
    <n v="1234.8499999999999"/>
    <n v="1333.65"/>
    <s v="GEBERIT"/>
    <x v="0"/>
    <x v="0"/>
    <x v="0"/>
    <d v="2016-01-01T00:00:00"/>
    <d v="2016-08-11T00:00:00"/>
    <s v="GROUPM SERVICES AG"/>
    <x v="1"/>
    <x v="5"/>
  </r>
  <r>
    <d v="2016-07-05T00:00:00"/>
    <n v="19056"/>
    <n v="0"/>
    <n v="2"/>
    <s v="XAXIS-XP-HP-D"/>
    <n v="1482.21"/>
    <s v="CHF"/>
    <s v=""/>
    <n v="232.81399999999999"/>
    <n v="0"/>
    <n v="428.4"/>
    <n v="5354.7"/>
    <n v="5783.1"/>
    <s v="GEBERIT"/>
    <x v="0"/>
    <x v="0"/>
    <x v="0"/>
    <d v="2016-01-01T00:00:00"/>
    <d v="2016-08-11T00:00:00"/>
    <s v="GROUPM SERVICES AG"/>
    <x v="42"/>
    <x v="5"/>
  </r>
  <r>
    <d v="2016-07-05T00:00:00"/>
    <n v="19056"/>
    <n v="0"/>
    <n v="3"/>
    <s v="XAXIS-XP-HP-F"/>
    <n v="364.03"/>
    <s v="CHF"/>
    <s v=""/>
    <n v="62.941000000000003"/>
    <n v="0"/>
    <n v="115.8"/>
    <n v="1447.65"/>
    <n v="1563.45"/>
    <s v="GEBERIT"/>
    <x v="0"/>
    <x v="0"/>
    <x v="0"/>
    <d v="2016-01-01T00:00:00"/>
    <d v="2016-08-11T00:00:00"/>
    <s v="GROUPM SERVICES AG"/>
    <x v="42"/>
    <x v="5"/>
  </r>
  <r>
    <d v="2016-07-05T00:00:00"/>
    <n v="19056"/>
    <n v="0"/>
    <n v="1"/>
    <s v="XAXIS-XT-ROLLS-F"/>
    <n v="563.13"/>
    <s v="CHF"/>
    <s v=""/>
    <n v="34.81"/>
    <n v="0"/>
    <n v="69.599999999999994"/>
    <n v="870.25"/>
    <n v="939.85"/>
    <s v="GEBERIT"/>
    <x v="0"/>
    <x v="0"/>
    <x v="1"/>
    <d v="2016-01-01T00:00:00"/>
    <d v="2016-08-11T00:00:00"/>
    <s v="GROUPM SERVICES AG"/>
    <x v="42"/>
    <x v="5"/>
  </r>
  <r>
    <d v="2016-07-05T00:00:00"/>
    <n v="19057"/>
    <n v="0"/>
    <n v="3"/>
    <s v="XAXIS-XM-INST-D"/>
    <n v="454.82"/>
    <s v="CHF"/>
    <s v=""/>
    <n v="36.018999999999998"/>
    <n v="0"/>
    <n v="103.75"/>
    <n v="1296.7"/>
    <n v="1400.45"/>
    <s v="LOREAL"/>
    <x v="0"/>
    <x v="0"/>
    <x v="2"/>
    <d v="2016-01-01T00:00:00"/>
    <d v="2016-08-11T00:00:00"/>
    <s v="GROUPM SERVICES AG"/>
    <x v="187"/>
    <x v="5"/>
  </r>
  <r>
    <d v="2016-07-05T00:00:00"/>
    <n v="19057"/>
    <n v="0"/>
    <n v="4"/>
    <s v="XAXIS-XM-INST-F"/>
    <n v="305.36"/>
    <s v="CHF"/>
    <s v=""/>
    <n v="23.949000000000002"/>
    <n v="0"/>
    <n v="68.95"/>
    <n v="862.15"/>
    <n v="931.1"/>
    <s v="LOREAL"/>
    <x v="0"/>
    <x v="0"/>
    <x v="2"/>
    <d v="2016-01-01T00:00:00"/>
    <d v="2016-08-11T00:00:00"/>
    <s v="GROUPM SERVICES AG"/>
    <x v="187"/>
    <x v="5"/>
  </r>
  <r>
    <d v="2016-07-05T00:00:00"/>
    <n v="19057"/>
    <n v="0"/>
    <n v="5"/>
    <s v="XAXIS-XT-MULTI-D"/>
    <n v="0"/>
    <s v="CHF"/>
    <s v=""/>
    <n v="49.372"/>
    <n v="0"/>
    <n v="177.75"/>
    <n v="2221.75"/>
    <n v="2399.5"/>
    <s v="LOREAL"/>
    <x v="0"/>
    <x v="0"/>
    <x v="1"/>
    <d v="2016-01-01T00:00:00"/>
    <d v="2016-08-11T00:00:00"/>
    <s v="GROUPM SERVICES AG"/>
    <x v="187"/>
    <x v="5"/>
  </r>
  <r>
    <d v="2016-07-05T00:00:00"/>
    <n v="19057"/>
    <n v="0"/>
    <n v="6"/>
    <s v="XAXIS-XT-MULTI-F"/>
    <n v="0"/>
    <s v="CHF"/>
    <s v=""/>
    <n v="23.809000000000001"/>
    <n v="0"/>
    <n v="85.7"/>
    <n v="1071.4000000000001"/>
    <n v="1157.0999999999999"/>
    <s v="LOREAL"/>
    <x v="0"/>
    <x v="0"/>
    <x v="1"/>
    <d v="2016-01-01T00:00:00"/>
    <d v="2016-08-11T00:00:00"/>
    <s v="GROUPM SERVICES AG"/>
    <x v="187"/>
    <x v="5"/>
  </r>
  <r>
    <d v="2016-07-05T00:00:00"/>
    <n v="19058"/>
    <n v="0"/>
    <n v="1"/>
    <s v="XAXIS-XT-MULTI-D"/>
    <n v="0"/>
    <s v="CHF"/>
    <s v=""/>
    <n v="59.988999999999997"/>
    <n v="0"/>
    <n v="215.95"/>
    <n v="2699.5"/>
    <n v="2915.45"/>
    <s v="LOREAL"/>
    <x v="0"/>
    <x v="0"/>
    <x v="1"/>
    <d v="2016-01-01T00:00:00"/>
    <d v="2016-08-11T00:00:00"/>
    <s v="GROUPM SERVICES AG"/>
    <x v="188"/>
    <x v="5"/>
  </r>
  <r>
    <d v="2016-07-05T00:00:00"/>
    <n v="19058"/>
    <n v="0"/>
    <n v="2"/>
    <s v="XAXIS-XT-MULTI-F"/>
    <n v="0"/>
    <s v="CHF"/>
    <s v=""/>
    <n v="39.993000000000002"/>
    <n v="0"/>
    <n v="144"/>
    <n v="1799.7"/>
    <n v="1943.7"/>
    <s v="LOREAL"/>
    <x v="0"/>
    <x v="0"/>
    <x v="1"/>
    <d v="2016-01-01T00:00:00"/>
    <d v="2016-08-11T00:00:00"/>
    <s v="GROUPM SERVICES AG"/>
    <x v="188"/>
    <x v="5"/>
  </r>
  <r>
    <d v="2016-07-05T00:00:00"/>
    <n v="19059"/>
    <n v="0"/>
    <n v="3"/>
    <s v="XAXIS-XM-INST-D"/>
    <n v="468.05"/>
    <s v="CHF"/>
    <s v=""/>
    <n v="37.067"/>
    <n v="0"/>
    <n v="115.65"/>
    <n v="1445.6"/>
    <n v="1561.25"/>
    <s v="LOREAL"/>
    <x v="0"/>
    <x v="0"/>
    <x v="2"/>
    <d v="2016-01-01T00:00:00"/>
    <d v="2016-08-11T00:00:00"/>
    <s v="GROUPM SERVICES AG"/>
    <x v="189"/>
    <x v="5"/>
  </r>
  <r>
    <d v="2016-07-05T00:00:00"/>
    <n v="19059"/>
    <n v="0"/>
    <n v="4"/>
    <s v="XAXIS-XM-INST-F"/>
    <n v="152.97999999999999"/>
    <s v="CHF"/>
    <s v=""/>
    <n v="11.997999999999999"/>
    <n v="0"/>
    <n v="37.450000000000003"/>
    <n v="467.9"/>
    <n v="505.35"/>
    <s v="LOREAL"/>
    <x v="0"/>
    <x v="0"/>
    <x v="2"/>
    <d v="2016-01-01T00:00:00"/>
    <d v="2016-08-11T00:00:00"/>
    <s v="GROUPM SERVICES AG"/>
    <x v="189"/>
    <x v="5"/>
  </r>
  <r>
    <d v="2016-07-05T00:00:00"/>
    <n v="19059"/>
    <n v="0"/>
    <n v="1"/>
    <s v="XAXIS-XT-MULTI-D"/>
    <n v="0"/>
    <s v="CHF"/>
    <s v=""/>
    <n v="47.619"/>
    <n v="0"/>
    <n v="171.45"/>
    <n v="2142.85"/>
    <n v="2314.3000000000002"/>
    <s v="LOREAL"/>
    <x v="0"/>
    <x v="0"/>
    <x v="1"/>
    <d v="2016-01-01T00:00:00"/>
    <d v="2016-08-11T00:00:00"/>
    <s v="GROUPM SERVICES AG"/>
    <x v="189"/>
    <x v="5"/>
  </r>
  <r>
    <d v="2016-07-05T00:00:00"/>
    <n v="19059"/>
    <n v="0"/>
    <n v="2"/>
    <s v="XAXIS-XT-MULTI-F"/>
    <n v="0"/>
    <s v="CHF"/>
    <s v=""/>
    <n v="28.571000000000002"/>
    <n v="0"/>
    <n v="102.85"/>
    <n v="1285.7"/>
    <n v="1388.55"/>
    <s v="LOREAL"/>
    <x v="0"/>
    <x v="0"/>
    <x v="1"/>
    <d v="2016-01-01T00:00:00"/>
    <d v="2016-08-11T00:00:00"/>
    <s v="GROUPM SERVICES AG"/>
    <x v="189"/>
    <x v="5"/>
  </r>
  <r>
    <d v="2016-07-05T00:00:00"/>
    <n v="19060"/>
    <n v="0"/>
    <n v="3"/>
    <s v="XAXIS-XM-INST-D"/>
    <n v="202.75"/>
    <s v="CHF"/>
    <s v=""/>
    <n v="16.056999999999999"/>
    <n v="0"/>
    <n v="39.799999999999997"/>
    <n v="497.75"/>
    <n v="537.54999999999995"/>
    <s v="LOREAL"/>
    <x v="0"/>
    <x v="0"/>
    <x v="2"/>
    <d v="2016-01-01T00:00:00"/>
    <d v="2016-08-11T00:00:00"/>
    <s v="GROUPM SERVICES AG"/>
    <x v="190"/>
    <x v="5"/>
  </r>
  <r>
    <d v="2016-07-05T00:00:00"/>
    <n v="19060"/>
    <n v="0"/>
    <n v="4"/>
    <s v="XAXIS-XM-INST-F"/>
    <n v="164.1"/>
    <s v="CHF"/>
    <s v=""/>
    <n v="12.87"/>
    <n v="0"/>
    <n v="31.9"/>
    <n v="398.95"/>
    <n v="430.85"/>
    <s v="LOREAL"/>
    <x v="0"/>
    <x v="0"/>
    <x v="2"/>
    <d v="2016-01-01T00:00:00"/>
    <d v="2016-08-11T00:00:00"/>
    <s v="GROUPM SERVICES AG"/>
    <x v="190"/>
    <x v="5"/>
  </r>
  <r>
    <d v="2016-07-05T00:00:00"/>
    <n v="19060"/>
    <n v="0"/>
    <n v="1"/>
    <s v="XAXIS-XT-MULTI-D"/>
    <n v="0"/>
    <s v="CHF"/>
    <s v=""/>
    <n v="28.283000000000001"/>
    <n v="0"/>
    <n v="101.8"/>
    <n v="1272.75"/>
    <n v="1374.55"/>
    <s v="LOREAL"/>
    <x v="0"/>
    <x v="0"/>
    <x v="1"/>
    <d v="2016-01-01T00:00:00"/>
    <d v="2016-08-11T00:00:00"/>
    <s v="GROUPM SERVICES AG"/>
    <x v="190"/>
    <x v="5"/>
  </r>
  <r>
    <d v="2016-07-05T00:00:00"/>
    <n v="19060"/>
    <n v="0"/>
    <n v="2"/>
    <s v="XAXIS-XT-MULTI-F"/>
    <n v="0"/>
    <s v="CHF"/>
    <s v=""/>
    <n v="12.121"/>
    <n v="0"/>
    <n v="43.65"/>
    <n v="545.45000000000005"/>
    <n v="589.1"/>
    <s v="LOREAL"/>
    <x v="0"/>
    <x v="0"/>
    <x v="1"/>
    <d v="2016-01-01T00:00:00"/>
    <d v="2016-08-11T00:00:00"/>
    <s v="GROUPM SERVICES AG"/>
    <x v="190"/>
    <x v="5"/>
  </r>
  <r>
    <d v="2016-07-05T00:00:00"/>
    <n v="19061"/>
    <n v="0"/>
    <n v="1"/>
    <s v="XAXIS-XM-INST-D"/>
    <n v="631.01"/>
    <s v="CHF"/>
    <s v=""/>
    <n v="49.972000000000001"/>
    <n v="0"/>
    <n v="123.95"/>
    <n v="1549.15"/>
    <n v="1673.1"/>
    <s v="LOREAL"/>
    <x v="0"/>
    <x v="0"/>
    <x v="2"/>
    <d v="2016-01-01T00:00:00"/>
    <d v="2016-08-11T00:00:00"/>
    <s v="GROUPM SERVICES AG"/>
    <x v="176"/>
    <x v="5"/>
  </r>
  <r>
    <d v="2016-07-05T00:00:00"/>
    <n v="19062"/>
    <n v="0"/>
    <n v="1"/>
    <s v="XAXIS-XT-ROLLS-D"/>
    <n v="459.22"/>
    <s v="CHF"/>
    <s v=""/>
    <n v="27.164999999999999"/>
    <n v="0"/>
    <n v="71.7"/>
    <n v="896.45"/>
    <n v="968.15"/>
    <s v="LOREAL"/>
    <x v="0"/>
    <x v="0"/>
    <x v="1"/>
    <d v="2016-01-01T00:00:00"/>
    <d v="2016-08-11T00:00:00"/>
    <s v="GROUPM SERVICES AG"/>
    <x v="177"/>
    <x v="5"/>
  </r>
  <r>
    <d v="2016-07-05T00:00:00"/>
    <n v="19062"/>
    <n v="0"/>
    <n v="2"/>
    <s v="XAXIS-XT-ROLLS-F"/>
    <n v="232.61"/>
    <s v="CHF"/>
    <s v=""/>
    <n v="14.379"/>
    <n v="0"/>
    <n v="37.950000000000003"/>
    <n v="474.5"/>
    <n v="512.45000000000005"/>
    <s v="LOREAL"/>
    <x v="0"/>
    <x v="0"/>
    <x v="1"/>
    <d v="2016-01-01T00:00:00"/>
    <d v="2016-08-11T00:00:00"/>
    <s v="GROUPM SERVICES AG"/>
    <x v="177"/>
    <x v="5"/>
  </r>
  <r>
    <d v="2016-07-05T00:00:00"/>
    <n v="19063"/>
    <n v="0"/>
    <n v="1"/>
    <s v="XAXIS-XP-WB-D"/>
    <n v="383.69"/>
    <s v="CHF"/>
    <s v=""/>
    <n v="51.765999999999998"/>
    <n v="0"/>
    <n v="132.5"/>
    <n v="1656.5"/>
    <n v="1789"/>
    <s v="LOREAL"/>
    <x v="0"/>
    <x v="0"/>
    <x v="0"/>
    <d v="2016-01-01T00:00:00"/>
    <d v="2016-08-11T00:00:00"/>
    <s v="GROUPM SERVICES AG"/>
    <x v="178"/>
    <x v="5"/>
  </r>
  <r>
    <d v="2016-07-05T00:00:00"/>
    <n v="19063"/>
    <n v="0"/>
    <n v="2"/>
    <s v="XAXIS-XP-WB-F"/>
    <n v="209.44"/>
    <s v="CHF"/>
    <s v=""/>
    <n v="34.819000000000003"/>
    <n v="0"/>
    <n v="89.15"/>
    <n v="1114.2"/>
    <n v="1203.3499999999999"/>
    <s v="LOREAL"/>
    <x v="0"/>
    <x v="0"/>
    <x v="0"/>
    <d v="2016-01-01T00:00:00"/>
    <d v="2016-08-11T00:00:00"/>
    <s v="GROUPM SERVICES AG"/>
    <x v="178"/>
    <x v="5"/>
  </r>
  <r>
    <d v="2016-07-05T00:00:00"/>
    <n v="19064"/>
    <n v="0"/>
    <n v="1"/>
    <s v="XAXIS-XP-HP-F"/>
    <n v="16.8"/>
    <s v="CHF"/>
    <s v=""/>
    <n v="2.9049999999999998"/>
    <n v="0"/>
    <n v="5.35"/>
    <n v="66.8"/>
    <n v="72.150000000000006"/>
    <s v="MICHELIN SUISSE"/>
    <x v="0"/>
    <x v="0"/>
    <x v="0"/>
    <d v="2016-01-01T00:00:00"/>
    <d v="2016-08-11T00:00:00"/>
    <s v="GROUPM SERVICES AG"/>
    <x v="97"/>
    <x v="5"/>
  </r>
  <r>
    <d v="2016-07-05T00:00:00"/>
    <n v="19065"/>
    <n v="0"/>
    <n v="1"/>
    <s v="XAXIS-MH-RICH MEDIA"/>
    <n v="0"/>
    <s v="CHF"/>
    <s v=""/>
    <n v="1"/>
    <n v="0"/>
    <n v="1240"/>
    <n v="15500"/>
    <n v="16740"/>
    <s v="NETFLIX"/>
    <x v="0"/>
    <x v="0"/>
    <x v="4"/>
    <d v="2016-01-01T00:00:00"/>
    <d v="2016-08-11T00:00:00"/>
    <s v="GROUPM SERVICES AG"/>
    <x v="179"/>
    <x v="5"/>
  </r>
  <r>
    <d v="2016-07-05T00:00:00"/>
    <n v="19066"/>
    <n v="0"/>
    <n v="1"/>
    <s v="XAXIS-XT-ROLLS-F"/>
    <n v="615.76"/>
    <s v="CHF"/>
    <s v=""/>
    <n v="38.063000000000002"/>
    <n v="0"/>
    <n v="100.5"/>
    <n v="1256.0999999999999"/>
    <n v="1356.6"/>
    <s v="ALLIANZ"/>
    <x v="1"/>
    <x v="0"/>
    <x v="1"/>
    <d v="2016-01-01T00:00:00"/>
    <d v="2016-08-11T00:00:00"/>
    <s v="GROUPM SERVICES AG"/>
    <x v="191"/>
    <x v="5"/>
  </r>
  <r>
    <d v="2016-07-05T00:00:00"/>
    <n v="19066"/>
    <n v="0"/>
    <n v="2"/>
    <s v="XAXIS-XT-ROLLS-F"/>
    <n v="559.15"/>
    <s v="CHF"/>
    <s v=""/>
    <n v="34.564"/>
    <n v="0"/>
    <n v="91.25"/>
    <n v="1140.5999999999999"/>
    <n v="1231.8499999999999"/>
    <s v="ALLIANZ"/>
    <x v="1"/>
    <x v="0"/>
    <x v="1"/>
    <d v="2016-01-01T00:00:00"/>
    <d v="2016-08-11T00:00:00"/>
    <s v="GROUPM SERVICES AG"/>
    <x v="191"/>
    <x v="5"/>
  </r>
  <r>
    <d v="2016-07-05T00:00:00"/>
    <n v="19067"/>
    <n v="0"/>
    <n v="2"/>
    <s v="XAXIS-XM-MRT-D"/>
    <n v="1553.92"/>
    <s v="CHF"/>
    <s v=""/>
    <n v="164.40600000000001"/>
    <n v="0"/>
    <n v="341.95"/>
    <n v="4274.55"/>
    <n v="4616.5"/>
    <s v="AMAG"/>
    <x v="1"/>
    <x v="0"/>
    <x v="2"/>
    <d v="2016-01-01T00:00:00"/>
    <d v="2016-08-11T00:00:00"/>
    <s v="GROUPM SERVICES AG"/>
    <x v="180"/>
    <x v="5"/>
  </r>
  <r>
    <d v="2016-07-05T00:00:00"/>
    <n v="19067"/>
    <n v="0"/>
    <n v="1"/>
    <s v="XAXIS-XP-HP-D"/>
    <n v="4267.59"/>
    <s v="CHF"/>
    <s v=""/>
    <n v="670.31899999999996"/>
    <n v="0"/>
    <n v="1018.9"/>
    <n v="12736.05"/>
    <n v="13754.95"/>
    <s v="AMAG"/>
    <x v="1"/>
    <x v="0"/>
    <x v="0"/>
    <d v="2016-01-01T00:00:00"/>
    <d v="2016-08-11T00:00:00"/>
    <s v="GROUPM SERVICES AG"/>
    <x v="180"/>
    <x v="5"/>
  </r>
  <r>
    <d v="2016-07-05T00:00:00"/>
    <n v="19072"/>
    <n v="0"/>
    <n v="1"/>
    <s v="XAXIS-MH-VIDEO"/>
    <n v="0"/>
    <s v="CHF"/>
    <s v=""/>
    <n v="1"/>
    <n v="0"/>
    <n v="1111.0999999999999"/>
    <n v="13889"/>
    <n v="15000.1"/>
    <s v="AUDI"/>
    <x v="1"/>
    <x v="0"/>
    <x v="4"/>
    <d v="2016-01-01T00:00:00"/>
    <d v="2016-08-11T00:00:00"/>
    <s v="GROUPM SERVICES AG"/>
    <x v="192"/>
    <x v="5"/>
  </r>
  <r>
    <d v="2016-07-05T00:00:00"/>
    <n v="19073"/>
    <n v="0"/>
    <n v="1"/>
    <s v="XAXIS-XT-ROLLS-D"/>
    <n v="6306.48"/>
    <s v="CHF"/>
    <s v=""/>
    <n v="373.05399999999997"/>
    <n v="0"/>
    <n v="865.5"/>
    <n v="10818.55"/>
    <n v="11684.05"/>
    <s v="AUDI"/>
    <x v="1"/>
    <x v="0"/>
    <x v="1"/>
    <d v="2016-01-01T00:00:00"/>
    <d v="2016-08-11T00:00:00"/>
    <s v="GROUPM SERVICES AG"/>
    <x v="193"/>
    <x v="5"/>
  </r>
  <r>
    <d v="2016-07-05T00:00:00"/>
    <n v="19073"/>
    <n v="0"/>
    <n v="2"/>
    <s v="XAXIS-XT-ROLLS-F"/>
    <n v="1229.73"/>
    <s v="CHF"/>
    <s v=""/>
    <n v="76.016000000000005"/>
    <n v="0"/>
    <n v="176.35"/>
    <n v="2204.4499999999998"/>
    <n v="2380.8000000000002"/>
    <s v="AUDI"/>
    <x v="1"/>
    <x v="0"/>
    <x v="1"/>
    <d v="2016-01-01T00:00:00"/>
    <d v="2016-08-11T00:00:00"/>
    <s v="GROUPM SERVICES AG"/>
    <x v="193"/>
    <x v="5"/>
  </r>
  <r>
    <d v="2016-07-05T00:00:00"/>
    <n v="19073"/>
    <n v="0"/>
    <n v="3"/>
    <s v="XAXIS-XT-ROLLS-I"/>
    <n v="468.02"/>
    <s v="CHF"/>
    <s v=""/>
    <n v="28.67"/>
    <n v="0"/>
    <n v="66.5"/>
    <n v="831.45"/>
    <n v="897.95"/>
    <s v="AUDI"/>
    <x v="1"/>
    <x v="0"/>
    <x v="1"/>
    <d v="2016-01-01T00:00:00"/>
    <d v="2016-08-11T00:00:00"/>
    <s v="GROUPM SERVICES AG"/>
    <x v="193"/>
    <x v="5"/>
  </r>
  <r>
    <d v="2016-07-05T00:00:00"/>
    <n v="19074"/>
    <n v="0"/>
    <n v="4"/>
    <s v="XAXIS-XP-HP-D"/>
    <n v="227.83"/>
    <s v="CHF"/>
    <s v=""/>
    <n v="35.784999999999997"/>
    <n v="0"/>
    <n v="65.849999999999994"/>
    <n v="823.05"/>
    <n v="888.9"/>
    <s v="BAYER (CH) AG"/>
    <x v="1"/>
    <x v="0"/>
    <x v="0"/>
    <d v="2016-01-01T00:00:00"/>
    <d v="2016-08-11T00:00:00"/>
    <s v="GROUPM SERVICES AG"/>
    <x v="148"/>
    <x v="5"/>
  </r>
  <r>
    <d v="2016-07-05T00:00:00"/>
    <n v="19074"/>
    <n v="0"/>
    <n v="6"/>
    <s v="XAXIS-XP-HP-F"/>
    <n v="69.5"/>
    <s v="CHF"/>
    <s v=""/>
    <n v="12.016999999999999"/>
    <n v="0"/>
    <n v="22.1"/>
    <n v="276.39999999999998"/>
    <n v="298.5"/>
    <s v="BAYER (CH) AG"/>
    <x v="1"/>
    <x v="0"/>
    <x v="0"/>
    <d v="2016-01-01T00:00:00"/>
    <d v="2016-08-11T00:00:00"/>
    <s v="GROUPM SERVICES AG"/>
    <x v="148"/>
    <x v="5"/>
  </r>
  <r>
    <d v="2016-07-05T00:00:00"/>
    <n v="19074"/>
    <n v="0"/>
    <n v="1"/>
    <s v="XAXIS-XP-WB-D"/>
    <n v="223.73"/>
    <s v="CHF"/>
    <s v=""/>
    <n v="30.184999999999999"/>
    <n v="0"/>
    <n v="67.599999999999994"/>
    <n v="845.2"/>
    <n v="912.8"/>
    <s v="BAYER (CH) AG"/>
    <x v="1"/>
    <x v="0"/>
    <x v="0"/>
    <d v="2016-01-01T00:00:00"/>
    <d v="2016-08-11T00:00:00"/>
    <s v="GROUPM SERVICES AG"/>
    <x v="148"/>
    <x v="5"/>
  </r>
  <r>
    <d v="2016-07-05T00:00:00"/>
    <n v="19074"/>
    <n v="0"/>
    <n v="5"/>
    <s v="XAXIS-XP-WB-F"/>
    <n v="49.18"/>
    <s v="CHF"/>
    <s v=""/>
    <n v="8.1760000000000002"/>
    <n v="0"/>
    <n v="18.3"/>
    <n v="228.95"/>
    <n v="247.25"/>
    <s v="BAYER (CH) AG"/>
    <x v="1"/>
    <x v="0"/>
    <x v="0"/>
    <d v="2016-01-01T00:00:00"/>
    <d v="2016-08-11T00:00:00"/>
    <s v="GROUPM SERVICES AG"/>
    <x v="148"/>
    <x v="5"/>
  </r>
  <r>
    <d v="2016-07-05T00:00:00"/>
    <n v="19076"/>
    <n v="0"/>
    <n v="4"/>
    <s v="XAXIS-XP-HP-D"/>
    <n v="384.19"/>
    <s v="CHF"/>
    <s v=""/>
    <n v="60.345999999999997"/>
    <n v="0"/>
    <n v="111.05"/>
    <n v="1387.95"/>
    <n v="1499"/>
    <s v="CREDIT SUISSE"/>
    <x v="1"/>
    <x v="0"/>
    <x v="0"/>
    <d v="2016-01-01T00:00:00"/>
    <d v="2016-08-11T00:00:00"/>
    <s v="GROUPM SERVICES AG"/>
    <x v="181"/>
    <x v="5"/>
  </r>
  <r>
    <d v="2016-07-05T00:00:00"/>
    <n v="19076"/>
    <n v="0"/>
    <n v="5"/>
    <s v="XAXIS-XP-HP-F"/>
    <n v="92.98"/>
    <s v="CHF"/>
    <s v=""/>
    <n v="16.076000000000001"/>
    <n v="0"/>
    <n v="29.6"/>
    <n v="369.75"/>
    <n v="399.35"/>
    <s v="CREDIT SUISSE"/>
    <x v="1"/>
    <x v="0"/>
    <x v="0"/>
    <d v="2016-01-01T00:00:00"/>
    <d v="2016-08-11T00:00:00"/>
    <s v="GROUPM SERVICES AG"/>
    <x v="181"/>
    <x v="5"/>
  </r>
  <r>
    <d v="2016-07-05T00:00:00"/>
    <n v="19076"/>
    <n v="0"/>
    <n v="6"/>
    <s v="XAXIS-XP-HP-I"/>
    <n v="10.27"/>
    <s v="CHF"/>
    <s v=""/>
    <n v="1.52"/>
    <n v="0"/>
    <n v="2.8"/>
    <n v="34.950000000000003"/>
    <n v="37.75"/>
    <s v="CREDIT SUISSE"/>
    <x v="1"/>
    <x v="0"/>
    <x v="0"/>
    <d v="2016-01-01T00:00:00"/>
    <d v="2016-08-11T00:00:00"/>
    <s v="GROUPM SERVICES AG"/>
    <x v="181"/>
    <x v="5"/>
  </r>
  <r>
    <d v="2016-07-05T00:00:00"/>
    <n v="19076"/>
    <n v="0"/>
    <n v="1"/>
    <s v="XAXIS-XP-UAP-D"/>
    <n v="631.37"/>
    <s v="CHF"/>
    <s v=""/>
    <n v="138.34299999999999"/>
    <n v="0"/>
    <n v="132.80000000000001"/>
    <n v="1660.1"/>
    <n v="1792.9"/>
    <s v="CREDIT SUISSE"/>
    <x v="1"/>
    <x v="0"/>
    <x v="0"/>
    <d v="2016-01-01T00:00:00"/>
    <d v="2016-08-11T00:00:00"/>
    <s v="GROUPM SERVICES AG"/>
    <x v="181"/>
    <x v="5"/>
  </r>
  <r>
    <d v="2016-07-05T00:00:00"/>
    <n v="19076"/>
    <n v="0"/>
    <n v="2"/>
    <s v="XAXIS-XP-UAP-F"/>
    <n v="200.91"/>
    <s v="CHF"/>
    <s v=""/>
    <n v="43.713999999999999"/>
    <n v="0"/>
    <n v="41.95"/>
    <n v="524.54999999999995"/>
    <n v="566.5"/>
    <s v="CREDIT SUISSE"/>
    <x v="1"/>
    <x v="0"/>
    <x v="0"/>
    <d v="2016-01-01T00:00:00"/>
    <d v="2016-08-11T00:00:00"/>
    <s v="GROUPM SERVICES AG"/>
    <x v="181"/>
    <x v="5"/>
  </r>
  <r>
    <d v="2016-07-05T00:00:00"/>
    <n v="19076"/>
    <n v="0"/>
    <n v="3"/>
    <s v="XAXIS-XP-UAP-I"/>
    <n v="11.64"/>
    <s v="CHF"/>
    <s v=""/>
    <n v="5.7839999999999998"/>
    <n v="0"/>
    <n v="5.55"/>
    <n v="69.400000000000006"/>
    <n v="74.95"/>
    <s v="CREDIT SUISSE"/>
    <x v="1"/>
    <x v="0"/>
    <x v="0"/>
    <d v="2016-01-01T00:00:00"/>
    <d v="2016-08-11T00:00:00"/>
    <s v="GROUPM SERVICES AG"/>
    <x v="181"/>
    <x v="5"/>
  </r>
  <r>
    <d v="2016-07-05T00:00:00"/>
    <n v="19077"/>
    <n v="0"/>
    <n v="4"/>
    <s v="XAXIS-XM-MRT-D"/>
    <n v="2544.69"/>
    <s v="CHF"/>
    <s v=""/>
    <n v="269.23099999999999"/>
    <n v="0"/>
    <n v="560"/>
    <n v="7000"/>
    <n v="7560"/>
    <s v="CREDIT SUISSE"/>
    <x v="1"/>
    <x v="0"/>
    <x v="2"/>
    <d v="2016-01-01T00:00:00"/>
    <d v="2016-08-11T00:00:00"/>
    <s v="GROUPM SERVICES AG"/>
    <x v="194"/>
    <x v="5"/>
  </r>
  <r>
    <d v="2016-07-05T00:00:00"/>
    <n v="19077"/>
    <n v="0"/>
    <n v="5"/>
    <s v="XAXIS-XM-MRT-F"/>
    <n v="371.11"/>
    <s v="CHF"/>
    <s v=""/>
    <n v="96.153999999999996"/>
    <n v="0"/>
    <n v="200"/>
    <n v="2500"/>
    <n v="2700"/>
    <s v="CREDIT SUISSE"/>
    <x v="1"/>
    <x v="0"/>
    <x v="2"/>
    <d v="2016-01-01T00:00:00"/>
    <d v="2016-08-11T00:00:00"/>
    <s v="GROUPM SERVICES AG"/>
    <x v="194"/>
    <x v="5"/>
  </r>
  <r>
    <d v="2016-07-05T00:00:00"/>
    <n v="19077"/>
    <n v="0"/>
    <n v="6"/>
    <s v="XAXIS-XM-MRT-I"/>
    <n v="185.25"/>
    <s v="CHF"/>
    <s v=""/>
    <n v="19.231000000000002"/>
    <n v="0"/>
    <n v="40"/>
    <n v="500"/>
    <n v="540"/>
    <s v="CREDIT SUISSE"/>
    <x v="1"/>
    <x v="0"/>
    <x v="2"/>
    <d v="2016-01-01T00:00:00"/>
    <d v="2016-08-11T00:00:00"/>
    <s v="GROUPM SERVICES AG"/>
    <x v="194"/>
    <x v="5"/>
  </r>
  <r>
    <d v="2016-07-05T00:00:00"/>
    <n v="19078"/>
    <n v="0"/>
    <n v="1"/>
    <s v="XAXIS-XP-WB-D"/>
    <n v="3029.84"/>
    <s v="CHF"/>
    <s v=""/>
    <n v="408.76900000000001"/>
    <n v="0"/>
    <n v="784.85"/>
    <n v="9810.4500000000007"/>
    <n v="10595.3"/>
    <s v="CREDIT SUISSE"/>
    <x v="1"/>
    <x v="0"/>
    <x v="0"/>
    <d v="2016-01-01T00:00:00"/>
    <d v="2016-08-11T00:00:00"/>
    <s v="GROUPM SERVICES AG"/>
    <x v="182"/>
    <x v="5"/>
  </r>
  <r>
    <d v="2016-07-05T00:00:00"/>
    <n v="19078"/>
    <n v="0"/>
    <n v="2"/>
    <s v="XAXIS-XP-WB-F"/>
    <n v="705.14"/>
    <s v="CHF"/>
    <s v=""/>
    <n v="117.22799999999999"/>
    <n v="0"/>
    <n v="225.1"/>
    <n v="2813.45"/>
    <n v="3038.55"/>
    <s v="CREDIT SUISSE"/>
    <x v="1"/>
    <x v="0"/>
    <x v="0"/>
    <d v="2016-01-01T00:00:00"/>
    <d v="2016-08-11T00:00:00"/>
    <s v="GROUPM SERVICES AG"/>
    <x v="182"/>
    <x v="5"/>
  </r>
  <r>
    <d v="2016-07-05T00:00:00"/>
    <n v="19078"/>
    <n v="0"/>
    <n v="3"/>
    <s v="XAXIS-XP-WB-I"/>
    <n v="142.72"/>
    <s v="CHF"/>
    <s v=""/>
    <n v="25.187999999999999"/>
    <n v="0"/>
    <n v="48.35"/>
    <n v="604.5"/>
    <n v="652.85"/>
    <s v="CREDIT SUISSE"/>
    <x v="1"/>
    <x v="0"/>
    <x v="0"/>
    <d v="2016-01-01T00:00:00"/>
    <d v="2016-08-11T00:00:00"/>
    <s v="GROUPM SERVICES AG"/>
    <x v="182"/>
    <x v="5"/>
  </r>
  <r>
    <d v="2016-07-05T00:00:00"/>
    <n v="19078"/>
    <n v="0"/>
    <n v="4"/>
    <s v="XAXIS-XM-MRT-D"/>
    <n v="2499.5"/>
    <s v="CHF"/>
    <s v=""/>
    <n v="264.45"/>
    <n v="0"/>
    <n v="550.04999999999995"/>
    <n v="6875.7"/>
    <n v="7425.75"/>
    <s v="CREDIT SUISSE"/>
    <x v="1"/>
    <x v="0"/>
    <x v="2"/>
    <d v="2016-01-01T00:00:00"/>
    <d v="2016-08-11T00:00:00"/>
    <s v="GROUPM SERVICES AG"/>
    <x v="182"/>
    <x v="5"/>
  </r>
  <r>
    <d v="2016-07-05T00:00:00"/>
    <n v="19078"/>
    <n v="0"/>
    <n v="10"/>
    <s v="XAXIS-XM-MRT-D"/>
    <n v="945.17"/>
    <s v="CHF"/>
    <s v=""/>
    <n v="100"/>
    <n v="0"/>
    <n v="224"/>
    <n v="2800"/>
    <n v="3024"/>
    <s v="CREDIT SUISSE"/>
    <x v="1"/>
    <x v="0"/>
    <x v="2"/>
    <d v="2016-01-01T00:00:00"/>
    <d v="2016-08-11T00:00:00"/>
    <s v="GROUPM SERVICES AG"/>
    <x v="182"/>
    <x v="5"/>
  </r>
  <r>
    <d v="2016-07-05T00:00:00"/>
    <n v="19078"/>
    <n v="0"/>
    <n v="5"/>
    <s v="XAXIS-XM-MRT-F"/>
    <n v="355.68"/>
    <s v="CHF"/>
    <s v=""/>
    <n v="92.156000000000006"/>
    <n v="0"/>
    <n v="191.7"/>
    <n v="2396.0500000000002"/>
    <n v="2587.75"/>
    <s v="CREDIT SUISSE"/>
    <x v="1"/>
    <x v="0"/>
    <x v="2"/>
    <d v="2016-01-01T00:00:00"/>
    <d v="2016-08-11T00:00:00"/>
    <s v="GROUPM SERVICES AG"/>
    <x v="182"/>
    <x v="5"/>
  </r>
  <r>
    <d v="2016-07-05T00:00:00"/>
    <n v="19078"/>
    <n v="0"/>
    <n v="11"/>
    <s v="XAXIS-XM-MRT-F"/>
    <n v="45.67"/>
    <s v="CHF"/>
    <s v=""/>
    <n v="11.834"/>
    <n v="0"/>
    <n v="26.5"/>
    <n v="331.35"/>
    <n v="357.85"/>
    <s v="CREDIT SUISSE"/>
    <x v="1"/>
    <x v="0"/>
    <x v="2"/>
    <d v="2016-01-01T00:00:00"/>
    <d v="2016-08-11T00:00:00"/>
    <s v="GROUPM SERVICES AG"/>
    <x v="182"/>
    <x v="5"/>
  </r>
  <r>
    <d v="2016-07-05T00:00:00"/>
    <n v="19078"/>
    <n v="0"/>
    <n v="6"/>
    <s v="XAXIS-XM-MRT-I"/>
    <n v="179.13"/>
    <s v="CHF"/>
    <s v=""/>
    <n v="18.596"/>
    <n v="0"/>
    <n v="38.700000000000003"/>
    <n v="483.5"/>
    <n v="522.20000000000005"/>
    <s v="CREDIT SUISSE"/>
    <x v="1"/>
    <x v="0"/>
    <x v="2"/>
    <d v="2016-01-01T00:00:00"/>
    <d v="2016-08-11T00:00:00"/>
    <s v="GROUPM SERVICES AG"/>
    <x v="182"/>
    <x v="5"/>
  </r>
  <r>
    <d v="2016-07-05T00:00:00"/>
    <n v="19078"/>
    <n v="0"/>
    <n v="12"/>
    <s v="XAXIS-XM-MRT-I"/>
    <n v="22.48"/>
    <s v="CHF"/>
    <s v=""/>
    <n v="2.3340000000000001"/>
    <n v="0"/>
    <n v="5.25"/>
    <n v="65.349999999999994"/>
    <n v="70.599999999999994"/>
    <s v="CREDIT SUISSE"/>
    <x v="1"/>
    <x v="0"/>
    <x v="2"/>
    <d v="2016-01-01T00:00:00"/>
    <d v="2016-08-11T00:00:00"/>
    <s v="GROUPM SERVICES AG"/>
    <x v="182"/>
    <x v="5"/>
  </r>
  <r>
    <d v="2016-07-05T00:00:00"/>
    <n v="19078"/>
    <n v="0"/>
    <n v="7"/>
    <s v="XAXIS-XT-ROLLS-D"/>
    <n v="3973.93"/>
    <s v="CHF"/>
    <s v=""/>
    <n v="235.07400000000001"/>
    <n v="0"/>
    <n v="545.35"/>
    <n v="6817.15"/>
    <n v="7362.5"/>
    <s v="CREDIT SUISSE"/>
    <x v="1"/>
    <x v="0"/>
    <x v="1"/>
    <d v="2016-01-01T00:00:00"/>
    <d v="2016-08-11T00:00:00"/>
    <s v="GROUPM SERVICES AG"/>
    <x v="182"/>
    <x v="5"/>
  </r>
  <r>
    <d v="2016-07-05T00:00:00"/>
    <n v="19078"/>
    <n v="0"/>
    <n v="13"/>
    <s v="XAXIS-XT-ROLLS-D"/>
    <n v="1526.91"/>
    <s v="CHF"/>
    <s v=""/>
    <n v="90.322999999999993"/>
    <n v="0"/>
    <n v="224"/>
    <n v="2800"/>
    <n v="3024"/>
    <s v="CREDIT SUISSE"/>
    <x v="1"/>
    <x v="0"/>
    <x v="1"/>
    <d v="2016-01-01T00:00:00"/>
    <d v="2016-08-11T00:00:00"/>
    <s v="GROUPM SERVICES AG"/>
    <x v="182"/>
    <x v="5"/>
  </r>
  <r>
    <d v="2016-07-05T00:00:00"/>
    <n v="19078"/>
    <n v="0"/>
    <n v="8"/>
    <s v="XAXIS-XT-ROLLS-F"/>
    <n v="1352.08"/>
    <s v="CHF"/>
    <s v=""/>
    <n v="83.578999999999994"/>
    <n v="0"/>
    <n v="193.9"/>
    <n v="2423.8000000000002"/>
    <n v="2617.6999999999998"/>
    <s v="CREDIT SUISSE"/>
    <x v="1"/>
    <x v="0"/>
    <x v="1"/>
    <d v="2016-01-01T00:00:00"/>
    <d v="2016-08-11T00:00:00"/>
    <s v="GROUPM SERVICES AG"/>
    <x v="182"/>
    <x v="5"/>
  </r>
  <r>
    <d v="2016-07-05T00:00:00"/>
    <n v="19078"/>
    <n v="0"/>
    <n v="14"/>
    <s v="XAXIS-XT-ROLLS-F"/>
    <n v="158.18"/>
    <s v="CHF"/>
    <s v=""/>
    <n v="9.7780000000000005"/>
    <n v="0"/>
    <n v="24.25"/>
    <n v="303.10000000000002"/>
    <n v="327.35000000000002"/>
    <s v="CREDIT SUISSE"/>
    <x v="1"/>
    <x v="0"/>
    <x v="1"/>
    <d v="2016-01-01T00:00:00"/>
    <d v="2016-08-11T00:00:00"/>
    <s v="GROUPM SERVICES AG"/>
    <x v="182"/>
    <x v="5"/>
  </r>
  <r>
    <d v="2016-07-05T00:00:00"/>
    <n v="19078"/>
    <n v="0"/>
    <n v="9"/>
    <s v="XAXIS-XT-ROLLS-I"/>
    <n v="267.87"/>
    <s v="CHF"/>
    <s v=""/>
    <n v="16.408999999999999"/>
    <n v="0"/>
    <n v="38.049999999999997"/>
    <n v="475.85"/>
    <n v="513.9"/>
    <s v="CREDIT SUISSE"/>
    <x v="1"/>
    <x v="0"/>
    <x v="1"/>
    <d v="2016-01-01T00:00:00"/>
    <d v="2016-08-11T00:00:00"/>
    <s v="GROUPM SERVICES AG"/>
    <x v="182"/>
    <x v="5"/>
  </r>
  <r>
    <d v="2016-07-05T00:00:00"/>
    <n v="19078"/>
    <n v="0"/>
    <n v="15"/>
    <s v="XAXIS-XT-ROLLS-I"/>
    <n v="24.06"/>
    <s v="CHF"/>
    <s v=""/>
    <n v="1.474"/>
    <n v="0"/>
    <n v="3.65"/>
    <n v="45.7"/>
    <n v="49.35"/>
    <s v="CREDIT SUISSE"/>
    <x v="1"/>
    <x v="0"/>
    <x v="1"/>
    <d v="2016-01-01T00:00:00"/>
    <d v="2016-08-11T00:00:00"/>
    <s v="GROUPM SERVICES AG"/>
    <x v="182"/>
    <x v="5"/>
  </r>
  <r>
    <d v="2016-07-05T00:00:00"/>
    <n v="19079"/>
    <n v="0"/>
    <n v="1"/>
    <s v="XAXIS-MH-VIDEO"/>
    <n v="0"/>
    <s v="CHF"/>
    <s v=""/>
    <n v="1"/>
    <n v="0"/>
    <n v="1111.0999999999999"/>
    <n v="13889"/>
    <n v="15000.1"/>
    <s v="EMMI"/>
    <x v="1"/>
    <x v="0"/>
    <x v="4"/>
    <d v="2016-01-01T00:00:00"/>
    <d v="2016-08-11T00:00:00"/>
    <s v="GROUPM SERVICES AG"/>
    <x v="195"/>
    <x v="5"/>
  </r>
  <r>
    <d v="2016-07-05T00:00:00"/>
    <n v="19080"/>
    <n v="0"/>
    <n v="1"/>
    <s v="XAXIS-XT-ROLLS-D"/>
    <n v="1520.93"/>
    <s v="CHF"/>
    <s v=""/>
    <n v="89.968999999999994"/>
    <n v="0"/>
    <n v="266.3"/>
    <n v="3328.85"/>
    <n v="3595.15"/>
    <s v="EMMI"/>
    <x v="1"/>
    <x v="0"/>
    <x v="1"/>
    <d v="2016-01-01T00:00:00"/>
    <d v="2016-08-11T00:00:00"/>
    <s v="GROUPM SERVICES AG"/>
    <x v="113"/>
    <x v="5"/>
  </r>
  <r>
    <d v="2016-07-05T00:00:00"/>
    <n v="19081"/>
    <n v="0"/>
    <n v="1"/>
    <s v="XAXIS-XT-ROLLS-D"/>
    <n v="1161.19"/>
    <s v="CHF"/>
    <s v=""/>
    <n v="68.688999999999993"/>
    <n v="0"/>
    <n v="159.35"/>
    <n v="1992"/>
    <n v="2151.35"/>
    <s v="EMMI"/>
    <x v="1"/>
    <x v="0"/>
    <x v="1"/>
    <d v="2016-01-01T00:00:00"/>
    <d v="2016-08-11T00:00:00"/>
    <s v="GROUPM SERVICES AG"/>
    <x v="183"/>
    <x v="5"/>
  </r>
  <r>
    <d v="2016-07-05T00:00:00"/>
    <n v="19081"/>
    <n v="0"/>
    <n v="2"/>
    <s v="XAXIS-XT-ROLLS-F"/>
    <n v="354.14"/>
    <s v="CHF"/>
    <s v=""/>
    <n v="21.890999999999998"/>
    <n v="0"/>
    <n v="50.8"/>
    <n v="634.85"/>
    <n v="685.65"/>
    <s v="EMMI"/>
    <x v="1"/>
    <x v="0"/>
    <x v="1"/>
    <d v="2016-01-01T00:00:00"/>
    <d v="2016-08-11T00:00:00"/>
    <s v="GROUPM SERVICES AG"/>
    <x v="183"/>
    <x v="5"/>
  </r>
  <r>
    <d v="2016-07-05T00:00:00"/>
    <n v="19081"/>
    <n v="0"/>
    <n v="3"/>
    <s v="XAXIS-XT-ROLLS-I"/>
    <n v="63.13"/>
    <s v="CHF"/>
    <s v=""/>
    <n v="3.867"/>
    <n v="0"/>
    <n v="8.9499999999999993"/>
    <n v="112.15"/>
    <n v="121.1"/>
    <s v="EMMI"/>
    <x v="1"/>
    <x v="0"/>
    <x v="1"/>
    <d v="2016-01-01T00:00:00"/>
    <d v="2016-08-11T00:00:00"/>
    <s v="GROUPM SERVICES AG"/>
    <x v="183"/>
    <x v="5"/>
  </r>
  <r>
    <d v="2016-07-05T00:00:00"/>
    <n v="19082"/>
    <n v="0"/>
    <n v="1"/>
    <s v="XAXIS-XT-ROLLS-D"/>
    <n v="2014.64"/>
    <s v="CHF"/>
    <s v=""/>
    <n v="119.17400000000001"/>
    <n v="0"/>
    <n v="276.5"/>
    <n v="3456.05"/>
    <n v="3732.55"/>
    <s v="EMMI"/>
    <x v="1"/>
    <x v="0"/>
    <x v="1"/>
    <d v="2016-01-01T00:00:00"/>
    <d v="2016-08-11T00:00:00"/>
    <s v="GROUPM SERVICES AG"/>
    <x v="152"/>
    <x v="5"/>
  </r>
  <r>
    <d v="2016-07-05T00:00:00"/>
    <n v="19082"/>
    <n v="0"/>
    <n v="2"/>
    <s v="XAXIS-XT-ROLLS-F"/>
    <n v="865.1"/>
    <s v="CHF"/>
    <s v=""/>
    <n v="53.475999999999999"/>
    <n v="0"/>
    <n v="124.05"/>
    <n v="1550.8"/>
    <n v="1674.85"/>
    <s v="EMMI"/>
    <x v="1"/>
    <x v="0"/>
    <x v="1"/>
    <d v="2016-01-01T00:00:00"/>
    <d v="2016-08-11T00:00:00"/>
    <s v="GROUPM SERVICES AG"/>
    <x v="152"/>
    <x v="5"/>
  </r>
  <r>
    <d v="2016-07-05T00:00:00"/>
    <n v="19082"/>
    <n v="0"/>
    <n v="3"/>
    <s v="XAXIS-XT-ROLLS-I"/>
    <n v="171.9"/>
    <s v="CHF"/>
    <s v=""/>
    <n v="10.53"/>
    <n v="0"/>
    <n v="24.45"/>
    <n v="305.35000000000002"/>
    <n v="329.8"/>
    <s v="EMMI"/>
    <x v="1"/>
    <x v="0"/>
    <x v="1"/>
    <d v="2016-01-01T00:00:00"/>
    <d v="2016-08-11T00:00:00"/>
    <s v="GROUPM SERVICES AG"/>
    <x v="152"/>
    <x v="5"/>
  </r>
  <r>
    <d v="2016-07-05T00:00:00"/>
    <n v="19083"/>
    <n v="0"/>
    <n v="1"/>
    <s v="XAXIS-XT-ROLLS-D"/>
    <n v="1485.63"/>
    <s v="CHF"/>
    <s v=""/>
    <n v="87.881"/>
    <n v="0"/>
    <n v="203.9"/>
    <n v="2548.5500000000002"/>
    <n v="2752.45"/>
    <s v="EMMI"/>
    <x v="1"/>
    <x v="0"/>
    <x v="1"/>
    <d v="2016-01-01T00:00:00"/>
    <d v="2016-08-11T00:00:00"/>
    <s v="GROUPM SERVICES AG"/>
    <x v="196"/>
    <x v="5"/>
  </r>
  <r>
    <d v="2016-07-05T00:00:00"/>
    <n v="19083"/>
    <n v="0"/>
    <n v="2"/>
    <s v="XAXIS-XT-ROLLS-F"/>
    <n v="69.03"/>
    <s v="CHF"/>
    <s v=""/>
    <n v="4.2670000000000003"/>
    <n v="0"/>
    <n v="9.9"/>
    <n v="123.75"/>
    <n v="133.65"/>
    <s v="EMMI"/>
    <x v="1"/>
    <x v="0"/>
    <x v="1"/>
    <d v="2016-01-01T00:00:00"/>
    <d v="2016-08-11T00:00:00"/>
    <s v="GROUPM SERVICES AG"/>
    <x v="196"/>
    <x v="5"/>
  </r>
  <r>
    <d v="2016-07-05T00:00:00"/>
    <n v="19083"/>
    <n v="0"/>
    <n v="3"/>
    <s v="XAXIS-XT-ROLLS-I"/>
    <n v="96.82"/>
    <s v="CHF"/>
    <s v=""/>
    <n v="5.931"/>
    <n v="0"/>
    <n v="13.75"/>
    <n v="172"/>
    <n v="185.75"/>
    <s v="EMMI"/>
    <x v="1"/>
    <x v="0"/>
    <x v="1"/>
    <d v="2016-01-01T00:00:00"/>
    <d v="2016-08-11T00:00:00"/>
    <s v="GROUPM SERVICES AG"/>
    <x v="196"/>
    <x v="5"/>
  </r>
  <r>
    <d v="2016-07-05T00:00:00"/>
    <n v="19084"/>
    <n v="0"/>
    <n v="1"/>
    <s v="XAXIS-XT-ROLLS-D"/>
    <n v="3552.52"/>
    <s v="CHF"/>
    <s v=""/>
    <n v="210.14599999999999"/>
    <n v="0"/>
    <n v="554.79999999999995"/>
    <n v="6934.8"/>
    <n v="7489.6"/>
    <s v="GSK AG"/>
    <x v="1"/>
    <x v="0"/>
    <x v="1"/>
    <d v="2016-01-01T00:00:00"/>
    <d v="2016-08-11T00:00:00"/>
    <s v="GROUPM SERVICES AG"/>
    <x v="197"/>
    <x v="5"/>
  </r>
  <r>
    <d v="2016-07-05T00:00:00"/>
    <n v="19084"/>
    <n v="0"/>
    <n v="3"/>
    <s v="XAXIS-XT-ROLLS-D"/>
    <n v="1346.97"/>
    <s v="CHF"/>
    <s v=""/>
    <n v="79.679000000000002"/>
    <n v="0"/>
    <n v="210.35"/>
    <n v="2629.4"/>
    <n v="2839.75"/>
    <s v="GSK AG"/>
    <x v="1"/>
    <x v="0"/>
    <x v="1"/>
    <d v="2016-01-01T00:00:00"/>
    <d v="2016-08-11T00:00:00"/>
    <s v="GROUPM SERVICES AG"/>
    <x v="197"/>
    <x v="5"/>
  </r>
  <r>
    <d v="2016-07-05T00:00:00"/>
    <n v="19084"/>
    <n v="0"/>
    <n v="2"/>
    <s v="XAXIS-XT-ROLLS-F"/>
    <n v="787.66"/>
    <s v="CHF"/>
    <s v=""/>
    <n v="48.689"/>
    <n v="0"/>
    <n v="128.55000000000001"/>
    <n v="1606.75"/>
    <n v="1735.3"/>
    <s v="GSK AG"/>
    <x v="1"/>
    <x v="0"/>
    <x v="1"/>
    <d v="2016-01-01T00:00:00"/>
    <d v="2016-08-11T00:00:00"/>
    <s v="GROUPM SERVICES AG"/>
    <x v="197"/>
    <x v="5"/>
  </r>
  <r>
    <d v="2016-07-05T00:00:00"/>
    <n v="19084"/>
    <n v="0"/>
    <n v="4"/>
    <s v="XAXIS-XT-ROLLS-F"/>
    <n v="456.38"/>
    <s v="CHF"/>
    <s v=""/>
    <n v="28.210999999999999"/>
    <n v="0"/>
    <n v="74.5"/>
    <n v="930.95"/>
    <n v="1005.45"/>
    <s v="GSK AG"/>
    <x v="1"/>
    <x v="0"/>
    <x v="1"/>
    <d v="2016-01-01T00:00:00"/>
    <d v="2016-08-11T00:00:00"/>
    <s v="GROUPM SERVICES AG"/>
    <x v="197"/>
    <x v="5"/>
  </r>
  <r>
    <d v="2016-07-05T00:00:00"/>
    <n v="19085"/>
    <n v="0"/>
    <n v="1"/>
    <s v="XAXIS-XT-ROLLS-D"/>
    <n v="4745.62"/>
    <s v="CHF"/>
    <s v=""/>
    <n v="280.72300000000001"/>
    <n v="0"/>
    <n v="651.29999999999995"/>
    <n v="8140.95"/>
    <n v="8792.25"/>
    <s v="IKEA AG"/>
    <x v="1"/>
    <x v="0"/>
    <x v="1"/>
    <d v="2016-01-01T00:00:00"/>
    <d v="2016-08-11T00:00:00"/>
    <s v="GROUPM SERVICES AG"/>
    <x v="155"/>
    <x v="5"/>
  </r>
  <r>
    <d v="2016-07-05T00:00:00"/>
    <n v="19085"/>
    <n v="0"/>
    <n v="2"/>
    <s v="XAXIS-XT-ROLLS-F"/>
    <n v="1219.56"/>
    <s v="CHF"/>
    <s v=""/>
    <n v="75.387"/>
    <n v="0"/>
    <n v="174.9"/>
    <n v="2186.1999999999998"/>
    <n v="2361.1"/>
    <s v="IKEA AG"/>
    <x v="1"/>
    <x v="0"/>
    <x v="1"/>
    <d v="2016-01-01T00:00:00"/>
    <d v="2016-08-11T00:00:00"/>
    <s v="GROUPM SERVICES AG"/>
    <x v="155"/>
    <x v="5"/>
  </r>
  <r>
    <d v="2016-07-05T00:00:00"/>
    <n v="19085"/>
    <n v="0"/>
    <n v="3"/>
    <s v="XAXIS-XT-ROLLS-I"/>
    <n v="334.57"/>
    <s v="CHF"/>
    <s v=""/>
    <n v="20.495000000000001"/>
    <n v="0"/>
    <n v="47.55"/>
    <n v="594.35"/>
    <n v="641.9"/>
    <s v="IKEA AG"/>
    <x v="1"/>
    <x v="0"/>
    <x v="1"/>
    <d v="2016-01-01T00:00:00"/>
    <d v="2016-08-11T00:00:00"/>
    <s v="GROUPM SERVICES AG"/>
    <x v="155"/>
    <x v="5"/>
  </r>
  <r>
    <d v="2016-07-05T00:00:00"/>
    <n v="19086"/>
    <n v="0"/>
    <n v="1"/>
    <s v="XAXIS-XP-WB-D"/>
    <n v="35.9"/>
    <s v="CHF"/>
    <s v=""/>
    <n v="4.8440000000000003"/>
    <n v="0"/>
    <n v="10.85"/>
    <n v="135.65"/>
    <n v="146.5"/>
    <s v="SKODA"/>
    <x v="1"/>
    <x v="0"/>
    <x v="0"/>
    <d v="2016-01-01T00:00:00"/>
    <d v="2016-08-11T00:00:00"/>
    <s v="GROUPM SERVICES AG"/>
    <x v="157"/>
    <x v="5"/>
  </r>
  <r>
    <d v="2016-07-05T00:00:00"/>
    <n v="19086"/>
    <n v="0"/>
    <n v="2"/>
    <s v="XAXIS-XP-WB-D"/>
    <n v="43.23"/>
    <s v="CHF"/>
    <s v=""/>
    <n v="5.8319999999999999"/>
    <n v="0"/>
    <n v="13.05"/>
    <n v="163.30000000000001"/>
    <n v="176.35"/>
    <s v="SKODA"/>
    <x v="1"/>
    <x v="0"/>
    <x v="0"/>
    <d v="2016-01-01T00:00:00"/>
    <d v="2016-08-11T00:00:00"/>
    <s v="GROUPM SERVICES AG"/>
    <x v="157"/>
    <x v="5"/>
  </r>
  <r>
    <d v="2016-07-05T00:00:00"/>
    <n v="19086"/>
    <n v="0"/>
    <n v="3"/>
    <s v="XAXIS-XP-WB-D"/>
    <n v="68.510000000000005"/>
    <s v="CHF"/>
    <s v=""/>
    <n v="9.2430000000000003"/>
    <n v="0"/>
    <n v="20.7"/>
    <n v="258.8"/>
    <n v="279.5"/>
    <s v="SKODA"/>
    <x v="1"/>
    <x v="0"/>
    <x v="0"/>
    <d v="2016-01-01T00:00:00"/>
    <d v="2016-08-11T00:00:00"/>
    <s v="GROUPM SERVICES AG"/>
    <x v="157"/>
    <x v="5"/>
  </r>
  <r>
    <d v="2016-07-05T00:00:00"/>
    <n v="19086"/>
    <n v="0"/>
    <n v="4"/>
    <s v="XAXIS-XP-WB-D"/>
    <n v="68.87"/>
    <s v="CHF"/>
    <s v=""/>
    <n v="9.2919999999999998"/>
    <n v="0"/>
    <n v="20.8"/>
    <n v="260.2"/>
    <n v="281"/>
    <s v="SKODA"/>
    <x v="1"/>
    <x v="0"/>
    <x v="0"/>
    <d v="2016-01-01T00:00:00"/>
    <d v="2016-08-11T00:00:00"/>
    <s v="GROUPM SERVICES AG"/>
    <x v="157"/>
    <x v="5"/>
  </r>
  <r>
    <d v="2016-07-05T00:00:00"/>
    <n v="19086"/>
    <n v="0"/>
    <n v="5"/>
    <s v="XAXIS-XP-WB-D"/>
    <n v="73.44"/>
    <s v="CHF"/>
    <s v=""/>
    <n v="9.9079999999999995"/>
    <n v="0"/>
    <n v="22.2"/>
    <n v="277.39999999999998"/>
    <n v="299.60000000000002"/>
    <s v="SKODA"/>
    <x v="1"/>
    <x v="0"/>
    <x v="0"/>
    <d v="2016-01-01T00:00:00"/>
    <d v="2016-08-11T00:00:00"/>
    <s v="GROUPM SERVICES AG"/>
    <x v="157"/>
    <x v="5"/>
  </r>
  <r>
    <d v="2016-07-05T00:00:00"/>
    <n v="19086"/>
    <n v="0"/>
    <n v="6"/>
    <s v="XAXIS-XP-WB-D"/>
    <n v="56.31"/>
    <s v="CHF"/>
    <s v=""/>
    <n v="7.5970000000000004"/>
    <n v="0"/>
    <n v="17"/>
    <n v="212.7"/>
    <n v="229.7"/>
    <s v="SKODA"/>
    <x v="1"/>
    <x v="0"/>
    <x v="0"/>
    <d v="2016-01-01T00:00:00"/>
    <d v="2016-08-11T00:00:00"/>
    <s v="GROUPM SERVICES AG"/>
    <x v="157"/>
    <x v="5"/>
  </r>
  <r>
    <d v="2016-07-05T00:00:00"/>
    <n v="19086"/>
    <n v="0"/>
    <n v="7"/>
    <s v="XAXIS-XP-WB-F"/>
    <n v="60.78"/>
    <s v="CHF"/>
    <s v=""/>
    <n v="10.103999999999999"/>
    <n v="0"/>
    <n v="22.65"/>
    <n v="282.89999999999998"/>
    <n v="305.55"/>
    <s v="SKODA"/>
    <x v="1"/>
    <x v="0"/>
    <x v="0"/>
    <d v="2016-01-01T00:00:00"/>
    <d v="2016-08-11T00:00:00"/>
    <s v="GROUPM SERVICES AG"/>
    <x v="157"/>
    <x v="5"/>
  </r>
  <r>
    <d v="2016-07-05T00:00:00"/>
    <n v="19086"/>
    <n v="0"/>
    <n v="8"/>
    <s v="XAXIS-XP-WB-F"/>
    <n v="63.62"/>
    <s v="CHF"/>
    <s v=""/>
    <n v="10.576000000000001"/>
    <n v="0"/>
    <n v="23.7"/>
    <n v="296.14999999999998"/>
    <n v="319.85000000000002"/>
    <s v="SKODA"/>
    <x v="1"/>
    <x v="0"/>
    <x v="0"/>
    <d v="2016-01-01T00:00:00"/>
    <d v="2016-08-11T00:00:00"/>
    <s v="GROUPM SERVICES AG"/>
    <x v="157"/>
    <x v="5"/>
  </r>
  <r>
    <d v="2016-07-05T00:00:00"/>
    <n v="19086"/>
    <n v="0"/>
    <n v="9"/>
    <s v="XAXIS-XP-WB-I"/>
    <n v="15.26"/>
    <s v="CHF"/>
    <s v=""/>
    <n v="2.6930000000000001"/>
    <n v="0"/>
    <n v="6.05"/>
    <n v="75.400000000000006"/>
    <n v="81.45"/>
    <s v="SKODA"/>
    <x v="1"/>
    <x v="0"/>
    <x v="0"/>
    <d v="2016-01-01T00:00:00"/>
    <d v="2016-08-11T00:00:00"/>
    <s v="GROUPM SERVICES AG"/>
    <x v="157"/>
    <x v="5"/>
  </r>
  <r>
    <d v="2016-07-05T00:00:00"/>
    <n v="19087"/>
    <n v="0"/>
    <n v="4"/>
    <s v="XAXIS-XP-WB-D"/>
    <n v="119.71"/>
    <s v="CHF"/>
    <s v=""/>
    <n v="16.149999999999999"/>
    <n v="0"/>
    <n v="36.200000000000003"/>
    <n v="452.2"/>
    <n v="488.4"/>
    <s v="SKODA"/>
    <x v="1"/>
    <x v="0"/>
    <x v="0"/>
    <d v="2016-01-01T00:00:00"/>
    <d v="2016-08-11T00:00:00"/>
    <s v="GROUPM SERVICES AG"/>
    <x v="185"/>
    <x v="5"/>
  </r>
  <r>
    <d v="2016-07-05T00:00:00"/>
    <n v="19087"/>
    <n v="0"/>
    <n v="5"/>
    <s v="XAXIS-XP-WB-F"/>
    <n v="479.19"/>
    <s v="CHF"/>
    <s v=""/>
    <n v="79.664000000000001"/>
    <n v="0"/>
    <n v="178.45"/>
    <n v="2230.6"/>
    <n v="2409.0500000000002"/>
    <s v="SKODA"/>
    <x v="1"/>
    <x v="0"/>
    <x v="0"/>
    <d v="2016-01-01T00:00:00"/>
    <d v="2016-08-11T00:00:00"/>
    <s v="GROUPM SERVICES AG"/>
    <x v="185"/>
    <x v="5"/>
  </r>
  <r>
    <d v="2016-07-05T00:00:00"/>
    <n v="19087"/>
    <n v="0"/>
    <n v="6"/>
    <s v="XAXIS-XP-WB-I"/>
    <n v="20.43"/>
    <s v="CHF"/>
    <s v=""/>
    <n v="3.6059999999999999"/>
    <n v="0"/>
    <n v="8.1"/>
    <n v="100.95"/>
    <n v="109.05"/>
    <s v="SKODA"/>
    <x v="1"/>
    <x v="0"/>
    <x v="0"/>
    <d v="2016-01-01T00:00:00"/>
    <d v="2016-08-11T00:00:00"/>
    <s v="GROUPM SERVICES AG"/>
    <x v="185"/>
    <x v="5"/>
  </r>
  <r>
    <d v="2016-07-05T00:00:00"/>
    <n v="19087"/>
    <n v="0"/>
    <n v="1"/>
    <s v="XAXIS-XT-ROLLS-D"/>
    <n v="1266.8800000000001"/>
    <s v="CHF"/>
    <s v=""/>
    <n v="74.941000000000003"/>
    <n v="0"/>
    <n v="173.85"/>
    <n v="2173.3000000000002"/>
    <n v="2347.15"/>
    <s v="SKODA"/>
    <x v="1"/>
    <x v="0"/>
    <x v="1"/>
    <d v="2016-01-01T00:00:00"/>
    <d v="2016-08-11T00:00:00"/>
    <s v="GROUPM SERVICES AG"/>
    <x v="185"/>
    <x v="5"/>
  </r>
  <r>
    <d v="2016-07-05T00:00:00"/>
    <n v="19087"/>
    <n v="0"/>
    <n v="2"/>
    <s v="XAXIS-XT-ROLLS-F"/>
    <n v="1125.23"/>
    <s v="CHF"/>
    <s v=""/>
    <n v="69.555999999999997"/>
    <n v="0"/>
    <n v="161.35"/>
    <n v="2017.1"/>
    <n v="2178.4499999999998"/>
    <s v="SKODA"/>
    <x v="1"/>
    <x v="0"/>
    <x v="1"/>
    <d v="2016-01-01T00:00:00"/>
    <d v="2016-08-11T00:00:00"/>
    <s v="GROUPM SERVICES AG"/>
    <x v="185"/>
    <x v="5"/>
  </r>
  <r>
    <d v="2016-07-05T00:00:00"/>
    <n v="19087"/>
    <n v="0"/>
    <n v="3"/>
    <s v="XAXIS-XT-ROLLS-I"/>
    <n v="94.67"/>
    <s v="CHF"/>
    <s v=""/>
    <n v="5.7990000000000004"/>
    <n v="0"/>
    <n v="13.45"/>
    <n v="168.15"/>
    <n v="181.6"/>
    <s v="SKODA"/>
    <x v="1"/>
    <x v="0"/>
    <x v="1"/>
    <d v="2016-01-01T00:00:00"/>
    <d v="2016-08-11T00:00:00"/>
    <s v="GROUPM SERVICES AG"/>
    <x v="185"/>
    <x v="5"/>
  </r>
  <r>
    <d v="2016-07-05T00:00:00"/>
    <n v="19088"/>
    <n v="0"/>
    <n v="4"/>
    <s v="XAXIS-XT-ROLLS-D"/>
    <n v="2584.91"/>
    <s v="CHF"/>
    <s v=""/>
    <n v="152.90799999999999"/>
    <n v="0"/>
    <n v="354.75"/>
    <n v="4434.3500000000004"/>
    <n v="4789.1000000000004"/>
    <s v="SKODA"/>
    <x v="1"/>
    <x v="0"/>
    <x v="1"/>
    <d v="2016-01-01T00:00:00"/>
    <d v="2016-08-11T00:00:00"/>
    <s v="GROUPM SERVICES AG"/>
    <x v="198"/>
    <x v="5"/>
  </r>
  <r>
    <d v="2016-07-05T00:00:00"/>
    <n v="19088"/>
    <n v="0"/>
    <n v="5"/>
    <s v="XAXIS-XT-ROLLS-F"/>
    <n v="374.6"/>
    <s v="CHF"/>
    <s v=""/>
    <n v="23.155999999999999"/>
    <n v="0"/>
    <n v="53.7"/>
    <n v="671.5"/>
    <n v="725.2"/>
    <s v="SKODA"/>
    <x v="1"/>
    <x v="0"/>
    <x v="1"/>
    <d v="2016-01-01T00:00:00"/>
    <d v="2016-08-11T00:00:00"/>
    <s v="GROUPM SERVICES AG"/>
    <x v="198"/>
    <x v="5"/>
  </r>
  <r>
    <d v="2016-07-05T00:00:00"/>
    <n v="19088"/>
    <n v="0"/>
    <n v="6"/>
    <s v="XAXIS-XT-ROLLS-I"/>
    <n v="140.65"/>
    <s v="CHF"/>
    <s v=""/>
    <n v="8.6159999999999997"/>
    <n v="0"/>
    <n v="20"/>
    <n v="249.85"/>
    <n v="269.85000000000002"/>
    <s v="SKODA"/>
    <x v="1"/>
    <x v="0"/>
    <x v="1"/>
    <d v="2016-01-01T00:00:00"/>
    <d v="2016-08-11T00:00:00"/>
    <s v="GROUPM SERVICES AG"/>
    <x v="198"/>
    <x v="5"/>
  </r>
  <r>
    <d v="2016-07-05T00:00:00"/>
    <n v="19088"/>
    <n v="0"/>
    <n v="1"/>
    <s v="XAXIS-XP-WB-D"/>
    <n v="921.63"/>
    <s v="CHF"/>
    <s v=""/>
    <n v="124.34099999999999"/>
    <n v="0"/>
    <n v="238.75"/>
    <n v="2984.2"/>
    <n v="3222.95"/>
    <s v="SKODA"/>
    <x v="1"/>
    <x v="0"/>
    <x v="0"/>
    <d v="2016-01-01T00:00:00"/>
    <d v="2016-08-11T00:00:00"/>
    <s v="GROUPM SERVICES AG"/>
    <x v="198"/>
    <x v="5"/>
  </r>
  <r>
    <d v="2016-07-05T00:00:00"/>
    <n v="19088"/>
    <n v="0"/>
    <n v="2"/>
    <s v="XAXIS-XP-WB-F"/>
    <n v="721.98"/>
    <s v="CHF"/>
    <s v=""/>
    <n v="120.02800000000001"/>
    <n v="0"/>
    <n v="230.45"/>
    <n v="2880.65"/>
    <n v="3111.1"/>
    <s v="SKODA"/>
    <x v="1"/>
    <x v="0"/>
    <x v="0"/>
    <d v="2016-01-01T00:00:00"/>
    <d v="2016-08-11T00:00:00"/>
    <s v="GROUPM SERVICES AG"/>
    <x v="198"/>
    <x v="5"/>
  </r>
  <r>
    <d v="2016-07-05T00:00:00"/>
    <n v="19088"/>
    <n v="0"/>
    <n v="3"/>
    <s v="XAXIS-XP-WB-I"/>
    <n v="34.5"/>
    <s v="CHF"/>
    <s v=""/>
    <n v="6.0880000000000001"/>
    <n v="0"/>
    <n v="11.7"/>
    <n v="146.1"/>
    <n v="157.80000000000001"/>
    <s v="SKODA"/>
    <x v="1"/>
    <x v="0"/>
    <x v="0"/>
    <d v="2016-01-01T00:00:00"/>
    <d v="2016-08-11T00:00:00"/>
    <s v="GROUPM SERVICES AG"/>
    <x v="198"/>
    <x v="5"/>
  </r>
  <r>
    <d v="2016-07-05T00:00:00"/>
    <n v="19089"/>
    <n v="0"/>
    <n v="2"/>
    <s v="XAXIS-XM-MRT-D"/>
    <n v="552.12"/>
    <s v="CHF"/>
    <s v=""/>
    <n v="58.414999999999999"/>
    <n v="0"/>
    <n v="149.55000000000001"/>
    <n v="1869.3"/>
    <n v="2018.85"/>
    <s v="SONY MOBILE"/>
    <x v="1"/>
    <x v="0"/>
    <x v="2"/>
    <d v="2016-01-01T00:00:00"/>
    <d v="2016-08-11T00:00:00"/>
    <s v="GROUPM SERVICES AG"/>
    <x v="199"/>
    <x v="5"/>
  </r>
  <r>
    <d v="2016-07-05T00:00:00"/>
    <n v="19089"/>
    <n v="0"/>
    <n v="1"/>
    <s v="XAXIS-XT-ROLLS-D"/>
    <n v="992.83"/>
    <s v="CHF"/>
    <s v=""/>
    <n v="58.73"/>
    <n v="0"/>
    <n v="164.45"/>
    <n v="2055.5500000000002"/>
    <n v="2220"/>
    <s v="SONY MOBILE"/>
    <x v="1"/>
    <x v="0"/>
    <x v="1"/>
    <d v="2016-01-01T00:00:00"/>
    <d v="2016-08-11T00:00:00"/>
    <s v="GROUPM SERVICES AG"/>
    <x v="199"/>
    <x v="5"/>
  </r>
  <r>
    <d v="2016-07-05T00:00:00"/>
    <n v="19090"/>
    <n v="0"/>
    <n v="1"/>
    <s v="XAXIS-XP-UAP-D"/>
    <n v="705.13"/>
    <s v="CHF"/>
    <s v=""/>
    <n v="154.506"/>
    <n v="0"/>
    <n v="148.30000000000001"/>
    <n v="1854.05"/>
    <n v="2002.35"/>
    <s v="TEMPUR SEALY SCH"/>
    <x v="1"/>
    <x v="0"/>
    <x v="0"/>
    <d v="2016-01-01T00:00:00"/>
    <d v="2016-08-11T00:00:00"/>
    <s v="GROUPM SERVICES AG"/>
    <x v="158"/>
    <x v="5"/>
  </r>
  <r>
    <d v="2016-07-05T00:00:00"/>
    <n v="19090"/>
    <n v="0"/>
    <n v="2"/>
    <s v="XAXIS-XP-UAP-F"/>
    <n v="247.91"/>
    <s v="CHF"/>
    <s v=""/>
    <n v="53.941000000000003"/>
    <n v="0"/>
    <n v="51.8"/>
    <n v="647.29999999999995"/>
    <n v="699.1"/>
    <s v="TEMPUR SEALY SCH"/>
    <x v="1"/>
    <x v="0"/>
    <x v="0"/>
    <d v="2016-01-01T00:00:00"/>
    <d v="2016-08-11T00:00:00"/>
    <s v="GROUPM SERVICES AG"/>
    <x v="158"/>
    <x v="5"/>
  </r>
  <r>
    <d v="2016-07-05T00:00:00"/>
    <n v="19090"/>
    <n v="0"/>
    <n v="4"/>
    <s v="XAXIS-XP-WB-D"/>
    <n v="523.46"/>
    <s v="CHF"/>
    <s v=""/>
    <n v="70.622"/>
    <n v="0"/>
    <n v="158.19999999999999"/>
    <n v="1977.4"/>
    <n v="2135.6"/>
    <s v="TEMPUR SEALY SCH"/>
    <x v="1"/>
    <x v="0"/>
    <x v="0"/>
    <d v="2016-01-01T00:00:00"/>
    <d v="2016-08-11T00:00:00"/>
    <s v="GROUPM SERVICES AG"/>
    <x v="158"/>
    <x v="5"/>
  </r>
  <r>
    <d v="2016-07-05T00:00:00"/>
    <n v="19090"/>
    <n v="0"/>
    <n v="5"/>
    <s v="XAXIS-XP-WB-F"/>
    <n v="167.22"/>
    <s v="CHF"/>
    <s v=""/>
    <n v="27.8"/>
    <n v="0"/>
    <n v="62.25"/>
    <n v="778.4"/>
    <n v="840.65"/>
    <s v="TEMPUR SEALY SCH"/>
    <x v="1"/>
    <x v="0"/>
    <x v="0"/>
    <d v="2016-01-01T00:00:00"/>
    <d v="2016-08-11T00:00:00"/>
    <s v="GROUPM SERVICES AG"/>
    <x v="158"/>
    <x v="5"/>
  </r>
  <r>
    <d v="2016-07-05T00:00:00"/>
    <n v="19090"/>
    <n v="0"/>
    <n v="7"/>
    <s v="XAXIS-XM-MRT-D"/>
    <n v="469.24"/>
    <s v="CHF"/>
    <s v=""/>
    <n v="49.646000000000001"/>
    <n v="0"/>
    <n v="119.15"/>
    <n v="1489.4"/>
    <n v="1608.55"/>
    <s v="TEMPUR SEALY SCH"/>
    <x v="1"/>
    <x v="0"/>
    <x v="2"/>
    <d v="2016-01-01T00:00:00"/>
    <d v="2016-08-11T00:00:00"/>
    <s v="GROUPM SERVICES AG"/>
    <x v="158"/>
    <x v="5"/>
  </r>
  <r>
    <d v="2016-07-05T00:00:00"/>
    <n v="19090"/>
    <n v="0"/>
    <n v="8"/>
    <s v="XAXIS-XM-MRT-F"/>
    <n v="91.87"/>
    <s v="CHF"/>
    <s v=""/>
    <n v="23.803000000000001"/>
    <n v="0"/>
    <n v="57.15"/>
    <n v="714.1"/>
    <n v="771.25"/>
    <s v="TEMPUR SEALY SCH"/>
    <x v="1"/>
    <x v="0"/>
    <x v="2"/>
    <d v="2016-01-01T00:00:00"/>
    <d v="2016-08-11T00:00:00"/>
    <s v="GROUPM SERVICES AG"/>
    <x v="158"/>
    <x v="5"/>
  </r>
  <r>
    <d v="2016-07-05T00:00:00"/>
    <n v="19091"/>
    <n v="0"/>
    <n v="1"/>
    <s v="XAXIS-XT-ROLLS-D"/>
    <n v="3950.16"/>
    <s v="CHF"/>
    <s v=""/>
    <n v="233.66800000000001"/>
    <n v="0"/>
    <n v="616.9"/>
    <n v="7711.05"/>
    <n v="8327.9500000000007"/>
    <s v="TEMPUR SEALY SCH"/>
    <x v="1"/>
    <x v="0"/>
    <x v="1"/>
    <d v="2016-01-01T00:00:00"/>
    <d v="2016-08-11T00:00:00"/>
    <s v="GROUPM SERVICES AG"/>
    <x v="159"/>
    <x v="5"/>
  </r>
  <r>
    <d v="2016-07-05T00:00:00"/>
    <n v="19091"/>
    <n v="0"/>
    <n v="2"/>
    <s v="XAXIS-XT-ROLLS-F"/>
    <n v="806.75"/>
    <s v="CHF"/>
    <s v=""/>
    <n v="49.869"/>
    <n v="0"/>
    <n v="131.65"/>
    <n v="1645.7"/>
    <n v="1777.35"/>
    <s v="TEMPUR SEALY SCH"/>
    <x v="1"/>
    <x v="0"/>
    <x v="1"/>
    <d v="2016-01-01T00:00:00"/>
    <d v="2016-08-11T00:00:00"/>
    <s v="GROUPM SERVICES AG"/>
    <x v="159"/>
    <x v="5"/>
  </r>
  <r>
    <d v="2016-07-05T00:00:00"/>
    <n v="19092"/>
    <n v="0"/>
    <n v="4"/>
    <s v="XAXIS-XP-HP-D"/>
    <n v="63.83"/>
    <s v="CHF"/>
    <s v=""/>
    <n v="10.026"/>
    <n v="0"/>
    <n v="15.25"/>
    <n v="190.5"/>
    <n v="205.75"/>
    <s v="VOLKSWAGEN"/>
    <x v="1"/>
    <x v="0"/>
    <x v="0"/>
    <d v="2016-01-01T00:00:00"/>
    <d v="2016-08-11T00:00:00"/>
    <s v="GROUPM SERVICES AG"/>
    <x v="186"/>
    <x v="5"/>
  </r>
  <r>
    <d v="2016-07-05T00:00:00"/>
    <n v="19092"/>
    <n v="0"/>
    <n v="5"/>
    <s v="XAXIS-XP-HP-D"/>
    <n v="145.4"/>
    <s v="CHF"/>
    <s v=""/>
    <n v="22.838999999999999"/>
    <n v="0"/>
    <n v="42"/>
    <n v="525.29999999999995"/>
    <n v="567.29999999999995"/>
    <s v="VOLKSWAGEN"/>
    <x v="1"/>
    <x v="0"/>
    <x v="0"/>
    <d v="2016-01-01T00:00:00"/>
    <d v="2016-08-11T00:00:00"/>
    <s v="GROUPM SERVICES AG"/>
    <x v="186"/>
    <x v="5"/>
  </r>
  <r>
    <d v="2016-07-05T00:00:00"/>
    <n v="19092"/>
    <n v="0"/>
    <n v="6"/>
    <s v="XAXIS-XP-HP-F"/>
    <n v="1.28"/>
    <s v="CHF"/>
    <s v=""/>
    <n v="0.221"/>
    <n v="0"/>
    <n v="0.35"/>
    <n v="4.2"/>
    <n v="4.55"/>
    <s v="VOLKSWAGEN"/>
    <x v="1"/>
    <x v="0"/>
    <x v="0"/>
    <d v="2016-01-01T00:00:00"/>
    <d v="2016-08-11T00:00:00"/>
    <s v="GROUPM SERVICES AG"/>
    <x v="186"/>
    <x v="5"/>
  </r>
  <r>
    <d v="2016-07-05T00:00:00"/>
    <n v="19092"/>
    <n v="0"/>
    <n v="7"/>
    <s v="XAXIS-XP-HP-F"/>
    <n v="123.99"/>
    <s v="CHF"/>
    <s v=""/>
    <n v="21.437999999999999"/>
    <n v="0"/>
    <n v="39.450000000000003"/>
    <n v="493.05"/>
    <n v="532.5"/>
    <s v="VOLKSWAGEN"/>
    <x v="1"/>
    <x v="0"/>
    <x v="0"/>
    <d v="2016-01-01T00:00:00"/>
    <d v="2016-08-11T00:00:00"/>
    <s v="GROUPM SERVICES AG"/>
    <x v="186"/>
    <x v="5"/>
  </r>
  <r>
    <d v="2016-07-05T00:00:00"/>
    <n v="19092"/>
    <n v="0"/>
    <n v="9"/>
    <s v="XAXIS-XM-MRT-D"/>
    <n v="62.84"/>
    <s v="CHF"/>
    <s v=""/>
    <n v="6.649"/>
    <n v="0"/>
    <n v="14.9"/>
    <n v="186.15"/>
    <n v="201.05"/>
    <s v="VOLKSWAGEN"/>
    <x v="1"/>
    <x v="0"/>
    <x v="2"/>
    <d v="2016-01-01T00:00:00"/>
    <d v="2016-08-11T00:00:00"/>
    <s v="GROUPM SERVICES AG"/>
    <x v="186"/>
    <x v="5"/>
  </r>
  <r>
    <d v="2016-07-05T00:00:00"/>
    <n v="19092"/>
    <n v="0"/>
    <n v="10"/>
    <s v="XAXIS-XM-MRT-F"/>
    <n v="44.81"/>
    <s v="CHF"/>
    <s v=""/>
    <n v="11.611000000000001"/>
    <n v="0"/>
    <n v="26"/>
    <n v="325.10000000000002"/>
    <n v="351.1"/>
    <s v="VOLKSWAGEN"/>
    <x v="1"/>
    <x v="0"/>
    <x v="2"/>
    <d v="2016-01-01T00:00:00"/>
    <d v="2016-08-11T00:00:00"/>
    <s v="GROUPM SERVICES AG"/>
    <x v="186"/>
    <x v="5"/>
  </r>
  <r>
    <d v="2016-07-05T00:00:00"/>
    <n v="19092"/>
    <n v="0"/>
    <n v="1"/>
    <s v="XAXIS-XT-ROLLS-D"/>
    <n v="631.32000000000005"/>
    <s v="CHF"/>
    <s v=""/>
    <n v="37.344999999999999"/>
    <n v="0"/>
    <n v="86.65"/>
    <n v="1083"/>
    <n v="1169.6500000000001"/>
    <s v="VOLKSWAGEN"/>
    <x v="1"/>
    <x v="0"/>
    <x v="1"/>
    <d v="2016-01-01T00:00:00"/>
    <d v="2016-08-11T00:00:00"/>
    <s v="GROUPM SERVICES AG"/>
    <x v="186"/>
    <x v="5"/>
  </r>
  <r>
    <d v="2016-07-05T00:00:00"/>
    <n v="19092"/>
    <n v="0"/>
    <n v="2"/>
    <s v="XAXIS-XT-ROLLS-F"/>
    <n v="195.84"/>
    <s v="CHF"/>
    <s v=""/>
    <n v="12.106"/>
    <n v="0"/>
    <n v="28.1"/>
    <n v="351.05"/>
    <n v="379.15"/>
    <s v="VOLKSWAGEN"/>
    <x v="1"/>
    <x v="0"/>
    <x v="1"/>
    <d v="2016-01-01T00:00:00"/>
    <d v="2016-08-11T00:00:00"/>
    <s v="GROUPM SERVICES AG"/>
    <x v="186"/>
    <x v="5"/>
  </r>
  <r>
    <d v="2016-07-05T00:00:00"/>
    <n v="19092"/>
    <n v="0"/>
    <n v="8"/>
    <s v="XAXIS-XT-ROLLS-F"/>
    <n v="185.94"/>
    <s v="CHF"/>
    <s v=""/>
    <n v="11.494"/>
    <n v="0"/>
    <n v="28.5"/>
    <n v="356.3"/>
    <n v="384.8"/>
    <s v="VOLKSWAGEN"/>
    <x v="1"/>
    <x v="0"/>
    <x v="1"/>
    <d v="2016-01-01T00:00:00"/>
    <d v="2016-08-11T00:00:00"/>
    <s v="GROUPM SERVICES AG"/>
    <x v="186"/>
    <x v="5"/>
  </r>
  <r>
    <d v="2016-07-05T00:00:00"/>
    <n v="19092"/>
    <n v="0"/>
    <n v="3"/>
    <s v="XAXIS-XT-ROLLS-I"/>
    <n v="110.86"/>
    <s v="CHF"/>
    <s v=""/>
    <n v="6.7910000000000004"/>
    <n v="0"/>
    <n v="15.75"/>
    <n v="196.95"/>
    <n v="212.7"/>
    <s v="VOLKSWAGEN"/>
    <x v="1"/>
    <x v="0"/>
    <x v="1"/>
    <d v="2016-01-01T00:00:00"/>
    <d v="2016-08-11T00:00:00"/>
    <s v="GROUPM SERVICES AG"/>
    <x v="186"/>
    <x v="5"/>
  </r>
  <r>
    <d v="2016-07-05T00:00:00"/>
    <n v="19094"/>
    <n v="0"/>
    <n v="1"/>
    <s v="XAXIS-XP-UAP-D"/>
    <n v="1249.9000000000001"/>
    <s v="CHF"/>
    <s v=""/>
    <n v="273.87200000000001"/>
    <n v="0"/>
    <n v="175.3"/>
    <n v="2191"/>
    <n v="2366.3000000000002"/>
    <s v="FORD SWITZERLAND"/>
    <x v="2"/>
    <x v="0"/>
    <x v="0"/>
    <d v="2016-01-01T00:00:00"/>
    <d v="2016-08-11T00:00:00"/>
    <s v="GROUPM SERVICES AG"/>
    <x v="200"/>
    <x v="5"/>
  </r>
  <r>
    <d v="2016-07-05T00:00:00"/>
    <n v="19094"/>
    <n v="0"/>
    <n v="2"/>
    <s v="XAXIS-XP-UAP-F"/>
    <n v="470.13"/>
    <s v="CHF"/>
    <s v=""/>
    <n v="102.291"/>
    <n v="0"/>
    <n v="65.45"/>
    <n v="818.35"/>
    <n v="883.8"/>
    <s v="FORD SWITZERLAND"/>
    <x v="2"/>
    <x v="0"/>
    <x v="0"/>
    <d v="2016-01-01T00:00:00"/>
    <d v="2016-08-11T00:00:00"/>
    <s v="GROUPM SERVICES AG"/>
    <x v="200"/>
    <x v="5"/>
  </r>
  <r>
    <d v="2016-07-05T00:00:00"/>
    <n v="19095"/>
    <n v="0"/>
    <n v="7"/>
    <s v="XAXIS-XM-MRT-D"/>
    <n v="2887.07"/>
    <s v="CHF"/>
    <s v=""/>
    <n v="305.45499999999998"/>
    <n v="0"/>
    <n v="537.6"/>
    <n v="6720"/>
    <n v="7257.6"/>
    <s v="FORD SWITZERLAND"/>
    <x v="2"/>
    <x v="0"/>
    <x v="2"/>
    <d v="2016-01-01T00:00:00"/>
    <d v="2016-08-11T00:00:00"/>
    <s v="GROUPM SERVICES AG"/>
    <x v="201"/>
    <x v="5"/>
  </r>
  <r>
    <d v="2016-07-05T00:00:00"/>
    <n v="19095"/>
    <n v="0"/>
    <n v="8"/>
    <s v="XAXIS-XM-MRT-F"/>
    <n v="421.04"/>
    <s v="CHF"/>
    <s v=""/>
    <n v="109.09099999999999"/>
    <n v="0"/>
    <n v="192"/>
    <n v="2400"/>
    <n v="2592"/>
    <s v="FORD SWITZERLAND"/>
    <x v="2"/>
    <x v="0"/>
    <x v="2"/>
    <d v="2016-01-01T00:00:00"/>
    <d v="2016-08-11T00:00:00"/>
    <s v="GROUPM SERVICES AG"/>
    <x v="201"/>
    <x v="5"/>
  </r>
  <r>
    <d v="2016-07-05T00:00:00"/>
    <n v="19095"/>
    <n v="0"/>
    <n v="9"/>
    <s v="XAXIS-XM-MRT-I"/>
    <n v="210.17"/>
    <s v="CHF"/>
    <s v=""/>
    <n v="21.818000000000001"/>
    <n v="0"/>
    <n v="38.4"/>
    <n v="480"/>
    <n v="518.4"/>
    <s v="FORD SWITZERLAND"/>
    <x v="2"/>
    <x v="0"/>
    <x v="2"/>
    <d v="2016-01-01T00:00:00"/>
    <d v="2016-08-11T00:00:00"/>
    <s v="GROUPM SERVICES AG"/>
    <x v="201"/>
    <x v="5"/>
  </r>
  <r>
    <d v="2016-07-05T00:00:00"/>
    <n v="19095"/>
    <n v="0"/>
    <n v="4"/>
    <s v="XAXIS-XP-HP-D"/>
    <n v="3327.56"/>
    <s v="CHF"/>
    <s v=""/>
    <n v="522.66700000000003"/>
    <n v="0"/>
    <n v="627.20000000000005"/>
    <n v="7840"/>
    <n v="8467.2000000000007"/>
    <s v="FORD SWITZERLAND"/>
    <x v="2"/>
    <x v="0"/>
    <x v="0"/>
    <d v="2016-01-01T00:00:00"/>
    <d v="2016-08-11T00:00:00"/>
    <s v="GROUPM SERVICES AG"/>
    <x v="201"/>
    <x v="5"/>
  </r>
  <r>
    <d v="2016-07-05T00:00:00"/>
    <n v="19095"/>
    <n v="0"/>
    <n v="5"/>
    <s v="XAXIS-XP-HP-F"/>
    <n v="1079.6099999999999"/>
    <s v="CHF"/>
    <s v=""/>
    <n v="186.667"/>
    <n v="0"/>
    <n v="224"/>
    <n v="2800"/>
    <n v="3024"/>
    <s v="FORD SWITZERLAND"/>
    <x v="2"/>
    <x v="0"/>
    <x v="0"/>
    <d v="2016-01-01T00:00:00"/>
    <d v="2016-08-11T00:00:00"/>
    <s v="GROUPM SERVICES AG"/>
    <x v="201"/>
    <x v="5"/>
  </r>
  <r>
    <d v="2016-07-05T00:00:00"/>
    <n v="19095"/>
    <n v="0"/>
    <n v="6"/>
    <s v="XAXIS-XP-HP-I"/>
    <n v="252.33"/>
    <s v="CHF"/>
    <s v=""/>
    <n v="37.332999999999998"/>
    <n v="0"/>
    <n v="44.8"/>
    <n v="560"/>
    <n v="604.79999999999995"/>
    <s v="FORD SWITZERLAND"/>
    <x v="2"/>
    <x v="0"/>
    <x v="0"/>
    <d v="2016-01-01T00:00:00"/>
    <d v="2016-08-11T00:00:00"/>
    <s v="GROUPM SERVICES AG"/>
    <x v="201"/>
    <x v="5"/>
  </r>
  <r>
    <d v="2016-07-05T00:00:00"/>
    <n v="19095"/>
    <n v="0"/>
    <n v="1"/>
    <s v="XAXIS-XP-WB-D"/>
    <n v="2905.54"/>
    <s v="CHF"/>
    <s v=""/>
    <n v="392"/>
    <n v="0"/>
    <n v="627.20000000000005"/>
    <n v="7840"/>
    <n v="8467.2000000000007"/>
    <s v="FORD SWITZERLAND"/>
    <x v="2"/>
    <x v="0"/>
    <x v="0"/>
    <d v="2016-01-01T00:00:00"/>
    <d v="2016-08-11T00:00:00"/>
    <s v="GROUPM SERVICES AG"/>
    <x v="201"/>
    <x v="5"/>
  </r>
  <r>
    <d v="2016-07-05T00:00:00"/>
    <n v="19095"/>
    <n v="0"/>
    <n v="2"/>
    <s v="XAXIS-XP-WB-F"/>
    <n v="842.11"/>
    <s v="CHF"/>
    <s v=""/>
    <n v="140"/>
    <n v="0"/>
    <n v="224"/>
    <n v="2800"/>
    <n v="3024"/>
    <s v="FORD SWITZERLAND"/>
    <x v="2"/>
    <x v="0"/>
    <x v="0"/>
    <d v="2016-01-01T00:00:00"/>
    <d v="2016-08-11T00:00:00"/>
    <s v="GROUPM SERVICES AG"/>
    <x v="201"/>
    <x v="5"/>
  </r>
  <r>
    <d v="2016-07-05T00:00:00"/>
    <n v="19095"/>
    <n v="0"/>
    <n v="3"/>
    <s v="XAXIS-XP-WB-I"/>
    <n v="158.65"/>
    <s v="CHF"/>
    <s v=""/>
    <n v="28"/>
    <n v="0"/>
    <n v="44.8"/>
    <n v="560"/>
    <n v="604.79999999999995"/>
    <s v="FORD SWITZERLAND"/>
    <x v="2"/>
    <x v="0"/>
    <x v="0"/>
    <d v="2016-01-01T00:00:00"/>
    <d v="2016-08-11T00:00:00"/>
    <s v="GROUPM SERVICES AG"/>
    <x v="201"/>
    <x v="5"/>
  </r>
  <r>
    <d v="2016-07-05T00:00:00"/>
    <n v="19096"/>
    <n v="0"/>
    <n v="4"/>
    <s v="XAXIS-XP-HP-D"/>
    <n v="3518.33"/>
    <s v="CHF"/>
    <s v=""/>
    <n v="552.63199999999995"/>
    <n v="0"/>
    <n v="840"/>
    <n v="10500"/>
    <n v="11340"/>
    <s v="FORD SWITZERLAND"/>
    <x v="2"/>
    <x v="0"/>
    <x v="0"/>
    <d v="2016-01-01T00:00:00"/>
    <d v="2016-08-11T00:00:00"/>
    <s v="GROUPM SERVICES AG"/>
    <x v="202"/>
    <x v="5"/>
  </r>
  <r>
    <d v="2016-07-05T00:00:00"/>
    <n v="19096"/>
    <n v="0"/>
    <n v="5"/>
    <s v="XAXIS-XP-HP-F"/>
    <n v="1141.5"/>
    <s v="CHF"/>
    <s v=""/>
    <n v="197.36799999999999"/>
    <n v="0"/>
    <n v="300"/>
    <n v="3750"/>
    <n v="4050"/>
    <s v="FORD SWITZERLAND"/>
    <x v="2"/>
    <x v="0"/>
    <x v="0"/>
    <d v="2016-01-01T00:00:00"/>
    <d v="2016-08-11T00:00:00"/>
    <s v="GROUPM SERVICES AG"/>
    <x v="202"/>
    <x v="5"/>
  </r>
  <r>
    <d v="2016-07-05T00:00:00"/>
    <n v="19096"/>
    <n v="0"/>
    <n v="6"/>
    <s v="XAXIS-XP-HP-I"/>
    <n v="266.8"/>
    <s v="CHF"/>
    <s v=""/>
    <n v="39.473999999999997"/>
    <n v="0"/>
    <n v="60"/>
    <n v="750"/>
    <n v="810"/>
    <s v="FORD SWITZERLAND"/>
    <x v="2"/>
    <x v="0"/>
    <x v="0"/>
    <d v="2016-01-01T00:00:00"/>
    <d v="2016-08-11T00:00:00"/>
    <s v="GROUPM SERVICES AG"/>
    <x v="202"/>
    <x v="5"/>
  </r>
  <r>
    <d v="2016-07-05T00:00:00"/>
    <n v="19096"/>
    <n v="0"/>
    <n v="1"/>
    <s v="XAXIS-XP-WB-D"/>
    <n v="3706.05"/>
    <s v="CHF"/>
    <s v=""/>
    <n v="500"/>
    <n v="0"/>
    <n v="960"/>
    <n v="12000"/>
    <n v="12960"/>
    <s v="FORD SWITZERLAND"/>
    <x v="2"/>
    <x v="0"/>
    <x v="0"/>
    <d v="2016-01-01T00:00:00"/>
    <d v="2016-08-11T00:00:00"/>
    <s v="GROUPM SERVICES AG"/>
    <x v="202"/>
    <x v="5"/>
  </r>
  <r>
    <d v="2016-07-05T00:00:00"/>
    <n v="19096"/>
    <n v="0"/>
    <n v="2"/>
    <s v="XAXIS-XP-WB-F"/>
    <n v="884.32"/>
    <s v="CHF"/>
    <s v=""/>
    <n v="147.01599999999999"/>
    <n v="0"/>
    <n v="282.25"/>
    <n v="3528.4"/>
    <n v="3810.65"/>
    <s v="FORD SWITZERLAND"/>
    <x v="2"/>
    <x v="0"/>
    <x v="0"/>
    <d v="2016-01-01T00:00:00"/>
    <d v="2016-08-11T00:00:00"/>
    <s v="GROUPM SERVICES AG"/>
    <x v="202"/>
    <x v="5"/>
  </r>
  <r>
    <d v="2016-07-05T00:00:00"/>
    <n v="19096"/>
    <n v="0"/>
    <n v="3"/>
    <s v="XAXIS-XP-WB-I"/>
    <n v="177.07"/>
    <s v="CHF"/>
    <s v=""/>
    <n v="31.25"/>
    <n v="0"/>
    <n v="60"/>
    <n v="750"/>
    <n v="810"/>
    <s v="FORD SWITZERLAND"/>
    <x v="2"/>
    <x v="0"/>
    <x v="0"/>
    <d v="2016-01-01T00:00:00"/>
    <d v="2016-08-11T00:00:00"/>
    <s v="GROUPM SERVICES AG"/>
    <x v="202"/>
    <x v="5"/>
  </r>
  <r>
    <d v="2016-07-05T00:00:00"/>
    <n v="19096"/>
    <n v="0"/>
    <n v="7"/>
    <s v="XAXIS-XM-MRT-D"/>
    <n v="2544.69"/>
    <s v="CHF"/>
    <s v=""/>
    <n v="269.23099999999999"/>
    <n v="0"/>
    <n v="560"/>
    <n v="7000"/>
    <n v="7560"/>
    <s v="FORD SWITZERLAND"/>
    <x v="2"/>
    <x v="0"/>
    <x v="2"/>
    <d v="2016-01-01T00:00:00"/>
    <d v="2016-08-11T00:00:00"/>
    <s v="GROUPM SERVICES AG"/>
    <x v="202"/>
    <x v="5"/>
  </r>
  <r>
    <d v="2016-07-05T00:00:00"/>
    <n v="19096"/>
    <n v="0"/>
    <n v="8"/>
    <s v="XAXIS-XM-MRT-F"/>
    <n v="371.11"/>
    <s v="CHF"/>
    <s v=""/>
    <n v="96.153999999999996"/>
    <n v="0"/>
    <n v="200"/>
    <n v="2500"/>
    <n v="2700"/>
    <s v="FORD SWITZERLAND"/>
    <x v="2"/>
    <x v="0"/>
    <x v="2"/>
    <d v="2016-01-01T00:00:00"/>
    <d v="2016-08-11T00:00:00"/>
    <s v="GROUPM SERVICES AG"/>
    <x v="202"/>
    <x v="5"/>
  </r>
  <r>
    <d v="2016-07-05T00:00:00"/>
    <n v="19096"/>
    <n v="0"/>
    <n v="9"/>
    <s v="XAXIS-XM-MRT-I"/>
    <n v="185.25"/>
    <s v="CHF"/>
    <s v=""/>
    <n v="19.231000000000002"/>
    <n v="0"/>
    <n v="40"/>
    <n v="500"/>
    <n v="540"/>
    <s v="FORD SWITZERLAND"/>
    <x v="2"/>
    <x v="0"/>
    <x v="2"/>
    <d v="2016-01-01T00:00:00"/>
    <d v="2016-08-11T00:00:00"/>
    <s v="GROUPM SERVICES AG"/>
    <x v="202"/>
    <x v="5"/>
  </r>
  <r>
    <d v="2016-07-05T00:00:00"/>
    <n v="19097"/>
    <n v="0"/>
    <n v="1"/>
    <s v="XAXIS-XP-HP-D"/>
    <n v="1274.92"/>
    <s v="CHF"/>
    <s v=""/>
    <n v="200.25399999999999"/>
    <n v="0"/>
    <n v="240.3"/>
    <n v="3003.8"/>
    <n v="3244.1"/>
    <s v="FORD SWITZERLAND"/>
    <x v="2"/>
    <x v="0"/>
    <x v="0"/>
    <d v="2016-01-01T00:00:00"/>
    <d v="2016-08-11T00:00:00"/>
    <s v="GROUPM SERVICES AG"/>
    <x v="203"/>
    <x v="5"/>
  </r>
  <r>
    <d v="2016-07-05T00:00:00"/>
    <n v="19097"/>
    <n v="0"/>
    <n v="2"/>
    <s v="XAXIS-XP-HP-F"/>
    <n v="436.72"/>
    <s v="CHF"/>
    <s v=""/>
    <n v="75.510000000000005"/>
    <n v="0"/>
    <n v="90.6"/>
    <n v="1132.6500000000001"/>
    <n v="1223.25"/>
    <s v="FORD SWITZERLAND"/>
    <x v="2"/>
    <x v="0"/>
    <x v="0"/>
    <d v="2016-01-01T00:00:00"/>
    <d v="2016-08-11T00:00:00"/>
    <s v="GROUPM SERVICES AG"/>
    <x v="203"/>
    <x v="5"/>
  </r>
  <r>
    <d v="2016-07-05T00:00:00"/>
    <n v="19097"/>
    <n v="0"/>
    <n v="3"/>
    <s v="XAXIS-XP-HP-I"/>
    <n v="109"/>
    <s v="CHF"/>
    <s v=""/>
    <n v="16.126999999999999"/>
    <n v="0"/>
    <n v="19.350000000000001"/>
    <n v="241.9"/>
    <n v="261.25"/>
    <s v="FORD SWITZERLAND"/>
    <x v="2"/>
    <x v="0"/>
    <x v="0"/>
    <d v="2016-01-01T00:00:00"/>
    <d v="2016-08-11T00:00:00"/>
    <s v="GROUPM SERVICES AG"/>
    <x v="203"/>
    <x v="5"/>
  </r>
  <r>
    <d v="2016-07-05T00:00:00"/>
    <n v="19097"/>
    <n v="0"/>
    <n v="4"/>
    <s v="XAXIS-XP-WB-D"/>
    <n v="1231.79"/>
    <s v="CHF"/>
    <s v=""/>
    <n v="166.18700000000001"/>
    <n v="0"/>
    <n v="265.89999999999998"/>
    <n v="3323.75"/>
    <n v="3589.65"/>
    <s v="FORD SWITZERLAND"/>
    <x v="2"/>
    <x v="0"/>
    <x v="0"/>
    <d v="2016-01-01T00:00:00"/>
    <d v="2016-08-11T00:00:00"/>
    <s v="GROUPM SERVICES AG"/>
    <x v="203"/>
    <x v="5"/>
  </r>
  <r>
    <d v="2016-07-05T00:00:00"/>
    <n v="19097"/>
    <n v="0"/>
    <n v="5"/>
    <s v="XAXIS-XP-WB-F"/>
    <n v="368.06"/>
    <s v="CHF"/>
    <s v=""/>
    <n v="61.19"/>
    <n v="0"/>
    <n v="97.9"/>
    <n v="1223.8"/>
    <n v="1321.7"/>
    <s v="FORD SWITZERLAND"/>
    <x v="2"/>
    <x v="0"/>
    <x v="0"/>
    <d v="2016-01-01T00:00:00"/>
    <d v="2016-08-11T00:00:00"/>
    <s v="GROUPM SERVICES AG"/>
    <x v="203"/>
    <x v="5"/>
  </r>
  <r>
    <d v="2016-07-05T00:00:00"/>
    <n v="19097"/>
    <n v="0"/>
    <n v="6"/>
    <s v="XAXIS-XP-WB-I"/>
    <n v="76.790000000000006"/>
    <s v="CHF"/>
    <s v=""/>
    <n v="13.553000000000001"/>
    <n v="0"/>
    <n v="21.7"/>
    <n v="271.05"/>
    <n v="292.75"/>
    <s v="FORD SWITZERLAND"/>
    <x v="2"/>
    <x v="0"/>
    <x v="0"/>
    <d v="2016-01-01T00:00:00"/>
    <d v="2016-08-11T00:00:00"/>
    <s v="GROUPM SERVICES AG"/>
    <x v="203"/>
    <x v="5"/>
  </r>
  <r>
    <d v="2016-07-05T00:00:00"/>
    <n v="19097"/>
    <n v="0"/>
    <n v="7"/>
    <s v="XAXIS-XM-MRT-D"/>
    <n v="1198.08"/>
    <s v="CHF"/>
    <s v=""/>
    <n v="126.758"/>
    <n v="0"/>
    <n v="223.1"/>
    <n v="2788.7"/>
    <n v="3011.8"/>
    <s v="FORD SWITZERLAND"/>
    <x v="2"/>
    <x v="0"/>
    <x v="2"/>
    <d v="2016-01-01T00:00:00"/>
    <d v="2016-08-11T00:00:00"/>
    <s v="GROUPM SERVICES AG"/>
    <x v="203"/>
    <x v="5"/>
  </r>
  <r>
    <d v="2016-07-05T00:00:00"/>
    <n v="19097"/>
    <n v="0"/>
    <n v="8"/>
    <s v="XAXIS-XM-MRT-F"/>
    <n v="181.28"/>
    <s v="CHF"/>
    <s v=""/>
    <n v="46.969000000000001"/>
    <n v="0"/>
    <n v="82.65"/>
    <n v="1033.3"/>
    <n v="1115.95"/>
    <s v="FORD SWITZERLAND"/>
    <x v="2"/>
    <x v="0"/>
    <x v="2"/>
    <d v="2016-01-01T00:00:00"/>
    <d v="2016-08-11T00:00:00"/>
    <s v="GROUPM SERVICES AG"/>
    <x v="203"/>
    <x v="5"/>
  </r>
  <r>
    <d v="2016-07-05T00:00:00"/>
    <n v="19097"/>
    <n v="0"/>
    <n v="9"/>
    <s v="XAXIS-XM-MRT-I"/>
    <n v="98.59"/>
    <s v="CHF"/>
    <s v=""/>
    <n v="10.234999999999999"/>
    <n v="0"/>
    <n v="18"/>
    <n v="225.15"/>
    <n v="243.15"/>
    <s v="FORD SWITZERLAND"/>
    <x v="2"/>
    <x v="0"/>
    <x v="2"/>
    <d v="2016-01-01T00:00:00"/>
    <d v="2016-08-11T00:00:00"/>
    <s v="GROUPM SERVICES AG"/>
    <x v="203"/>
    <x v="5"/>
  </r>
  <r>
    <d v="2016-07-05T00:00:00"/>
    <n v="19097"/>
    <n v="0"/>
    <n v="10"/>
    <s v="XAXIS-XT-ROLLS-D"/>
    <n v="852.82"/>
    <s v="CHF"/>
    <s v=""/>
    <n v="50.448"/>
    <n v="0"/>
    <n v="100.9"/>
    <n v="1261.2"/>
    <n v="1362.1"/>
    <s v="FORD SWITZERLAND"/>
    <x v="2"/>
    <x v="0"/>
    <x v="1"/>
    <d v="2016-01-01T00:00:00"/>
    <d v="2016-08-11T00:00:00"/>
    <s v="GROUPM SERVICES AG"/>
    <x v="203"/>
    <x v="5"/>
  </r>
  <r>
    <d v="2016-07-05T00:00:00"/>
    <n v="19097"/>
    <n v="0"/>
    <n v="11"/>
    <s v="XAXIS-XT-ROLLS-F"/>
    <n v="9.75"/>
    <s v="CHF"/>
    <s v=""/>
    <n v="0.60299999999999998"/>
    <n v="0"/>
    <n v="1.2"/>
    <n v="15.1"/>
    <n v="16.3"/>
    <s v="FORD SWITZERLAND"/>
    <x v="2"/>
    <x v="0"/>
    <x v="1"/>
    <d v="2016-01-01T00:00:00"/>
    <d v="2016-08-11T00:00:00"/>
    <s v="GROUPM SERVICES AG"/>
    <x v="203"/>
    <x v="5"/>
  </r>
  <r>
    <d v="2016-07-05T00:00:00"/>
    <n v="19097"/>
    <n v="0"/>
    <n v="12"/>
    <s v="XAXIS-XT-ROLLS-I"/>
    <n v="54.54"/>
    <s v="CHF"/>
    <s v=""/>
    <n v="3.3410000000000002"/>
    <n v="0"/>
    <n v="6.7"/>
    <n v="83.55"/>
    <n v="90.25"/>
    <s v="FORD SWITZERLAND"/>
    <x v="2"/>
    <x v="0"/>
    <x v="1"/>
    <d v="2016-01-01T00:00:00"/>
    <d v="2016-08-11T00:00:00"/>
    <s v="GROUPM SERVICES AG"/>
    <x v="203"/>
    <x v="5"/>
  </r>
  <r>
    <d v="2016-07-05T00:00:00"/>
    <n v="19098"/>
    <n v="0"/>
    <n v="1"/>
    <s v="XAXIS-XP-UAP-D"/>
    <n v="2827.06"/>
    <s v="CHF"/>
    <s v=""/>
    <n v="619.452"/>
    <n v="0"/>
    <n v="198.2"/>
    <n v="2477.8000000000002"/>
    <n v="2676"/>
    <s v="GENERAL MILLS IN"/>
    <x v="2"/>
    <x v="0"/>
    <x v="0"/>
    <d v="2016-01-01T00:00:00"/>
    <d v="2016-08-11T00:00:00"/>
    <s v="GROUPM SERVICES AG"/>
    <x v="204"/>
    <x v="5"/>
  </r>
  <r>
    <d v="2016-07-05T00:00:00"/>
    <n v="19098"/>
    <n v="0"/>
    <n v="2"/>
    <s v="XAXIS-XP-UAP-F"/>
    <n v="655.29999999999995"/>
    <s v="CHF"/>
    <s v=""/>
    <n v="142.58000000000001"/>
    <n v="0"/>
    <n v="45.6"/>
    <n v="570.29999999999995"/>
    <n v="615.9"/>
    <s v="GENERAL MILLS IN"/>
    <x v="2"/>
    <x v="0"/>
    <x v="0"/>
    <d v="2016-01-01T00:00:00"/>
    <d v="2016-08-11T00:00:00"/>
    <s v="GROUPM SERVICES AG"/>
    <x v="204"/>
    <x v="5"/>
  </r>
  <r>
    <d v="2016-07-05T00:00:00"/>
    <n v="19099"/>
    <n v="0"/>
    <n v="1"/>
    <s v="XAXIS-XD-UAP-D"/>
    <n v="547.41999999999996"/>
    <s v="CHF"/>
    <s v=""/>
    <n v="105.35899999999999"/>
    <n v="0"/>
    <n v="59"/>
    <n v="737.5"/>
    <n v="796.5"/>
    <s v="LUFTHANSA"/>
    <x v="2"/>
    <x v="0"/>
    <x v="3"/>
    <d v="2016-01-01T00:00:00"/>
    <d v="2016-08-11T00:00:00"/>
    <s v="GROUPM SERVICES AG"/>
    <x v="39"/>
    <x v="5"/>
  </r>
  <r>
    <d v="2016-07-05T00:00:00"/>
    <n v="19099"/>
    <n v="0"/>
    <n v="3"/>
    <s v="XAXIS-XD-UAP-D"/>
    <n v="1522.24"/>
    <s v="CHF"/>
    <s v=""/>
    <n v="292.97500000000002"/>
    <n v="0"/>
    <n v="257.8"/>
    <n v="3222.75"/>
    <n v="3480.55"/>
    <s v="LUFTHANSA"/>
    <x v="2"/>
    <x v="0"/>
    <x v="3"/>
    <d v="2016-01-01T00:00:00"/>
    <d v="2016-08-11T00:00:00"/>
    <s v="GROUPM SERVICES AG"/>
    <x v="39"/>
    <x v="5"/>
  </r>
  <r>
    <d v="2016-07-05T00:00:00"/>
    <n v="19099"/>
    <n v="0"/>
    <n v="2"/>
    <s v="XAXIS-XD-UAP-F"/>
    <n v="440.05"/>
    <s v="CHF"/>
    <s v=""/>
    <n v="84.691000000000003"/>
    <n v="0"/>
    <n v="47.45"/>
    <n v="592.85"/>
    <n v="640.29999999999995"/>
    <s v="LUFTHANSA"/>
    <x v="2"/>
    <x v="0"/>
    <x v="3"/>
    <d v="2016-01-01T00:00:00"/>
    <d v="2016-08-11T00:00:00"/>
    <s v="GROUPM SERVICES AG"/>
    <x v="39"/>
    <x v="5"/>
  </r>
  <r>
    <d v="2016-07-05T00:00:00"/>
    <n v="19099"/>
    <n v="0"/>
    <n v="4"/>
    <s v="XAXIS-XD-UAP-F"/>
    <n v="622.84"/>
    <s v="CHF"/>
    <s v=""/>
    <n v="119.87"/>
    <n v="0"/>
    <n v="105.5"/>
    <n v="1318.55"/>
    <n v="1424.05"/>
    <s v="LUFTHANSA"/>
    <x v="2"/>
    <x v="0"/>
    <x v="3"/>
    <d v="2016-01-01T00:00:00"/>
    <d v="2016-08-11T00:00:00"/>
    <s v="GROUPM SERVICES AG"/>
    <x v="39"/>
    <x v="5"/>
  </r>
  <r>
    <d v="2016-07-05T00:00:00"/>
    <n v="19101"/>
    <n v="0"/>
    <n v="1"/>
    <s v="XAXIS-MH-RICH MEDIA"/>
    <n v="0"/>
    <s v="CHF"/>
    <s v=""/>
    <n v="2"/>
    <n v="0"/>
    <n v="2480"/>
    <n v="31000"/>
    <n v="33480"/>
    <s v="MAZDA CH"/>
    <x v="2"/>
    <x v="0"/>
    <x v="4"/>
    <d v="2016-01-01T00:00:00"/>
    <d v="2016-08-11T00:00:00"/>
    <s v="GROUPM SERVICES AG"/>
    <x v="205"/>
    <x v="5"/>
  </r>
  <r>
    <d v="2016-07-05T00:00:00"/>
    <n v="19102"/>
    <n v="0"/>
    <n v="1"/>
    <s v="XAXIS-XP-WB-D"/>
    <n v="5559.08"/>
    <s v="CHF"/>
    <s v=""/>
    <n v="750"/>
    <n v="0"/>
    <n v="1200"/>
    <n v="15000"/>
    <n v="16200"/>
    <s v="MAZDA CH"/>
    <x v="2"/>
    <x v="0"/>
    <x v="0"/>
    <d v="2016-01-01T00:00:00"/>
    <d v="2016-08-11T00:00:00"/>
    <s v="GROUPM SERVICES AG"/>
    <x v="206"/>
    <x v="5"/>
  </r>
  <r>
    <d v="2016-07-05T00:00:00"/>
    <n v="19102"/>
    <n v="0"/>
    <n v="2"/>
    <s v="XAXIS-XP-WB-F"/>
    <n v="1804.53"/>
    <s v="CHF"/>
    <s v=""/>
    <n v="300"/>
    <n v="0"/>
    <n v="480"/>
    <n v="6000"/>
    <n v="6480"/>
    <s v="MAZDA CH"/>
    <x v="2"/>
    <x v="0"/>
    <x v="0"/>
    <d v="2016-01-01T00:00:00"/>
    <d v="2016-08-11T00:00:00"/>
    <s v="GROUPM SERVICES AG"/>
    <x v="206"/>
    <x v="5"/>
  </r>
  <r>
    <d v="2016-07-05T00:00:00"/>
    <n v="19102"/>
    <n v="0"/>
    <n v="3"/>
    <s v="XAXIS-XP-WB-I"/>
    <n v="566.61"/>
    <s v="CHF"/>
    <s v=""/>
    <n v="100"/>
    <n v="0"/>
    <n v="160"/>
    <n v="2000"/>
    <n v="2160"/>
    <s v="MAZDA CH"/>
    <x v="2"/>
    <x v="0"/>
    <x v="0"/>
    <d v="2016-01-01T00:00:00"/>
    <d v="2016-08-11T00:00:00"/>
    <s v="GROUPM SERVICES AG"/>
    <x v="206"/>
    <x v="5"/>
  </r>
  <r>
    <d v="2016-07-05T00:00:00"/>
    <n v="19102"/>
    <n v="0"/>
    <n v="4"/>
    <s v="XAXIS-XM-RICH-D"/>
    <n v="0"/>
    <s v="CHF"/>
    <s v=""/>
    <n v="281.25"/>
    <n v="0"/>
    <n v="720"/>
    <n v="9000"/>
    <n v="9720"/>
    <s v="MAZDA CH"/>
    <x v="2"/>
    <x v="0"/>
    <x v="2"/>
    <d v="2016-01-01T00:00:00"/>
    <d v="2016-08-11T00:00:00"/>
    <s v="GROUPM SERVICES AG"/>
    <x v="206"/>
    <x v="5"/>
  </r>
  <r>
    <d v="2016-07-05T00:00:00"/>
    <n v="19102"/>
    <n v="0"/>
    <n v="5"/>
    <s v="XAXIS-XM-RICH-F"/>
    <n v="0"/>
    <s v="CHF"/>
    <s v=""/>
    <n v="125"/>
    <n v="0"/>
    <n v="320"/>
    <n v="4000"/>
    <n v="4320"/>
    <s v="MAZDA CH"/>
    <x v="2"/>
    <x v="0"/>
    <x v="2"/>
    <d v="2016-01-01T00:00:00"/>
    <d v="2016-08-11T00:00:00"/>
    <s v="GROUPM SERVICES AG"/>
    <x v="206"/>
    <x v="5"/>
  </r>
  <r>
    <d v="2016-07-05T00:00:00"/>
    <n v="19102"/>
    <n v="0"/>
    <n v="6"/>
    <s v="XAXIS-XM-RICH-I"/>
    <n v="0"/>
    <s v="CHF"/>
    <s v=""/>
    <n v="31.25"/>
    <n v="0"/>
    <n v="80"/>
    <n v="1000"/>
    <n v="1080"/>
    <s v="MAZDA CH"/>
    <x v="2"/>
    <x v="0"/>
    <x v="2"/>
    <d v="2016-01-01T00:00:00"/>
    <d v="2016-08-11T00:00:00"/>
    <s v="GROUPM SERVICES AG"/>
    <x v="206"/>
    <x v="5"/>
  </r>
  <r>
    <d v="2016-07-05T00:00:00"/>
    <n v="19103"/>
    <n v="0"/>
    <n v="7"/>
    <s v="XAXIS-XP-HP-F"/>
    <n v="25.4"/>
    <s v="CHF"/>
    <s v=""/>
    <n v="4.3920000000000003"/>
    <n v="0"/>
    <n v="6.7"/>
    <n v="83.45"/>
    <n v="90.15"/>
    <s v="VOLVO"/>
    <x v="2"/>
    <x v="0"/>
    <x v="0"/>
    <d v="2016-01-01T00:00:00"/>
    <d v="2016-08-11T00:00:00"/>
    <s v="GROUPM SERVICES AG"/>
    <x v="137"/>
    <x v="5"/>
  </r>
  <r>
    <d v="2016-07-05T00:00:00"/>
    <n v="19103"/>
    <n v="0"/>
    <n v="8"/>
    <s v="XAXIS-XP-HP-I"/>
    <n v="0.89"/>
    <s v="CHF"/>
    <s v=""/>
    <n v="0.13200000000000001"/>
    <n v="0"/>
    <n v="0.2"/>
    <n v="2.5"/>
    <n v="2.7"/>
    <s v="VOLVO"/>
    <x v="2"/>
    <x v="0"/>
    <x v="0"/>
    <d v="2016-01-01T00:00:00"/>
    <d v="2016-08-11T00:00:00"/>
    <s v="GROUPM SERVICES AG"/>
    <x v="137"/>
    <x v="5"/>
  </r>
  <r>
    <d v="2016-07-05T00:00:00"/>
    <n v="19103"/>
    <n v="0"/>
    <n v="6"/>
    <s v="XAXIS-XP-WB-F"/>
    <n v="159.59"/>
    <s v="CHF"/>
    <s v=""/>
    <n v="26.532"/>
    <n v="0"/>
    <n v="50.95"/>
    <n v="636.75"/>
    <n v="687.7"/>
    <s v="VOLVO"/>
    <x v="2"/>
    <x v="0"/>
    <x v="0"/>
    <d v="2016-01-01T00:00:00"/>
    <d v="2016-08-11T00:00:00"/>
    <s v="GROUPM SERVICES AG"/>
    <x v="137"/>
    <x v="5"/>
  </r>
  <r>
    <d v="2016-07-05T00:00:00"/>
    <n v="19103"/>
    <n v="0"/>
    <n v="1"/>
    <s v="XAXIS-XM-RICH-D"/>
    <n v="0"/>
    <s v="CHF"/>
    <s v=""/>
    <n v="45.311"/>
    <n v="0"/>
    <n v="130.5"/>
    <n v="1631.2"/>
    <n v="1761.7"/>
    <s v="VOLVO"/>
    <x v="2"/>
    <x v="0"/>
    <x v="2"/>
    <d v="2016-01-01T00:00:00"/>
    <d v="2016-08-11T00:00:00"/>
    <s v="GROUPM SERVICES AG"/>
    <x v="137"/>
    <x v="5"/>
  </r>
  <r>
    <d v="2016-07-05T00:00:00"/>
    <n v="19103"/>
    <n v="0"/>
    <n v="2"/>
    <s v="XAXIS-XM-RICH-I"/>
    <n v="0"/>
    <s v="CHF"/>
    <s v=""/>
    <n v="2.6629999999999998"/>
    <n v="0"/>
    <n v="7.65"/>
    <n v="95.85"/>
    <n v="103.5"/>
    <s v="VOLVO"/>
    <x v="2"/>
    <x v="0"/>
    <x v="2"/>
    <d v="2016-01-01T00:00:00"/>
    <d v="2016-08-11T00:00:00"/>
    <s v="GROUPM SERVICES AG"/>
    <x v="137"/>
    <x v="5"/>
  </r>
  <r>
    <d v="2016-07-05T00:00:00"/>
    <n v="19103"/>
    <n v="0"/>
    <n v="3"/>
    <s v="XAXIS-XT-ROLLS-D"/>
    <n v="1058.24"/>
    <s v="CHF"/>
    <s v=""/>
    <n v="62.598999999999997"/>
    <n v="0"/>
    <n v="145.25"/>
    <n v="1815.35"/>
    <n v="1960.6"/>
    <s v="VOLVO"/>
    <x v="2"/>
    <x v="0"/>
    <x v="1"/>
    <d v="2016-01-01T00:00:00"/>
    <d v="2016-08-11T00:00:00"/>
    <s v="GROUPM SERVICES AG"/>
    <x v="137"/>
    <x v="5"/>
  </r>
  <r>
    <d v="2016-07-05T00:00:00"/>
    <n v="19103"/>
    <n v="0"/>
    <n v="4"/>
    <s v="XAXIS-XT-ROLLS-F"/>
    <n v="43.08"/>
    <s v="CHF"/>
    <s v=""/>
    <n v="2.6629999999999998"/>
    <n v="0"/>
    <n v="6.2"/>
    <n v="77.25"/>
    <n v="83.45"/>
    <s v="VOLVO"/>
    <x v="2"/>
    <x v="0"/>
    <x v="1"/>
    <d v="2016-01-01T00:00:00"/>
    <d v="2016-08-11T00:00:00"/>
    <s v="GROUPM SERVICES AG"/>
    <x v="137"/>
    <x v="5"/>
  </r>
  <r>
    <d v="2016-07-05T00:00:00"/>
    <n v="19103"/>
    <n v="0"/>
    <n v="5"/>
    <s v="XAXIS-XT-ROLLS-I"/>
    <n v="10.48"/>
    <s v="CHF"/>
    <s v=""/>
    <n v="0.64200000000000002"/>
    <n v="0"/>
    <n v="1.5"/>
    <n v="18.600000000000001"/>
    <n v="20.100000000000001"/>
    <s v="VOLVO"/>
    <x v="2"/>
    <x v="0"/>
    <x v="1"/>
    <d v="2016-01-01T00:00:00"/>
    <d v="2016-08-11T00:00:00"/>
    <s v="GROUPM SERVICES AG"/>
    <x v="137"/>
    <x v="5"/>
  </r>
  <r>
    <d v="2016-07-05T00:00:00"/>
    <n v="19104"/>
    <n v="0"/>
    <n v="1"/>
    <s v="XAXIS-XP-WB-D"/>
    <n v="569.57000000000005"/>
    <s v="CHF"/>
    <s v=""/>
    <n v="76.843000000000004"/>
    <n v="0"/>
    <n v="147.55000000000001"/>
    <n v="1844.2"/>
    <n v="1991.75"/>
    <s v="FIAT GROUP AUTOM"/>
    <x v="3"/>
    <x v="0"/>
    <x v="0"/>
    <d v="2016-01-01T00:00:00"/>
    <d v="2016-08-11T00:00:00"/>
    <s v="GROUPM SERVICES AG"/>
    <x v="207"/>
    <x v="5"/>
  </r>
  <r>
    <d v="2016-07-05T00:00:00"/>
    <n v="19104"/>
    <n v="0"/>
    <n v="2"/>
    <s v="XAXIS-XP-WB-F"/>
    <n v="13.84"/>
    <s v="CHF"/>
    <s v=""/>
    <n v="2.3010000000000002"/>
    <n v="0"/>
    <n v="4.4000000000000004"/>
    <n v="55.25"/>
    <n v="59.65"/>
    <s v="FIAT GROUP AUTOM"/>
    <x v="3"/>
    <x v="0"/>
    <x v="0"/>
    <d v="2016-01-01T00:00:00"/>
    <d v="2016-08-11T00:00:00"/>
    <s v="GROUPM SERVICES AG"/>
    <x v="207"/>
    <x v="5"/>
  </r>
  <r>
    <d v="2016-07-05T00:00:00"/>
    <n v="19104"/>
    <n v="0"/>
    <n v="3"/>
    <s v="XAXIS-XP-WB-I"/>
    <n v="43.27"/>
    <s v="CHF"/>
    <s v=""/>
    <n v="7.6369999999999996"/>
    <n v="0"/>
    <n v="14.65"/>
    <n v="183.3"/>
    <n v="197.95"/>
    <s v="FIAT GROUP AUTOM"/>
    <x v="3"/>
    <x v="0"/>
    <x v="0"/>
    <d v="2016-01-01T00:00:00"/>
    <d v="2016-08-11T00:00:00"/>
    <s v="GROUPM SERVICES AG"/>
    <x v="207"/>
    <x v="5"/>
  </r>
  <r>
    <d v="2016-07-05T00:00:00"/>
    <n v="19105"/>
    <n v="0"/>
    <n v="1"/>
    <s v="XAXIS-XT-ROLLS-D"/>
    <n v="7621.04"/>
    <s v="CHF"/>
    <s v=""/>
    <n v="450.81599999999997"/>
    <n v="0"/>
    <n v="1045.9000000000001"/>
    <n v="13073.65"/>
    <n v="14119.55"/>
    <s v="FIAT GROUP AUTOM"/>
    <x v="3"/>
    <x v="0"/>
    <x v="1"/>
    <d v="2016-01-01T00:00:00"/>
    <d v="2016-08-11T00:00:00"/>
    <s v="GROUPM SERVICES AG"/>
    <x v="208"/>
    <x v="5"/>
  </r>
  <r>
    <d v="2016-07-05T00:00:00"/>
    <n v="19105"/>
    <n v="0"/>
    <n v="2"/>
    <s v="XAXIS-XT-ROLLS-F"/>
    <n v="2319.08"/>
    <s v="CHF"/>
    <s v=""/>
    <n v="143.35400000000001"/>
    <n v="0"/>
    <n v="332.6"/>
    <n v="4157.25"/>
    <n v="4489.8500000000004"/>
    <s v="FIAT GROUP AUTOM"/>
    <x v="3"/>
    <x v="0"/>
    <x v="1"/>
    <d v="2016-01-01T00:00:00"/>
    <d v="2016-08-11T00:00:00"/>
    <s v="GROUPM SERVICES AG"/>
    <x v="208"/>
    <x v="5"/>
  </r>
  <r>
    <d v="2016-07-05T00:00:00"/>
    <n v="19105"/>
    <n v="0"/>
    <n v="3"/>
    <s v="XAXIS-XT-ROLLS-I"/>
    <n v="529.82000000000005"/>
    <s v="CHF"/>
    <s v=""/>
    <n v="32.456000000000003"/>
    <n v="0"/>
    <n v="75.3"/>
    <n v="941.2"/>
    <n v="1016.5"/>
    <s v="FIAT GROUP AUTOM"/>
    <x v="3"/>
    <x v="0"/>
    <x v="1"/>
    <d v="2016-01-01T00:00:00"/>
    <d v="2016-08-11T00:00:00"/>
    <s v="GROUPM SERVICES AG"/>
    <x v="208"/>
    <x v="5"/>
  </r>
  <r>
    <d v="2016-07-05T00:00:00"/>
    <n v="19106"/>
    <n v="0"/>
    <n v="1"/>
    <s v="XAXIS-XP-WB-D"/>
    <n v="2100.67"/>
    <s v="CHF"/>
    <s v=""/>
    <n v="283.411"/>
    <n v="0"/>
    <n v="544.15"/>
    <n v="6801.85"/>
    <n v="7346"/>
    <s v="FIAT GROUP AUTOM"/>
    <x v="3"/>
    <x v="0"/>
    <x v="0"/>
    <d v="2016-01-01T00:00:00"/>
    <d v="2016-08-11T00:00:00"/>
    <s v="GROUPM SERVICES AG"/>
    <x v="208"/>
    <x v="5"/>
  </r>
  <r>
    <d v="2016-07-05T00:00:00"/>
    <n v="19106"/>
    <n v="0"/>
    <n v="2"/>
    <s v="XAXIS-XP-WB-F"/>
    <n v="525.57000000000005"/>
    <s v="CHF"/>
    <s v=""/>
    <n v="87.375"/>
    <n v="0"/>
    <n v="167.75"/>
    <n v="2097"/>
    <n v="2264.75"/>
    <s v="FIAT GROUP AUTOM"/>
    <x v="3"/>
    <x v="0"/>
    <x v="0"/>
    <d v="2016-01-01T00:00:00"/>
    <d v="2016-08-11T00:00:00"/>
    <s v="GROUPM SERVICES AG"/>
    <x v="208"/>
    <x v="5"/>
  </r>
  <r>
    <d v="2016-07-05T00:00:00"/>
    <n v="19106"/>
    <n v="0"/>
    <n v="3"/>
    <s v="XAXIS-XP-WB-I"/>
    <n v="177.07"/>
    <s v="CHF"/>
    <s v=""/>
    <n v="31.25"/>
    <n v="0"/>
    <n v="60"/>
    <n v="750"/>
    <n v="810"/>
    <s v="FIAT GROUP AUTOM"/>
    <x v="3"/>
    <x v="0"/>
    <x v="0"/>
    <d v="2016-01-01T00:00:00"/>
    <d v="2016-08-11T00:00:00"/>
    <s v="GROUPM SERVICES AG"/>
    <x v="208"/>
    <x v="5"/>
  </r>
  <r>
    <d v="2016-07-05T00:00:00"/>
    <n v="19107"/>
    <n v="0"/>
    <n v="1"/>
    <s v="XAXIS-XT-ROLLS-D"/>
    <n v="2265.4899999999998"/>
    <s v="CHF"/>
    <s v=""/>
    <n v="134.01300000000001"/>
    <n v="0"/>
    <n v="353.8"/>
    <n v="4422.3999999999996"/>
    <n v="4776.2"/>
    <s v="ESSILOR"/>
    <x v="3"/>
    <x v="0"/>
    <x v="1"/>
    <d v="2016-01-01T00:00:00"/>
    <d v="2016-08-11T00:00:00"/>
    <s v="GROUPM SERVICES AG"/>
    <x v="168"/>
    <x v="5"/>
  </r>
  <r>
    <d v="2016-07-05T00:00:00"/>
    <n v="19107"/>
    <n v="0"/>
    <n v="3"/>
    <s v="XAXIS-XT-ROLLS-F"/>
    <n v="1487.99"/>
    <s v="CHF"/>
    <s v=""/>
    <n v="91.98"/>
    <n v="0"/>
    <n v="242.85"/>
    <n v="3035.3"/>
    <n v="3278.15"/>
    <s v="ESSILOR"/>
    <x v="3"/>
    <x v="0"/>
    <x v="1"/>
    <d v="2016-01-01T00:00:00"/>
    <d v="2016-08-11T00:00:00"/>
    <s v="GROUPM SERVICES AG"/>
    <x v="168"/>
    <x v="5"/>
  </r>
  <r>
    <d v="2016-07-05T00:00:00"/>
    <n v="19107"/>
    <n v="0"/>
    <n v="5"/>
    <s v="XAXIS-XT-ROLLS-I"/>
    <n v="44.58"/>
    <s v="CHF"/>
    <s v=""/>
    <n v="2.7309999999999999"/>
    <n v="0"/>
    <n v="7.2"/>
    <n v="90.15"/>
    <n v="97.35"/>
    <s v="ESSILOR"/>
    <x v="3"/>
    <x v="0"/>
    <x v="1"/>
    <d v="2016-01-01T00:00:00"/>
    <d v="2016-08-11T00:00:00"/>
    <s v="GROUPM SERVICES AG"/>
    <x v="168"/>
    <x v="5"/>
  </r>
  <r>
    <d v="2016-07-05T00:00:00"/>
    <n v="19107"/>
    <n v="0"/>
    <n v="7"/>
    <s v="XAXIS-XP-HP-D"/>
    <n v="486.74"/>
    <s v="CHF"/>
    <s v=""/>
    <n v="76.453000000000003"/>
    <n v="0"/>
    <n v="140.65"/>
    <n v="1758.45"/>
    <n v="1899.1"/>
    <s v="ESSILOR"/>
    <x v="3"/>
    <x v="0"/>
    <x v="0"/>
    <d v="2016-01-01T00:00:00"/>
    <d v="2016-08-11T00:00:00"/>
    <s v="GROUPM SERVICES AG"/>
    <x v="168"/>
    <x v="5"/>
  </r>
  <r>
    <d v="2016-07-05T00:00:00"/>
    <n v="19107"/>
    <n v="0"/>
    <n v="9"/>
    <s v="XAXIS-XP-HP-F"/>
    <n v="222.69"/>
    <s v="CHF"/>
    <s v=""/>
    <n v="38.503999999999998"/>
    <n v="0"/>
    <n v="70.849999999999994"/>
    <n v="885.6"/>
    <n v="956.45"/>
    <s v="ESSILOR"/>
    <x v="3"/>
    <x v="0"/>
    <x v="0"/>
    <d v="2016-01-01T00:00:00"/>
    <d v="2016-08-11T00:00:00"/>
    <s v="GROUPM SERVICES AG"/>
    <x v="168"/>
    <x v="5"/>
  </r>
  <r>
    <d v="2016-07-05T00:00:00"/>
    <n v="19107"/>
    <n v="0"/>
    <n v="11"/>
    <s v="XAXIS-XP-HP-I"/>
    <n v="33.94"/>
    <s v="CHF"/>
    <s v=""/>
    <n v="5.0209999999999999"/>
    <n v="0"/>
    <n v="9.25"/>
    <n v="115.45"/>
    <n v="124.7"/>
    <s v="ESSILOR"/>
    <x v="3"/>
    <x v="0"/>
    <x v="0"/>
    <d v="2016-01-01T00:00:00"/>
    <d v="2016-08-11T00:00:00"/>
    <s v="GROUPM SERVICES AG"/>
    <x v="168"/>
    <x v="5"/>
  </r>
  <r>
    <d v="2016-07-05T00:00:00"/>
    <n v="19107"/>
    <n v="0"/>
    <n v="13"/>
    <s v="XAXIS-XP-WB-D"/>
    <n v="540.05999999999995"/>
    <s v="CHF"/>
    <s v=""/>
    <n v="72.861999999999995"/>
    <n v="0"/>
    <n v="163.19999999999999"/>
    <n v="2040.15"/>
    <n v="2203.35"/>
    <s v="ESSILOR"/>
    <x v="3"/>
    <x v="0"/>
    <x v="0"/>
    <d v="2016-01-01T00:00:00"/>
    <d v="2016-08-11T00:00:00"/>
    <s v="GROUPM SERVICES AG"/>
    <x v="168"/>
    <x v="5"/>
  </r>
  <r>
    <d v="2016-07-05T00:00:00"/>
    <n v="19107"/>
    <n v="0"/>
    <n v="17"/>
    <s v="XAXIS-XP-WB-F"/>
    <n v="43.09"/>
    <s v="CHF"/>
    <s v=""/>
    <n v="7.1630000000000003"/>
    <n v="0"/>
    <n v="16.05"/>
    <n v="200.55"/>
    <n v="216.6"/>
    <s v="ESSILOR"/>
    <x v="3"/>
    <x v="0"/>
    <x v="0"/>
    <d v="2016-01-01T00:00:00"/>
    <d v="2016-08-11T00:00:00"/>
    <s v="GROUPM SERVICES AG"/>
    <x v="168"/>
    <x v="5"/>
  </r>
  <r>
    <d v="2016-07-05T00:00:00"/>
    <n v="19107"/>
    <n v="0"/>
    <n v="16"/>
    <s v="XAXIS-XP-WB-I"/>
    <n v="398.57"/>
    <s v="CHF"/>
    <s v=""/>
    <n v="70.343000000000004"/>
    <n v="0"/>
    <n v="157.55000000000001"/>
    <n v="1969.6"/>
    <n v="2127.15"/>
    <s v="ESSILOR"/>
    <x v="3"/>
    <x v="0"/>
    <x v="0"/>
    <d v="2016-01-01T00:00:00"/>
    <d v="2016-08-11T00:00:00"/>
    <s v="GROUPM SERVICES AG"/>
    <x v="168"/>
    <x v="5"/>
  </r>
  <r>
    <d v="2016-07-05T00:00:00"/>
    <n v="19108"/>
    <n v="0"/>
    <n v="1"/>
    <s v="XAXIS-MH-RICH MEDIA"/>
    <n v="0"/>
    <s v="CHF"/>
    <s v=""/>
    <n v="1"/>
    <n v="0"/>
    <n v="1240"/>
    <n v="15500"/>
    <n v="16740"/>
    <s v="FIAT GROUP AUTOM"/>
    <x v="3"/>
    <x v="0"/>
    <x v="4"/>
    <d v="2016-01-01T00:00:00"/>
    <d v="2016-08-11T00:00:00"/>
    <s v="GROUPM SERVICES AG"/>
    <x v="209"/>
    <x v="5"/>
  </r>
  <r>
    <d v="2016-07-05T00:00:00"/>
    <n v="19110"/>
    <n v="0"/>
    <n v="1"/>
    <s v="XAXIS-XP-UAP-D"/>
    <n v="957.36"/>
    <s v="CHF"/>
    <s v=""/>
    <n v="209.773"/>
    <n v="0"/>
    <n v="134.25"/>
    <n v="1678.2"/>
    <n v="1812.45"/>
    <s v="FIAT GROUP AUTOM"/>
    <x v="3"/>
    <x v="0"/>
    <x v="0"/>
    <d v="2016-01-01T00:00:00"/>
    <d v="2016-08-11T00:00:00"/>
    <s v="GROUPM SERVICES AG"/>
    <x v="77"/>
    <x v="5"/>
  </r>
  <r>
    <d v="2016-07-05T00:00:00"/>
    <n v="19110"/>
    <n v="0"/>
    <n v="2"/>
    <s v="XAXIS-XP-UAP-F"/>
    <n v="336.92"/>
    <s v="CHF"/>
    <s v=""/>
    <n v="73.307000000000002"/>
    <n v="0"/>
    <n v="46.9"/>
    <n v="586.45000000000005"/>
    <n v="633.35"/>
    <s v="FIAT GROUP AUTOM"/>
    <x v="3"/>
    <x v="0"/>
    <x v="0"/>
    <d v="2016-01-01T00:00:00"/>
    <d v="2016-08-11T00:00:00"/>
    <s v="GROUPM SERVICES AG"/>
    <x v="77"/>
    <x v="5"/>
  </r>
  <r>
    <d v="2016-07-05T00:00:00"/>
    <n v="19110"/>
    <n v="0"/>
    <n v="3"/>
    <s v="XAXIS-XP-UAP-I"/>
    <n v="33.65"/>
    <s v="CHF"/>
    <s v=""/>
    <n v="16.72"/>
    <n v="0"/>
    <n v="10.7"/>
    <n v="133.75"/>
    <n v="144.44999999999999"/>
    <s v="FIAT GROUP AUTOM"/>
    <x v="3"/>
    <x v="0"/>
    <x v="0"/>
    <d v="2016-01-01T00:00:00"/>
    <d v="2016-08-11T00:00:00"/>
    <s v="GROUPM SERVICES AG"/>
    <x v="77"/>
    <x v="5"/>
  </r>
  <r>
    <d v="2016-07-05T00:00:00"/>
    <n v="19111"/>
    <n v="0"/>
    <n v="1"/>
    <s v="XAXIS-XP-WB-D"/>
    <n v="538.53"/>
    <s v="CHF"/>
    <s v=""/>
    <n v="72.655000000000001"/>
    <n v="0"/>
    <n v="139.5"/>
    <n v="1743.7"/>
    <n v="1883.2"/>
    <s v="FIAT GROUP AUTOM"/>
    <x v="3"/>
    <x v="0"/>
    <x v="0"/>
    <d v="2016-01-01T00:00:00"/>
    <d v="2016-08-11T00:00:00"/>
    <s v="GROUPM SERVICES AG"/>
    <x v="163"/>
    <x v="5"/>
  </r>
  <r>
    <d v="2016-07-05T00:00:00"/>
    <n v="19111"/>
    <n v="0"/>
    <n v="2"/>
    <s v="XAXIS-XP-WB-F"/>
    <n v="32.159999999999997"/>
    <s v="CHF"/>
    <s v=""/>
    <n v="5.3460000000000001"/>
    <n v="0"/>
    <n v="10.25"/>
    <n v="128.30000000000001"/>
    <n v="138.55000000000001"/>
    <s v="FIAT GROUP AUTOM"/>
    <x v="3"/>
    <x v="0"/>
    <x v="0"/>
    <d v="2016-01-01T00:00:00"/>
    <d v="2016-08-11T00:00:00"/>
    <s v="GROUPM SERVICES AG"/>
    <x v="163"/>
    <x v="5"/>
  </r>
  <r>
    <d v="2016-07-05T00:00:00"/>
    <n v="19111"/>
    <n v="0"/>
    <n v="3"/>
    <s v="XAXIS-XP-WB-I"/>
    <n v="12.23"/>
    <s v="CHF"/>
    <s v=""/>
    <n v="2.1579999999999999"/>
    <n v="0"/>
    <n v="4.1500000000000004"/>
    <n v="51.8"/>
    <n v="55.95"/>
    <s v="FIAT GROUP AUTOM"/>
    <x v="3"/>
    <x v="0"/>
    <x v="0"/>
    <d v="2016-01-01T00:00:00"/>
    <d v="2016-08-11T00:00:00"/>
    <s v="GROUPM SERVICES AG"/>
    <x v="163"/>
    <x v="5"/>
  </r>
  <r>
    <d v="2016-07-05T00:00:00"/>
    <n v="19112"/>
    <n v="0"/>
    <n v="1"/>
    <s v="XAXIS-XT-ROLLS-D"/>
    <n v="1356.61"/>
    <s v="CHF"/>
    <s v=""/>
    <n v="80.248999999999995"/>
    <n v="0"/>
    <n v="160.5"/>
    <n v="2006.2"/>
    <n v="2166.6999999999998"/>
    <s v="FIAT GROUP AUTOM"/>
    <x v="3"/>
    <x v="0"/>
    <x v="1"/>
    <d v="2016-01-01T00:00:00"/>
    <d v="2016-08-11T00:00:00"/>
    <s v="GROUPM SERVICES AG"/>
    <x v="210"/>
    <x v="5"/>
  </r>
  <r>
    <d v="2016-07-05T00:00:00"/>
    <n v="19112"/>
    <n v="0"/>
    <n v="2"/>
    <s v="XAXIS-XT-ROLLS-F"/>
    <n v="66.8"/>
    <s v="CHF"/>
    <s v=""/>
    <n v="4.1289999999999996"/>
    <n v="0"/>
    <n v="8.25"/>
    <n v="103.25"/>
    <n v="111.5"/>
    <s v="FIAT GROUP AUTOM"/>
    <x v="3"/>
    <x v="0"/>
    <x v="1"/>
    <d v="2016-01-01T00:00:00"/>
    <d v="2016-08-11T00:00:00"/>
    <s v="GROUPM SERVICES AG"/>
    <x v="210"/>
    <x v="5"/>
  </r>
  <r>
    <d v="2016-07-05T00:00:00"/>
    <n v="19112"/>
    <n v="0"/>
    <n v="3"/>
    <s v="XAXIS-XT-ROLLS-I"/>
    <n v="67.91"/>
    <s v="CHF"/>
    <s v=""/>
    <n v="4.16"/>
    <n v="0"/>
    <n v="8.3000000000000007"/>
    <n v="104"/>
    <n v="112.3"/>
    <s v="FIAT GROUP AUTOM"/>
    <x v="3"/>
    <x v="0"/>
    <x v="1"/>
    <d v="2016-01-01T00:00:00"/>
    <d v="2016-08-11T00:00:00"/>
    <s v="GROUPM SERVICES AG"/>
    <x v="210"/>
    <x v="5"/>
  </r>
  <r>
    <d v="2016-07-05T00:00:00"/>
    <n v="19113"/>
    <n v="0"/>
    <n v="1"/>
    <s v="XAXIS-XP-WB-D"/>
    <n v="607.87"/>
    <s v="CHF"/>
    <s v=""/>
    <n v="82.01"/>
    <n v="0"/>
    <n v="183.7"/>
    <n v="2296.3000000000002"/>
    <n v="2480"/>
    <s v="FIAT GROUP AUTOM"/>
    <x v="3"/>
    <x v="0"/>
    <x v="0"/>
    <d v="2016-01-01T00:00:00"/>
    <d v="2016-08-11T00:00:00"/>
    <s v="GROUPM SERVICES AG"/>
    <x v="211"/>
    <x v="5"/>
  </r>
  <r>
    <d v="2016-07-05T00:00:00"/>
    <n v="19113"/>
    <n v="0"/>
    <n v="2"/>
    <s v="XAXIS-XP-WB-F"/>
    <n v="206.18"/>
    <s v="CHF"/>
    <s v=""/>
    <n v="34.277000000000001"/>
    <n v="0"/>
    <n v="76.8"/>
    <n v="959.75"/>
    <n v="1036.55"/>
    <s v="FIAT GROUP AUTOM"/>
    <x v="3"/>
    <x v="0"/>
    <x v="0"/>
    <d v="2016-01-01T00:00:00"/>
    <d v="2016-08-11T00:00:00"/>
    <s v="GROUPM SERVICES AG"/>
    <x v="211"/>
    <x v="5"/>
  </r>
  <r>
    <d v="2016-07-05T00:00:00"/>
    <n v="19113"/>
    <n v="0"/>
    <n v="3"/>
    <s v="XAXIS-XP-WB-I"/>
    <n v="40.93"/>
    <s v="CHF"/>
    <s v=""/>
    <n v="7.2240000000000002"/>
    <n v="0"/>
    <n v="16.2"/>
    <n v="202.25"/>
    <n v="218.45"/>
    <s v="FIAT GROUP AUTOM"/>
    <x v="3"/>
    <x v="0"/>
    <x v="0"/>
    <d v="2016-01-01T00:00:00"/>
    <d v="2016-08-11T00:00:00"/>
    <s v="GROUPM SERVICES AG"/>
    <x v="211"/>
    <x v="5"/>
  </r>
  <r>
    <d v="2016-07-05T00:00:00"/>
    <n v="19115"/>
    <n v="0"/>
    <n v="1"/>
    <s v="XAXIS-MH-RICH MEDIA"/>
    <n v="0"/>
    <s v="CHF"/>
    <s v=""/>
    <n v="3"/>
    <n v="0"/>
    <n v="3720"/>
    <n v="46500"/>
    <n v="50220"/>
    <s v="HUAWEI"/>
    <x v="3"/>
    <x v="0"/>
    <x v="4"/>
    <d v="2016-01-01T00:00:00"/>
    <d v="2016-08-11T00:00:00"/>
    <s v="GROUPM SERVICES AG"/>
    <x v="212"/>
    <x v="5"/>
  </r>
  <r>
    <d v="2016-07-05T00:00:00"/>
    <n v="19116"/>
    <n v="0"/>
    <n v="4"/>
    <s v="XAXIS-XP-WB-D"/>
    <n v="1406.07"/>
    <s v="CHF"/>
    <s v=""/>
    <n v="189.69900000000001"/>
    <n v="0"/>
    <n v="364.2"/>
    <n v="4552.8"/>
    <n v="4917"/>
    <s v="HUAWEI"/>
    <x v="3"/>
    <x v="0"/>
    <x v="0"/>
    <d v="2016-01-01T00:00:00"/>
    <d v="2016-08-11T00:00:00"/>
    <s v="GROUPM SERVICES AG"/>
    <x v="141"/>
    <x v="5"/>
  </r>
  <r>
    <d v="2016-07-05T00:00:00"/>
    <n v="19116"/>
    <n v="0"/>
    <n v="5"/>
    <s v="XAXIS-XP-WB-F"/>
    <n v="320.57"/>
    <s v="CHF"/>
    <s v=""/>
    <n v="53.293999999999997"/>
    <n v="0"/>
    <n v="102.35"/>
    <n v="1279.05"/>
    <n v="1381.4"/>
    <s v="HUAWEI"/>
    <x v="3"/>
    <x v="0"/>
    <x v="0"/>
    <d v="2016-01-01T00:00:00"/>
    <d v="2016-08-11T00:00:00"/>
    <s v="GROUPM SERVICES AG"/>
    <x v="141"/>
    <x v="5"/>
  </r>
  <r>
    <d v="2016-07-05T00:00:00"/>
    <n v="19116"/>
    <n v="0"/>
    <n v="6"/>
    <s v="XAXIS-XP-WB-I"/>
    <n v="156.16999999999999"/>
    <s v="CHF"/>
    <s v=""/>
    <n v="27.562000000000001"/>
    <n v="0"/>
    <n v="52.9"/>
    <n v="661.5"/>
    <n v="714.4"/>
    <s v="HUAWEI"/>
    <x v="3"/>
    <x v="0"/>
    <x v="0"/>
    <d v="2016-01-01T00:00:00"/>
    <d v="2016-08-11T00:00:00"/>
    <s v="GROUPM SERVICES AG"/>
    <x v="141"/>
    <x v="5"/>
  </r>
  <r>
    <d v="2016-07-05T00:00:00"/>
    <n v="19116"/>
    <n v="0"/>
    <n v="7"/>
    <s v="XAXIS-XM-INST-D"/>
    <n v="1137.52"/>
    <s v="CHF"/>
    <s v=""/>
    <n v="90.084999999999994"/>
    <n v="0"/>
    <n v="252.25"/>
    <n v="3152.95"/>
    <n v="3405.2"/>
    <s v="HUAWEI"/>
    <x v="3"/>
    <x v="0"/>
    <x v="2"/>
    <d v="2016-01-01T00:00:00"/>
    <d v="2016-08-11T00:00:00"/>
    <s v="GROUPM SERVICES AG"/>
    <x v="141"/>
    <x v="5"/>
  </r>
  <r>
    <d v="2016-07-05T00:00:00"/>
    <n v="19116"/>
    <n v="0"/>
    <n v="8"/>
    <s v="XAXIS-XM-INST-F"/>
    <n v="418.42"/>
    <s v="CHF"/>
    <s v=""/>
    <n v="32.816000000000003"/>
    <n v="0"/>
    <n v="91.9"/>
    <n v="1148.55"/>
    <n v="1240.45"/>
    <s v="HUAWEI"/>
    <x v="3"/>
    <x v="0"/>
    <x v="2"/>
    <d v="2016-01-01T00:00:00"/>
    <d v="2016-08-11T00:00:00"/>
    <s v="GROUPM SERVICES AG"/>
    <x v="141"/>
    <x v="5"/>
  </r>
  <r>
    <d v="2016-07-05T00:00:00"/>
    <n v="19116"/>
    <n v="0"/>
    <n v="9"/>
    <s v="XAXIS-XM-INST-I"/>
    <n v="185.95"/>
    <s v="CHF"/>
    <s v=""/>
    <n v="15.496"/>
    <n v="0"/>
    <n v="43.4"/>
    <n v="542.35"/>
    <n v="585.75"/>
    <s v="HUAWEI"/>
    <x v="3"/>
    <x v="0"/>
    <x v="2"/>
    <d v="2016-01-01T00:00:00"/>
    <d v="2016-08-11T00:00:00"/>
    <s v="GROUPM SERVICES AG"/>
    <x v="141"/>
    <x v="5"/>
  </r>
  <r>
    <d v="2016-07-05T00:00:00"/>
    <n v="19116"/>
    <n v="0"/>
    <n v="1"/>
    <s v="XAXIS-XT-ROLLS-D"/>
    <n v="2484.8000000000002"/>
    <s v="CHF"/>
    <s v=""/>
    <n v="146.98599999999999"/>
    <n v="0"/>
    <n v="388.05"/>
    <n v="4850.55"/>
    <n v="5238.6000000000004"/>
    <s v="HUAWEI"/>
    <x v="3"/>
    <x v="0"/>
    <x v="1"/>
    <d v="2016-01-01T00:00:00"/>
    <d v="2016-08-11T00:00:00"/>
    <s v="GROUPM SERVICES AG"/>
    <x v="141"/>
    <x v="5"/>
  </r>
  <r>
    <d v="2016-07-05T00:00:00"/>
    <n v="19116"/>
    <n v="0"/>
    <n v="2"/>
    <s v="XAXIS-XT-ROLLS-F"/>
    <n v="1103.0999999999999"/>
    <s v="CHF"/>
    <s v=""/>
    <n v="68.188000000000002"/>
    <n v="0"/>
    <n v="180"/>
    <n v="2250.1999999999998"/>
    <n v="2430.1999999999998"/>
    <s v="HUAWEI"/>
    <x v="3"/>
    <x v="0"/>
    <x v="1"/>
    <d v="2016-01-01T00:00:00"/>
    <d v="2016-08-11T00:00:00"/>
    <s v="GROUPM SERVICES AG"/>
    <x v="141"/>
    <x v="5"/>
  </r>
  <r>
    <d v="2016-07-05T00:00:00"/>
    <n v="19116"/>
    <n v="0"/>
    <n v="3"/>
    <s v="XAXIS-XT-ROLLS-I"/>
    <n v="400.58"/>
    <s v="CHF"/>
    <s v=""/>
    <n v="24.539000000000001"/>
    <n v="0"/>
    <n v="64.8"/>
    <n v="809.75"/>
    <n v="874.55"/>
    <s v="HUAWEI"/>
    <x v="3"/>
    <x v="0"/>
    <x v="1"/>
    <d v="2016-01-01T00:00:00"/>
    <d v="2016-08-11T00:00:00"/>
    <s v="GROUPM SERVICES AG"/>
    <x v="141"/>
    <x v="5"/>
  </r>
  <r>
    <d v="2016-07-05T00:00:00"/>
    <n v="19117"/>
    <n v="0"/>
    <n v="1"/>
    <s v="XAXIS-XT-ROLLS-D"/>
    <n v="20.95"/>
    <s v="CHF"/>
    <s v=""/>
    <n v="1.2390000000000001"/>
    <n v="0"/>
    <n v="2.85"/>
    <n v="35.950000000000003"/>
    <n v="38.799999999999997"/>
    <s v="HUAWEI"/>
    <x v="3"/>
    <x v="0"/>
    <x v="1"/>
    <d v="2016-01-01T00:00:00"/>
    <d v="2016-08-11T00:00:00"/>
    <s v="GROUPM SERVICES AG"/>
    <x v="213"/>
    <x v="5"/>
  </r>
  <r>
    <d v="2016-07-05T00:00:00"/>
    <n v="19117"/>
    <n v="0"/>
    <n v="2"/>
    <s v="XAXIS-XT-ROLLS-F"/>
    <n v="0.42"/>
    <s v="CHF"/>
    <s v=""/>
    <n v="2.5999999999999999E-2"/>
    <n v="0"/>
    <n v="0.05"/>
    <n v="0.75"/>
    <n v="0.8"/>
    <s v="HUAWEI"/>
    <x v="3"/>
    <x v="0"/>
    <x v="1"/>
    <d v="2016-01-01T00:00:00"/>
    <d v="2016-08-11T00:00:00"/>
    <s v="GROUPM SERVICES AG"/>
    <x v="213"/>
    <x v="5"/>
  </r>
  <r>
    <d v="2016-07-05T00:00:00"/>
    <n v="19118"/>
    <n v="0"/>
    <n v="1"/>
    <s v="XAXIS-XP-WB-D"/>
    <n v="562.79999999999995"/>
    <s v="CHF"/>
    <s v=""/>
    <n v="75.930000000000007"/>
    <n v="0"/>
    <n v="145.80000000000001"/>
    <n v="1822.3"/>
    <n v="1968.1"/>
    <s v="FIAT GROUP AUTOM"/>
    <x v="3"/>
    <x v="0"/>
    <x v="0"/>
    <d v="2016-01-01T00:00:00"/>
    <d v="2016-08-11T00:00:00"/>
    <s v="GROUPM SERVICES AG"/>
    <x v="171"/>
    <x v="5"/>
  </r>
  <r>
    <d v="2016-07-05T00:00:00"/>
    <n v="19118"/>
    <n v="0"/>
    <n v="2"/>
    <s v="XAXIS-XP-WB-F"/>
    <n v="157.01"/>
    <s v="CHF"/>
    <s v=""/>
    <n v="26.102"/>
    <n v="0"/>
    <n v="50.1"/>
    <n v="626.45000000000005"/>
    <n v="676.55"/>
    <s v="FIAT GROUP AUTOM"/>
    <x v="3"/>
    <x v="0"/>
    <x v="0"/>
    <d v="2016-01-01T00:00:00"/>
    <d v="2016-08-11T00:00:00"/>
    <s v="GROUPM SERVICES AG"/>
    <x v="171"/>
    <x v="5"/>
  </r>
  <r>
    <d v="2016-07-05T00:00:00"/>
    <n v="19118"/>
    <n v="0"/>
    <n v="3"/>
    <s v="XAXIS-XP-WB-I"/>
    <n v="11.6"/>
    <s v="CHF"/>
    <s v=""/>
    <n v="2.0470000000000002"/>
    <n v="0"/>
    <n v="3.95"/>
    <n v="49.1"/>
    <n v="53.05"/>
    <s v="FIAT GROUP AUTOM"/>
    <x v="3"/>
    <x v="0"/>
    <x v="0"/>
    <d v="2016-01-01T00:00:00"/>
    <d v="2016-08-11T00:00:00"/>
    <s v="GROUPM SERVICES AG"/>
    <x v="171"/>
    <x v="5"/>
  </r>
  <r>
    <d v="2016-07-05T00:00:00"/>
    <n v="19120"/>
    <n v="0"/>
    <n v="1"/>
    <s v="XAXIS-XT-ROLLS-D"/>
    <n v="1838"/>
    <s v="CHF"/>
    <s v=""/>
    <n v="108.72499999999999"/>
    <n v="0"/>
    <n v="252.25"/>
    <n v="3153"/>
    <n v="3405.25"/>
    <s v="KAERCHER AG"/>
    <x v="3"/>
    <x v="0"/>
    <x v="1"/>
    <d v="2016-01-01T00:00:00"/>
    <d v="2016-08-11T00:00:00"/>
    <s v="GROUPM SERVICES AG"/>
    <x v="145"/>
    <x v="5"/>
  </r>
  <r>
    <d v="2016-07-05T00:00:00"/>
    <n v="19120"/>
    <n v="0"/>
    <n v="2"/>
    <s v="XAXIS-XT-ROLLS-F"/>
    <n v="858.58"/>
    <s v="CHF"/>
    <s v=""/>
    <n v="53.073"/>
    <n v="0"/>
    <n v="123.15"/>
    <n v="1539.1"/>
    <n v="1662.25"/>
    <s v="KAERCHER AG"/>
    <x v="3"/>
    <x v="0"/>
    <x v="1"/>
    <d v="2016-01-01T00:00:00"/>
    <d v="2016-08-11T00:00:00"/>
    <s v="GROUPM SERVICES AG"/>
    <x v="145"/>
    <x v="5"/>
  </r>
  <r>
    <d v="2016-07-05T00:00:00"/>
    <n v="19217"/>
    <n v="0"/>
    <n v="1"/>
    <s v="XAXIS-XP-UAP-D"/>
    <n v="1300.8800000000001"/>
    <s v="CHF"/>
    <s v=""/>
    <n v="285.04300000000001"/>
    <n v="0"/>
    <n v="273.64999999999998"/>
    <n v="3420.5"/>
    <n v="3694.15"/>
    <s v="CREDIT SUISSE"/>
    <x v="1"/>
    <x v="0"/>
    <x v="0"/>
    <d v="2016-01-01T00:00:00"/>
    <d v="2016-08-11T00:00:00"/>
    <s v="GROUPM SERVICES AG"/>
    <x v="110"/>
    <x v="5"/>
  </r>
  <r>
    <d v="2016-07-05T00:00:00"/>
    <n v="19217"/>
    <n v="0"/>
    <n v="2"/>
    <s v="XAXIS-XP-UAP-F"/>
    <n v="354.21"/>
    <s v="CHF"/>
    <s v=""/>
    <n v="77.069999999999993"/>
    <n v="0"/>
    <n v="74"/>
    <n v="924.85"/>
    <n v="998.85"/>
    <s v="CREDIT SUISSE"/>
    <x v="1"/>
    <x v="0"/>
    <x v="0"/>
    <d v="2016-01-01T00:00:00"/>
    <d v="2016-08-11T00:00:00"/>
    <s v="GROUPM SERVICES AG"/>
    <x v="110"/>
    <x v="5"/>
  </r>
  <r>
    <d v="2016-07-05T00:00:00"/>
    <n v="19217"/>
    <n v="0"/>
    <n v="3"/>
    <s v="XAXIS-XP-UAP-I"/>
    <n v="25.16"/>
    <s v="CHF"/>
    <s v=""/>
    <n v="12.5"/>
    <n v="0"/>
    <n v="12"/>
    <n v="150"/>
    <n v="162"/>
    <s v="CREDIT SUISSE"/>
    <x v="1"/>
    <x v="0"/>
    <x v="0"/>
    <d v="2016-01-01T00:00:00"/>
    <d v="2016-08-11T00:00:00"/>
    <s v="GROUPM SERVICES AG"/>
    <x v="110"/>
    <x v="5"/>
  </r>
  <r>
    <d v="2016-08-04T00:00:00"/>
    <n v="19270"/>
    <n v="0"/>
    <n v="1"/>
    <s v="XAXIS-XT-ROLLS-D"/>
    <n v="7674.87"/>
    <s v="CHF"/>
    <s v=""/>
    <n v="454"/>
    <n v="0"/>
    <n v="944.3"/>
    <n v="11804"/>
    <n v="12748.3"/>
    <s v="ADOBE"/>
    <x v="0"/>
    <x v="0"/>
    <x v="1"/>
    <d v="2016-01-01T00:00:00"/>
    <d v="2016-08-11T00:00:00"/>
    <s v="GROUPM SERVICES AG"/>
    <x v="214"/>
    <x v="6"/>
  </r>
  <r>
    <d v="2016-08-04T00:00:00"/>
    <n v="19270"/>
    <n v="0"/>
    <n v="2"/>
    <s v="XAXIS-XP-WB-D"/>
    <n v="5292.24"/>
    <s v="CHF"/>
    <s v=""/>
    <n v="714"/>
    <n v="0"/>
    <n v="685.45"/>
    <n v="8568"/>
    <n v="9253.4500000000007"/>
    <s v="ADOBE"/>
    <x v="0"/>
    <x v="0"/>
    <x v="0"/>
    <d v="2016-01-01T00:00:00"/>
    <d v="2016-08-11T00:00:00"/>
    <s v="GROUPM SERVICES AG"/>
    <x v="214"/>
    <x v="6"/>
  </r>
  <r>
    <d v="2016-08-04T00:00:00"/>
    <n v="19270"/>
    <n v="0"/>
    <n v="3"/>
    <s v="XAXIS-XP-WB-D"/>
    <n v="452.35"/>
    <s v="CHF"/>
    <s v=""/>
    <n v="61.027999999999999"/>
    <n v="0"/>
    <n v="58.6"/>
    <n v="732.35"/>
    <n v="790.95"/>
    <s v="ADOBE"/>
    <x v="0"/>
    <x v="0"/>
    <x v="0"/>
    <d v="2016-01-01T00:00:00"/>
    <d v="2016-08-11T00:00:00"/>
    <s v="GROUPM SERVICES AG"/>
    <x v="214"/>
    <x v="6"/>
  </r>
  <r>
    <d v="2016-08-04T00:00:00"/>
    <n v="19272"/>
    <n v="0"/>
    <n v="1"/>
    <s v="XAXIS-XP-HP-D"/>
    <n v="312.26"/>
    <s v="CHF"/>
    <s v=""/>
    <n v="49.048000000000002"/>
    <n v="0"/>
    <n v="90.25"/>
    <n v="1128.0999999999999"/>
    <n v="1218.3499999999999"/>
    <s v="GEBERIT"/>
    <x v="0"/>
    <x v="0"/>
    <x v="0"/>
    <d v="2016-01-01T00:00:00"/>
    <d v="2016-08-11T00:00:00"/>
    <s v="GROUPM SERVICES AG"/>
    <x v="1"/>
    <x v="6"/>
  </r>
  <r>
    <d v="2016-08-04T00:00:00"/>
    <n v="19273"/>
    <n v="0"/>
    <n v="3"/>
    <s v="XAXIS-XM-INST-D"/>
    <n v="71.31"/>
    <s v="CHF"/>
    <s v=""/>
    <n v="5.6470000000000002"/>
    <n v="0"/>
    <n v="16.25"/>
    <n v="203.3"/>
    <n v="219.55"/>
    <s v="LOREAL"/>
    <x v="0"/>
    <x v="0"/>
    <x v="2"/>
    <d v="2016-01-01T00:00:00"/>
    <d v="2016-08-11T00:00:00"/>
    <s v="GROUPM SERVICES AG"/>
    <x v="187"/>
    <x v="6"/>
  </r>
  <r>
    <d v="2016-08-04T00:00:00"/>
    <n v="19273"/>
    <n v="0"/>
    <n v="4"/>
    <s v="XAXIS-XM-INST-F"/>
    <n v="48.81"/>
    <s v="CHF"/>
    <s v=""/>
    <n v="3.8279999999999998"/>
    <n v="0"/>
    <n v="11"/>
    <n v="137.80000000000001"/>
    <n v="148.80000000000001"/>
    <s v="LOREAL"/>
    <x v="0"/>
    <x v="0"/>
    <x v="2"/>
    <d v="2016-01-01T00:00:00"/>
    <d v="2016-08-11T00:00:00"/>
    <s v="GROUPM SERVICES AG"/>
    <x v="187"/>
    <x v="6"/>
  </r>
  <r>
    <d v="2016-08-04T00:00:00"/>
    <n v="19273"/>
    <n v="0"/>
    <n v="5"/>
    <s v="XAXIS-XT-MULTI-D"/>
    <n v="0"/>
    <s v="CHF"/>
    <s v=""/>
    <n v="19.748999999999999"/>
    <n v="0"/>
    <n v="71.099999999999994"/>
    <n v="888.7"/>
    <n v="959.8"/>
    <s v="LOREAL"/>
    <x v="0"/>
    <x v="0"/>
    <x v="1"/>
    <d v="2016-01-01T00:00:00"/>
    <d v="2016-08-11T00:00:00"/>
    <s v="GROUPM SERVICES AG"/>
    <x v="187"/>
    <x v="6"/>
  </r>
  <r>
    <d v="2016-08-04T00:00:00"/>
    <n v="19273"/>
    <n v="0"/>
    <n v="6"/>
    <s v="XAXIS-XT-MULTI-F"/>
    <n v="0"/>
    <s v="CHF"/>
    <s v=""/>
    <n v="9.5239999999999991"/>
    <n v="0"/>
    <n v="34.299999999999997"/>
    <n v="428.6"/>
    <n v="462.9"/>
    <s v="LOREAL"/>
    <x v="0"/>
    <x v="0"/>
    <x v="1"/>
    <d v="2016-01-01T00:00:00"/>
    <d v="2016-08-11T00:00:00"/>
    <s v="GROUPM SERVICES AG"/>
    <x v="187"/>
    <x v="6"/>
  </r>
  <r>
    <d v="2016-08-04T00:00:00"/>
    <n v="19274"/>
    <n v="0"/>
    <n v="1"/>
    <s v="XAXIS-XT-MULTI-D"/>
    <n v="0"/>
    <s v="CHF"/>
    <s v=""/>
    <n v="203.96100000000001"/>
    <n v="0"/>
    <n v="734.25"/>
    <n v="9178.25"/>
    <n v="9912.5"/>
    <s v="LOREAL"/>
    <x v="0"/>
    <x v="0"/>
    <x v="1"/>
    <d v="2016-01-01T00:00:00"/>
    <d v="2016-08-11T00:00:00"/>
    <s v="GROUPM SERVICES AG"/>
    <x v="188"/>
    <x v="6"/>
  </r>
  <r>
    <d v="2016-08-04T00:00:00"/>
    <n v="19274"/>
    <n v="0"/>
    <n v="2"/>
    <s v="XAXIS-XT-MULTI-F"/>
    <n v="0"/>
    <s v="CHF"/>
    <s v=""/>
    <n v="135.97399999999999"/>
    <n v="0"/>
    <n v="489.5"/>
    <n v="6118.85"/>
    <n v="6608.35"/>
    <s v="LOREAL"/>
    <x v="0"/>
    <x v="0"/>
    <x v="1"/>
    <d v="2016-01-01T00:00:00"/>
    <d v="2016-08-11T00:00:00"/>
    <s v="GROUPM SERVICES AG"/>
    <x v="188"/>
    <x v="6"/>
  </r>
  <r>
    <d v="2016-08-04T00:00:00"/>
    <n v="19275"/>
    <n v="0"/>
    <n v="3"/>
    <s v="XAXIS-XM-INST-D"/>
    <n v="17.61"/>
    <s v="CHF"/>
    <s v=""/>
    <n v="1.395"/>
    <n v="0"/>
    <n v="4.3499999999999996"/>
    <n v="54.4"/>
    <n v="58.75"/>
    <s v="LOREAL"/>
    <x v="0"/>
    <x v="0"/>
    <x v="2"/>
    <d v="2016-01-01T00:00:00"/>
    <d v="2016-08-11T00:00:00"/>
    <s v="GROUPM SERVICES AG"/>
    <x v="189"/>
    <x v="6"/>
  </r>
  <r>
    <d v="2016-08-04T00:00:00"/>
    <n v="19275"/>
    <n v="0"/>
    <n v="4"/>
    <s v="XAXIS-XM-INST-F"/>
    <n v="8.1300000000000008"/>
    <s v="CHF"/>
    <s v=""/>
    <n v="0.63800000000000001"/>
    <n v="0"/>
    <n v="2"/>
    <n v="24.9"/>
    <n v="26.9"/>
    <s v="LOREAL"/>
    <x v="0"/>
    <x v="0"/>
    <x v="2"/>
    <d v="2016-01-01T00:00:00"/>
    <d v="2016-08-11T00:00:00"/>
    <s v="GROUPM SERVICES AG"/>
    <x v="189"/>
    <x v="6"/>
  </r>
  <r>
    <d v="2016-08-04T00:00:00"/>
    <n v="19275"/>
    <n v="0"/>
    <n v="1"/>
    <s v="XAXIS-XT-MULTI-D"/>
    <n v="0"/>
    <s v="CHF"/>
    <s v=""/>
    <n v="7.9359999999999999"/>
    <n v="0"/>
    <n v="28.55"/>
    <n v="357.1"/>
    <n v="385.65"/>
    <s v="LOREAL"/>
    <x v="0"/>
    <x v="0"/>
    <x v="1"/>
    <d v="2016-01-01T00:00:00"/>
    <d v="2016-08-11T00:00:00"/>
    <s v="GROUPM SERVICES AG"/>
    <x v="189"/>
    <x v="6"/>
  </r>
  <r>
    <d v="2016-08-04T00:00:00"/>
    <n v="19275"/>
    <n v="0"/>
    <n v="2"/>
    <s v="XAXIS-XT-MULTI-F"/>
    <n v="0"/>
    <s v="CHF"/>
    <s v=""/>
    <n v="4.7619999999999996"/>
    <n v="0"/>
    <n v="17.149999999999999"/>
    <n v="214.3"/>
    <n v="231.45"/>
    <s v="LOREAL"/>
    <x v="0"/>
    <x v="0"/>
    <x v="1"/>
    <d v="2016-01-01T00:00:00"/>
    <d v="2016-08-11T00:00:00"/>
    <s v="GROUPM SERVICES AG"/>
    <x v="189"/>
    <x v="6"/>
  </r>
  <r>
    <d v="2016-08-04T00:00:00"/>
    <n v="19276"/>
    <n v="0"/>
    <n v="3"/>
    <s v="XAXIS-XM-INST-D"/>
    <n v="407.34"/>
    <s v="CHF"/>
    <s v=""/>
    <n v="32.259"/>
    <n v="0"/>
    <n v="80"/>
    <n v="1000.05"/>
    <n v="1080.05"/>
    <s v="LOREAL"/>
    <x v="0"/>
    <x v="0"/>
    <x v="2"/>
    <d v="2016-01-01T00:00:00"/>
    <d v="2016-08-11T00:00:00"/>
    <s v="GROUPM SERVICES AG"/>
    <x v="190"/>
    <x v="6"/>
  </r>
  <r>
    <d v="2016-08-04T00:00:00"/>
    <n v="19276"/>
    <n v="0"/>
    <n v="4"/>
    <s v="XAXIS-XM-INST-F"/>
    <n v="247.2"/>
    <s v="CHF"/>
    <s v=""/>
    <n v="19.388000000000002"/>
    <n v="0"/>
    <n v="48.1"/>
    <n v="601.04999999999995"/>
    <n v="649.15"/>
    <s v="LOREAL"/>
    <x v="0"/>
    <x v="0"/>
    <x v="2"/>
    <d v="2016-01-01T00:00:00"/>
    <d v="2016-08-11T00:00:00"/>
    <s v="GROUPM SERVICES AG"/>
    <x v="190"/>
    <x v="6"/>
  </r>
  <r>
    <d v="2016-08-04T00:00:00"/>
    <n v="19276"/>
    <n v="0"/>
    <n v="1"/>
    <s v="XAXIS-XT-MULTI-D"/>
    <n v="0"/>
    <s v="CHF"/>
    <s v=""/>
    <n v="49.494999999999997"/>
    <n v="0"/>
    <n v="178.2"/>
    <n v="2227.3000000000002"/>
    <n v="2405.5"/>
    <s v="LOREAL"/>
    <x v="0"/>
    <x v="0"/>
    <x v="1"/>
    <d v="2016-01-01T00:00:00"/>
    <d v="2016-08-11T00:00:00"/>
    <s v="GROUPM SERVICES AG"/>
    <x v="190"/>
    <x v="6"/>
  </r>
  <r>
    <d v="2016-08-04T00:00:00"/>
    <n v="19276"/>
    <n v="0"/>
    <n v="2"/>
    <s v="XAXIS-XT-MULTI-F"/>
    <n v="0"/>
    <s v="CHF"/>
    <s v=""/>
    <n v="21.212"/>
    <n v="0"/>
    <n v="76.349999999999994"/>
    <n v="954.55"/>
    <n v="1030.9000000000001"/>
    <s v="LOREAL"/>
    <x v="0"/>
    <x v="0"/>
    <x v="1"/>
    <d v="2016-01-01T00:00:00"/>
    <d v="2016-08-11T00:00:00"/>
    <s v="GROUPM SERVICES AG"/>
    <x v="190"/>
    <x v="6"/>
  </r>
  <r>
    <d v="2016-08-04T00:00:00"/>
    <n v="19277"/>
    <n v="0"/>
    <n v="1"/>
    <s v="XAXIS-MH-RICH MEDIA"/>
    <n v="0"/>
    <s v="CHF"/>
    <s v=""/>
    <n v="3"/>
    <n v="0"/>
    <n v="3720"/>
    <n v="46500"/>
    <n v="50220"/>
    <s v="NETFLIX"/>
    <x v="0"/>
    <x v="0"/>
    <x v="4"/>
    <d v="2016-01-01T00:00:00"/>
    <d v="2016-08-11T00:00:00"/>
    <s v="GROUPM SERVICES AG"/>
    <x v="215"/>
    <x v="6"/>
  </r>
  <r>
    <d v="2016-08-04T00:00:00"/>
    <n v="19278"/>
    <n v="0"/>
    <n v="1"/>
    <s v="XAXIS-XT-ROLLS-F"/>
    <n v="854.91"/>
    <s v="CHF"/>
    <s v=""/>
    <n v="52.845999999999997"/>
    <n v="0"/>
    <n v="139.5"/>
    <n v="1743.9"/>
    <n v="1883.4"/>
    <s v="ALLIANZ"/>
    <x v="1"/>
    <x v="0"/>
    <x v="1"/>
    <d v="2016-01-01T00:00:00"/>
    <d v="2016-08-11T00:00:00"/>
    <s v="GROUPM SERVICES AG"/>
    <x v="191"/>
    <x v="6"/>
  </r>
  <r>
    <d v="2016-08-04T00:00:00"/>
    <n v="19278"/>
    <n v="0"/>
    <n v="2"/>
    <s v="XAXIS-XT-ROLLS-F"/>
    <n v="421.29"/>
    <s v="CHF"/>
    <s v=""/>
    <n v="26.042000000000002"/>
    <n v="0"/>
    <n v="68.75"/>
    <n v="859.4"/>
    <n v="928.15"/>
    <s v="ALLIANZ"/>
    <x v="1"/>
    <x v="0"/>
    <x v="1"/>
    <d v="2016-01-01T00:00:00"/>
    <d v="2016-08-11T00:00:00"/>
    <s v="GROUPM SERVICES AG"/>
    <x v="191"/>
    <x v="6"/>
  </r>
  <r>
    <d v="2016-08-04T00:00:00"/>
    <n v="19279"/>
    <n v="0"/>
    <n v="1"/>
    <s v="XAXIS-XP-HP-D"/>
    <n v="3775.54"/>
    <s v="CHF"/>
    <s v=""/>
    <n v="593.03300000000002"/>
    <n v="0"/>
    <n v="711.65"/>
    <n v="8895.5"/>
    <n v="9607.15"/>
    <s v="AMAG"/>
    <x v="1"/>
    <x v="0"/>
    <x v="0"/>
    <d v="2016-01-01T00:00:00"/>
    <d v="2016-08-11T00:00:00"/>
    <s v="GROUPM SERVICES AG"/>
    <x v="216"/>
    <x v="6"/>
  </r>
  <r>
    <d v="2016-08-04T00:00:00"/>
    <n v="19279"/>
    <n v="0"/>
    <n v="2"/>
    <s v="XAXIS-XP-HP-F"/>
    <n v="1299.53"/>
    <s v="CHF"/>
    <s v=""/>
    <n v="224.69200000000001"/>
    <n v="0"/>
    <n v="269.64999999999998"/>
    <n v="3370.4"/>
    <n v="3640.05"/>
    <s v="AMAG"/>
    <x v="1"/>
    <x v="0"/>
    <x v="0"/>
    <d v="2016-01-01T00:00:00"/>
    <d v="2016-08-11T00:00:00"/>
    <s v="GROUPM SERVICES AG"/>
    <x v="216"/>
    <x v="6"/>
  </r>
  <r>
    <d v="2016-08-04T00:00:00"/>
    <n v="19279"/>
    <n v="0"/>
    <n v="3"/>
    <s v="XAXIS-XP-HP-I"/>
    <n v="297.91000000000003"/>
    <s v="CHF"/>
    <s v=""/>
    <n v="44.078000000000003"/>
    <n v="0"/>
    <n v="52.9"/>
    <n v="661.15"/>
    <n v="714.05"/>
    <s v="AMAG"/>
    <x v="1"/>
    <x v="0"/>
    <x v="0"/>
    <d v="2016-01-01T00:00:00"/>
    <d v="2016-08-11T00:00:00"/>
    <s v="GROUPM SERVICES AG"/>
    <x v="216"/>
    <x v="6"/>
  </r>
  <r>
    <d v="2016-08-04T00:00:00"/>
    <n v="19280"/>
    <n v="0"/>
    <n v="1"/>
    <s v="XAXIS-XT-ROLLS-D"/>
    <n v="2245.7600000000002"/>
    <s v="CHF"/>
    <s v=""/>
    <n v="132.846"/>
    <n v="0"/>
    <n v="308.2"/>
    <n v="3852.55"/>
    <n v="4160.75"/>
    <s v="AUDI"/>
    <x v="1"/>
    <x v="0"/>
    <x v="1"/>
    <d v="2016-01-01T00:00:00"/>
    <d v="2016-08-11T00:00:00"/>
    <s v="GROUPM SERVICES AG"/>
    <x v="193"/>
    <x v="6"/>
  </r>
  <r>
    <d v="2016-08-04T00:00:00"/>
    <n v="19280"/>
    <n v="0"/>
    <n v="2"/>
    <s v="XAXIS-XT-ROLLS-F"/>
    <n v="3227.16"/>
    <s v="CHF"/>
    <s v=""/>
    <n v="199.48699999999999"/>
    <n v="0"/>
    <n v="462.8"/>
    <n v="5785.1"/>
    <n v="6247.9"/>
    <s v="AUDI"/>
    <x v="1"/>
    <x v="0"/>
    <x v="1"/>
    <d v="2016-01-01T00:00:00"/>
    <d v="2016-08-11T00:00:00"/>
    <s v="GROUPM SERVICES AG"/>
    <x v="193"/>
    <x v="6"/>
  </r>
  <r>
    <d v="2016-08-04T00:00:00"/>
    <n v="19280"/>
    <n v="0"/>
    <n v="3"/>
    <s v="XAXIS-XT-ROLLS-I"/>
    <n v="1496.65"/>
    <s v="CHF"/>
    <s v=""/>
    <n v="91.682000000000002"/>
    <n v="0"/>
    <n v="212.7"/>
    <n v="2658.8"/>
    <n v="2871.5"/>
    <s v="AUDI"/>
    <x v="1"/>
    <x v="0"/>
    <x v="1"/>
    <d v="2016-01-01T00:00:00"/>
    <d v="2016-08-11T00:00:00"/>
    <s v="GROUPM SERVICES AG"/>
    <x v="193"/>
    <x v="6"/>
  </r>
  <r>
    <d v="2016-08-04T00:00:00"/>
    <n v="19281"/>
    <n v="0"/>
    <n v="4"/>
    <s v="XAXIS-XP-HP-D"/>
    <n v="230.97"/>
    <s v="CHF"/>
    <s v=""/>
    <n v="36.279000000000003"/>
    <n v="0"/>
    <n v="66.75"/>
    <n v="834.4"/>
    <n v="901.15"/>
    <s v="BAYER (CH) AG"/>
    <x v="1"/>
    <x v="0"/>
    <x v="0"/>
    <d v="2016-01-01T00:00:00"/>
    <d v="2016-08-11T00:00:00"/>
    <s v="GROUPM SERVICES AG"/>
    <x v="148"/>
    <x v="6"/>
  </r>
  <r>
    <d v="2016-08-04T00:00:00"/>
    <n v="19281"/>
    <n v="0"/>
    <n v="6"/>
    <s v="XAXIS-XP-HP-F"/>
    <n v="111.95"/>
    <s v="CHF"/>
    <s v=""/>
    <n v="19.356000000000002"/>
    <n v="0"/>
    <n v="35.6"/>
    <n v="445.2"/>
    <n v="480.8"/>
    <s v="BAYER (CH) AG"/>
    <x v="1"/>
    <x v="0"/>
    <x v="0"/>
    <d v="2016-01-01T00:00:00"/>
    <d v="2016-08-11T00:00:00"/>
    <s v="GROUPM SERVICES AG"/>
    <x v="148"/>
    <x v="6"/>
  </r>
  <r>
    <d v="2016-08-04T00:00:00"/>
    <n v="19281"/>
    <n v="0"/>
    <n v="1"/>
    <s v="XAXIS-XP-WB-D"/>
    <n v="215.38"/>
    <s v="CHF"/>
    <s v=""/>
    <n v="29.058"/>
    <n v="0"/>
    <n v="65.099999999999994"/>
    <n v="813.6"/>
    <n v="878.7"/>
    <s v="BAYER (CH) AG"/>
    <x v="1"/>
    <x v="0"/>
    <x v="0"/>
    <d v="2016-01-01T00:00:00"/>
    <d v="2016-08-11T00:00:00"/>
    <s v="GROUPM SERVICES AG"/>
    <x v="148"/>
    <x v="6"/>
  </r>
  <r>
    <d v="2016-08-04T00:00:00"/>
    <n v="19281"/>
    <n v="0"/>
    <n v="5"/>
    <s v="XAXIS-XP-WB-F"/>
    <n v="92.9"/>
    <s v="CHF"/>
    <s v=""/>
    <n v="15.444000000000001"/>
    <n v="0"/>
    <n v="34.6"/>
    <n v="432.45"/>
    <n v="467.05"/>
    <s v="BAYER (CH) AG"/>
    <x v="1"/>
    <x v="0"/>
    <x v="0"/>
    <d v="2016-01-01T00:00:00"/>
    <d v="2016-08-11T00:00:00"/>
    <s v="GROUPM SERVICES AG"/>
    <x v="148"/>
    <x v="6"/>
  </r>
  <r>
    <d v="2016-08-04T00:00:00"/>
    <n v="19283"/>
    <n v="0"/>
    <n v="3"/>
    <s v="XAXIS-XP-HP-D"/>
    <n v="851.35"/>
    <s v="CHF"/>
    <s v=""/>
    <n v="133.72300000000001"/>
    <n v="0"/>
    <n v="203.25"/>
    <n v="2540.75"/>
    <n v="2744"/>
    <s v="DORMA + KABA INT"/>
    <x v="1"/>
    <x v="0"/>
    <x v="0"/>
    <d v="2016-01-01T00:00:00"/>
    <d v="2016-08-11T00:00:00"/>
    <s v="GROUPM SERVICES AG"/>
    <x v="217"/>
    <x v="6"/>
  </r>
  <r>
    <d v="2016-08-04T00:00:00"/>
    <n v="19283"/>
    <n v="0"/>
    <n v="4"/>
    <s v="XAXIS-XP-HP-F"/>
    <n v="393.41"/>
    <s v="CHF"/>
    <s v=""/>
    <n v="68.021000000000001"/>
    <n v="0"/>
    <n v="103.4"/>
    <n v="1292.4000000000001"/>
    <n v="1395.8"/>
    <s v="DORMA + KABA INT"/>
    <x v="1"/>
    <x v="0"/>
    <x v="0"/>
    <d v="2016-01-01T00:00:00"/>
    <d v="2016-08-11T00:00:00"/>
    <s v="GROUPM SERVICES AG"/>
    <x v="217"/>
    <x v="6"/>
  </r>
  <r>
    <d v="2016-08-04T00:00:00"/>
    <n v="19283"/>
    <n v="0"/>
    <n v="5"/>
    <s v="XAXIS-XP-UAP-D"/>
    <n v="1571.99"/>
    <s v="CHF"/>
    <s v=""/>
    <n v="344.44799999999998"/>
    <n v="0"/>
    <n v="220.45"/>
    <n v="2755.6"/>
    <n v="2976.05"/>
    <s v="DORMA + KABA INT"/>
    <x v="1"/>
    <x v="0"/>
    <x v="0"/>
    <d v="2016-01-01T00:00:00"/>
    <d v="2016-08-11T00:00:00"/>
    <s v="GROUPM SERVICES AG"/>
    <x v="217"/>
    <x v="6"/>
  </r>
  <r>
    <d v="2016-08-04T00:00:00"/>
    <n v="19283"/>
    <n v="0"/>
    <n v="7"/>
    <s v="XAXIS-XP-UAP-D"/>
    <n v="1114.93"/>
    <s v="CHF"/>
    <s v=""/>
    <n v="244.29900000000001"/>
    <n v="0"/>
    <n v="156.35"/>
    <n v="1954.4"/>
    <n v="2110.75"/>
    <s v="DORMA + KABA INT"/>
    <x v="1"/>
    <x v="0"/>
    <x v="0"/>
    <d v="2016-01-01T00:00:00"/>
    <d v="2016-08-11T00:00:00"/>
    <s v="GROUPM SERVICES AG"/>
    <x v="217"/>
    <x v="6"/>
  </r>
  <r>
    <d v="2016-08-04T00:00:00"/>
    <n v="19283"/>
    <n v="0"/>
    <n v="6"/>
    <s v="XAXIS-XP-UAP-F"/>
    <n v="816.98"/>
    <s v="CHF"/>
    <s v=""/>
    <n v="177.76"/>
    <n v="0"/>
    <n v="113.75"/>
    <n v="1422.1"/>
    <n v="1535.85"/>
    <s v="DORMA + KABA INT"/>
    <x v="1"/>
    <x v="0"/>
    <x v="0"/>
    <d v="2016-01-01T00:00:00"/>
    <d v="2016-08-11T00:00:00"/>
    <s v="GROUPM SERVICES AG"/>
    <x v="217"/>
    <x v="6"/>
  </r>
  <r>
    <d v="2016-08-04T00:00:00"/>
    <n v="19283"/>
    <n v="0"/>
    <n v="8"/>
    <s v="XAXIS-XP-UAP-F"/>
    <n v="649.47"/>
    <s v="CHF"/>
    <s v=""/>
    <n v="141.31200000000001"/>
    <n v="0"/>
    <n v="90.45"/>
    <n v="1130.5"/>
    <n v="1220.95"/>
    <s v="DORMA + KABA INT"/>
    <x v="1"/>
    <x v="0"/>
    <x v="0"/>
    <d v="2016-01-01T00:00:00"/>
    <d v="2016-08-11T00:00:00"/>
    <s v="GROUPM SERVICES AG"/>
    <x v="217"/>
    <x v="6"/>
  </r>
  <r>
    <d v="2016-08-04T00:00:00"/>
    <n v="19283"/>
    <n v="0"/>
    <n v="1"/>
    <s v="XAXIS-XP-WB-D"/>
    <n v="773.69"/>
    <s v="CHF"/>
    <s v=""/>
    <n v="104.38200000000001"/>
    <n v="0"/>
    <n v="200.4"/>
    <n v="2505.15"/>
    <n v="2705.55"/>
    <s v="DORMA + KABA INT"/>
    <x v="1"/>
    <x v="0"/>
    <x v="0"/>
    <d v="2016-01-01T00:00:00"/>
    <d v="2016-08-11T00:00:00"/>
    <s v="GROUPM SERVICES AG"/>
    <x v="217"/>
    <x v="6"/>
  </r>
  <r>
    <d v="2016-08-04T00:00:00"/>
    <n v="19283"/>
    <n v="0"/>
    <n v="2"/>
    <s v="XAXIS-XP-WB-F"/>
    <n v="358.58"/>
    <s v="CHF"/>
    <s v=""/>
    <n v="59.613999999999997"/>
    <n v="0"/>
    <n v="114.45"/>
    <n v="1430.75"/>
    <n v="1545.2"/>
    <s v="DORMA + KABA INT"/>
    <x v="1"/>
    <x v="0"/>
    <x v="0"/>
    <d v="2016-01-01T00:00:00"/>
    <d v="2016-08-11T00:00:00"/>
    <s v="GROUPM SERVICES AG"/>
    <x v="217"/>
    <x v="6"/>
  </r>
  <r>
    <d v="2016-08-04T00:00:00"/>
    <n v="19284"/>
    <n v="0"/>
    <n v="1"/>
    <s v="XAXIS-XT-ROLLS-D"/>
    <n v="46.84"/>
    <s v="CHF"/>
    <s v=""/>
    <n v="2.7709999999999999"/>
    <n v="0"/>
    <n v="8.1999999999999993"/>
    <n v="102.55"/>
    <n v="110.75"/>
    <s v="EMMI"/>
    <x v="1"/>
    <x v="0"/>
    <x v="1"/>
    <d v="2016-01-01T00:00:00"/>
    <d v="2016-08-11T00:00:00"/>
    <s v="GROUPM SERVICES AG"/>
    <x v="113"/>
    <x v="6"/>
  </r>
  <r>
    <d v="2016-08-04T00:00:00"/>
    <n v="19285"/>
    <n v="0"/>
    <n v="4"/>
    <s v="XAXIS-XT-ROLLS-D"/>
    <n v="1668.34"/>
    <s v="CHF"/>
    <s v=""/>
    <n v="98.688999999999993"/>
    <n v="0"/>
    <n v="228.95"/>
    <n v="2862"/>
    <n v="3090.95"/>
    <s v="EMMI"/>
    <x v="1"/>
    <x v="0"/>
    <x v="1"/>
    <d v="2016-01-01T00:00:00"/>
    <d v="2016-08-11T00:00:00"/>
    <s v="GROUPM SERVICES AG"/>
    <x v="152"/>
    <x v="6"/>
  </r>
  <r>
    <d v="2016-08-04T00:00:00"/>
    <n v="19285"/>
    <n v="0"/>
    <n v="7"/>
    <s v="XAXIS-XT-ROLLS-D"/>
    <n v="812.91"/>
    <s v="CHF"/>
    <s v=""/>
    <n v="48.087000000000003"/>
    <n v="0"/>
    <n v="111.55"/>
    <n v="1394.5"/>
    <n v="1506.05"/>
    <s v="EMMI"/>
    <x v="1"/>
    <x v="0"/>
    <x v="1"/>
    <d v="2016-01-01T00:00:00"/>
    <d v="2016-08-11T00:00:00"/>
    <s v="GROUPM SERVICES AG"/>
    <x v="152"/>
    <x v="6"/>
  </r>
  <r>
    <d v="2016-08-04T00:00:00"/>
    <n v="19285"/>
    <n v="0"/>
    <n v="5"/>
    <s v="XAXIS-XT-ROLLS-F"/>
    <n v="420.87"/>
    <s v="CHF"/>
    <s v=""/>
    <n v="26.015999999999998"/>
    <n v="0"/>
    <n v="60.35"/>
    <n v="754.45"/>
    <n v="814.8"/>
    <s v="EMMI"/>
    <x v="1"/>
    <x v="0"/>
    <x v="1"/>
    <d v="2016-01-01T00:00:00"/>
    <d v="2016-08-11T00:00:00"/>
    <s v="GROUPM SERVICES AG"/>
    <x v="152"/>
    <x v="6"/>
  </r>
  <r>
    <d v="2016-08-04T00:00:00"/>
    <n v="19285"/>
    <n v="0"/>
    <n v="8"/>
    <s v="XAXIS-XT-ROLLS-F"/>
    <n v="281.5"/>
    <s v="CHF"/>
    <s v=""/>
    <n v="17.401"/>
    <n v="0"/>
    <n v="40.35"/>
    <n v="504.65"/>
    <n v="545"/>
    <s v="EMMI"/>
    <x v="1"/>
    <x v="0"/>
    <x v="1"/>
    <d v="2016-01-01T00:00:00"/>
    <d v="2016-08-11T00:00:00"/>
    <s v="GROUPM SERVICES AG"/>
    <x v="152"/>
    <x v="6"/>
  </r>
  <r>
    <d v="2016-08-04T00:00:00"/>
    <n v="19285"/>
    <n v="0"/>
    <n v="6"/>
    <s v="XAXIS-XT-ROLLS-I"/>
    <n v="80.900000000000006"/>
    <s v="CHF"/>
    <s v=""/>
    <n v="4.9560000000000004"/>
    <n v="0"/>
    <n v="11.5"/>
    <n v="143.69999999999999"/>
    <n v="155.19999999999999"/>
    <s v="EMMI"/>
    <x v="1"/>
    <x v="0"/>
    <x v="1"/>
    <d v="2016-01-01T00:00:00"/>
    <d v="2016-08-11T00:00:00"/>
    <s v="GROUPM SERVICES AG"/>
    <x v="152"/>
    <x v="6"/>
  </r>
  <r>
    <d v="2016-08-04T00:00:00"/>
    <n v="19285"/>
    <n v="0"/>
    <n v="9"/>
    <s v="XAXIS-XT-ROLLS-I"/>
    <n v="61.49"/>
    <s v="CHF"/>
    <s v=""/>
    <n v="3.7669999999999999"/>
    <n v="0"/>
    <n v="8.75"/>
    <n v="109.25"/>
    <n v="118"/>
    <s v="EMMI"/>
    <x v="1"/>
    <x v="0"/>
    <x v="1"/>
    <d v="2016-01-01T00:00:00"/>
    <d v="2016-08-11T00:00:00"/>
    <s v="GROUPM SERVICES AG"/>
    <x v="152"/>
    <x v="6"/>
  </r>
  <r>
    <d v="2016-08-04T00:00:00"/>
    <n v="19286"/>
    <n v="0"/>
    <n v="1"/>
    <s v="XAXIS-XT-ROLLS-D"/>
    <n v="2886.36"/>
    <s v="CHF"/>
    <s v=""/>
    <n v="170.74"/>
    <n v="0"/>
    <n v="396.1"/>
    <n v="4951.45"/>
    <n v="5347.55"/>
    <s v="EMMI"/>
    <x v="1"/>
    <x v="0"/>
    <x v="1"/>
    <d v="2016-01-01T00:00:00"/>
    <d v="2016-08-11T00:00:00"/>
    <s v="GROUPM SERVICES AG"/>
    <x v="196"/>
    <x v="6"/>
  </r>
  <r>
    <d v="2016-08-04T00:00:00"/>
    <n v="19286"/>
    <n v="0"/>
    <n v="2"/>
    <s v="XAXIS-XT-ROLLS-F"/>
    <n v="1046.6600000000001"/>
    <s v="CHF"/>
    <s v=""/>
    <n v="64.698999999999998"/>
    <n v="0"/>
    <n v="150.1"/>
    <n v="1876.25"/>
    <n v="2026.35"/>
    <s v="EMMI"/>
    <x v="1"/>
    <x v="0"/>
    <x v="1"/>
    <d v="2016-01-01T00:00:00"/>
    <d v="2016-08-11T00:00:00"/>
    <s v="GROUPM SERVICES AG"/>
    <x v="196"/>
    <x v="6"/>
  </r>
  <r>
    <d v="2016-08-04T00:00:00"/>
    <n v="19286"/>
    <n v="0"/>
    <n v="3"/>
    <s v="XAXIS-XT-ROLLS-I"/>
    <n v="184.63"/>
    <s v="CHF"/>
    <s v=""/>
    <n v="11.31"/>
    <n v="0"/>
    <n v="26.25"/>
    <n v="328"/>
    <n v="354.25"/>
    <s v="EMMI"/>
    <x v="1"/>
    <x v="0"/>
    <x v="1"/>
    <d v="2016-01-01T00:00:00"/>
    <d v="2016-08-11T00:00:00"/>
    <s v="GROUPM SERVICES AG"/>
    <x v="196"/>
    <x v="6"/>
  </r>
  <r>
    <d v="2016-08-04T00:00:00"/>
    <n v="19287"/>
    <n v="0"/>
    <n v="4"/>
    <s v="XAXIS-XM-INST-D"/>
    <n v="888.99"/>
    <s v="CHF"/>
    <s v=""/>
    <n v="70.403000000000006"/>
    <n v="0"/>
    <n v="197.15"/>
    <n v="2464.1"/>
    <n v="2661.25"/>
    <s v="EMMI"/>
    <x v="1"/>
    <x v="0"/>
    <x v="2"/>
    <d v="2016-01-01T00:00:00"/>
    <d v="2016-08-11T00:00:00"/>
    <s v="GROUPM SERVICES AG"/>
    <x v="218"/>
    <x v="6"/>
  </r>
  <r>
    <d v="2016-08-04T00:00:00"/>
    <n v="19287"/>
    <n v="0"/>
    <n v="5"/>
    <s v="XAXIS-XM-INST-F"/>
    <n v="265.64999999999998"/>
    <s v="CHF"/>
    <s v=""/>
    <n v="20.835000000000001"/>
    <n v="0"/>
    <n v="58.35"/>
    <n v="729.25"/>
    <n v="787.6"/>
    <s v="EMMI"/>
    <x v="1"/>
    <x v="0"/>
    <x v="2"/>
    <d v="2016-01-01T00:00:00"/>
    <d v="2016-08-11T00:00:00"/>
    <s v="GROUPM SERVICES AG"/>
    <x v="218"/>
    <x v="6"/>
  </r>
  <r>
    <d v="2016-08-04T00:00:00"/>
    <n v="19287"/>
    <n v="0"/>
    <n v="1"/>
    <s v="XAXIS-XM-MRT-D"/>
    <n v="10.45"/>
    <s v="CHF"/>
    <s v=""/>
    <n v="1.1060000000000001"/>
    <n v="0"/>
    <n v="2.5"/>
    <n v="30.95"/>
    <n v="33.450000000000003"/>
    <s v="EMMI"/>
    <x v="1"/>
    <x v="0"/>
    <x v="2"/>
    <d v="2016-01-01T00:00:00"/>
    <d v="2016-08-11T00:00:00"/>
    <s v="GROUPM SERVICES AG"/>
    <x v="218"/>
    <x v="6"/>
  </r>
  <r>
    <d v="2016-08-04T00:00:00"/>
    <n v="19287"/>
    <n v="0"/>
    <n v="2"/>
    <s v="XAXIS-XM-MRT-D"/>
    <n v="774.64"/>
    <s v="CHF"/>
    <s v=""/>
    <n v="81.957999999999998"/>
    <n v="0"/>
    <n v="196.7"/>
    <n v="2458.75"/>
    <n v="2655.45"/>
    <s v="EMMI"/>
    <x v="1"/>
    <x v="0"/>
    <x v="2"/>
    <d v="2016-01-01T00:00:00"/>
    <d v="2016-08-11T00:00:00"/>
    <s v="GROUPM SERVICES AG"/>
    <x v="218"/>
    <x v="6"/>
  </r>
  <r>
    <d v="2016-08-04T00:00:00"/>
    <n v="19287"/>
    <n v="0"/>
    <n v="3"/>
    <s v="XAXIS-XM-MRT-F"/>
    <n v="125.48"/>
    <s v="CHF"/>
    <s v=""/>
    <n v="32.512999999999998"/>
    <n v="0"/>
    <n v="78.05"/>
    <n v="975.4"/>
    <n v="1053.45"/>
    <s v="EMMI"/>
    <x v="1"/>
    <x v="0"/>
    <x v="2"/>
    <d v="2016-01-01T00:00:00"/>
    <d v="2016-08-11T00:00:00"/>
    <s v="GROUPM SERVICES AG"/>
    <x v="218"/>
    <x v="6"/>
  </r>
  <r>
    <d v="2016-08-04T00:00:00"/>
    <n v="19288"/>
    <n v="0"/>
    <n v="1"/>
    <s v="XAXIS-XT-ROLLS-D"/>
    <n v="7.73"/>
    <s v="CHF"/>
    <s v=""/>
    <n v="0.45700000000000002"/>
    <n v="0"/>
    <n v="1.2"/>
    <n v="15.1"/>
    <n v="16.3"/>
    <s v="EMMI"/>
    <x v="1"/>
    <x v="0"/>
    <x v="1"/>
    <d v="2016-01-01T00:00:00"/>
    <d v="2016-08-11T00:00:00"/>
    <s v="GROUPM SERVICES AG"/>
    <x v="219"/>
    <x v="6"/>
  </r>
  <r>
    <d v="2016-08-04T00:00:00"/>
    <n v="19288"/>
    <n v="0"/>
    <n v="2"/>
    <s v="XAXIS-XT-ROLLS-D"/>
    <n v="1267.96"/>
    <s v="CHF"/>
    <s v=""/>
    <n v="75.004999999999995"/>
    <n v="0"/>
    <n v="186"/>
    <n v="2325.15"/>
    <n v="2511.15"/>
    <s v="EMMI"/>
    <x v="1"/>
    <x v="0"/>
    <x v="1"/>
    <d v="2016-01-01T00:00:00"/>
    <d v="2016-08-11T00:00:00"/>
    <s v="GROUPM SERVICES AG"/>
    <x v="219"/>
    <x v="6"/>
  </r>
  <r>
    <d v="2016-08-04T00:00:00"/>
    <n v="19288"/>
    <n v="0"/>
    <n v="3"/>
    <s v="XAXIS-XT-ROLLS-F"/>
    <n v="480.35"/>
    <s v="CHF"/>
    <s v=""/>
    <n v="29.693000000000001"/>
    <n v="0"/>
    <n v="73.650000000000006"/>
    <n v="920.5"/>
    <n v="994.15"/>
    <s v="EMMI"/>
    <x v="1"/>
    <x v="0"/>
    <x v="1"/>
    <d v="2016-01-01T00:00:00"/>
    <d v="2016-08-11T00:00:00"/>
    <s v="GROUPM SERVICES AG"/>
    <x v="219"/>
    <x v="6"/>
  </r>
  <r>
    <d v="2016-08-04T00:00:00"/>
    <n v="19289"/>
    <n v="0"/>
    <n v="1"/>
    <s v="XAXIS-XT-ROLLS-D"/>
    <n v="6031.13"/>
    <s v="CHF"/>
    <s v=""/>
    <n v="356.76600000000002"/>
    <n v="0"/>
    <n v="941.85"/>
    <n v="11773.3"/>
    <n v="12715.15"/>
    <s v="GSK AG"/>
    <x v="1"/>
    <x v="0"/>
    <x v="1"/>
    <d v="2016-01-01T00:00:00"/>
    <d v="2016-08-11T00:00:00"/>
    <s v="GROUPM SERVICES AG"/>
    <x v="197"/>
    <x v="6"/>
  </r>
  <r>
    <d v="2016-08-04T00:00:00"/>
    <n v="19289"/>
    <n v="0"/>
    <n v="10"/>
    <s v="XAXIS-XT-ROLLS-D"/>
    <n v="3447.12"/>
    <s v="CHF"/>
    <s v=""/>
    <n v="203.911"/>
    <n v="0"/>
    <n v="538.29999999999995"/>
    <n v="6729.05"/>
    <n v="7267.35"/>
    <s v="GSK AG"/>
    <x v="1"/>
    <x v="0"/>
    <x v="1"/>
    <d v="2016-01-01T00:00:00"/>
    <d v="2016-08-11T00:00:00"/>
    <s v="GROUPM SERVICES AG"/>
    <x v="197"/>
    <x v="6"/>
  </r>
  <r>
    <d v="2016-08-04T00:00:00"/>
    <n v="19289"/>
    <n v="0"/>
    <n v="2"/>
    <s v="XAXIS-XT-ROLLS-F"/>
    <n v="1692.86"/>
    <s v="CHF"/>
    <s v=""/>
    <n v="104.64400000000001"/>
    <n v="0"/>
    <n v="276.25"/>
    <n v="3453.25"/>
    <n v="3729.5"/>
    <s v="GSK AG"/>
    <x v="1"/>
    <x v="0"/>
    <x v="1"/>
    <d v="2016-01-01T00:00:00"/>
    <d v="2016-08-11T00:00:00"/>
    <s v="GROUPM SERVICES AG"/>
    <x v="197"/>
    <x v="6"/>
  </r>
  <r>
    <d v="2016-08-04T00:00:00"/>
    <n v="19289"/>
    <n v="0"/>
    <n v="11"/>
    <s v="XAXIS-XT-ROLLS-F"/>
    <n v="783.89"/>
    <s v="CHF"/>
    <s v=""/>
    <n v="48.456000000000003"/>
    <n v="0"/>
    <n v="127.9"/>
    <n v="1599.05"/>
    <n v="1726.95"/>
    <s v="GSK AG"/>
    <x v="1"/>
    <x v="0"/>
    <x v="1"/>
    <d v="2016-01-01T00:00:00"/>
    <d v="2016-08-11T00:00:00"/>
    <s v="GROUPM SERVICES AG"/>
    <x v="197"/>
    <x v="6"/>
  </r>
  <r>
    <d v="2016-08-04T00:00:00"/>
    <n v="19290"/>
    <n v="0"/>
    <n v="1"/>
    <s v="XAXIS-MH-RICH MEDIA"/>
    <n v="0"/>
    <s v="CHF"/>
    <s v=""/>
    <n v="2"/>
    <n v="0"/>
    <n v="2480"/>
    <n v="31000"/>
    <n v="33480"/>
    <s v="IKEA AG"/>
    <x v="1"/>
    <x v="0"/>
    <x v="4"/>
    <d v="2016-01-01T00:00:00"/>
    <d v="2016-08-11T00:00:00"/>
    <s v="GROUPM SERVICES AG"/>
    <x v="220"/>
    <x v="6"/>
  </r>
  <r>
    <d v="2016-08-04T00:00:00"/>
    <n v="19291"/>
    <n v="0"/>
    <n v="1"/>
    <s v="XAXIS-XT-ROLLS-D"/>
    <n v="3737.46"/>
    <s v="CHF"/>
    <s v=""/>
    <n v="221.08600000000001"/>
    <n v="0"/>
    <n v="583.65"/>
    <n v="7295.85"/>
    <n v="7879.5"/>
    <s v="IKEA AG"/>
    <x v="1"/>
    <x v="0"/>
    <x v="1"/>
    <d v="2016-01-01T00:00:00"/>
    <d v="2016-08-11T00:00:00"/>
    <s v="GROUPM SERVICES AG"/>
    <x v="221"/>
    <x v="6"/>
  </r>
  <r>
    <d v="2016-08-04T00:00:00"/>
    <n v="19291"/>
    <n v="0"/>
    <n v="2"/>
    <s v="XAXIS-XT-ROLLS-F"/>
    <n v="1330.5"/>
    <s v="CHF"/>
    <s v=""/>
    <n v="82.245000000000005"/>
    <n v="0"/>
    <n v="217.15"/>
    <n v="2714.1"/>
    <n v="2931.25"/>
    <s v="IKEA AG"/>
    <x v="1"/>
    <x v="0"/>
    <x v="1"/>
    <d v="2016-01-01T00:00:00"/>
    <d v="2016-08-11T00:00:00"/>
    <s v="GROUPM SERVICES AG"/>
    <x v="221"/>
    <x v="6"/>
  </r>
  <r>
    <d v="2016-08-04T00:00:00"/>
    <n v="19292"/>
    <n v="0"/>
    <n v="1"/>
    <s v="XAXIS-XP-WB-D"/>
    <n v="36"/>
    <s v="CHF"/>
    <s v=""/>
    <n v="4.8570000000000002"/>
    <n v="0"/>
    <n v="10.9"/>
    <n v="136"/>
    <n v="146.9"/>
    <s v="SKODA"/>
    <x v="1"/>
    <x v="0"/>
    <x v="0"/>
    <d v="2016-01-01T00:00:00"/>
    <d v="2016-08-11T00:00:00"/>
    <s v="GROUPM SERVICES AG"/>
    <x v="157"/>
    <x v="6"/>
  </r>
  <r>
    <d v="2016-08-04T00:00:00"/>
    <n v="19292"/>
    <n v="0"/>
    <n v="2"/>
    <s v="XAXIS-XP-WB-D"/>
    <n v="42.44"/>
    <s v="CHF"/>
    <s v=""/>
    <n v="5.726"/>
    <n v="0"/>
    <n v="12.85"/>
    <n v="160.35"/>
    <n v="173.2"/>
    <s v="SKODA"/>
    <x v="1"/>
    <x v="0"/>
    <x v="0"/>
    <d v="2016-01-01T00:00:00"/>
    <d v="2016-08-11T00:00:00"/>
    <s v="GROUPM SERVICES AG"/>
    <x v="157"/>
    <x v="6"/>
  </r>
  <r>
    <d v="2016-08-04T00:00:00"/>
    <n v="19292"/>
    <n v="0"/>
    <n v="3"/>
    <s v="XAXIS-XP-WB-D"/>
    <n v="68.67"/>
    <s v="CHF"/>
    <s v=""/>
    <n v="9.2639999999999993"/>
    <n v="0"/>
    <n v="20.75"/>
    <n v="259.39999999999998"/>
    <n v="280.14999999999998"/>
    <s v="SKODA"/>
    <x v="1"/>
    <x v="0"/>
    <x v="0"/>
    <d v="2016-01-01T00:00:00"/>
    <d v="2016-08-11T00:00:00"/>
    <s v="GROUPM SERVICES AG"/>
    <x v="157"/>
    <x v="6"/>
  </r>
  <r>
    <d v="2016-08-04T00:00:00"/>
    <n v="19292"/>
    <n v="0"/>
    <n v="4"/>
    <s v="XAXIS-XP-WB-D"/>
    <n v="70.05"/>
    <s v="CHF"/>
    <s v=""/>
    <n v="9.4510000000000005"/>
    <n v="0"/>
    <n v="21.15"/>
    <n v="264.64999999999998"/>
    <n v="285.8"/>
    <s v="SKODA"/>
    <x v="1"/>
    <x v="0"/>
    <x v="0"/>
    <d v="2016-01-01T00:00:00"/>
    <d v="2016-08-11T00:00:00"/>
    <s v="GROUPM SERVICES AG"/>
    <x v="157"/>
    <x v="6"/>
  </r>
  <r>
    <d v="2016-08-04T00:00:00"/>
    <n v="19292"/>
    <n v="0"/>
    <n v="5"/>
    <s v="XAXIS-XP-WB-D"/>
    <n v="76.25"/>
    <s v="CHF"/>
    <s v=""/>
    <n v="10.287000000000001"/>
    <n v="0"/>
    <n v="23.05"/>
    <n v="288.05"/>
    <n v="311.10000000000002"/>
    <s v="SKODA"/>
    <x v="1"/>
    <x v="0"/>
    <x v="0"/>
    <d v="2016-01-01T00:00:00"/>
    <d v="2016-08-11T00:00:00"/>
    <s v="GROUPM SERVICES AG"/>
    <x v="157"/>
    <x v="6"/>
  </r>
  <r>
    <d v="2016-08-04T00:00:00"/>
    <n v="19292"/>
    <n v="0"/>
    <n v="6"/>
    <s v="XAXIS-XP-WB-D"/>
    <n v="72.72"/>
    <s v="CHF"/>
    <s v=""/>
    <n v="9.8109999999999999"/>
    <n v="0"/>
    <n v="22"/>
    <n v="274.7"/>
    <n v="296.7"/>
    <s v="SKODA"/>
    <x v="1"/>
    <x v="0"/>
    <x v="0"/>
    <d v="2016-01-01T00:00:00"/>
    <d v="2016-08-11T00:00:00"/>
    <s v="GROUPM SERVICES AG"/>
    <x v="157"/>
    <x v="6"/>
  </r>
  <r>
    <d v="2016-08-04T00:00:00"/>
    <n v="19292"/>
    <n v="0"/>
    <n v="7"/>
    <s v="XAXIS-XP-WB-F"/>
    <n v="76.34"/>
    <s v="CHF"/>
    <s v=""/>
    <n v="12.692"/>
    <n v="0"/>
    <n v="28.45"/>
    <n v="355.4"/>
    <n v="383.85"/>
    <s v="SKODA"/>
    <x v="1"/>
    <x v="0"/>
    <x v="0"/>
    <d v="2016-01-01T00:00:00"/>
    <d v="2016-08-11T00:00:00"/>
    <s v="GROUPM SERVICES AG"/>
    <x v="157"/>
    <x v="6"/>
  </r>
  <r>
    <d v="2016-08-04T00:00:00"/>
    <n v="19292"/>
    <n v="0"/>
    <n v="8"/>
    <s v="XAXIS-XP-WB-F"/>
    <n v="64.7"/>
    <s v="CHF"/>
    <s v=""/>
    <n v="10.756"/>
    <n v="0"/>
    <n v="24.1"/>
    <n v="301.14999999999998"/>
    <n v="325.25"/>
    <s v="SKODA"/>
    <x v="1"/>
    <x v="0"/>
    <x v="0"/>
    <d v="2016-01-01T00:00:00"/>
    <d v="2016-08-11T00:00:00"/>
    <s v="GROUPM SERVICES AG"/>
    <x v="157"/>
    <x v="6"/>
  </r>
  <r>
    <d v="2016-08-04T00:00:00"/>
    <n v="19292"/>
    <n v="0"/>
    <n v="9"/>
    <s v="XAXIS-XP-WB-I"/>
    <n v="14.69"/>
    <s v="CHF"/>
    <s v=""/>
    <n v="2.5920000000000001"/>
    <n v="0"/>
    <n v="5.8"/>
    <n v="72.599999999999994"/>
    <n v="78.400000000000006"/>
    <s v="SKODA"/>
    <x v="1"/>
    <x v="0"/>
    <x v="0"/>
    <d v="2016-01-01T00:00:00"/>
    <d v="2016-08-11T00:00:00"/>
    <s v="GROUPM SERVICES AG"/>
    <x v="157"/>
    <x v="6"/>
  </r>
  <r>
    <d v="2016-08-04T00:00:00"/>
    <n v="19293"/>
    <n v="0"/>
    <n v="4"/>
    <s v="XAXIS-XT-ROLLS-D"/>
    <n v="3244.41"/>
    <s v="CHF"/>
    <s v=""/>
    <n v="191.92"/>
    <n v="0"/>
    <n v="445.25"/>
    <n v="5565.7"/>
    <n v="6010.95"/>
    <s v="SKODA"/>
    <x v="1"/>
    <x v="0"/>
    <x v="1"/>
    <d v="2016-01-01T00:00:00"/>
    <d v="2016-08-11T00:00:00"/>
    <s v="GROUPM SERVICES AG"/>
    <x v="198"/>
    <x v="6"/>
  </r>
  <r>
    <d v="2016-08-04T00:00:00"/>
    <n v="19293"/>
    <n v="0"/>
    <n v="5"/>
    <s v="XAXIS-XT-ROLLS-F"/>
    <n v="4088.1"/>
    <s v="CHF"/>
    <s v=""/>
    <n v="252.70599999999999"/>
    <n v="0"/>
    <n v="586.29999999999995"/>
    <n v="7328.45"/>
    <n v="7914.75"/>
    <s v="SKODA"/>
    <x v="1"/>
    <x v="0"/>
    <x v="1"/>
    <d v="2016-01-01T00:00:00"/>
    <d v="2016-08-11T00:00:00"/>
    <s v="GROUPM SERVICES AG"/>
    <x v="198"/>
    <x v="6"/>
  </r>
  <r>
    <d v="2016-08-04T00:00:00"/>
    <n v="19293"/>
    <n v="0"/>
    <n v="6"/>
    <s v="XAXIS-XT-ROLLS-I"/>
    <n v="140.80000000000001"/>
    <s v="CHF"/>
    <s v=""/>
    <n v="8.625"/>
    <n v="0"/>
    <n v="20"/>
    <n v="250.15"/>
    <n v="270.14999999999998"/>
    <s v="SKODA"/>
    <x v="1"/>
    <x v="0"/>
    <x v="1"/>
    <d v="2016-01-01T00:00:00"/>
    <d v="2016-08-11T00:00:00"/>
    <s v="GROUPM SERVICES AG"/>
    <x v="198"/>
    <x v="6"/>
  </r>
  <r>
    <d v="2016-08-04T00:00:00"/>
    <n v="19293"/>
    <n v="0"/>
    <n v="1"/>
    <s v="XAXIS-XP-WB-D"/>
    <n v="622.55999999999995"/>
    <s v="CHF"/>
    <s v=""/>
    <n v="83.992000000000004"/>
    <n v="0"/>
    <n v="161.25"/>
    <n v="2015.8"/>
    <n v="2177.0500000000002"/>
    <s v="SKODA"/>
    <x v="1"/>
    <x v="0"/>
    <x v="0"/>
    <d v="2016-01-01T00:00:00"/>
    <d v="2016-08-11T00:00:00"/>
    <s v="GROUPM SERVICES AG"/>
    <x v="198"/>
    <x v="6"/>
  </r>
  <r>
    <d v="2016-08-04T00:00:00"/>
    <n v="19293"/>
    <n v="0"/>
    <n v="2"/>
    <s v="XAXIS-XP-WB-F"/>
    <n v="531.16"/>
    <s v="CHF"/>
    <s v=""/>
    <n v="88.305000000000007"/>
    <n v="0"/>
    <n v="169.55"/>
    <n v="2119.3000000000002"/>
    <n v="2288.85"/>
    <s v="SKODA"/>
    <x v="1"/>
    <x v="0"/>
    <x v="0"/>
    <d v="2016-01-01T00:00:00"/>
    <d v="2016-08-11T00:00:00"/>
    <s v="GROUPM SERVICES AG"/>
    <x v="198"/>
    <x v="6"/>
  </r>
  <r>
    <d v="2016-08-04T00:00:00"/>
    <n v="19293"/>
    <n v="0"/>
    <n v="3"/>
    <s v="XAXIS-XP-WB-I"/>
    <n v="24.53"/>
    <s v="CHF"/>
    <s v=""/>
    <n v="4.3289999999999997"/>
    <n v="0"/>
    <n v="8.3000000000000007"/>
    <n v="103.9"/>
    <n v="112.2"/>
    <s v="SKODA"/>
    <x v="1"/>
    <x v="0"/>
    <x v="0"/>
    <d v="2016-01-01T00:00:00"/>
    <d v="2016-08-11T00:00:00"/>
    <s v="GROUPM SERVICES AG"/>
    <x v="198"/>
    <x v="6"/>
  </r>
  <r>
    <d v="2016-08-04T00:00:00"/>
    <n v="19294"/>
    <n v="0"/>
    <n v="1"/>
    <s v="XAXIS-XM-MRT-D"/>
    <n v="671"/>
    <s v="CHF"/>
    <s v=""/>
    <n v="70.992999999999995"/>
    <n v="0"/>
    <n v="181.75"/>
    <n v="2271.8000000000002"/>
    <n v="2453.5500000000002"/>
    <s v="SONY MOBILE"/>
    <x v="1"/>
    <x v="0"/>
    <x v="2"/>
    <d v="2016-01-01T00:00:00"/>
    <d v="2016-08-11T00:00:00"/>
    <s v="GROUPM SERVICES AG"/>
    <x v="199"/>
    <x v="6"/>
  </r>
  <r>
    <d v="2016-08-04T00:00:00"/>
    <n v="19295"/>
    <n v="0"/>
    <n v="1"/>
    <s v="XAXIS-XP-HP-D"/>
    <n v="150.78"/>
    <s v="CHF"/>
    <s v=""/>
    <n v="23.684000000000001"/>
    <n v="0"/>
    <n v="36"/>
    <n v="450"/>
    <n v="486"/>
    <s v="STANDARD VERLAGS"/>
    <x v="1"/>
    <x v="0"/>
    <x v="0"/>
    <d v="2016-01-01T00:00:00"/>
    <d v="2016-08-11T00:00:00"/>
    <s v="GROUPM SERVICES AG"/>
    <x v="222"/>
    <x v="6"/>
  </r>
  <r>
    <d v="2016-08-04T00:00:00"/>
    <n v="19295"/>
    <n v="0"/>
    <n v="4"/>
    <s v="XAXIS-XP-HP-D"/>
    <n v="150.78"/>
    <s v="CHF"/>
    <s v=""/>
    <n v="23.684000000000001"/>
    <n v="0"/>
    <n v="36"/>
    <n v="450"/>
    <n v="486"/>
    <s v="STANDARD VERLAGS"/>
    <x v="1"/>
    <x v="0"/>
    <x v="0"/>
    <d v="2016-01-01T00:00:00"/>
    <d v="2016-08-11T00:00:00"/>
    <s v="GROUPM SERVICES AG"/>
    <x v="222"/>
    <x v="6"/>
  </r>
  <r>
    <d v="2016-08-04T00:00:00"/>
    <n v="19295"/>
    <n v="0"/>
    <n v="7"/>
    <s v="XAXIS-XP-HP-D"/>
    <n v="150.78"/>
    <s v="CHF"/>
    <s v=""/>
    <n v="23.684000000000001"/>
    <n v="0"/>
    <n v="36"/>
    <n v="450"/>
    <n v="486"/>
    <s v="STANDARD VERLAGS"/>
    <x v="1"/>
    <x v="0"/>
    <x v="0"/>
    <d v="2016-01-01T00:00:00"/>
    <d v="2016-08-11T00:00:00"/>
    <s v="GROUPM SERVICES AG"/>
    <x v="222"/>
    <x v="6"/>
  </r>
  <r>
    <d v="2016-08-04T00:00:00"/>
    <n v="19295"/>
    <n v="0"/>
    <n v="2"/>
    <s v="XAXIS-XP-UAP-D"/>
    <n v="228.19"/>
    <s v="CHF"/>
    <s v=""/>
    <n v="50"/>
    <n v="0"/>
    <n v="32"/>
    <n v="400"/>
    <n v="432"/>
    <s v="STANDARD VERLAGS"/>
    <x v="1"/>
    <x v="0"/>
    <x v="0"/>
    <d v="2016-01-01T00:00:00"/>
    <d v="2016-08-11T00:00:00"/>
    <s v="GROUPM SERVICES AG"/>
    <x v="222"/>
    <x v="6"/>
  </r>
  <r>
    <d v="2016-08-04T00:00:00"/>
    <n v="19295"/>
    <n v="0"/>
    <n v="5"/>
    <s v="XAXIS-XP-UAP-D"/>
    <n v="228.19"/>
    <s v="CHF"/>
    <s v=""/>
    <n v="50"/>
    <n v="0"/>
    <n v="32"/>
    <n v="400"/>
    <n v="432"/>
    <s v="STANDARD VERLAGS"/>
    <x v="1"/>
    <x v="0"/>
    <x v="0"/>
    <d v="2016-01-01T00:00:00"/>
    <d v="2016-08-11T00:00:00"/>
    <s v="GROUPM SERVICES AG"/>
    <x v="222"/>
    <x v="6"/>
  </r>
  <r>
    <d v="2016-08-04T00:00:00"/>
    <n v="19295"/>
    <n v="0"/>
    <n v="8"/>
    <s v="XAXIS-XP-UAP-D"/>
    <n v="228.19"/>
    <s v="CHF"/>
    <s v=""/>
    <n v="50"/>
    <n v="0"/>
    <n v="32"/>
    <n v="400"/>
    <n v="432"/>
    <s v="STANDARD VERLAGS"/>
    <x v="1"/>
    <x v="0"/>
    <x v="0"/>
    <d v="2016-01-01T00:00:00"/>
    <d v="2016-08-11T00:00:00"/>
    <s v="GROUPM SERVICES AG"/>
    <x v="222"/>
    <x v="6"/>
  </r>
  <r>
    <d v="2016-08-04T00:00:00"/>
    <n v="19295"/>
    <n v="0"/>
    <n v="3"/>
    <s v="XAXIS-XM-MRT-D"/>
    <n v="163.59"/>
    <s v="CHF"/>
    <s v=""/>
    <n v="17.308"/>
    <n v="0"/>
    <n v="36"/>
    <n v="450"/>
    <n v="486"/>
    <s v="STANDARD VERLAGS"/>
    <x v="1"/>
    <x v="0"/>
    <x v="2"/>
    <d v="2016-01-01T00:00:00"/>
    <d v="2016-08-11T00:00:00"/>
    <s v="GROUPM SERVICES AG"/>
    <x v="222"/>
    <x v="6"/>
  </r>
  <r>
    <d v="2016-08-04T00:00:00"/>
    <n v="19295"/>
    <n v="0"/>
    <n v="6"/>
    <s v="XAXIS-XM-MRT-D"/>
    <n v="163.59"/>
    <s v="CHF"/>
    <s v=""/>
    <n v="17.308"/>
    <n v="0"/>
    <n v="36"/>
    <n v="450"/>
    <n v="486"/>
    <s v="STANDARD VERLAGS"/>
    <x v="1"/>
    <x v="0"/>
    <x v="2"/>
    <d v="2016-01-01T00:00:00"/>
    <d v="2016-08-11T00:00:00"/>
    <s v="GROUPM SERVICES AG"/>
    <x v="222"/>
    <x v="6"/>
  </r>
  <r>
    <d v="2016-08-04T00:00:00"/>
    <n v="19295"/>
    <n v="0"/>
    <n v="9"/>
    <s v="XAXIS-XM-MRT-D"/>
    <n v="163.59"/>
    <s v="CHF"/>
    <s v=""/>
    <n v="17.308"/>
    <n v="0"/>
    <n v="36"/>
    <n v="450"/>
    <n v="486"/>
    <s v="STANDARD VERLAGS"/>
    <x v="1"/>
    <x v="0"/>
    <x v="2"/>
    <d v="2016-01-01T00:00:00"/>
    <d v="2016-08-11T00:00:00"/>
    <s v="GROUPM SERVICES AG"/>
    <x v="222"/>
    <x v="6"/>
  </r>
  <r>
    <d v="2016-08-04T00:00:00"/>
    <n v="19296"/>
    <n v="0"/>
    <n v="1"/>
    <s v="XAXIS-XP-WB-D"/>
    <n v="379.78"/>
    <s v="CHF"/>
    <s v=""/>
    <n v="51.238"/>
    <n v="0"/>
    <n v="98.4"/>
    <n v="1229.7"/>
    <n v="1328.1"/>
    <s v="TEMPUR SEALY SCH"/>
    <x v="1"/>
    <x v="0"/>
    <x v="0"/>
    <d v="2016-01-01T00:00:00"/>
    <d v="2016-08-11T00:00:00"/>
    <s v="GROUPM SERVICES AG"/>
    <x v="223"/>
    <x v="6"/>
  </r>
  <r>
    <d v="2016-08-04T00:00:00"/>
    <n v="19296"/>
    <n v="0"/>
    <n v="2"/>
    <s v="XAXIS-XP-WB-F"/>
    <n v="112.66"/>
    <s v="CHF"/>
    <s v=""/>
    <n v="18.728999999999999"/>
    <n v="0"/>
    <n v="35.950000000000003"/>
    <n v="449.5"/>
    <n v="485.45"/>
    <s v="TEMPUR SEALY SCH"/>
    <x v="1"/>
    <x v="0"/>
    <x v="0"/>
    <d v="2016-01-01T00:00:00"/>
    <d v="2016-08-11T00:00:00"/>
    <s v="GROUPM SERVICES AG"/>
    <x v="223"/>
    <x v="6"/>
  </r>
  <r>
    <d v="2016-08-04T00:00:00"/>
    <n v="19296"/>
    <n v="0"/>
    <n v="3"/>
    <s v="XAXIS-XM-MRT-D"/>
    <n v="419.9"/>
    <s v="CHF"/>
    <s v=""/>
    <n v="44.426000000000002"/>
    <n v="0"/>
    <n v="92.4"/>
    <n v="1155.0999999999999"/>
    <n v="1247.5"/>
    <s v="TEMPUR SEALY SCH"/>
    <x v="1"/>
    <x v="0"/>
    <x v="2"/>
    <d v="2016-01-01T00:00:00"/>
    <d v="2016-08-11T00:00:00"/>
    <s v="GROUPM SERVICES AG"/>
    <x v="223"/>
    <x v="6"/>
  </r>
  <r>
    <d v="2016-08-04T00:00:00"/>
    <n v="19296"/>
    <n v="0"/>
    <n v="4"/>
    <s v="XAXIS-XM-MRT-F"/>
    <n v="66.94"/>
    <s v="CHF"/>
    <s v=""/>
    <n v="17.344999999999999"/>
    <n v="0"/>
    <n v="36.1"/>
    <n v="450.95"/>
    <n v="487.05"/>
    <s v="TEMPUR SEALY SCH"/>
    <x v="1"/>
    <x v="0"/>
    <x v="2"/>
    <d v="2016-01-01T00:00:00"/>
    <d v="2016-08-11T00:00:00"/>
    <s v="GROUPM SERVICES AG"/>
    <x v="223"/>
    <x v="6"/>
  </r>
  <r>
    <d v="2016-08-04T00:00:00"/>
    <n v="19298"/>
    <n v="0"/>
    <n v="1"/>
    <s v="XAXIS-XP-UAP-D"/>
    <n v="2172.9499999999998"/>
    <s v="CHF"/>
    <s v=""/>
    <n v="476.12799999999999"/>
    <n v="0"/>
    <n v="304.7"/>
    <n v="3809"/>
    <n v="4113.7"/>
    <s v="FORD SWITZERLAND"/>
    <x v="2"/>
    <x v="0"/>
    <x v="0"/>
    <d v="2016-01-01T00:00:00"/>
    <d v="2016-08-11T00:00:00"/>
    <s v="GROUPM SERVICES AG"/>
    <x v="200"/>
    <x v="6"/>
  </r>
  <r>
    <d v="2016-08-04T00:00:00"/>
    <n v="19298"/>
    <n v="0"/>
    <n v="2"/>
    <s v="XAXIS-XP-UAP-F"/>
    <n v="678.87"/>
    <s v="CHF"/>
    <s v=""/>
    <n v="147.709"/>
    <n v="0"/>
    <n v="94.55"/>
    <n v="1181.6500000000001"/>
    <n v="1276.2"/>
    <s v="FORD SWITZERLAND"/>
    <x v="2"/>
    <x v="0"/>
    <x v="0"/>
    <d v="2016-01-01T00:00:00"/>
    <d v="2016-08-11T00:00:00"/>
    <s v="GROUPM SERVICES AG"/>
    <x v="200"/>
    <x v="6"/>
  </r>
  <r>
    <d v="2016-08-04T00:00:00"/>
    <n v="19299"/>
    <n v="0"/>
    <n v="1"/>
    <s v="XAXIS-XP-HP-D"/>
    <n v="864.23"/>
    <s v="CHF"/>
    <s v=""/>
    <n v="135.74600000000001"/>
    <n v="0"/>
    <n v="162.9"/>
    <n v="2036.2"/>
    <n v="2199.1"/>
    <s v="FORD SWITZERLAND"/>
    <x v="2"/>
    <x v="0"/>
    <x v="0"/>
    <d v="2016-01-01T00:00:00"/>
    <d v="2016-08-11T00:00:00"/>
    <s v="GROUPM SERVICES AG"/>
    <x v="203"/>
    <x v="6"/>
  </r>
  <r>
    <d v="2016-08-04T00:00:00"/>
    <n v="19299"/>
    <n v="0"/>
    <n v="2"/>
    <s v="XAXIS-XP-HP-F"/>
    <n v="257.31"/>
    <s v="CHF"/>
    <s v=""/>
    <n v="44.49"/>
    <n v="0"/>
    <n v="53.4"/>
    <n v="667.35"/>
    <n v="720.75"/>
    <s v="FORD SWITZERLAND"/>
    <x v="2"/>
    <x v="0"/>
    <x v="0"/>
    <d v="2016-01-01T00:00:00"/>
    <d v="2016-08-11T00:00:00"/>
    <s v="GROUPM SERVICES AG"/>
    <x v="203"/>
    <x v="6"/>
  </r>
  <r>
    <d v="2016-08-04T00:00:00"/>
    <n v="19299"/>
    <n v="0"/>
    <n v="3"/>
    <s v="XAXIS-XP-HP-I"/>
    <n v="53.21"/>
    <s v="CHF"/>
    <s v=""/>
    <n v="7.8730000000000002"/>
    <n v="0"/>
    <n v="9.4499999999999993"/>
    <n v="118.1"/>
    <n v="127.55"/>
    <s v="FORD SWITZERLAND"/>
    <x v="2"/>
    <x v="0"/>
    <x v="0"/>
    <d v="2016-01-01T00:00:00"/>
    <d v="2016-08-11T00:00:00"/>
    <s v="GROUPM SERVICES AG"/>
    <x v="203"/>
    <x v="6"/>
  </r>
  <r>
    <d v="2016-08-04T00:00:00"/>
    <n v="19299"/>
    <n v="0"/>
    <n v="4"/>
    <s v="XAXIS-XP-WB-D"/>
    <n v="636.04999999999995"/>
    <s v="CHF"/>
    <s v=""/>
    <n v="85.813000000000002"/>
    <n v="0"/>
    <n v="137.30000000000001"/>
    <n v="1716.25"/>
    <n v="1853.55"/>
    <s v="FORD SWITZERLAND"/>
    <x v="2"/>
    <x v="0"/>
    <x v="0"/>
    <d v="2016-01-01T00:00:00"/>
    <d v="2016-08-11T00:00:00"/>
    <s v="GROUPM SERVICES AG"/>
    <x v="203"/>
    <x v="6"/>
  </r>
  <r>
    <d v="2016-08-04T00:00:00"/>
    <n v="19299"/>
    <n v="0"/>
    <n v="5"/>
    <s v="XAXIS-XP-WB-F"/>
    <n v="173.3"/>
    <s v="CHF"/>
    <s v=""/>
    <n v="28.81"/>
    <n v="0"/>
    <n v="46.1"/>
    <n v="576.20000000000005"/>
    <n v="622.29999999999995"/>
    <s v="FORD SWITZERLAND"/>
    <x v="2"/>
    <x v="0"/>
    <x v="0"/>
    <d v="2016-01-01T00:00:00"/>
    <d v="2016-08-11T00:00:00"/>
    <s v="GROUPM SERVICES AG"/>
    <x v="203"/>
    <x v="6"/>
  </r>
  <r>
    <d v="2016-08-04T00:00:00"/>
    <n v="19299"/>
    <n v="0"/>
    <n v="6"/>
    <s v="XAXIS-XP-WB-I"/>
    <n v="25.2"/>
    <s v="CHF"/>
    <s v=""/>
    <n v="4.4470000000000001"/>
    <n v="0"/>
    <n v="7.1"/>
    <n v="88.95"/>
    <n v="96.05"/>
    <s v="FORD SWITZERLAND"/>
    <x v="2"/>
    <x v="0"/>
    <x v="0"/>
    <d v="2016-01-01T00:00:00"/>
    <d v="2016-08-11T00:00:00"/>
    <s v="GROUPM SERVICES AG"/>
    <x v="203"/>
    <x v="6"/>
  </r>
  <r>
    <d v="2016-08-04T00:00:00"/>
    <n v="19299"/>
    <n v="0"/>
    <n v="7"/>
    <s v="XAXIS-XM-MRT-D"/>
    <n v="534.16"/>
    <s v="CHF"/>
    <s v=""/>
    <n v="56.515000000000001"/>
    <n v="0"/>
    <n v="99.45"/>
    <n v="1243.3499999999999"/>
    <n v="1342.8"/>
    <s v="FORD SWITZERLAND"/>
    <x v="2"/>
    <x v="0"/>
    <x v="2"/>
    <d v="2016-01-01T00:00:00"/>
    <d v="2016-08-11T00:00:00"/>
    <s v="GROUPM SERVICES AG"/>
    <x v="203"/>
    <x v="6"/>
  </r>
  <r>
    <d v="2016-08-04T00:00:00"/>
    <n v="19299"/>
    <n v="0"/>
    <n v="8"/>
    <s v="XAXIS-XM-MRT-F"/>
    <n v="71.349999999999994"/>
    <s v="CHF"/>
    <s v=""/>
    <n v="18.486000000000001"/>
    <n v="0"/>
    <n v="32.549999999999997"/>
    <n v="406.7"/>
    <n v="439.25"/>
    <s v="FORD SWITZERLAND"/>
    <x v="2"/>
    <x v="0"/>
    <x v="2"/>
    <d v="2016-01-01T00:00:00"/>
    <d v="2016-08-11T00:00:00"/>
    <s v="GROUPM SERVICES AG"/>
    <x v="203"/>
    <x v="6"/>
  </r>
  <r>
    <d v="2016-08-04T00:00:00"/>
    <n v="19299"/>
    <n v="0"/>
    <n v="9"/>
    <s v="XAXIS-XM-MRT-I"/>
    <n v="27.51"/>
    <s v="CHF"/>
    <s v=""/>
    <n v="2.8559999999999999"/>
    <n v="0"/>
    <n v="5.05"/>
    <n v="62.85"/>
    <n v="67.900000000000006"/>
    <s v="FORD SWITZERLAND"/>
    <x v="2"/>
    <x v="0"/>
    <x v="2"/>
    <d v="2016-01-01T00:00:00"/>
    <d v="2016-08-11T00:00:00"/>
    <s v="GROUPM SERVICES AG"/>
    <x v="203"/>
    <x v="6"/>
  </r>
  <r>
    <d v="2016-08-04T00:00:00"/>
    <n v="19299"/>
    <n v="0"/>
    <n v="10"/>
    <s v="XAXIS-XT-ROLLS-D"/>
    <n v="3236.83"/>
    <s v="CHF"/>
    <s v=""/>
    <n v="191.47200000000001"/>
    <n v="0"/>
    <n v="382.95"/>
    <n v="4786.8"/>
    <n v="5169.75"/>
    <s v="FORD SWITZERLAND"/>
    <x v="2"/>
    <x v="0"/>
    <x v="1"/>
    <d v="2016-01-01T00:00:00"/>
    <d v="2016-08-11T00:00:00"/>
    <s v="GROUPM SERVICES AG"/>
    <x v="203"/>
    <x v="6"/>
  </r>
  <r>
    <d v="2016-08-04T00:00:00"/>
    <n v="19299"/>
    <n v="0"/>
    <n v="11"/>
    <s v="XAXIS-XT-ROLLS-F"/>
    <n v="1387.96"/>
    <s v="CHF"/>
    <s v=""/>
    <n v="85.796999999999997"/>
    <n v="0"/>
    <n v="171.6"/>
    <n v="2144.9499999999998"/>
    <n v="2316.5500000000002"/>
    <s v="FORD SWITZERLAND"/>
    <x v="2"/>
    <x v="0"/>
    <x v="1"/>
    <d v="2016-01-01T00:00:00"/>
    <d v="2016-08-11T00:00:00"/>
    <s v="GROUPM SERVICES AG"/>
    <x v="203"/>
    <x v="6"/>
  </r>
  <r>
    <d v="2016-08-04T00:00:00"/>
    <n v="19299"/>
    <n v="0"/>
    <n v="12"/>
    <s v="XAXIS-XT-ROLLS-I"/>
    <n v="227.55"/>
    <s v="CHF"/>
    <s v=""/>
    <n v="13.939"/>
    <n v="0"/>
    <n v="27.9"/>
    <n v="348.5"/>
    <n v="376.4"/>
    <s v="FORD SWITZERLAND"/>
    <x v="2"/>
    <x v="0"/>
    <x v="1"/>
    <d v="2016-01-01T00:00:00"/>
    <d v="2016-08-11T00:00:00"/>
    <s v="GROUPM SERVICES AG"/>
    <x v="203"/>
    <x v="6"/>
  </r>
  <r>
    <d v="2016-08-04T00:00:00"/>
    <n v="19300"/>
    <n v="0"/>
    <n v="4"/>
    <s v="XAXIS-XP-HP-D"/>
    <n v="2649.92"/>
    <s v="CHF"/>
    <s v=""/>
    <n v="416.22800000000001"/>
    <n v="0"/>
    <n v="499.45"/>
    <n v="6243.4"/>
    <n v="6742.85"/>
    <s v="FORD SWITZERLAND"/>
    <x v="2"/>
    <x v="0"/>
    <x v="0"/>
    <d v="2016-01-01T00:00:00"/>
    <d v="2016-08-11T00:00:00"/>
    <s v="GROUPM SERVICES AG"/>
    <x v="224"/>
    <x v="6"/>
  </r>
  <r>
    <d v="2016-08-04T00:00:00"/>
    <n v="19300"/>
    <n v="0"/>
    <n v="5"/>
    <s v="XAXIS-XP-HP-F"/>
    <n v="1070.28"/>
    <s v="CHF"/>
    <s v=""/>
    <n v="185.054"/>
    <n v="0"/>
    <n v="222.05"/>
    <n v="2775.8"/>
    <n v="2997.85"/>
    <s v="FORD SWITZERLAND"/>
    <x v="2"/>
    <x v="0"/>
    <x v="0"/>
    <d v="2016-01-01T00:00:00"/>
    <d v="2016-08-11T00:00:00"/>
    <s v="GROUPM SERVICES AG"/>
    <x v="224"/>
    <x v="6"/>
  </r>
  <r>
    <d v="2016-08-04T00:00:00"/>
    <n v="19300"/>
    <n v="0"/>
    <n v="6"/>
    <s v="XAXIS-XP-HP-I"/>
    <n v="275.42"/>
    <s v="CHF"/>
    <s v=""/>
    <n v="40.75"/>
    <n v="0"/>
    <n v="48.9"/>
    <n v="611.25"/>
    <n v="660.15"/>
    <s v="FORD SWITZERLAND"/>
    <x v="2"/>
    <x v="0"/>
    <x v="0"/>
    <d v="2016-01-01T00:00:00"/>
    <d v="2016-08-11T00:00:00"/>
    <s v="GROUPM SERVICES AG"/>
    <x v="224"/>
    <x v="6"/>
  </r>
  <r>
    <d v="2016-08-04T00:00:00"/>
    <n v="19300"/>
    <n v="0"/>
    <n v="1"/>
    <s v="XAXIS-XP-WB-D"/>
    <n v="3166.99"/>
    <s v="CHF"/>
    <s v=""/>
    <n v="427.27300000000002"/>
    <n v="0"/>
    <n v="683.65"/>
    <n v="8545.4500000000007"/>
    <n v="9229.1"/>
    <s v="FORD SWITZERLAND"/>
    <x v="2"/>
    <x v="0"/>
    <x v="0"/>
    <d v="2016-01-01T00:00:00"/>
    <d v="2016-08-11T00:00:00"/>
    <s v="GROUPM SERVICES AG"/>
    <x v="224"/>
    <x v="6"/>
  </r>
  <r>
    <d v="2016-08-04T00:00:00"/>
    <n v="19300"/>
    <n v="0"/>
    <n v="2"/>
    <s v="XAXIS-XP-WB-F"/>
    <n v="844.41"/>
    <s v="CHF"/>
    <s v=""/>
    <n v="140.381"/>
    <n v="0"/>
    <n v="224.6"/>
    <n v="2807.6"/>
    <n v="3032.2"/>
    <s v="FORD SWITZERLAND"/>
    <x v="2"/>
    <x v="0"/>
    <x v="0"/>
    <d v="2016-01-01T00:00:00"/>
    <d v="2016-08-11T00:00:00"/>
    <s v="GROUPM SERVICES AG"/>
    <x v="224"/>
    <x v="6"/>
  </r>
  <r>
    <d v="2016-08-04T00:00:00"/>
    <n v="19300"/>
    <n v="0"/>
    <n v="3"/>
    <s v="XAXIS-XP-WB-I"/>
    <n v="187.38"/>
    <s v="CHF"/>
    <s v=""/>
    <n v="33.070999999999998"/>
    <n v="0"/>
    <n v="52.9"/>
    <n v="661.4"/>
    <n v="714.3"/>
    <s v="FORD SWITZERLAND"/>
    <x v="2"/>
    <x v="0"/>
    <x v="0"/>
    <d v="2016-01-01T00:00:00"/>
    <d v="2016-08-11T00:00:00"/>
    <s v="GROUPM SERVICES AG"/>
    <x v="224"/>
    <x v="6"/>
  </r>
  <r>
    <d v="2016-08-04T00:00:00"/>
    <n v="19300"/>
    <n v="0"/>
    <n v="7"/>
    <s v="XAXIS-XM-MRT-D"/>
    <n v="4333.03"/>
    <s v="CHF"/>
    <s v=""/>
    <n v="458.43900000000002"/>
    <n v="0"/>
    <n v="806.85"/>
    <n v="10085.65"/>
    <n v="10892.5"/>
    <s v="FORD SWITZERLAND"/>
    <x v="2"/>
    <x v="0"/>
    <x v="2"/>
    <d v="2016-01-01T00:00:00"/>
    <d v="2016-08-11T00:00:00"/>
    <s v="GROUPM SERVICES AG"/>
    <x v="224"/>
    <x v="6"/>
  </r>
  <r>
    <d v="2016-08-04T00:00:00"/>
    <n v="19300"/>
    <n v="0"/>
    <n v="8"/>
    <s v="XAXIS-XM-MRT-F"/>
    <n v="638.12"/>
    <s v="CHF"/>
    <s v=""/>
    <n v="165.33699999999999"/>
    <n v="0"/>
    <n v="291"/>
    <n v="3637.4"/>
    <n v="3928.4"/>
    <s v="FORD SWITZERLAND"/>
    <x v="2"/>
    <x v="0"/>
    <x v="2"/>
    <d v="2016-01-01T00:00:00"/>
    <d v="2016-08-11T00:00:00"/>
    <s v="GROUPM SERVICES AG"/>
    <x v="224"/>
    <x v="6"/>
  </r>
  <r>
    <d v="2016-08-04T00:00:00"/>
    <n v="19300"/>
    <n v="0"/>
    <n v="9"/>
    <s v="XAXIS-XM-MRT-I"/>
    <n v="313.79000000000002"/>
    <s v="CHF"/>
    <s v=""/>
    <n v="32.575000000000003"/>
    <n v="0"/>
    <n v="57.35"/>
    <n v="716.65"/>
    <n v="774"/>
    <s v="FORD SWITZERLAND"/>
    <x v="2"/>
    <x v="0"/>
    <x v="2"/>
    <d v="2016-01-01T00:00:00"/>
    <d v="2016-08-11T00:00:00"/>
    <s v="GROUPM SERVICES AG"/>
    <x v="224"/>
    <x v="6"/>
  </r>
  <r>
    <d v="2016-08-04T00:00:00"/>
    <n v="19300"/>
    <n v="0"/>
    <n v="10"/>
    <s v="XAXIS-XT-ROLLS-D"/>
    <n v="4699.3999999999996"/>
    <s v="CHF"/>
    <s v=""/>
    <n v="277.98899999999998"/>
    <n v="0"/>
    <n v="556"/>
    <n v="6949.75"/>
    <n v="7505.75"/>
    <s v="FORD SWITZERLAND"/>
    <x v="2"/>
    <x v="0"/>
    <x v="1"/>
    <d v="2016-01-01T00:00:00"/>
    <d v="2016-08-11T00:00:00"/>
    <s v="GROUPM SERVICES AG"/>
    <x v="224"/>
    <x v="6"/>
  </r>
  <r>
    <d v="2016-08-04T00:00:00"/>
    <n v="19300"/>
    <n v="0"/>
    <n v="11"/>
    <s v="XAXIS-XT-ROLLS-F"/>
    <n v="1565.4"/>
    <s v="CHF"/>
    <s v=""/>
    <n v="96.765000000000001"/>
    <n v="0"/>
    <n v="193.55"/>
    <n v="2419.15"/>
    <n v="2612.6999999999998"/>
    <s v="FORD SWITZERLAND"/>
    <x v="2"/>
    <x v="0"/>
    <x v="1"/>
    <d v="2016-01-01T00:00:00"/>
    <d v="2016-08-11T00:00:00"/>
    <s v="GROUPM SERVICES AG"/>
    <x v="224"/>
    <x v="6"/>
  </r>
  <r>
    <d v="2016-08-04T00:00:00"/>
    <n v="19300"/>
    <n v="0"/>
    <n v="12"/>
    <s v="XAXIS-XT-ROLLS-I"/>
    <n v="345.96"/>
    <s v="CHF"/>
    <s v=""/>
    <n v="21.193000000000001"/>
    <n v="0"/>
    <n v="42.4"/>
    <n v="529.85"/>
    <n v="572.25"/>
    <s v="FORD SWITZERLAND"/>
    <x v="2"/>
    <x v="0"/>
    <x v="1"/>
    <d v="2016-01-01T00:00:00"/>
    <d v="2016-08-11T00:00:00"/>
    <s v="GROUPM SERVICES AG"/>
    <x v="224"/>
    <x v="6"/>
  </r>
  <r>
    <d v="2016-08-04T00:00:00"/>
    <n v="19301"/>
    <n v="0"/>
    <n v="1"/>
    <s v="XAXIS-XP-UAP-D"/>
    <n v="1736.74"/>
    <s v="CHF"/>
    <s v=""/>
    <n v="380.548"/>
    <n v="0"/>
    <n v="121.8"/>
    <n v="1522.2"/>
    <n v="1644"/>
    <s v="GENERAL MILLS IN"/>
    <x v="2"/>
    <x v="0"/>
    <x v="0"/>
    <d v="2016-01-01T00:00:00"/>
    <d v="2016-08-11T00:00:00"/>
    <s v="GROUPM SERVICES AG"/>
    <x v="204"/>
    <x v="6"/>
  </r>
  <r>
    <d v="2016-08-04T00:00:00"/>
    <n v="19301"/>
    <n v="0"/>
    <n v="2"/>
    <s v="XAXIS-XP-UAP-F"/>
    <n v="1186.9000000000001"/>
    <s v="CHF"/>
    <s v=""/>
    <n v="258.24700000000001"/>
    <n v="0"/>
    <n v="82.65"/>
    <n v="1033"/>
    <n v="1115.6500000000001"/>
    <s v="GENERAL MILLS IN"/>
    <x v="2"/>
    <x v="0"/>
    <x v="0"/>
    <d v="2016-01-01T00:00:00"/>
    <d v="2016-08-11T00:00:00"/>
    <s v="GROUPM SERVICES AG"/>
    <x v="204"/>
    <x v="6"/>
  </r>
  <r>
    <d v="2016-08-04T00:00:00"/>
    <n v="19302"/>
    <n v="0"/>
    <n v="3"/>
    <s v="XAXIS-XM-MRT-D"/>
    <n v="2101.6999999999998"/>
    <s v="CHF"/>
    <s v=""/>
    <n v="222.36199999999999"/>
    <n v="0"/>
    <n v="391.35"/>
    <n v="4891.95"/>
    <n v="5283.3"/>
    <s v="GENERAL MILLS IN"/>
    <x v="2"/>
    <x v="0"/>
    <x v="2"/>
    <d v="2016-01-01T00:00:00"/>
    <d v="2016-08-11T00:00:00"/>
    <s v="GROUPM SERVICES AG"/>
    <x v="225"/>
    <x v="6"/>
  </r>
  <r>
    <d v="2016-08-04T00:00:00"/>
    <n v="19302"/>
    <n v="0"/>
    <n v="4"/>
    <s v="XAXIS-XM-MRT-F"/>
    <n v="400.07"/>
    <s v="CHF"/>
    <s v=""/>
    <n v="103.658"/>
    <n v="0"/>
    <n v="182.45"/>
    <n v="2280.5"/>
    <n v="2462.9499999999998"/>
    <s v="GENERAL MILLS IN"/>
    <x v="2"/>
    <x v="0"/>
    <x v="2"/>
    <d v="2016-01-01T00:00:00"/>
    <d v="2016-08-11T00:00:00"/>
    <s v="GROUPM SERVICES AG"/>
    <x v="225"/>
    <x v="6"/>
  </r>
  <r>
    <d v="2016-08-04T00:00:00"/>
    <n v="19302"/>
    <n v="0"/>
    <n v="1"/>
    <s v="XAXIS-XP-UAP-D"/>
    <n v="3161.32"/>
    <s v="CHF"/>
    <s v=""/>
    <n v="692.69399999999996"/>
    <n v="0"/>
    <n v="443.3"/>
    <n v="5541.55"/>
    <n v="5984.85"/>
    <s v="GENERAL MILLS IN"/>
    <x v="2"/>
    <x v="0"/>
    <x v="0"/>
    <d v="2016-01-01T00:00:00"/>
    <d v="2016-08-11T00:00:00"/>
    <s v="GROUPM SERVICES AG"/>
    <x v="225"/>
    <x v="6"/>
  </r>
  <r>
    <d v="2016-08-04T00:00:00"/>
    <n v="19302"/>
    <n v="0"/>
    <n v="2"/>
    <s v="XAXIS-XP-UAP-F"/>
    <n v="1538.08"/>
    <s v="CHF"/>
    <s v=""/>
    <n v="334.65699999999998"/>
    <n v="0"/>
    <n v="214.2"/>
    <n v="2677.25"/>
    <n v="2891.45"/>
    <s v="GENERAL MILLS IN"/>
    <x v="2"/>
    <x v="0"/>
    <x v="0"/>
    <d v="2016-01-01T00:00:00"/>
    <d v="2016-08-11T00:00:00"/>
    <s v="GROUPM SERVICES AG"/>
    <x v="225"/>
    <x v="6"/>
  </r>
  <r>
    <d v="2016-08-04T00:00:00"/>
    <n v="19303"/>
    <n v="0"/>
    <n v="1"/>
    <s v="XAXIS-XD-UAP-D"/>
    <n v="73.459999999999994"/>
    <s v="CHF"/>
    <s v=""/>
    <n v="14.138"/>
    <n v="0"/>
    <n v="12.45"/>
    <n v="155.5"/>
    <n v="167.95"/>
    <s v="LUFTHANSA"/>
    <x v="2"/>
    <x v="0"/>
    <x v="3"/>
    <d v="2016-01-01T00:00:00"/>
    <d v="2016-08-11T00:00:00"/>
    <s v="GROUPM SERVICES AG"/>
    <x v="39"/>
    <x v="6"/>
  </r>
  <r>
    <d v="2016-08-04T00:00:00"/>
    <n v="19303"/>
    <n v="0"/>
    <n v="2"/>
    <s v="XAXIS-XD-UAP-F"/>
    <n v="58.51"/>
    <s v="CHF"/>
    <s v=""/>
    <n v="11.26"/>
    <n v="0"/>
    <n v="9.9"/>
    <n v="123.85"/>
    <n v="133.75"/>
    <s v="LUFTHANSA"/>
    <x v="2"/>
    <x v="0"/>
    <x v="3"/>
    <d v="2016-01-01T00:00:00"/>
    <d v="2016-08-11T00:00:00"/>
    <s v="GROUPM SERVICES AG"/>
    <x v="39"/>
    <x v="6"/>
  </r>
  <r>
    <d v="2016-08-04T00:00:00"/>
    <n v="19304"/>
    <n v="0"/>
    <n v="1"/>
    <s v="XAXIS-XT-ROLLS-D"/>
    <n v="10800.13"/>
    <s v="CHF"/>
    <s v=""/>
    <n v="638.87199999999996"/>
    <n v="0"/>
    <n v="1482.2"/>
    <n v="18527.3"/>
    <n v="20009.5"/>
    <s v="MAZDA CH"/>
    <x v="2"/>
    <x v="0"/>
    <x v="1"/>
    <d v="2016-01-01T00:00:00"/>
    <d v="2016-08-11T00:00:00"/>
    <s v="GROUPM SERVICES AG"/>
    <x v="226"/>
    <x v="6"/>
  </r>
  <r>
    <d v="2016-08-04T00:00:00"/>
    <n v="19304"/>
    <n v="0"/>
    <n v="4"/>
    <s v="XAXIS-XT-ROLLS-D"/>
    <n v="396.63"/>
    <s v="CHF"/>
    <s v=""/>
    <n v="23.462"/>
    <n v="0"/>
    <n v="65.7"/>
    <n v="821.15"/>
    <n v="886.85"/>
    <s v="MAZDA CH"/>
    <x v="2"/>
    <x v="0"/>
    <x v="1"/>
    <d v="2016-01-01T00:00:00"/>
    <d v="2016-08-11T00:00:00"/>
    <s v="GROUPM SERVICES AG"/>
    <x v="226"/>
    <x v="6"/>
  </r>
  <r>
    <d v="2016-08-04T00:00:00"/>
    <n v="19304"/>
    <n v="0"/>
    <n v="2"/>
    <s v="XAXIS-XT-ROLLS-F"/>
    <n v="2496.48"/>
    <s v="CHF"/>
    <s v=""/>
    <n v="154.32"/>
    <n v="0"/>
    <n v="358"/>
    <n v="4475.3"/>
    <n v="4833.3"/>
    <s v="MAZDA CH"/>
    <x v="2"/>
    <x v="0"/>
    <x v="1"/>
    <d v="2016-01-01T00:00:00"/>
    <d v="2016-08-11T00:00:00"/>
    <s v="GROUPM SERVICES AG"/>
    <x v="226"/>
    <x v="6"/>
  </r>
  <r>
    <d v="2016-08-04T00:00:00"/>
    <n v="19304"/>
    <n v="0"/>
    <n v="5"/>
    <s v="XAXIS-XT-ROLLS-F"/>
    <n v="145.47999999999999"/>
    <s v="CHF"/>
    <s v=""/>
    <n v="8.9930000000000003"/>
    <n v="0"/>
    <n v="25.2"/>
    <n v="314.75"/>
    <n v="339.95"/>
    <s v="MAZDA CH"/>
    <x v="2"/>
    <x v="0"/>
    <x v="1"/>
    <d v="2016-01-01T00:00:00"/>
    <d v="2016-08-11T00:00:00"/>
    <s v="GROUPM SERVICES AG"/>
    <x v="226"/>
    <x v="6"/>
  </r>
  <r>
    <d v="2016-08-04T00:00:00"/>
    <n v="19304"/>
    <n v="0"/>
    <n v="3"/>
    <s v="XAXIS-XT-ROLLS-I"/>
    <n v="687.93"/>
    <s v="CHF"/>
    <s v=""/>
    <n v="42.140999999999998"/>
    <n v="0"/>
    <n v="97.75"/>
    <n v="1222.0999999999999"/>
    <n v="1319.85"/>
    <s v="MAZDA CH"/>
    <x v="2"/>
    <x v="0"/>
    <x v="1"/>
    <d v="2016-01-01T00:00:00"/>
    <d v="2016-08-11T00:00:00"/>
    <s v="GROUPM SERVICES AG"/>
    <x v="226"/>
    <x v="6"/>
  </r>
  <r>
    <d v="2016-08-04T00:00:00"/>
    <n v="19304"/>
    <n v="0"/>
    <n v="6"/>
    <s v="XAXIS-XT-ROLLS-I"/>
    <n v="15.41"/>
    <s v="CHF"/>
    <s v=""/>
    <n v="0.94399999999999995"/>
    <n v="0"/>
    <n v="2.65"/>
    <n v="33.049999999999997"/>
    <n v="35.700000000000003"/>
    <s v="MAZDA CH"/>
    <x v="2"/>
    <x v="0"/>
    <x v="1"/>
    <d v="2016-01-01T00:00:00"/>
    <d v="2016-08-11T00:00:00"/>
    <s v="GROUPM SERVICES AG"/>
    <x v="226"/>
    <x v="6"/>
  </r>
  <r>
    <d v="2016-08-04T00:00:00"/>
    <n v="19305"/>
    <n v="0"/>
    <n v="1"/>
    <s v="XAXIS-XP-WB-D"/>
    <n v="2673.23"/>
    <s v="CHF"/>
    <s v=""/>
    <n v="360.65699999999998"/>
    <n v="0"/>
    <n v="692.45"/>
    <n v="8655.7999999999993"/>
    <n v="9348.25"/>
    <s v="FIAT GROUP AUTOM"/>
    <x v="3"/>
    <x v="0"/>
    <x v="0"/>
    <d v="2016-01-01T00:00:00"/>
    <d v="2016-08-11T00:00:00"/>
    <s v="GROUPM SERVICES AG"/>
    <x v="207"/>
    <x v="6"/>
  </r>
  <r>
    <d v="2016-08-04T00:00:00"/>
    <n v="19305"/>
    <n v="0"/>
    <n v="2"/>
    <s v="XAXIS-XP-WB-F"/>
    <n v="926.02"/>
    <s v="CHF"/>
    <s v=""/>
    <n v="153.94900000000001"/>
    <n v="0"/>
    <n v="295.60000000000002"/>
    <n v="3694.75"/>
    <n v="3990.35"/>
    <s v="FIAT GROUP AUTOM"/>
    <x v="3"/>
    <x v="0"/>
    <x v="0"/>
    <d v="2016-01-01T00:00:00"/>
    <d v="2016-08-11T00:00:00"/>
    <s v="GROUPM SERVICES AG"/>
    <x v="207"/>
    <x v="6"/>
  </r>
  <r>
    <d v="2016-08-04T00:00:00"/>
    <n v="19305"/>
    <n v="0"/>
    <n v="3"/>
    <s v="XAXIS-XP-WB-I"/>
    <n v="133.79"/>
    <s v="CHF"/>
    <s v=""/>
    <n v="23.613"/>
    <n v="0"/>
    <n v="45.35"/>
    <n v="566.70000000000005"/>
    <n v="612.04999999999995"/>
    <s v="FIAT GROUP AUTOM"/>
    <x v="3"/>
    <x v="0"/>
    <x v="0"/>
    <d v="2016-01-01T00:00:00"/>
    <d v="2016-08-11T00:00:00"/>
    <s v="GROUPM SERVICES AG"/>
    <x v="207"/>
    <x v="6"/>
  </r>
  <r>
    <d v="2016-08-04T00:00:00"/>
    <n v="19306"/>
    <n v="0"/>
    <n v="1"/>
    <s v="XAXIS-XP-WB-D"/>
    <n v="1142.1199999999999"/>
    <s v="CHF"/>
    <s v=""/>
    <n v="154.089"/>
    <n v="0"/>
    <n v="295.85000000000002"/>
    <n v="3698.15"/>
    <n v="3994"/>
    <s v="FIAT GROUP AUTOM"/>
    <x v="3"/>
    <x v="0"/>
    <x v="0"/>
    <d v="2016-01-01T00:00:00"/>
    <d v="2016-08-11T00:00:00"/>
    <s v="GROUPM SERVICES AG"/>
    <x v="208"/>
    <x v="6"/>
  </r>
  <r>
    <d v="2016-08-04T00:00:00"/>
    <n v="19306"/>
    <n v="0"/>
    <n v="2"/>
    <s v="XAXIS-XP-WB-F"/>
    <n v="408.82"/>
    <s v="CHF"/>
    <s v=""/>
    <n v="67.965999999999994"/>
    <n v="0"/>
    <n v="130.5"/>
    <n v="1631.2"/>
    <n v="1761.7"/>
    <s v="FIAT GROUP AUTOM"/>
    <x v="3"/>
    <x v="0"/>
    <x v="0"/>
    <d v="2016-01-01T00:00:00"/>
    <d v="2016-08-11T00:00:00"/>
    <s v="GROUPM SERVICES AG"/>
    <x v="208"/>
    <x v="6"/>
  </r>
  <r>
    <d v="2016-08-04T00:00:00"/>
    <n v="19307"/>
    <n v="0"/>
    <n v="1"/>
    <s v="XAXIS-XT-ROLLS-D"/>
    <n v="1152.08"/>
    <s v="CHF"/>
    <s v=""/>
    <n v="68.150000000000006"/>
    <n v="0"/>
    <n v="136.30000000000001"/>
    <n v="1703.75"/>
    <n v="1840.05"/>
    <s v="FIAT GROUP AUTOM"/>
    <x v="3"/>
    <x v="0"/>
    <x v="1"/>
    <d v="2016-01-01T00:00:00"/>
    <d v="2016-08-11T00:00:00"/>
    <s v="GROUPM SERVICES AG"/>
    <x v="227"/>
    <x v="6"/>
  </r>
  <r>
    <d v="2016-08-04T00:00:00"/>
    <n v="19307"/>
    <n v="0"/>
    <n v="2"/>
    <s v="XAXIS-XT-ROLLS-F"/>
    <n v="649.94000000000005"/>
    <s v="CHF"/>
    <s v=""/>
    <n v="40.176000000000002"/>
    <n v="0"/>
    <n v="80.349999999999994"/>
    <n v="1004.4"/>
    <n v="1084.75"/>
    <s v="FIAT GROUP AUTOM"/>
    <x v="3"/>
    <x v="0"/>
    <x v="1"/>
    <d v="2016-01-01T00:00:00"/>
    <d v="2016-08-11T00:00:00"/>
    <s v="GROUPM SERVICES AG"/>
    <x v="227"/>
    <x v="6"/>
  </r>
  <r>
    <d v="2016-08-04T00:00:00"/>
    <n v="19307"/>
    <n v="0"/>
    <n v="3"/>
    <s v="XAXIS-XT-ROLLS-I"/>
    <n v="75.3"/>
    <s v="CHF"/>
    <s v=""/>
    <n v="4.6130000000000004"/>
    <n v="0"/>
    <n v="9.25"/>
    <n v="115.3"/>
    <n v="124.55"/>
    <s v="FIAT GROUP AUTOM"/>
    <x v="3"/>
    <x v="0"/>
    <x v="1"/>
    <d v="2016-01-01T00:00:00"/>
    <d v="2016-08-11T00:00:00"/>
    <s v="GROUPM SERVICES AG"/>
    <x v="227"/>
    <x v="6"/>
  </r>
  <r>
    <d v="2016-08-04T00:00:00"/>
    <n v="19308"/>
    <n v="0"/>
    <n v="1"/>
    <s v="XAXIS-XP-UAP-D"/>
    <n v="1022.89"/>
    <s v="CHF"/>
    <s v=""/>
    <n v="224.13200000000001"/>
    <n v="0"/>
    <n v="143.44999999999999"/>
    <n v="1793.05"/>
    <n v="1936.5"/>
    <s v="FIAT GROUP AUTOM"/>
    <x v="3"/>
    <x v="0"/>
    <x v="0"/>
    <d v="2016-01-01T00:00:00"/>
    <d v="2016-08-11T00:00:00"/>
    <s v="GROUPM SERVICES AG"/>
    <x v="77"/>
    <x v="6"/>
  </r>
  <r>
    <d v="2016-08-04T00:00:00"/>
    <n v="19308"/>
    <n v="0"/>
    <n v="2"/>
    <s v="XAXIS-XP-UAP-F"/>
    <n v="343.78"/>
    <s v="CHF"/>
    <s v=""/>
    <n v="74.799000000000007"/>
    <n v="0"/>
    <n v="47.85"/>
    <n v="598.4"/>
    <n v="646.25"/>
    <s v="FIAT GROUP AUTOM"/>
    <x v="3"/>
    <x v="0"/>
    <x v="0"/>
    <d v="2016-01-01T00:00:00"/>
    <d v="2016-08-11T00:00:00"/>
    <s v="GROUPM SERVICES AG"/>
    <x v="77"/>
    <x v="6"/>
  </r>
  <r>
    <d v="2016-08-04T00:00:00"/>
    <n v="19308"/>
    <n v="0"/>
    <n v="3"/>
    <s v="XAXIS-XP-UAP-I"/>
    <n v="30.47"/>
    <s v="CHF"/>
    <s v=""/>
    <n v="15.14"/>
    <n v="0"/>
    <n v="9.6999999999999993"/>
    <n v="121.1"/>
    <n v="130.80000000000001"/>
    <s v="FIAT GROUP AUTOM"/>
    <x v="3"/>
    <x v="0"/>
    <x v="0"/>
    <d v="2016-01-01T00:00:00"/>
    <d v="2016-08-11T00:00:00"/>
    <s v="GROUPM SERVICES AG"/>
    <x v="77"/>
    <x v="6"/>
  </r>
  <r>
    <d v="2016-08-04T00:00:00"/>
    <n v="19309"/>
    <n v="0"/>
    <n v="1"/>
    <s v="XAXIS-XT-ROLLS-D"/>
    <n v="10632.42"/>
    <s v="CHF"/>
    <s v=""/>
    <n v="628.95100000000002"/>
    <n v="0"/>
    <n v="1257.9000000000001"/>
    <n v="15723.8"/>
    <n v="16981.7"/>
    <s v="FIAT GROUP AUTOM"/>
    <x v="3"/>
    <x v="0"/>
    <x v="1"/>
    <d v="2016-01-01T00:00:00"/>
    <d v="2016-08-11T00:00:00"/>
    <s v="GROUPM SERVICES AG"/>
    <x v="210"/>
    <x v="6"/>
  </r>
  <r>
    <d v="2016-08-04T00:00:00"/>
    <n v="19309"/>
    <n v="0"/>
    <n v="2"/>
    <s v="XAXIS-XT-ROLLS-F"/>
    <n v="1080.5"/>
    <s v="CHF"/>
    <s v=""/>
    <n v="66.790999999999997"/>
    <n v="0"/>
    <n v="133.6"/>
    <n v="1669.75"/>
    <n v="1803.35"/>
    <s v="FIAT GROUP AUTOM"/>
    <x v="3"/>
    <x v="0"/>
    <x v="1"/>
    <d v="2016-01-01T00:00:00"/>
    <d v="2016-08-11T00:00:00"/>
    <s v="GROUPM SERVICES AG"/>
    <x v="210"/>
    <x v="6"/>
  </r>
  <r>
    <d v="2016-08-04T00:00:00"/>
    <n v="19309"/>
    <n v="0"/>
    <n v="3"/>
    <s v="XAXIS-XT-ROLLS-I"/>
    <n v="60.73"/>
    <s v="CHF"/>
    <s v=""/>
    <n v="3.72"/>
    <n v="0"/>
    <n v="7.45"/>
    <n v="93"/>
    <n v="100.45"/>
    <s v="FIAT GROUP AUTOM"/>
    <x v="3"/>
    <x v="0"/>
    <x v="1"/>
    <d v="2016-01-01T00:00:00"/>
    <d v="2016-08-11T00:00:00"/>
    <s v="GROUPM SERVICES AG"/>
    <x v="210"/>
    <x v="6"/>
  </r>
  <r>
    <d v="2016-08-04T00:00:00"/>
    <n v="19310"/>
    <n v="0"/>
    <n v="1"/>
    <s v="XAXIS-XP-WB-D"/>
    <n v="552.02"/>
    <s v="CHF"/>
    <s v=""/>
    <n v="74.474999999999994"/>
    <n v="0"/>
    <n v="166.8"/>
    <n v="2085.3000000000002"/>
    <n v="2252.1"/>
    <s v="FIAT GROUP AUTOM"/>
    <x v="3"/>
    <x v="0"/>
    <x v="0"/>
    <d v="2016-01-01T00:00:00"/>
    <d v="2016-08-11T00:00:00"/>
    <s v="GROUPM SERVICES AG"/>
    <x v="211"/>
    <x v="6"/>
  </r>
  <r>
    <d v="2016-08-04T00:00:00"/>
    <n v="19310"/>
    <n v="0"/>
    <n v="2"/>
    <s v="XAXIS-XP-WB-F"/>
    <n v="129.99"/>
    <s v="CHF"/>
    <s v=""/>
    <n v="21.611000000000001"/>
    <n v="0"/>
    <n v="48.4"/>
    <n v="605.1"/>
    <n v="653.5"/>
    <s v="FIAT GROUP AUTOM"/>
    <x v="3"/>
    <x v="0"/>
    <x v="0"/>
    <d v="2016-01-01T00:00:00"/>
    <d v="2016-08-11T00:00:00"/>
    <s v="GROUPM SERVICES AG"/>
    <x v="211"/>
    <x v="6"/>
  </r>
  <r>
    <d v="2016-08-04T00:00:00"/>
    <n v="19310"/>
    <n v="0"/>
    <n v="3"/>
    <s v="XAXIS-XP-WB-I"/>
    <n v="22.4"/>
    <s v="CHF"/>
    <s v=""/>
    <n v="3.9540000000000002"/>
    <n v="0"/>
    <n v="8.85"/>
    <n v="110.7"/>
    <n v="119.55"/>
    <s v="FIAT GROUP AUTOM"/>
    <x v="3"/>
    <x v="0"/>
    <x v="0"/>
    <d v="2016-01-01T00:00:00"/>
    <d v="2016-08-11T00:00:00"/>
    <s v="GROUPM SERVICES AG"/>
    <x v="211"/>
    <x v="6"/>
  </r>
  <r>
    <d v="2016-08-04T00:00:00"/>
    <n v="19313"/>
    <n v="0"/>
    <n v="1"/>
    <s v="XAXIS-XP-WB-D"/>
    <n v="901.81"/>
    <s v="CHF"/>
    <s v=""/>
    <n v="121.667"/>
    <n v="0"/>
    <n v="272.55"/>
    <n v="3406.65"/>
    <n v="3679.2"/>
    <s v="FIAT GROUP AUTOM"/>
    <x v="3"/>
    <x v="0"/>
    <x v="0"/>
    <d v="2016-01-01T00:00:00"/>
    <d v="2016-08-11T00:00:00"/>
    <s v="GROUPM SERVICES AG"/>
    <x v="228"/>
    <x v="6"/>
  </r>
  <r>
    <d v="2016-08-04T00:00:00"/>
    <n v="19313"/>
    <n v="0"/>
    <n v="4"/>
    <s v="XAXIS-XP-WB-D"/>
    <n v="860.98"/>
    <s v="CHF"/>
    <s v=""/>
    <n v="116.15900000000001"/>
    <n v="0"/>
    <n v="260.2"/>
    <n v="3252.45"/>
    <n v="3512.65"/>
    <s v="FIAT GROUP AUTOM"/>
    <x v="3"/>
    <x v="0"/>
    <x v="0"/>
    <d v="2016-01-01T00:00:00"/>
    <d v="2016-08-11T00:00:00"/>
    <s v="GROUPM SERVICES AG"/>
    <x v="228"/>
    <x v="6"/>
  </r>
  <r>
    <d v="2016-08-04T00:00:00"/>
    <n v="19313"/>
    <n v="0"/>
    <n v="2"/>
    <s v="XAXIS-XP-WB-F"/>
    <n v="218.86"/>
    <s v="CHF"/>
    <s v=""/>
    <n v="36.384999999999998"/>
    <n v="0"/>
    <n v="81.5"/>
    <n v="1018.8"/>
    <n v="1100.3"/>
    <s v="FIAT GROUP AUTOM"/>
    <x v="3"/>
    <x v="0"/>
    <x v="0"/>
    <d v="2016-01-01T00:00:00"/>
    <d v="2016-08-11T00:00:00"/>
    <s v="GROUPM SERVICES AG"/>
    <x v="228"/>
    <x v="6"/>
  </r>
  <r>
    <d v="2016-08-04T00:00:00"/>
    <n v="19313"/>
    <n v="0"/>
    <n v="5"/>
    <s v="XAXIS-XP-WB-F"/>
    <n v="194.03"/>
    <s v="CHF"/>
    <s v=""/>
    <n v="32.256999999999998"/>
    <n v="0"/>
    <n v="72.25"/>
    <n v="903.2"/>
    <n v="975.45"/>
    <s v="FIAT GROUP AUTOM"/>
    <x v="3"/>
    <x v="0"/>
    <x v="0"/>
    <d v="2016-01-01T00:00:00"/>
    <d v="2016-08-11T00:00:00"/>
    <s v="GROUPM SERVICES AG"/>
    <x v="228"/>
    <x v="6"/>
  </r>
  <r>
    <d v="2016-08-04T00:00:00"/>
    <n v="19313"/>
    <n v="0"/>
    <n v="3"/>
    <s v="XAXIS-XP-WB-I"/>
    <n v="55.42"/>
    <s v="CHF"/>
    <s v=""/>
    <n v="9.7810000000000006"/>
    <n v="0"/>
    <n v="21.9"/>
    <n v="273.89999999999998"/>
    <n v="295.8"/>
    <s v="FIAT GROUP AUTOM"/>
    <x v="3"/>
    <x v="0"/>
    <x v="0"/>
    <d v="2016-01-01T00:00:00"/>
    <d v="2016-08-11T00:00:00"/>
    <s v="GROUPM SERVICES AG"/>
    <x v="228"/>
    <x v="6"/>
  </r>
  <r>
    <d v="2016-08-04T00:00:00"/>
    <n v="19313"/>
    <n v="0"/>
    <n v="6"/>
    <s v="XAXIS-XP-WB-I"/>
    <n v="53.62"/>
    <s v="CHF"/>
    <s v=""/>
    <n v="9.4629999999999992"/>
    <n v="0"/>
    <n v="21.2"/>
    <n v="264.95"/>
    <n v="286.14999999999998"/>
    <s v="FIAT GROUP AUTOM"/>
    <x v="3"/>
    <x v="0"/>
    <x v="0"/>
    <d v="2016-01-01T00:00:00"/>
    <d v="2016-08-11T00:00:00"/>
    <s v="GROUPM SERVICES AG"/>
    <x v="228"/>
    <x v="6"/>
  </r>
  <r>
    <d v="2016-08-04T00:00:00"/>
    <n v="19314"/>
    <n v="0"/>
    <n v="1"/>
    <s v="XAXIS-MH-RICH MEDIA"/>
    <n v="0"/>
    <s v="CHF"/>
    <s v=""/>
    <n v="1"/>
    <n v="0"/>
    <n v="1240"/>
    <n v="15500"/>
    <n v="16740"/>
    <s v="HUAWEI"/>
    <x v="3"/>
    <x v="0"/>
    <x v="4"/>
    <d v="2016-01-01T00:00:00"/>
    <d v="2016-08-11T00:00:00"/>
    <s v="GROUPM SERVICES AG"/>
    <x v="212"/>
    <x v="6"/>
  </r>
  <r>
    <d v="2016-08-04T00:00:00"/>
    <n v="19315"/>
    <n v="0"/>
    <n v="4"/>
    <s v="XAXIS-XP-WB-D"/>
    <n v="1128.51"/>
    <s v="CHF"/>
    <s v=""/>
    <n v="152.25299999999999"/>
    <n v="0"/>
    <n v="292.35000000000002"/>
    <n v="3654.05"/>
    <n v="3946.4"/>
    <s v="HUAWEI"/>
    <x v="3"/>
    <x v="0"/>
    <x v="0"/>
    <d v="2016-01-01T00:00:00"/>
    <d v="2016-08-11T00:00:00"/>
    <s v="GROUPM SERVICES AG"/>
    <x v="141"/>
    <x v="6"/>
  </r>
  <r>
    <d v="2016-08-04T00:00:00"/>
    <n v="19315"/>
    <n v="0"/>
    <n v="5"/>
    <s v="XAXIS-XP-WB-F"/>
    <n v="225.05"/>
    <s v="CHF"/>
    <s v=""/>
    <n v="37.414999999999999"/>
    <n v="0"/>
    <n v="71.849999999999994"/>
    <n v="897.95"/>
    <n v="969.8"/>
    <s v="HUAWEI"/>
    <x v="3"/>
    <x v="0"/>
    <x v="0"/>
    <d v="2016-01-01T00:00:00"/>
    <d v="2016-08-11T00:00:00"/>
    <s v="GROUPM SERVICES AG"/>
    <x v="141"/>
    <x v="6"/>
  </r>
  <r>
    <d v="2016-08-04T00:00:00"/>
    <n v="19315"/>
    <n v="0"/>
    <n v="6"/>
    <s v="XAXIS-XP-WB-I"/>
    <n v="105.54"/>
    <s v="CHF"/>
    <s v=""/>
    <n v="18.626999999999999"/>
    <n v="0"/>
    <n v="35.75"/>
    <n v="447.05"/>
    <n v="482.8"/>
    <s v="HUAWEI"/>
    <x v="3"/>
    <x v="0"/>
    <x v="0"/>
    <d v="2016-01-01T00:00:00"/>
    <d v="2016-08-11T00:00:00"/>
    <s v="GROUPM SERVICES AG"/>
    <x v="141"/>
    <x v="6"/>
  </r>
  <r>
    <d v="2016-08-04T00:00:00"/>
    <n v="19315"/>
    <n v="0"/>
    <n v="7"/>
    <s v="XAXIS-XM-INST-D"/>
    <n v="1013.93"/>
    <s v="CHF"/>
    <s v=""/>
    <n v="80.296999999999997"/>
    <n v="0"/>
    <n v="224.85"/>
    <n v="2810.4"/>
    <n v="3035.25"/>
    <s v="HUAWEI"/>
    <x v="3"/>
    <x v="0"/>
    <x v="2"/>
    <d v="2016-01-01T00:00:00"/>
    <d v="2016-08-11T00:00:00"/>
    <s v="GROUPM SERVICES AG"/>
    <x v="141"/>
    <x v="6"/>
  </r>
  <r>
    <d v="2016-08-04T00:00:00"/>
    <n v="19315"/>
    <n v="0"/>
    <n v="8"/>
    <s v="XAXIS-XM-INST-F"/>
    <n v="348.18"/>
    <s v="CHF"/>
    <s v=""/>
    <n v="27.306999999999999"/>
    <n v="0"/>
    <n v="76.45"/>
    <n v="955.75"/>
    <n v="1032.2"/>
    <s v="HUAWEI"/>
    <x v="3"/>
    <x v="0"/>
    <x v="2"/>
    <d v="2016-01-01T00:00:00"/>
    <d v="2016-08-11T00:00:00"/>
    <s v="GROUPM SERVICES AG"/>
    <x v="141"/>
    <x v="6"/>
  </r>
  <r>
    <d v="2016-08-04T00:00:00"/>
    <n v="19315"/>
    <n v="0"/>
    <n v="9"/>
    <s v="XAXIS-XM-INST-I"/>
    <n v="136.88"/>
    <s v="CHF"/>
    <s v=""/>
    <n v="11.407"/>
    <n v="0"/>
    <n v="31.95"/>
    <n v="399.25"/>
    <n v="431.2"/>
    <s v="HUAWEI"/>
    <x v="3"/>
    <x v="0"/>
    <x v="2"/>
    <d v="2016-01-01T00:00:00"/>
    <d v="2016-08-11T00:00:00"/>
    <s v="GROUPM SERVICES AG"/>
    <x v="141"/>
    <x v="6"/>
  </r>
  <r>
    <d v="2016-08-04T00:00:00"/>
    <n v="19315"/>
    <n v="0"/>
    <n v="1"/>
    <s v="XAXIS-XT-ROLLS-D"/>
    <n v="4465.95"/>
    <s v="CHF"/>
    <s v=""/>
    <n v="264.17899999999997"/>
    <n v="0"/>
    <n v="697.45"/>
    <n v="8717.9"/>
    <n v="9415.35"/>
    <s v="HUAWEI"/>
    <x v="3"/>
    <x v="0"/>
    <x v="1"/>
    <d v="2016-01-01T00:00:00"/>
    <d v="2016-08-11T00:00:00"/>
    <s v="GROUPM SERVICES AG"/>
    <x v="141"/>
    <x v="6"/>
  </r>
  <r>
    <d v="2016-08-04T00:00:00"/>
    <n v="19315"/>
    <n v="0"/>
    <n v="2"/>
    <s v="XAXIS-XT-ROLLS-F"/>
    <n v="1424.73"/>
    <s v="CHF"/>
    <s v=""/>
    <n v="88.07"/>
    <n v="0"/>
    <n v="232.5"/>
    <n v="2906.3"/>
    <n v="3138.8"/>
    <s v="HUAWEI"/>
    <x v="3"/>
    <x v="0"/>
    <x v="1"/>
    <d v="2016-01-01T00:00:00"/>
    <d v="2016-08-11T00:00:00"/>
    <s v="GROUPM SERVICES AG"/>
    <x v="141"/>
    <x v="6"/>
  </r>
  <r>
    <d v="2016-08-04T00:00:00"/>
    <n v="19315"/>
    <n v="0"/>
    <n v="3"/>
    <s v="XAXIS-XT-ROLLS-I"/>
    <n v="394.3"/>
    <s v="CHF"/>
    <s v=""/>
    <n v="24.154"/>
    <n v="0"/>
    <n v="63.75"/>
    <n v="797.1"/>
    <n v="860.85"/>
    <s v="HUAWEI"/>
    <x v="3"/>
    <x v="0"/>
    <x v="1"/>
    <d v="2016-01-01T00:00:00"/>
    <d v="2016-08-11T00:00:00"/>
    <s v="GROUPM SERVICES AG"/>
    <x v="141"/>
    <x v="6"/>
  </r>
  <r>
    <d v="2016-08-04T00:00:00"/>
    <n v="19317"/>
    <n v="0"/>
    <n v="1"/>
    <s v="XAXIS-XT-ROLLS-D"/>
    <n v="8560.7900000000009"/>
    <s v="CHF"/>
    <s v=""/>
    <n v="506.40600000000001"/>
    <n v="0"/>
    <n v="1174.8499999999999"/>
    <n v="14685.8"/>
    <n v="15860.65"/>
    <s v="HUAWEI"/>
    <x v="3"/>
    <x v="0"/>
    <x v="1"/>
    <d v="2016-01-01T00:00:00"/>
    <d v="2016-08-11T00:00:00"/>
    <s v="GROUPM SERVICES AG"/>
    <x v="213"/>
    <x v="6"/>
  </r>
  <r>
    <d v="2016-08-04T00:00:00"/>
    <n v="19317"/>
    <n v="0"/>
    <n v="2"/>
    <s v="XAXIS-XT-ROLLS-F"/>
    <n v="3219.17"/>
    <s v="CHF"/>
    <s v=""/>
    <n v="198.99299999999999"/>
    <n v="0"/>
    <n v="461.65"/>
    <n v="5770.8"/>
    <n v="6232.45"/>
    <s v="HUAWEI"/>
    <x v="3"/>
    <x v="0"/>
    <x v="1"/>
    <d v="2016-01-01T00:00:00"/>
    <d v="2016-08-11T00:00:00"/>
    <s v="GROUPM SERVICES AG"/>
    <x v="213"/>
    <x v="6"/>
  </r>
  <r>
    <d v="2016-08-04T00:00:00"/>
    <n v="19318"/>
    <n v="0"/>
    <n v="1"/>
    <s v="XAXIS-XT-ROLLS-D"/>
    <n v="717.5"/>
    <s v="CHF"/>
    <s v=""/>
    <n v="42.442999999999998"/>
    <n v="0"/>
    <n v="98.45"/>
    <n v="1230.8499999999999"/>
    <n v="1329.3"/>
    <s v="KAERCHER AG"/>
    <x v="3"/>
    <x v="0"/>
    <x v="1"/>
    <d v="2016-01-01T00:00:00"/>
    <d v="2016-08-11T00:00:00"/>
    <s v="GROUPM SERVICES AG"/>
    <x v="145"/>
    <x v="6"/>
  </r>
  <r>
    <d v="2016-08-04T00:00:00"/>
    <n v="19318"/>
    <n v="0"/>
    <n v="2"/>
    <s v="XAXIS-XT-ROLLS-F"/>
    <n v="187.35"/>
    <s v="CHF"/>
    <s v=""/>
    <n v="11.581"/>
    <n v="0"/>
    <n v="26.85"/>
    <n v="335.85"/>
    <n v="362.7"/>
    <s v="KAERCHER AG"/>
    <x v="3"/>
    <x v="0"/>
    <x v="1"/>
    <d v="2016-01-01T00:00:00"/>
    <d v="2016-08-11T00:00:00"/>
    <s v="GROUPM SERVICES AG"/>
    <x v="145"/>
    <x v="6"/>
  </r>
  <r>
    <d v="2016-08-01T00:00:00"/>
    <n v="19380"/>
    <n v="0"/>
    <n v="1"/>
    <s v="XAXIS-XT-ROLLS-F"/>
    <n v="1427.66"/>
    <s v="CHF"/>
    <s v=""/>
    <n v="88.251000000000005"/>
    <n v="0"/>
    <n v="233"/>
    <n v="2912.3"/>
    <n v="3145.3"/>
    <s v="VOLKSWAGEN"/>
    <x v="1"/>
    <x v="0"/>
    <x v="1"/>
    <d v="2016-01-01T00:00:00"/>
    <d v="2016-08-11T00:00:00"/>
    <s v="GROUPM SERVICES AG"/>
    <x v="124"/>
    <x v="5"/>
  </r>
  <r>
    <d v="2016-08-01T00:00:00"/>
    <n v="19380"/>
    <n v="0"/>
    <n v="2"/>
    <s v="XAXIS-XT-ROLLS-I"/>
    <n v="205.1"/>
    <s v="CHF"/>
    <s v=""/>
    <n v="12.564"/>
    <n v="0"/>
    <n v="33.15"/>
    <n v="414.6"/>
    <n v="447.75"/>
    <s v="VOLKSWAGEN"/>
    <x v="1"/>
    <x v="0"/>
    <x v="1"/>
    <d v="2016-01-01T00:00:00"/>
    <d v="2016-08-11T00:00:00"/>
    <s v="GROUPM SERVICES AG"/>
    <x v="12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6:E973" firstHeaderRow="1" firstDataRow="1" firstDataCol="4" rowPageCount="1" colPageCount="1"/>
  <pivotFields count="22">
    <pivotField compact="0" numFmtId="14" outline="0" showAll="0" insertBlankRow="1"/>
    <pivotField compact="0" numFmtId="1" outline="0" showAll="0" insertBlankRow="1"/>
    <pivotField compact="0" numFmtId="1" outline="0" showAll="0" insertBlankRow="1"/>
    <pivotField compact="0" numFmtId="1" outline="0" showAll="0" insertBlankRow="1"/>
    <pivotField compact="0" outline="0" showAll="0" insertBlankRow="1" defaultSubtotal="0"/>
    <pivotField compact="0" numFmtId="2" outline="0" showAll="0" insertBlankRow="1"/>
    <pivotField compact="0" outline="0" showAll="0" insertBlankRow="1"/>
    <pivotField compact="0" outline="0" showAll="0" insertBlankRow="1"/>
    <pivotField compact="0" numFmtId="164" outline="0" showAll="0" insertBlankRow="1"/>
    <pivotField compact="0" numFmtId="2" outline="0" showAll="0" insertBlankRow="1"/>
    <pivotField compact="0" numFmtId="2" outline="0" showAll="0" insertBlankRow="1"/>
    <pivotField dataField="1" compact="0" numFmtId="2" outline="0" showAll="0" insertBlankRow="1"/>
    <pivotField compact="0" numFmtId="2" outline="0" showAll="0" insertBlankRow="1"/>
    <pivotField compact="0" outline="0" showAll="0" insertBlankRow="1"/>
    <pivotField name="Agency" axis="axisRow" compact="0" outline="0" showAll="0" insertBlankRow="1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insertBlankRow="1">
      <items count="2">
        <item x="0"/>
        <item t="default"/>
      </items>
    </pivotField>
    <pivotField name="Product" axis="axisRow" compact="0" outline="0" multipleItemSelectionAllowed="1" showAll="0" insertBlankRow="1">
      <items count="6">
        <item x="3"/>
        <item x="4"/>
        <item x="2"/>
        <item x="0"/>
        <item x="1"/>
        <item t="default"/>
      </items>
    </pivotField>
    <pivotField compact="0" numFmtId="14" outline="0" showAll="0" insertBlankRow="1"/>
    <pivotField compact="0" numFmtId="14" outline="0" showAll="0" insertBlankRow="1"/>
    <pivotField compact="0" outline="0" showAll="0" insertBlankRow="1"/>
    <pivotField name="Opportunity" axis="axisRow" compact="0" outline="0" showAll="0" insertBlankRow="1" defaultSubtotal="0">
      <items count="229">
        <item x="65"/>
        <item x="117"/>
        <item x="11"/>
        <item x="12"/>
        <item x="9"/>
        <item x="10"/>
        <item x="67"/>
        <item x="118"/>
        <item x="120"/>
        <item x="66"/>
        <item x="8"/>
        <item x="7"/>
        <item x="13"/>
        <item x="69"/>
        <item x="68"/>
        <item x="119"/>
        <item x="180"/>
        <item x="134"/>
        <item x="98"/>
        <item x="184"/>
        <item x="115"/>
        <item x="193"/>
        <item x="212"/>
        <item x="185"/>
        <item x="114"/>
        <item x="112"/>
        <item x="74"/>
        <item x="105"/>
        <item x="210"/>
        <item x="135"/>
        <item x="157"/>
        <item x="73"/>
        <item x="161"/>
        <item x="0"/>
        <item x="1"/>
        <item x="2"/>
        <item x="3"/>
        <item x="4"/>
        <item x="5"/>
        <item x="6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70"/>
        <item x="71"/>
        <item x="72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9"/>
        <item x="100"/>
        <item x="101"/>
        <item x="102"/>
        <item x="103"/>
        <item x="104"/>
        <item x="106"/>
        <item x="107"/>
        <item x="108"/>
        <item x="109"/>
        <item x="110"/>
        <item x="111"/>
        <item x="113"/>
        <item x="116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8"/>
        <item x="159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2"/>
        <item x="183"/>
        <item x="186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</items>
    </pivotField>
    <pivotField name="Periode" axis="axisRow" compact="0" outline="0" multipleItemSelectionAllowed="1" showAll="0" insertBlankRow="1">
      <items count="8"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1"/>
    <field x="14"/>
    <field x="20"/>
    <field x="16"/>
  </rowFields>
  <rowItems count="967">
    <i>
      <x/>
      <x/>
      <x v="2"/>
      <x v="2"/>
    </i>
    <i r="3">
      <x v="3"/>
    </i>
    <i t="blank" r="2">
      <x v="2"/>
    </i>
    <i r="2">
      <x v="3"/>
      <x v="2"/>
    </i>
    <i r="3">
      <x v="3"/>
    </i>
    <i t="blank" r="2">
      <x v="3"/>
    </i>
    <i r="2">
      <x v="4"/>
      <x v="2"/>
    </i>
    <i r="3">
      <x v="3"/>
    </i>
    <i t="blank" r="2">
      <x v="4"/>
    </i>
    <i r="2">
      <x v="5"/>
      <x v="2"/>
    </i>
    <i r="3">
      <x v="3"/>
    </i>
    <i t="blank" r="2">
      <x v="5"/>
    </i>
    <i r="2">
      <x v="10"/>
      <x v="4"/>
    </i>
    <i t="blank" r="2">
      <x v="10"/>
    </i>
    <i r="2">
      <x v="11"/>
      <x v="4"/>
    </i>
    <i t="blank" r="2">
      <x v="11"/>
    </i>
    <i r="2">
      <x v="12"/>
      <x v="4"/>
    </i>
    <i t="blank" r="2">
      <x v="12"/>
    </i>
    <i r="2">
      <x v="35"/>
      <x v="4"/>
    </i>
    <i t="blank" r="2">
      <x v="35"/>
    </i>
    <i r="2">
      <x v="36"/>
      <x v="3"/>
    </i>
    <i t="blank" r="2">
      <x v="36"/>
    </i>
    <i r="2">
      <x v="37"/>
      <x v="3"/>
    </i>
    <i r="3">
      <x v="4"/>
    </i>
    <i t="blank" r="2">
      <x v="37"/>
    </i>
    <i r="2">
      <x v="38"/>
      <x v="4"/>
    </i>
    <i t="blank" r="2">
      <x v="38"/>
    </i>
    <i r="2">
      <x v="39"/>
      <x v="3"/>
    </i>
    <i t="blank" r="2">
      <x v="39"/>
    </i>
    <i r="2">
      <x v="40"/>
      <x v="4"/>
    </i>
    <i t="blank" r="2">
      <x v="40"/>
    </i>
    <i r="2">
      <x v="41"/>
      <x v="2"/>
    </i>
    <i r="3">
      <x v="3"/>
    </i>
    <i t="blank" r="2">
      <x v="41"/>
    </i>
    <i r="2">
      <x v="42"/>
      <x v="4"/>
    </i>
    <i t="blank" r="2">
      <x v="42"/>
    </i>
    <i r="2">
      <x v="43"/>
      <x v="4"/>
    </i>
    <i t="blank" r="2">
      <x v="43"/>
    </i>
    <i r="2">
      <x v="44"/>
      <x v="4"/>
    </i>
    <i t="blank" r="2">
      <x v="44"/>
    </i>
    <i r="2">
      <x v="45"/>
      <x v="3"/>
    </i>
    <i t="blank" r="2">
      <x v="45"/>
    </i>
    <i r="2">
      <x v="46"/>
      <x v="3"/>
    </i>
    <i r="3">
      <x v="4"/>
    </i>
    <i t="blank" r="2">
      <x v="46"/>
    </i>
    <i r="2">
      <x v="47"/>
      <x v="4"/>
    </i>
    <i t="blank" r="2">
      <x v="47"/>
    </i>
    <i r="2">
      <x v="66"/>
      <x v="3"/>
    </i>
    <i t="blank" r="2">
      <x v="66"/>
    </i>
    <i r="2">
      <x v="67"/>
      <x v="2"/>
    </i>
    <i r="3">
      <x v="3"/>
    </i>
    <i r="3">
      <x v="4"/>
    </i>
    <i t="blank" r="2">
      <x v="67"/>
    </i>
    <i r="1">
      <x v="1"/>
      <x v="33"/>
      <x v="3"/>
    </i>
    <i t="blank" r="2">
      <x v="33"/>
    </i>
    <i r="2">
      <x v="34"/>
      <x v="3"/>
    </i>
    <i t="blank" r="2">
      <x v="34"/>
    </i>
    <i r="2">
      <x v="61"/>
      <x v="4"/>
    </i>
    <i t="blank" r="2">
      <x v="61"/>
    </i>
    <i r="2">
      <x v="62"/>
      <x v="4"/>
    </i>
    <i t="blank" r="2">
      <x v="62"/>
    </i>
    <i r="2">
      <x v="63"/>
      <x v="4"/>
    </i>
    <i t="blank" r="2">
      <x v="63"/>
    </i>
    <i r="2">
      <x v="64"/>
      <x v="4"/>
    </i>
    <i t="blank" r="2">
      <x v="64"/>
    </i>
    <i r="2">
      <x v="170"/>
      <x v="1"/>
    </i>
    <i t="blank" r="2">
      <x v="170"/>
    </i>
    <i r="2">
      <x v="171"/>
      <x v="1"/>
    </i>
    <i t="blank" r="2">
      <x v="171"/>
    </i>
    <i r="2">
      <x v="172"/>
      <x v="1"/>
    </i>
    <i t="blank" r="2">
      <x v="172"/>
    </i>
    <i r="1">
      <x v="2"/>
      <x v="48"/>
      <x v="3"/>
    </i>
    <i t="blank" r="2">
      <x v="48"/>
    </i>
    <i r="2">
      <x v="49"/>
      <x/>
    </i>
    <i t="blank" r="2">
      <x v="49"/>
    </i>
    <i r="2">
      <x v="50"/>
      <x v="2"/>
    </i>
    <i r="3">
      <x v="3"/>
    </i>
    <i t="blank" r="2">
      <x v="50"/>
    </i>
    <i r="2">
      <x v="51"/>
      <x v="3"/>
    </i>
    <i t="blank" r="2">
      <x v="51"/>
    </i>
    <i r="2">
      <x v="52"/>
      <x v="3"/>
    </i>
    <i r="3">
      <x v="4"/>
    </i>
    <i t="blank" r="2">
      <x v="52"/>
    </i>
    <i r="2">
      <x v="65"/>
      <x/>
    </i>
    <i t="blank" r="2">
      <x v="65"/>
    </i>
    <i r="1">
      <x v="3"/>
      <x v="53"/>
      <x v="4"/>
    </i>
    <i t="blank" r="2">
      <x v="53"/>
    </i>
    <i r="2">
      <x v="54"/>
      <x v="3"/>
    </i>
    <i t="blank" r="2">
      <x v="54"/>
    </i>
    <i r="2">
      <x v="55"/>
      <x v="3"/>
    </i>
    <i t="blank" r="2">
      <x v="55"/>
    </i>
    <i r="2">
      <x v="56"/>
      <x v="4"/>
    </i>
    <i t="blank" r="2">
      <x v="56"/>
    </i>
    <i r="2">
      <x v="57"/>
      <x v="4"/>
    </i>
    <i t="blank" r="2">
      <x v="57"/>
    </i>
    <i r="2">
      <x v="58"/>
      <x v="3"/>
    </i>
    <i t="blank" r="2">
      <x v="58"/>
    </i>
    <i r="2">
      <x v="59"/>
      <x v="4"/>
    </i>
    <i t="blank" r="2">
      <x v="59"/>
    </i>
    <i r="2">
      <x v="60"/>
      <x v="3"/>
    </i>
    <i r="3">
      <x v="4"/>
    </i>
    <i t="blank" r="2">
      <x v="60"/>
    </i>
    <i t="default">
      <x/>
    </i>
    <i t="blank">
      <x/>
    </i>
    <i>
      <x v="1"/>
      <x/>
      <x/>
      <x v="2"/>
    </i>
    <i r="3">
      <x v="3"/>
    </i>
    <i t="blank" r="2">
      <x/>
    </i>
    <i r="2">
      <x v="6"/>
      <x v="2"/>
    </i>
    <i r="3">
      <x v="3"/>
    </i>
    <i t="blank" r="2">
      <x v="6"/>
    </i>
    <i r="2">
      <x v="9"/>
      <x v="2"/>
    </i>
    <i r="3">
      <x v="3"/>
    </i>
    <i t="blank" r="2">
      <x v="9"/>
    </i>
    <i r="2">
      <x v="13"/>
      <x v="4"/>
    </i>
    <i t="blank" r="2">
      <x v="13"/>
    </i>
    <i r="2">
      <x v="14"/>
      <x v="4"/>
    </i>
    <i t="blank" r="2">
      <x v="14"/>
    </i>
    <i r="2">
      <x v="35"/>
      <x v="4"/>
    </i>
    <i t="blank" r="2">
      <x v="35"/>
    </i>
    <i r="2">
      <x v="36"/>
      <x v="3"/>
    </i>
    <i t="blank" r="2">
      <x v="36"/>
    </i>
    <i r="2">
      <x v="37"/>
      <x v="3"/>
    </i>
    <i r="3">
      <x v="4"/>
    </i>
    <i t="blank" r="2">
      <x v="37"/>
    </i>
    <i r="2">
      <x v="38"/>
      <x v="4"/>
    </i>
    <i t="blank" r="2">
      <x v="38"/>
    </i>
    <i r="2">
      <x v="39"/>
      <x v="3"/>
    </i>
    <i t="blank" r="2">
      <x v="39"/>
    </i>
    <i r="2">
      <x v="42"/>
      <x v="4"/>
    </i>
    <i t="blank" r="2">
      <x v="42"/>
    </i>
    <i r="2">
      <x v="43"/>
      <x v="4"/>
    </i>
    <i t="blank" r="2">
      <x v="43"/>
    </i>
    <i r="2">
      <x v="44"/>
      <x v="4"/>
    </i>
    <i t="blank" r="2">
      <x v="44"/>
    </i>
    <i r="2">
      <x v="46"/>
      <x v="3"/>
    </i>
    <i t="blank" r="2">
      <x v="46"/>
    </i>
    <i r="2">
      <x v="47"/>
      <x v="4"/>
    </i>
    <i t="blank" r="2">
      <x v="47"/>
    </i>
    <i r="2">
      <x v="66"/>
      <x v="3"/>
    </i>
    <i t="blank" r="2">
      <x v="66"/>
    </i>
    <i r="2">
      <x v="67"/>
      <x v="2"/>
    </i>
    <i r="3">
      <x v="3"/>
    </i>
    <i r="3">
      <x v="4"/>
    </i>
    <i t="blank" r="2">
      <x v="67"/>
    </i>
    <i r="2">
      <x v="79"/>
      <x v="1"/>
    </i>
    <i t="blank" r="2">
      <x v="79"/>
    </i>
    <i r="2">
      <x v="80"/>
      <x v="1"/>
    </i>
    <i t="blank" r="2">
      <x v="80"/>
    </i>
    <i r="2">
      <x v="81"/>
      <x v="4"/>
    </i>
    <i t="blank" r="2">
      <x v="81"/>
    </i>
    <i r="2">
      <x v="82"/>
      <x v="3"/>
    </i>
    <i t="blank" r="2">
      <x v="82"/>
    </i>
    <i r="2">
      <x v="83"/>
      <x v="4"/>
    </i>
    <i t="blank" r="2">
      <x v="83"/>
    </i>
    <i r="2">
      <x v="84"/>
      <x v="4"/>
    </i>
    <i t="blank" r="2">
      <x v="84"/>
    </i>
    <i r="2">
      <x v="85"/>
      <x v="2"/>
    </i>
    <i r="3">
      <x v="3"/>
    </i>
    <i t="blank" r="2">
      <x v="85"/>
    </i>
    <i r="2">
      <x v="86"/>
      <x v="4"/>
    </i>
    <i t="blank" r="2">
      <x v="86"/>
    </i>
    <i r="2">
      <x v="87"/>
      <x v="2"/>
    </i>
    <i r="3">
      <x v="3"/>
    </i>
    <i t="blank" r="2">
      <x v="87"/>
    </i>
    <i r="2">
      <x v="88"/>
      <x v="3"/>
    </i>
    <i t="blank" r="2">
      <x v="88"/>
    </i>
    <i r="2">
      <x v="89"/>
      <x v="4"/>
    </i>
    <i t="blank" r="2">
      <x v="89"/>
    </i>
    <i r="2">
      <x v="90"/>
      <x v="4"/>
    </i>
    <i t="blank" r="2">
      <x v="90"/>
    </i>
    <i r="2">
      <x v="91"/>
      <x v="3"/>
    </i>
    <i r="3">
      <x v="4"/>
    </i>
    <i t="blank" r="2">
      <x v="91"/>
    </i>
    <i r="2">
      <x v="92"/>
      <x v="3"/>
    </i>
    <i r="3">
      <x v="4"/>
    </i>
    <i t="blank" r="2">
      <x v="92"/>
    </i>
    <i r="2">
      <x v="93"/>
      <x v="3"/>
    </i>
    <i r="3">
      <x v="4"/>
    </i>
    <i t="blank" r="2">
      <x v="93"/>
    </i>
    <i r="2">
      <x v="99"/>
      <x v="1"/>
    </i>
    <i t="blank" r="2">
      <x v="99"/>
    </i>
    <i r="1">
      <x v="1"/>
      <x v="34"/>
      <x v="3"/>
    </i>
    <i t="blank" r="2">
      <x v="34"/>
    </i>
    <i r="2">
      <x v="62"/>
      <x v="4"/>
    </i>
    <i t="blank" r="2">
      <x v="62"/>
    </i>
    <i r="2">
      <x v="63"/>
      <x v="4"/>
    </i>
    <i t="blank" r="2">
      <x v="63"/>
    </i>
    <i r="2">
      <x v="68"/>
      <x v="3"/>
    </i>
    <i r="3">
      <x v="4"/>
    </i>
    <i t="blank" r="2">
      <x v="68"/>
    </i>
    <i r="2">
      <x v="69"/>
      <x v="4"/>
    </i>
    <i t="blank" r="2">
      <x v="69"/>
    </i>
    <i r="2">
      <x v="70"/>
      <x v="4"/>
    </i>
    <i t="blank" r="2">
      <x v="70"/>
    </i>
    <i r="2">
      <x v="71"/>
      <x v="4"/>
    </i>
    <i t="blank" r="2">
      <x v="71"/>
    </i>
    <i r="2">
      <x v="72"/>
      <x v="4"/>
    </i>
    <i t="blank" r="2">
      <x v="72"/>
    </i>
    <i r="2">
      <x v="73"/>
      <x v="4"/>
    </i>
    <i t="blank" r="2">
      <x v="73"/>
    </i>
    <i r="2">
      <x v="74"/>
      <x v="4"/>
    </i>
    <i t="blank" r="2">
      <x v="74"/>
    </i>
    <i r="2">
      <x v="75"/>
      <x v="4"/>
    </i>
    <i t="blank" r="2">
      <x v="75"/>
    </i>
    <i r="2">
      <x v="76"/>
      <x v="4"/>
    </i>
    <i t="blank" r="2">
      <x v="76"/>
    </i>
    <i r="2">
      <x v="77"/>
      <x v="2"/>
    </i>
    <i t="blank" r="2">
      <x v="77"/>
    </i>
    <i r="2">
      <x v="78"/>
      <x v="1"/>
    </i>
    <i t="blank" r="2">
      <x v="78"/>
    </i>
    <i r="1">
      <x v="2"/>
      <x v="26"/>
      <x v="3"/>
    </i>
    <i t="blank" r="2">
      <x v="26"/>
    </i>
    <i r="2">
      <x v="31"/>
      <x v="3"/>
    </i>
    <i t="blank" r="2">
      <x v="31"/>
    </i>
    <i r="2">
      <x v="52"/>
      <x v="3"/>
    </i>
    <i r="3">
      <x v="4"/>
    </i>
    <i t="blank" r="2">
      <x v="52"/>
    </i>
    <i r="2">
      <x v="65"/>
      <x/>
    </i>
    <i t="blank" r="2">
      <x v="65"/>
    </i>
    <i r="2">
      <x v="94"/>
      <x v="3"/>
    </i>
    <i t="blank" r="2">
      <x v="94"/>
    </i>
    <i r="2">
      <x v="95"/>
      <x v="3"/>
    </i>
    <i t="blank" r="2">
      <x v="95"/>
    </i>
    <i r="1">
      <x v="3"/>
      <x v="57"/>
      <x v="4"/>
    </i>
    <i t="blank" r="2">
      <x v="57"/>
    </i>
    <i r="2">
      <x v="58"/>
      <x v="3"/>
    </i>
    <i t="blank" r="2">
      <x v="58"/>
    </i>
    <i r="2">
      <x v="60"/>
      <x v="3"/>
    </i>
    <i r="3">
      <x v="4"/>
    </i>
    <i t="blank" r="2">
      <x v="60"/>
    </i>
    <i r="2">
      <x v="96"/>
      <x v="3"/>
    </i>
    <i t="blank" r="2">
      <x v="96"/>
    </i>
    <i r="2">
      <x v="97"/>
      <x v="3"/>
    </i>
    <i t="blank" r="2">
      <x v="97"/>
    </i>
    <i r="2">
      <x v="98"/>
      <x v="3"/>
    </i>
    <i t="blank" r="2">
      <x v="98"/>
    </i>
    <i t="default">
      <x v="1"/>
    </i>
    <i t="blank">
      <x v="1"/>
    </i>
    <i>
      <x v="2"/>
      <x/>
      <x v="1"/>
      <x v="2"/>
    </i>
    <i r="3">
      <x v="3"/>
    </i>
    <i t="blank" r="2">
      <x v="1"/>
    </i>
    <i r="2">
      <x v="7"/>
      <x v="2"/>
    </i>
    <i r="3">
      <x v="3"/>
    </i>
    <i t="blank" r="2">
      <x v="7"/>
    </i>
    <i r="2">
      <x v="8"/>
      <x v="2"/>
    </i>
    <i r="3">
      <x v="3"/>
    </i>
    <i t="blank" r="2">
      <x v="8"/>
    </i>
    <i r="2">
      <x v="15"/>
      <x v="4"/>
    </i>
    <i t="blank" r="2">
      <x v="15"/>
    </i>
    <i r="2">
      <x v="20"/>
      <x v="3"/>
    </i>
    <i t="blank" r="2">
      <x v="20"/>
    </i>
    <i r="2">
      <x v="24"/>
      <x v="3"/>
    </i>
    <i r="3">
      <x v="4"/>
    </i>
    <i t="blank" r="2">
      <x v="24"/>
    </i>
    <i r="2">
      <x v="25"/>
      <x v="3"/>
    </i>
    <i r="3">
      <x v="4"/>
    </i>
    <i t="blank" r="2">
      <x v="25"/>
    </i>
    <i r="2">
      <x v="35"/>
      <x v="4"/>
    </i>
    <i t="blank" r="2">
      <x v="35"/>
    </i>
    <i r="2">
      <x v="37"/>
      <x v="3"/>
    </i>
    <i r="3">
      <x v="4"/>
    </i>
    <i t="blank" r="2">
      <x v="37"/>
    </i>
    <i r="2">
      <x v="66"/>
      <x v="3"/>
    </i>
    <i t="blank" r="2">
      <x v="66"/>
    </i>
    <i r="2">
      <x v="67"/>
      <x v="2"/>
    </i>
    <i r="3">
      <x v="3"/>
    </i>
    <i r="3">
      <x v="4"/>
    </i>
    <i t="blank" r="2">
      <x v="67"/>
    </i>
    <i r="2">
      <x v="81"/>
      <x v="4"/>
    </i>
    <i t="blank" r="2">
      <x v="81"/>
    </i>
    <i r="2">
      <x v="82"/>
      <x v="3"/>
    </i>
    <i t="blank" r="2">
      <x v="82"/>
    </i>
    <i r="2">
      <x v="83"/>
      <x v="4"/>
    </i>
    <i t="blank" r="2">
      <x v="83"/>
    </i>
    <i r="2">
      <x v="85"/>
      <x v="2"/>
    </i>
    <i r="3">
      <x v="3"/>
    </i>
    <i t="blank" r="2">
      <x v="85"/>
    </i>
    <i r="2">
      <x v="87"/>
      <x v="2"/>
    </i>
    <i r="3">
      <x v="3"/>
    </i>
    <i t="blank" r="2">
      <x v="87"/>
    </i>
    <i r="2">
      <x v="88"/>
      <x v="3"/>
    </i>
    <i t="blank" r="2">
      <x v="88"/>
    </i>
    <i r="2">
      <x v="89"/>
      <x v="4"/>
    </i>
    <i t="blank" r="2">
      <x v="89"/>
    </i>
    <i r="2">
      <x v="90"/>
      <x v="4"/>
    </i>
    <i t="blank" r="2">
      <x v="90"/>
    </i>
    <i r="2">
      <x v="91"/>
      <x v="3"/>
    </i>
    <i r="3">
      <x v="4"/>
    </i>
    <i t="blank" r="2">
      <x v="91"/>
    </i>
    <i r="2">
      <x v="92"/>
      <x v="3"/>
    </i>
    <i r="3">
      <x v="4"/>
    </i>
    <i t="blank" r="2">
      <x v="92"/>
    </i>
    <i r="2">
      <x v="93"/>
      <x v="3"/>
    </i>
    <i r="3">
      <x v="4"/>
    </i>
    <i t="blank" r="2">
      <x v="93"/>
    </i>
    <i r="2">
      <x v="123"/>
      <x v="3"/>
    </i>
    <i t="blank" r="2">
      <x v="123"/>
    </i>
    <i r="2">
      <x v="124"/>
      <x v="3"/>
    </i>
    <i t="blank" r="2">
      <x v="124"/>
    </i>
    <i r="2">
      <x v="125"/>
      <x v="2"/>
    </i>
    <i r="3">
      <x v="3"/>
    </i>
    <i t="blank" r="2">
      <x v="125"/>
    </i>
    <i r="2">
      <x v="126"/>
      <x v="2"/>
    </i>
    <i r="3">
      <x v="3"/>
    </i>
    <i r="3">
      <x v="4"/>
    </i>
    <i t="blank" r="2">
      <x v="126"/>
    </i>
    <i r="2">
      <x v="127"/>
      <x v="3"/>
    </i>
    <i t="blank" r="2">
      <x v="127"/>
    </i>
    <i r="2">
      <x v="128"/>
      <x v="4"/>
    </i>
    <i t="blank" r="2">
      <x v="128"/>
    </i>
    <i r="2">
      <x v="129"/>
      <x v="4"/>
    </i>
    <i t="blank" r="2">
      <x v="129"/>
    </i>
    <i r="2">
      <x v="130"/>
      <x v="1"/>
    </i>
    <i t="blank" r="2">
      <x v="130"/>
    </i>
    <i r="2">
      <x v="131"/>
      <x v="3"/>
    </i>
    <i t="blank" r="2">
      <x v="131"/>
    </i>
    <i r="2">
      <x v="132"/>
      <x v="1"/>
    </i>
    <i t="blank" r="2">
      <x v="132"/>
    </i>
    <i r="2">
      <x v="133"/>
      <x v="4"/>
    </i>
    <i t="blank" r="2">
      <x v="133"/>
    </i>
    <i r="2">
      <x v="134"/>
      <x v="4"/>
    </i>
    <i t="blank" r="2">
      <x v="134"/>
    </i>
    <i r="2">
      <x v="135"/>
      <x v="1"/>
    </i>
    <i t="blank" r="2">
      <x v="135"/>
    </i>
    <i r="1">
      <x v="1"/>
      <x v="18"/>
      <x v="2"/>
    </i>
    <i t="blank" r="2">
      <x v="18"/>
    </i>
    <i r="2">
      <x v="34"/>
      <x v="3"/>
    </i>
    <i t="blank" r="2">
      <x v="34"/>
    </i>
    <i r="2">
      <x v="68"/>
      <x v="3"/>
    </i>
    <i r="3">
      <x v="4"/>
    </i>
    <i t="blank" r="2">
      <x v="68"/>
    </i>
    <i r="2">
      <x v="69"/>
      <x v="4"/>
    </i>
    <i t="blank" r="2">
      <x v="69"/>
    </i>
    <i r="2">
      <x v="72"/>
      <x v="4"/>
    </i>
    <i t="blank" r="2">
      <x v="72"/>
    </i>
    <i r="2">
      <x v="75"/>
      <x v="4"/>
    </i>
    <i t="blank" r="2">
      <x v="75"/>
    </i>
    <i r="2">
      <x v="76"/>
      <x v="4"/>
    </i>
    <i t="blank" r="2">
      <x v="76"/>
    </i>
    <i r="2">
      <x v="77"/>
      <x v="2"/>
    </i>
    <i t="blank" r="2">
      <x v="77"/>
    </i>
    <i r="2">
      <x v="104"/>
      <x v="4"/>
    </i>
    <i t="blank" r="2">
      <x v="104"/>
    </i>
    <i r="2">
      <x v="105"/>
      <x v="4"/>
    </i>
    <i t="blank" r="2">
      <x v="105"/>
    </i>
    <i r="2">
      <x v="106"/>
      <x v="2"/>
    </i>
    <i r="3">
      <x v="4"/>
    </i>
    <i t="blank" r="2">
      <x v="106"/>
    </i>
    <i r="2">
      <x v="107"/>
      <x v="4"/>
    </i>
    <i t="blank" r="2">
      <x v="107"/>
    </i>
    <i r="2">
      <x v="108"/>
      <x v="4"/>
    </i>
    <i t="blank" r="2">
      <x v="108"/>
    </i>
    <i r="2">
      <x v="109"/>
      <x v="4"/>
    </i>
    <i t="blank" r="2">
      <x v="109"/>
    </i>
    <i r="2">
      <x v="110"/>
      <x v="4"/>
    </i>
    <i t="blank" r="2">
      <x v="110"/>
    </i>
    <i r="2">
      <x v="111"/>
      <x v="4"/>
    </i>
    <i t="blank" r="2">
      <x v="111"/>
    </i>
    <i r="2">
      <x v="112"/>
      <x v="4"/>
    </i>
    <i t="blank" r="2">
      <x v="112"/>
    </i>
    <i r="2">
      <x v="113"/>
      <x v="4"/>
    </i>
    <i t="blank" r="2">
      <x v="113"/>
    </i>
    <i r="2">
      <x v="114"/>
      <x v="3"/>
    </i>
    <i t="blank" r="2">
      <x v="114"/>
    </i>
    <i r="2">
      <x v="115"/>
      <x v="2"/>
    </i>
    <i t="blank" r="2">
      <x v="115"/>
    </i>
    <i r="2">
      <x v="116"/>
      <x v="2"/>
    </i>
    <i r="3">
      <x v="3"/>
    </i>
    <i t="blank" r="2">
      <x v="116"/>
    </i>
    <i r="2">
      <x v="117"/>
      <x v="3"/>
    </i>
    <i t="blank" r="2">
      <x v="117"/>
    </i>
    <i r="2">
      <x v="118"/>
      <x v="1"/>
    </i>
    <i t="blank" r="2">
      <x v="118"/>
    </i>
    <i r="2">
      <x v="119"/>
      <x v="1"/>
    </i>
    <i t="blank" r="2">
      <x v="119"/>
    </i>
    <i r="2">
      <x v="120"/>
      <x v="1"/>
    </i>
    <i t="blank" r="2">
      <x v="120"/>
    </i>
    <i r="1">
      <x v="2"/>
      <x v="26"/>
      <x v="3"/>
    </i>
    <i t="blank" r="2">
      <x v="26"/>
    </i>
    <i r="2">
      <x v="27"/>
      <x v="3"/>
    </i>
    <i t="blank" r="2">
      <x v="27"/>
    </i>
    <i r="2">
      <x v="31"/>
      <x v="3"/>
    </i>
    <i t="blank" r="2">
      <x v="31"/>
    </i>
    <i r="2">
      <x v="65"/>
      <x/>
    </i>
    <i t="blank" r="2">
      <x v="65"/>
    </i>
    <i r="2">
      <x v="94"/>
      <x v="3"/>
    </i>
    <i t="blank" r="2">
      <x v="94"/>
    </i>
    <i r="2">
      <x v="95"/>
      <x v="3"/>
    </i>
    <i t="blank" r="2">
      <x v="95"/>
    </i>
    <i r="2">
      <x v="121"/>
      <x v="3"/>
    </i>
    <i t="blank" r="2">
      <x v="121"/>
    </i>
    <i r="2">
      <x v="122"/>
      <x v="3"/>
    </i>
    <i t="blank" r="2">
      <x v="122"/>
    </i>
    <i r="1">
      <x v="3"/>
      <x v="60"/>
      <x v="3"/>
    </i>
    <i r="3">
      <x v="4"/>
    </i>
    <i t="blank" r="2">
      <x v="60"/>
    </i>
    <i r="2">
      <x v="96"/>
      <x v="3"/>
    </i>
    <i t="blank" r="2">
      <x v="96"/>
    </i>
    <i r="2">
      <x v="100"/>
      <x v="3"/>
    </i>
    <i t="blank" r="2">
      <x v="100"/>
    </i>
    <i r="2">
      <x v="101"/>
      <x v="2"/>
    </i>
    <i r="3">
      <x v="3"/>
    </i>
    <i t="blank" r="2">
      <x v="101"/>
    </i>
    <i r="2">
      <x v="102"/>
      <x v="3"/>
    </i>
    <i t="blank" r="2">
      <x v="102"/>
    </i>
    <i r="2">
      <x v="103"/>
      <x v="4"/>
    </i>
    <i t="blank" r="2">
      <x v="103"/>
    </i>
    <i t="default">
      <x v="2"/>
    </i>
    <i t="blank">
      <x v="2"/>
    </i>
    <i>
      <x v="3"/>
      <x/>
      <x v="20"/>
      <x v="3"/>
    </i>
    <i t="blank" r="2">
      <x v="20"/>
    </i>
    <i r="2">
      <x v="24"/>
      <x v="3"/>
    </i>
    <i r="3">
      <x v="4"/>
    </i>
    <i t="blank" r="2">
      <x v="24"/>
    </i>
    <i r="2">
      <x v="25"/>
      <x v="3"/>
    </i>
    <i r="3">
      <x v="4"/>
    </i>
    <i t="blank" r="2">
      <x v="25"/>
    </i>
    <i r="2">
      <x v="30"/>
      <x v="3"/>
    </i>
    <i t="blank" r="2">
      <x v="30"/>
    </i>
    <i r="2">
      <x v="32"/>
      <x v="4"/>
    </i>
    <i t="blank" r="2">
      <x v="32"/>
    </i>
    <i r="2">
      <x v="37"/>
      <x v="3"/>
    </i>
    <i r="3">
      <x v="4"/>
    </i>
    <i t="blank" r="2">
      <x v="37"/>
    </i>
    <i r="2">
      <x v="67"/>
      <x v="2"/>
    </i>
    <i r="3">
      <x v="3"/>
    </i>
    <i t="blank" r="2">
      <x v="67"/>
    </i>
    <i r="2">
      <x v="87"/>
      <x v="2"/>
    </i>
    <i r="3">
      <x v="3"/>
    </i>
    <i t="blank" r="2">
      <x v="87"/>
    </i>
    <i r="2">
      <x v="88"/>
      <x v="3"/>
    </i>
    <i t="blank" r="2">
      <x v="88"/>
    </i>
    <i r="2">
      <x v="89"/>
      <x v="4"/>
    </i>
    <i t="blank" r="2">
      <x v="89"/>
    </i>
    <i r="2">
      <x v="93"/>
      <x v="3"/>
    </i>
    <i r="3">
      <x v="4"/>
    </i>
    <i t="blank" r="2">
      <x v="93"/>
    </i>
    <i r="2">
      <x v="125"/>
      <x v="2"/>
    </i>
    <i r="3">
      <x v="3"/>
    </i>
    <i t="blank" r="2">
      <x v="125"/>
    </i>
    <i r="2">
      <x v="126"/>
      <x v="2"/>
    </i>
    <i r="3">
      <x v="3"/>
    </i>
    <i r="3">
      <x v="4"/>
    </i>
    <i t="blank" r="2">
      <x v="126"/>
    </i>
    <i r="2">
      <x v="127"/>
      <x v="3"/>
    </i>
    <i t="blank" r="2">
      <x v="127"/>
    </i>
    <i r="2">
      <x v="128"/>
      <x v="4"/>
    </i>
    <i t="blank" r="2">
      <x v="128"/>
    </i>
    <i r="2">
      <x v="129"/>
      <x v="4"/>
    </i>
    <i t="blank" r="2">
      <x v="129"/>
    </i>
    <i r="2">
      <x v="134"/>
      <x v="4"/>
    </i>
    <i t="blank" r="2">
      <x v="134"/>
    </i>
    <i r="2">
      <x v="154"/>
      <x v="3"/>
    </i>
    <i t="blank" r="2">
      <x v="154"/>
    </i>
    <i r="2">
      <x v="155"/>
      <x v="4"/>
    </i>
    <i t="blank" r="2">
      <x v="155"/>
    </i>
    <i r="2">
      <x v="156"/>
      <x v="3"/>
    </i>
    <i t="blank" r="2">
      <x v="156"/>
    </i>
    <i r="2">
      <x v="157"/>
      <x v="2"/>
    </i>
    <i r="3">
      <x v="3"/>
    </i>
    <i r="3">
      <x v="4"/>
    </i>
    <i t="blank" r="2">
      <x v="157"/>
    </i>
    <i r="2">
      <x v="158"/>
      <x v="4"/>
    </i>
    <i t="blank" r="2">
      <x v="158"/>
    </i>
    <i r="2">
      <x v="159"/>
      <x v="4"/>
    </i>
    <i t="blank" r="2">
      <x v="159"/>
    </i>
    <i r="2">
      <x v="160"/>
      <x v="4"/>
    </i>
    <i t="blank" r="2">
      <x v="160"/>
    </i>
    <i r="2">
      <x v="161"/>
      <x v="1"/>
    </i>
    <i t="blank" r="2">
      <x v="161"/>
    </i>
    <i r="2">
      <x v="162"/>
      <x v="3"/>
    </i>
    <i t="blank" r="2">
      <x v="162"/>
    </i>
    <i r="2">
      <x v="163"/>
      <x v="4"/>
    </i>
    <i t="blank" r="2">
      <x v="163"/>
    </i>
    <i r="2">
      <x v="164"/>
      <x v="4"/>
    </i>
    <i t="blank" r="2">
      <x v="164"/>
    </i>
    <i r="2">
      <x v="165"/>
      <x v="2"/>
    </i>
    <i r="3">
      <x v="3"/>
    </i>
    <i t="blank" r="2">
      <x v="165"/>
    </i>
    <i r="2">
      <x v="166"/>
      <x v="4"/>
    </i>
    <i t="blank" r="2">
      <x v="166"/>
    </i>
    <i r="2">
      <x v="167"/>
      <x v="2"/>
    </i>
    <i r="3">
      <x v="3"/>
    </i>
    <i t="blank" r="2">
      <x v="167"/>
    </i>
    <i r="2">
      <x v="168"/>
      <x v="4"/>
    </i>
    <i t="blank" r="2">
      <x v="168"/>
    </i>
    <i r="1">
      <x v="1"/>
      <x v="17"/>
      <x v="1"/>
    </i>
    <i t="blank" r="2">
      <x v="17"/>
    </i>
    <i r="2">
      <x v="18"/>
      <x v="2"/>
    </i>
    <i t="blank" r="2">
      <x v="18"/>
    </i>
    <i r="2">
      <x v="34"/>
      <x v="3"/>
    </i>
    <i t="blank" r="2">
      <x v="34"/>
    </i>
    <i r="2">
      <x v="68"/>
      <x v="3"/>
    </i>
    <i r="3">
      <x v="4"/>
    </i>
    <i t="blank" r="2">
      <x v="68"/>
    </i>
    <i r="2">
      <x v="104"/>
      <x v="4"/>
    </i>
    <i t="blank" r="2">
      <x v="104"/>
    </i>
    <i r="2">
      <x v="105"/>
      <x v="4"/>
    </i>
    <i t="blank" r="2">
      <x v="105"/>
    </i>
    <i r="2">
      <x v="108"/>
      <x v="4"/>
    </i>
    <i t="blank" r="2">
      <x v="108"/>
    </i>
    <i r="2">
      <x v="109"/>
      <x v="4"/>
    </i>
    <i t="blank" r="2">
      <x v="109"/>
    </i>
    <i r="2">
      <x v="110"/>
      <x v="4"/>
    </i>
    <i t="blank" r="2">
      <x v="110"/>
    </i>
    <i r="2">
      <x v="113"/>
      <x v="4"/>
    </i>
    <i t="blank" r="2">
      <x v="113"/>
    </i>
    <i r="2">
      <x v="114"/>
      <x v="3"/>
    </i>
    <i t="blank" r="2">
      <x v="114"/>
    </i>
    <i r="2">
      <x v="115"/>
      <x v="2"/>
    </i>
    <i t="blank" r="2">
      <x v="115"/>
    </i>
    <i r="2">
      <x v="116"/>
      <x v="2"/>
    </i>
    <i r="3">
      <x v="3"/>
    </i>
    <i t="blank" r="2">
      <x v="116"/>
    </i>
    <i r="2">
      <x v="117"/>
      <x v="3"/>
    </i>
    <i t="blank" r="2">
      <x v="117"/>
    </i>
    <i r="2">
      <x v="136"/>
      <x v="3"/>
    </i>
    <i t="blank" r="2">
      <x v="136"/>
    </i>
    <i r="2">
      <x v="137"/>
      <x v="2"/>
    </i>
    <i t="blank" r="2">
      <x v="137"/>
    </i>
    <i r="2">
      <x v="138"/>
      <x v="2"/>
    </i>
    <i t="blank" r="2">
      <x v="138"/>
    </i>
    <i r="2">
      <x v="139"/>
      <x v="4"/>
    </i>
    <i t="blank" r="2">
      <x v="139"/>
    </i>
    <i r="2">
      <x v="140"/>
      <x v="2"/>
    </i>
    <i r="3">
      <x v="4"/>
    </i>
    <i t="blank" r="2">
      <x v="140"/>
    </i>
    <i r="2">
      <x v="141"/>
      <x v="2"/>
    </i>
    <i t="blank" r="2">
      <x v="141"/>
    </i>
    <i r="2">
      <x v="142"/>
      <x v="3"/>
    </i>
    <i t="blank" r="2">
      <x v="142"/>
    </i>
    <i r="2">
      <x v="143"/>
      <x v="1"/>
    </i>
    <i t="blank" r="2">
      <x v="143"/>
    </i>
    <i r="1">
      <x v="2"/>
      <x v="29"/>
      <x v="3"/>
    </i>
    <i t="blank" r="2">
      <x v="29"/>
    </i>
    <i r="2">
      <x v="65"/>
      <x/>
    </i>
    <i t="blank" r="2">
      <x v="65"/>
    </i>
    <i r="2">
      <x v="144"/>
      <x v="2"/>
    </i>
    <i r="3">
      <x v="3"/>
    </i>
    <i t="blank" r="2">
      <x v="144"/>
    </i>
    <i r="2">
      <x v="145"/>
      <x v="2"/>
    </i>
    <i r="3">
      <x v="3"/>
    </i>
    <i r="3">
      <x v="4"/>
    </i>
    <i t="blank" r="2">
      <x v="145"/>
    </i>
    <i r="1">
      <x v="3"/>
      <x v="96"/>
      <x v="3"/>
    </i>
    <i t="blank" r="2">
      <x v="96"/>
    </i>
    <i r="2">
      <x v="102"/>
      <x v="3"/>
    </i>
    <i t="blank" r="2">
      <x v="102"/>
    </i>
    <i r="2">
      <x v="103"/>
      <x v="4"/>
    </i>
    <i t="blank" r="2">
      <x v="103"/>
    </i>
    <i r="2">
      <x v="146"/>
      <x v="4"/>
    </i>
    <i t="blank" r="2">
      <x v="146"/>
    </i>
    <i r="2">
      <x v="147"/>
      <x v="3"/>
    </i>
    <i r="3">
      <x v="4"/>
    </i>
    <i t="blank" r="2">
      <x v="147"/>
    </i>
    <i r="2">
      <x v="148"/>
      <x v="4"/>
    </i>
    <i t="blank" r="2">
      <x v="148"/>
    </i>
    <i r="2">
      <x v="149"/>
      <x v="3"/>
    </i>
    <i t="blank" r="2">
      <x v="149"/>
    </i>
    <i r="2">
      <x v="150"/>
      <x v="3"/>
    </i>
    <i t="blank" r="2">
      <x v="150"/>
    </i>
    <i r="2">
      <x v="151"/>
      <x v="4"/>
    </i>
    <i t="blank" r="2">
      <x v="151"/>
    </i>
    <i r="2">
      <x v="152"/>
      <x v="4"/>
    </i>
    <i t="blank" r="2">
      <x v="152"/>
    </i>
    <i r="2">
      <x v="153"/>
      <x v="4"/>
    </i>
    <i t="blank" r="2">
      <x v="153"/>
    </i>
    <i r="2">
      <x v="169"/>
      <x v="3"/>
    </i>
    <i t="blank" r="2">
      <x v="169"/>
    </i>
    <i t="default">
      <x v="3"/>
    </i>
    <i t="blank">
      <x v="3"/>
    </i>
    <i>
      <x v="4"/>
      <x/>
      <x v="16"/>
      <x v="2"/>
    </i>
    <i r="3">
      <x v="3"/>
    </i>
    <i t="blank" r="2">
      <x v="16"/>
    </i>
    <i r="2">
      <x v="19"/>
      <x v="3"/>
    </i>
    <i t="blank" r="2">
      <x v="19"/>
    </i>
    <i r="2">
      <x v="23"/>
      <x v="3"/>
    </i>
    <i r="3">
      <x v="4"/>
    </i>
    <i t="blank" r="2">
      <x v="23"/>
    </i>
    <i r="2">
      <x v="25"/>
      <x v="3"/>
    </i>
    <i r="3">
      <x v="4"/>
    </i>
    <i t="blank" r="2">
      <x v="25"/>
    </i>
    <i r="2">
      <x v="30"/>
      <x v="3"/>
    </i>
    <i t="blank" r="2">
      <x v="30"/>
    </i>
    <i r="2">
      <x v="32"/>
      <x v="4"/>
    </i>
    <i t="blank" r="2">
      <x v="32"/>
    </i>
    <i r="2">
      <x v="37"/>
      <x v="3"/>
    </i>
    <i r="3">
      <x v="4"/>
    </i>
    <i t="blank" r="2">
      <x v="37"/>
    </i>
    <i r="2">
      <x v="88"/>
      <x v="3"/>
    </i>
    <i t="blank" r="2">
      <x v="88"/>
    </i>
    <i r="2">
      <x v="126"/>
      <x v="2"/>
    </i>
    <i r="3">
      <x v="3"/>
    </i>
    <i r="3">
      <x v="4"/>
    </i>
    <i t="blank" r="2">
      <x v="126"/>
    </i>
    <i r="2">
      <x v="127"/>
      <x v="3"/>
    </i>
    <i t="blank" r="2">
      <x v="127"/>
    </i>
    <i r="2">
      <x v="128"/>
      <x v="4"/>
    </i>
    <i t="blank" r="2">
      <x v="128"/>
    </i>
    <i r="2">
      <x v="129"/>
      <x v="4"/>
    </i>
    <i t="blank" r="2">
      <x v="129"/>
    </i>
    <i r="2">
      <x v="155"/>
      <x v="4"/>
    </i>
    <i t="blank" r="2">
      <x v="155"/>
    </i>
    <i r="2">
      <x v="156"/>
      <x v="3"/>
    </i>
    <i t="blank" r="2">
      <x v="156"/>
    </i>
    <i r="2">
      <x v="157"/>
      <x v="2"/>
    </i>
    <i r="3">
      <x v="3"/>
    </i>
    <i r="3">
      <x v="4"/>
    </i>
    <i t="blank" r="2">
      <x v="157"/>
    </i>
    <i r="2">
      <x v="159"/>
      <x v="4"/>
    </i>
    <i t="blank" r="2">
      <x v="159"/>
    </i>
    <i r="2">
      <x v="160"/>
      <x v="4"/>
    </i>
    <i t="blank" r="2">
      <x v="160"/>
    </i>
    <i r="2">
      <x v="162"/>
      <x v="3"/>
    </i>
    <i t="blank" r="2">
      <x v="162"/>
    </i>
    <i r="2">
      <x v="163"/>
      <x v="4"/>
    </i>
    <i t="blank" r="2">
      <x v="163"/>
    </i>
    <i r="2">
      <x v="165"/>
      <x v="2"/>
    </i>
    <i r="3">
      <x v="3"/>
    </i>
    <i t="blank" r="2">
      <x v="165"/>
    </i>
    <i r="2">
      <x v="166"/>
      <x v="4"/>
    </i>
    <i t="blank" r="2">
      <x v="166"/>
    </i>
    <i r="2">
      <x v="168"/>
      <x v="4"/>
    </i>
    <i t="blank" r="2">
      <x v="168"/>
    </i>
    <i r="2">
      <x v="186"/>
      <x v="3"/>
    </i>
    <i t="blank" r="2">
      <x v="186"/>
    </i>
    <i r="2">
      <x v="187"/>
      <x v="2"/>
    </i>
    <i r="3">
      <x v="3"/>
    </i>
    <i r="3">
      <x v="4"/>
    </i>
    <i t="blank" r="2">
      <x v="187"/>
    </i>
    <i r="2">
      <x v="188"/>
      <x v="4"/>
    </i>
    <i t="blank" r="2">
      <x v="188"/>
    </i>
    <i r="2">
      <x v="189"/>
      <x v="2"/>
    </i>
    <i r="3">
      <x v="3"/>
    </i>
    <i r="3">
      <x v="4"/>
    </i>
    <i t="blank" r="2">
      <x v="189"/>
    </i>
    <i r="1">
      <x v="1"/>
      <x v="34"/>
      <x v="3"/>
    </i>
    <i t="blank" r="2">
      <x v="34"/>
    </i>
    <i r="2">
      <x v="68"/>
      <x v="3"/>
    </i>
    <i r="3">
      <x v="4"/>
    </i>
    <i t="blank" r="2">
      <x v="68"/>
    </i>
    <i r="2">
      <x v="114"/>
      <x v="3"/>
    </i>
    <i t="blank" r="2">
      <x v="114"/>
    </i>
    <i r="2">
      <x v="115"/>
      <x v="2"/>
    </i>
    <i t="blank" r="2">
      <x v="115"/>
    </i>
    <i r="2">
      <x v="116"/>
      <x v="2"/>
    </i>
    <i r="3">
      <x v="3"/>
    </i>
    <i t="blank" r="2">
      <x v="116"/>
    </i>
    <i r="2">
      <x v="117"/>
      <x v="3"/>
    </i>
    <i t="blank" r="2">
      <x v="117"/>
    </i>
    <i r="2">
      <x v="136"/>
      <x v="3"/>
    </i>
    <i t="blank" r="2">
      <x v="136"/>
    </i>
    <i r="2">
      <x v="139"/>
      <x v="4"/>
    </i>
    <i t="blank" r="2">
      <x v="139"/>
    </i>
    <i r="2">
      <x v="140"/>
      <x v="2"/>
    </i>
    <i r="3">
      <x v="4"/>
    </i>
    <i t="blank" r="2">
      <x v="140"/>
    </i>
    <i r="2">
      <x v="142"/>
      <x v="3"/>
    </i>
    <i t="blank" r="2">
      <x v="142"/>
    </i>
    <i r="2">
      <x v="178"/>
      <x v="3"/>
    </i>
    <i t="blank" r="2">
      <x v="178"/>
    </i>
    <i r="2">
      <x v="179"/>
      <x v="4"/>
    </i>
    <i t="blank" r="2">
      <x v="179"/>
    </i>
    <i r="2">
      <x v="180"/>
      <x v="4"/>
    </i>
    <i t="blank" r="2">
      <x v="180"/>
    </i>
    <i r="2">
      <x v="181"/>
      <x v="2"/>
    </i>
    <i t="blank" r="2">
      <x v="181"/>
    </i>
    <i r="2">
      <x v="182"/>
      <x v="2"/>
    </i>
    <i t="blank" r="2">
      <x v="182"/>
    </i>
    <i r="2">
      <x v="183"/>
      <x v="4"/>
    </i>
    <i t="blank" r="2">
      <x v="183"/>
    </i>
    <i r="2">
      <x v="184"/>
      <x v="3"/>
    </i>
    <i t="blank" r="2">
      <x v="184"/>
    </i>
    <i r="2">
      <x v="185"/>
      <x v="1"/>
    </i>
    <i t="blank" r="2">
      <x v="185"/>
    </i>
    <i r="1">
      <x v="2"/>
      <x v="29"/>
      <x v="3"/>
    </i>
    <i t="blank" r="2">
      <x v="29"/>
    </i>
    <i r="2">
      <x v="65"/>
      <x/>
    </i>
    <i t="blank" r="2">
      <x v="65"/>
    </i>
    <i r="2">
      <x v="144"/>
      <x v="2"/>
    </i>
    <i r="3">
      <x v="3"/>
    </i>
    <i t="blank" r="2">
      <x v="144"/>
    </i>
    <i r="2">
      <x v="145"/>
      <x v="2"/>
    </i>
    <i r="3">
      <x v="3"/>
    </i>
    <i r="3">
      <x v="4"/>
    </i>
    <i t="blank" r="2">
      <x v="145"/>
    </i>
    <i r="2">
      <x v="173"/>
      <x v="3"/>
    </i>
    <i t="blank" r="2">
      <x v="173"/>
    </i>
    <i r="1">
      <x v="3"/>
      <x v="96"/>
      <x v="3"/>
    </i>
    <i t="blank" r="2">
      <x v="96"/>
    </i>
    <i r="2">
      <x v="146"/>
      <x v="4"/>
    </i>
    <i t="blank" r="2">
      <x v="146"/>
    </i>
    <i r="2">
      <x v="147"/>
      <x v="3"/>
    </i>
    <i r="3">
      <x v="4"/>
    </i>
    <i t="blank" r="2">
      <x v="147"/>
    </i>
    <i r="2">
      <x v="148"/>
      <x v="4"/>
    </i>
    <i t="blank" r="2">
      <x v="148"/>
    </i>
    <i r="2">
      <x v="149"/>
      <x v="2"/>
    </i>
    <i r="3">
      <x v="3"/>
    </i>
    <i r="3">
      <x v="4"/>
    </i>
    <i t="blank" r="2">
      <x v="149"/>
    </i>
    <i r="2">
      <x v="150"/>
      <x v="3"/>
    </i>
    <i t="blank" r="2">
      <x v="150"/>
    </i>
    <i r="2">
      <x v="151"/>
      <x v="4"/>
    </i>
    <i t="blank" r="2">
      <x v="151"/>
    </i>
    <i r="2">
      <x v="153"/>
      <x v="4"/>
    </i>
    <i t="blank" r="2">
      <x v="153"/>
    </i>
    <i r="2">
      <x v="169"/>
      <x v="3"/>
    </i>
    <i t="blank" r="2">
      <x v="169"/>
    </i>
    <i r="2">
      <x v="174"/>
      <x v="3"/>
    </i>
    <i r="3">
      <x v="4"/>
    </i>
    <i t="blank" r="2">
      <x v="174"/>
    </i>
    <i r="2">
      <x v="175"/>
      <x v="1"/>
    </i>
    <i t="blank" r="2">
      <x v="175"/>
    </i>
    <i r="2">
      <x v="176"/>
      <x v="4"/>
    </i>
    <i t="blank" r="2">
      <x v="176"/>
    </i>
    <i r="2">
      <x v="177"/>
      <x v="3"/>
    </i>
    <i t="blank" r="2">
      <x v="177"/>
    </i>
    <i t="default">
      <x v="4"/>
    </i>
    <i t="blank">
      <x v="4"/>
    </i>
    <i>
      <x v="5"/>
      <x/>
      <x v="16"/>
      <x v="2"/>
    </i>
    <i r="3">
      <x v="3"/>
    </i>
    <i t="blank" r="2">
      <x v="16"/>
    </i>
    <i r="2">
      <x v="21"/>
      <x v="4"/>
    </i>
    <i t="blank" r="2">
      <x v="21"/>
    </i>
    <i r="2">
      <x v="23"/>
      <x v="3"/>
    </i>
    <i r="3">
      <x v="4"/>
    </i>
    <i t="blank" r="2">
      <x v="23"/>
    </i>
    <i r="2">
      <x v="30"/>
      <x v="3"/>
    </i>
    <i t="blank" r="2">
      <x v="30"/>
    </i>
    <i r="2">
      <x v="127"/>
      <x v="3"/>
    </i>
    <i t="blank" r="2">
      <x v="127"/>
    </i>
    <i r="2">
      <x v="129"/>
      <x v="4"/>
    </i>
    <i t="blank" r="2">
      <x v="129"/>
    </i>
    <i r="2">
      <x v="134"/>
      <x v="4"/>
    </i>
    <i t="blank" r="2">
      <x v="134"/>
    </i>
    <i r="2">
      <x v="156"/>
      <x v="3"/>
    </i>
    <i t="blank" r="2">
      <x v="156"/>
    </i>
    <i r="2">
      <x v="160"/>
      <x v="4"/>
    </i>
    <i t="blank" r="2">
      <x v="160"/>
    </i>
    <i r="2">
      <x v="163"/>
      <x v="4"/>
    </i>
    <i t="blank" r="2">
      <x v="163"/>
    </i>
    <i r="2">
      <x v="165"/>
      <x v="2"/>
    </i>
    <i r="3">
      <x v="3"/>
    </i>
    <i t="blank" r="2">
      <x v="165"/>
    </i>
    <i r="2">
      <x v="166"/>
      <x v="4"/>
    </i>
    <i t="blank" r="2">
      <x v="166"/>
    </i>
    <i r="2">
      <x v="186"/>
      <x v="3"/>
    </i>
    <i t="blank" r="2">
      <x v="186"/>
    </i>
    <i r="2">
      <x v="187"/>
      <x v="2"/>
    </i>
    <i r="3">
      <x v="3"/>
    </i>
    <i r="3">
      <x v="4"/>
    </i>
    <i t="blank" r="2">
      <x v="187"/>
    </i>
    <i r="2">
      <x v="188"/>
      <x v="4"/>
    </i>
    <i t="blank" r="2">
      <x v="188"/>
    </i>
    <i r="2">
      <x v="189"/>
      <x v="2"/>
    </i>
    <i r="3">
      <x v="3"/>
    </i>
    <i r="3">
      <x v="4"/>
    </i>
    <i t="blank" r="2">
      <x v="189"/>
    </i>
    <i r="2">
      <x v="194"/>
      <x v="4"/>
    </i>
    <i t="blank" r="2">
      <x v="194"/>
    </i>
    <i r="2">
      <x v="195"/>
      <x v="1"/>
    </i>
    <i t="blank" r="2">
      <x v="195"/>
    </i>
    <i r="2">
      <x v="196"/>
      <x v="2"/>
    </i>
    <i t="blank" r="2">
      <x v="196"/>
    </i>
    <i r="2">
      <x v="197"/>
      <x v="1"/>
    </i>
    <i t="blank" r="2">
      <x v="197"/>
    </i>
    <i r="2">
      <x v="198"/>
      <x v="4"/>
    </i>
    <i t="blank" r="2">
      <x v="198"/>
    </i>
    <i r="2">
      <x v="199"/>
      <x v="4"/>
    </i>
    <i t="blank" r="2">
      <x v="199"/>
    </i>
    <i r="2">
      <x v="200"/>
      <x v="3"/>
    </i>
    <i r="3">
      <x v="4"/>
    </i>
    <i t="blank" r="2">
      <x v="200"/>
    </i>
    <i r="2">
      <x v="201"/>
      <x v="2"/>
    </i>
    <i r="3">
      <x v="4"/>
    </i>
    <i t="blank" r="2">
      <x v="201"/>
    </i>
    <i r="1">
      <x v="1"/>
      <x v="34"/>
      <x v="3"/>
    </i>
    <i t="blank" r="2">
      <x v="34"/>
    </i>
    <i r="2">
      <x v="68"/>
      <x v="3"/>
    </i>
    <i r="3">
      <x v="4"/>
    </i>
    <i t="blank" r="2">
      <x v="68"/>
    </i>
    <i r="2">
      <x v="116"/>
      <x v="3"/>
    </i>
    <i t="blank" r="2">
      <x v="116"/>
    </i>
    <i r="2">
      <x v="136"/>
      <x v="3"/>
    </i>
    <i t="blank" r="2">
      <x v="136"/>
    </i>
    <i r="2">
      <x v="178"/>
      <x v="3"/>
    </i>
    <i t="blank" r="2">
      <x v="178"/>
    </i>
    <i r="2">
      <x v="182"/>
      <x v="2"/>
    </i>
    <i t="blank" r="2">
      <x v="182"/>
    </i>
    <i r="2">
      <x v="183"/>
      <x v="4"/>
    </i>
    <i t="blank" r="2">
      <x v="183"/>
    </i>
    <i r="2">
      <x v="184"/>
      <x v="3"/>
    </i>
    <i t="blank" r="2">
      <x v="184"/>
    </i>
    <i r="2">
      <x v="185"/>
      <x v="1"/>
    </i>
    <i t="blank" r="2">
      <x v="185"/>
    </i>
    <i r="2">
      <x v="190"/>
      <x v="2"/>
    </i>
    <i r="3">
      <x v="4"/>
    </i>
    <i t="blank" r="2">
      <x v="190"/>
    </i>
    <i r="2">
      <x v="191"/>
      <x v="4"/>
    </i>
    <i t="blank" r="2">
      <x v="191"/>
    </i>
    <i r="2">
      <x v="192"/>
      <x v="2"/>
    </i>
    <i r="3">
      <x v="4"/>
    </i>
    <i t="blank" r="2">
      <x v="192"/>
    </i>
    <i r="2">
      <x v="193"/>
      <x v="2"/>
    </i>
    <i r="3">
      <x v="4"/>
    </i>
    <i t="blank" r="2">
      <x v="193"/>
    </i>
    <i r="1">
      <x v="2"/>
      <x v="65"/>
      <x/>
    </i>
    <i t="blank" r="2">
      <x v="65"/>
    </i>
    <i r="2">
      <x v="145"/>
      <x v="2"/>
    </i>
    <i r="3">
      <x v="3"/>
    </i>
    <i r="3">
      <x v="4"/>
    </i>
    <i t="blank" r="2">
      <x v="145"/>
    </i>
    <i r="2">
      <x v="202"/>
      <x v="3"/>
    </i>
    <i t="blank" r="2">
      <x v="202"/>
    </i>
    <i r="2">
      <x v="203"/>
      <x v="2"/>
    </i>
    <i r="3">
      <x v="3"/>
    </i>
    <i t="blank" r="2">
      <x v="203"/>
    </i>
    <i r="2">
      <x v="204"/>
      <x v="2"/>
    </i>
    <i r="3">
      <x v="3"/>
    </i>
    <i t="blank" r="2">
      <x v="204"/>
    </i>
    <i r="2">
      <x v="205"/>
      <x v="2"/>
    </i>
    <i r="3">
      <x v="3"/>
    </i>
    <i r="3">
      <x v="4"/>
    </i>
    <i t="blank" r="2">
      <x v="205"/>
    </i>
    <i r="2">
      <x v="206"/>
      <x v="3"/>
    </i>
    <i t="blank" r="2">
      <x v="206"/>
    </i>
    <i r="2">
      <x v="207"/>
      <x v="1"/>
    </i>
    <i t="blank" r="2">
      <x v="207"/>
    </i>
    <i r="2">
      <x v="208"/>
      <x v="2"/>
    </i>
    <i r="3">
      <x v="3"/>
    </i>
    <i t="blank" r="2">
      <x v="208"/>
    </i>
    <i r="1">
      <x v="3"/>
      <x v="22"/>
      <x v="1"/>
    </i>
    <i t="blank" r="2">
      <x v="22"/>
    </i>
    <i r="2">
      <x v="28"/>
      <x v="4"/>
    </i>
    <i t="blank" r="2">
      <x v="28"/>
    </i>
    <i r="2">
      <x v="96"/>
      <x v="3"/>
    </i>
    <i t="blank" r="2">
      <x v="96"/>
    </i>
    <i r="2">
      <x v="149"/>
      <x v="2"/>
    </i>
    <i r="3">
      <x v="3"/>
    </i>
    <i r="3">
      <x v="4"/>
    </i>
    <i t="blank" r="2">
      <x v="149"/>
    </i>
    <i r="2">
      <x v="153"/>
      <x v="4"/>
    </i>
    <i t="blank" r="2">
      <x v="153"/>
    </i>
    <i r="2">
      <x v="169"/>
      <x v="3"/>
    </i>
    <i t="blank" r="2">
      <x v="169"/>
    </i>
    <i r="2">
      <x v="174"/>
      <x v="3"/>
    </i>
    <i r="3">
      <x v="4"/>
    </i>
    <i t="blank" r="2">
      <x v="174"/>
    </i>
    <i r="2">
      <x v="177"/>
      <x v="3"/>
    </i>
    <i t="blank" r="2">
      <x v="177"/>
    </i>
    <i r="2">
      <x v="209"/>
      <x v="3"/>
    </i>
    <i t="blank" r="2">
      <x v="209"/>
    </i>
    <i r="2">
      <x v="210"/>
      <x v="3"/>
    </i>
    <i r="3">
      <x v="4"/>
    </i>
    <i t="blank" r="2">
      <x v="210"/>
    </i>
    <i r="2">
      <x v="211"/>
      <x v="1"/>
    </i>
    <i t="blank" r="2">
      <x v="211"/>
    </i>
    <i r="2">
      <x v="212"/>
      <x v="3"/>
    </i>
    <i t="blank" r="2">
      <x v="212"/>
    </i>
    <i r="2">
      <x v="213"/>
      <x v="4"/>
    </i>
    <i t="blank" r="2">
      <x v="213"/>
    </i>
    <i t="default">
      <x v="5"/>
    </i>
    <i t="blank">
      <x v="5"/>
    </i>
    <i>
      <x v="6"/>
      <x/>
      <x v="21"/>
      <x v="4"/>
    </i>
    <i t="blank" r="2">
      <x v="21"/>
    </i>
    <i r="2">
      <x v="30"/>
      <x v="3"/>
    </i>
    <i t="blank" r="2">
      <x v="30"/>
    </i>
    <i r="2">
      <x v="129"/>
      <x v="4"/>
    </i>
    <i t="blank" r="2">
      <x v="129"/>
    </i>
    <i r="2">
      <x v="156"/>
      <x v="3"/>
    </i>
    <i t="blank" r="2">
      <x v="156"/>
    </i>
    <i r="2">
      <x v="160"/>
      <x v="4"/>
    </i>
    <i t="blank" r="2">
      <x v="160"/>
    </i>
    <i r="2">
      <x v="194"/>
      <x v="4"/>
    </i>
    <i t="blank" r="2">
      <x v="194"/>
    </i>
    <i r="2">
      <x v="198"/>
      <x v="4"/>
    </i>
    <i t="blank" r="2">
      <x v="198"/>
    </i>
    <i r="2">
      <x v="199"/>
      <x v="4"/>
    </i>
    <i t="blank" r="2">
      <x v="199"/>
    </i>
    <i r="2">
      <x v="200"/>
      <x v="3"/>
    </i>
    <i r="3">
      <x v="4"/>
    </i>
    <i t="blank" r="2">
      <x v="200"/>
    </i>
    <i r="2">
      <x v="201"/>
      <x v="2"/>
    </i>
    <i t="blank" r="2">
      <x v="201"/>
    </i>
    <i r="2">
      <x v="216"/>
      <x v="3"/>
    </i>
    <i t="blank" r="2">
      <x v="216"/>
    </i>
    <i r="2">
      <x v="217"/>
      <x v="3"/>
    </i>
    <i t="blank" r="2">
      <x v="217"/>
    </i>
    <i r="2">
      <x v="218"/>
      <x v="2"/>
    </i>
    <i t="blank" r="2">
      <x v="218"/>
    </i>
    <i r="2">
      <x v="219"/>
      <x v="4"/>
    </i>
    <i t="blank" r="2">
      <x v="219"/>
    </i>
    <i r="2">
      <x v="220"/>
      <x v="1"/>
    </i>
    <i t="blank" r="2">
      <x v="220"/>
    </i>
    <i r="2">
      <x v="221"/>
      <x v="4"/>
    </i>
    <i t="blank" r="2">
      <x v="221"/>
    </i>
    <i r="2">
      <x v="222"/>
      <x v="2"/>
    </i>
    <i r="3">
      <x v="3"/>
    </i>
    <i t="blank" r="2">
      <x v="222"/>
    </i>
    <i r="2">
      <x v="223"/>
      <x v="2"/>
    </i>
    <i r="3">
      <x v="3"/>
    </i>
    <i t="blank" r="2">
      <x v="223"/>
    </i>
    <i r="1">
      <x v="1"/>
      <x v="34"/>
      <x v="3"/>
    </i>
    <i t="blank" r="2">
      <x v="34"/>
    </i>
    <i r="2">
      <x v="190"/>
      <x v="2"/>
    </i>
    <i r="3">
      <x v="4"/>
    </i>
    <i t="blank" r="2">
      <x v="190"/>
    </i>
    <i r="2">
      <x v="191"/>
      <x v="4"/>
    </i>
    <i t="blank" r="2">
      <x v="191"/>
    </i>
    <i r="2">
      <x v="192"/>
      <x v="2"/>
    </i>
    <i r="3">
      <x v="4"/>
    </i>
    <i t="blank" r="2">
      <x v="192"/>
    </i>
    <i r="2">
      <x v="193"/>
      <x v="2"/>
    </i>
    <i r="3">
      <x v="4"/>
    </i>
    <i t="blank" r="2">
      <x v="193"/>
    </i>
    <i r="2">
      <x v="214"/>
      <x v="3"/>
    </i>
    <i r="3">
      <x v="4"/>
    </i>
    <i t="blank" r="2">
      <x v="214"/>
    </i>
    <i r="2">
      <x v="215"/>
      <x v="1"/>
    </i>
    <i t="blank" r="2">
      <x v="215"/>
    </i>
    <i r="1">
      <x v="2"/>
      <x v="65"/>
      <x/>
    </i>
    <i t="blank" r="2">
      <x v="65"/>
    </i>
    <i r="2">
      <x v="202"/>
      <x v="3"/>
    </i>
    <i t="blank" r="2">
      <x v="202"/>
    </i>
    <i r="2">
      <x v="205"/>
      <x v="2"/>
    </i>
    <i r="3">
      <x v="3"/>
    </i>
    <i r="3">
      <x v="4"/>
    </i>
    <i t="blank" r="2">
      <x v="205"/>
    </i>
    <i r="2">
      <x v="206"/>
      <x v="3"/>
    </i>
    <i t="blank" r="2">
      <x v="206"/>
    </i>
    <i r="2">
      <x v="224"/>
      <x v="2"/>
    </i>
    <i r="3">
      <x v="3"/>
    </i>
    <i r="3">
      <x v="4"/>
    </i>
    <i t="blank" r="2">
      <x v="224"/>
    </i>
    <i r="2">
      <x v="225"/>
      <x v="2"/>
    </i>
    <i r="3">
      <x v="3"/>
    </i>
    <i t="blank" r="2">
      <x v="225"/>
    </i>
    <i r="2">
      <x v="226"/>
      <x v="4"/>
    </i>
    <i t="blank" r="2">
      <x v="226"/>
    </i>
    <i r="1">
      <x v="3"/>
      <x v="22"/>
      <x v="1"/>
    </i>
    <i t="blank" r="2">
      <x v="22"/>
    </i>
    <i r="2">
      <x v="28"/>
      <x v="4"/>
    </i>
    <i t="blank" r="2">
      <x v="28"/>
    </i>
    <i r="2">
      <x v="96"/>
      <x v="3"/>
    </i>
    <i t="blank" r="2">
      <x v="96"/>
    </i>
    <i r="2">
      <x v="149"/>
      <x v="2"/>
    </i>
    <i r="3">
      <x v="3"/>
    </i>
    <i r="3">
      <x v="4"/>
    </i>
    <i t="blank" r="2">
      <x v="149"/>
    </i>
    <i r="2">
      <x v="153"/>
      <x v="4"/>
    </i>
    <i t="blank" r="2">
      <x v="153"/>
    </i>
    <i r="2">
      <x v="209"/>
      <x v="3"/>
    </i>
    <i t="blank" r="2">
      <x v="209"/>
    </i>
    <i r="2">
      <x v="210"/>
      <x v="3"/>
    </i>
    <i t="blank" r="2">
      <x v="210"/>
    </i>
    <i r="2">
      <x v="212"/>
      <x v="3"/>
    </i>
    <i t="blank" r="2">
      <x v="212"/>
    </i>
    <i r="2">
      <x v="213"/>
      <x v="4"/>
    </i>
    <i t="blank" r="2">
      <x v="213"/>
    </i>
    <i r="2">
      <x v="227"/>
      <x v="4"/>
    </i>
    <i t="blank" r="2">
      <x v="227"/>
    </i>
    <i r="2">
      <x v="228"/>
      <x v="3"/>
    </i>
    <i t="blank" r="2">
      <x v="228"/>
    </i>
    <i t="default">
      <x v="6"/>
    </i>
    <i t="blank">
      <x v="6"/>
    </i>
    <i t="grand">
      <x/>
    </i>
  </rowItems>
  <colItems count="1">
    <i/>
  </colItems>
  <pageFields count="1">
    <pageField fld="15" hier="-1"/>
  </pageFields>
  <dataFields count="1">
    <dataField name="Sum of Positionstotal_exkl" fld="11" baseField="16" baseItem="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973"/>
  <sheetViews>
    <sheetView workbookViewId="0">
      <selection activeCell="B7" sqref="B7"/>
    </sheetView>
  </sheetViews>
  <sheetFormatPr defaultRowHeight="15" x14ac:dyDescent="0.25"/>
  <cols>
    <col min="1" max="1" width="34.140625" customWidth="1"/>
    <col min="2" max="2" width="33.140625" bestFit="1" customWidth="1"/>
    <col min="3" max="3" width="55" bestFit="1" customWidth="1"/>
    <col min="4" max="4" width="14.85546875" customWidth="1"/>
    <col min="5" max="5" width="25" bestFit="1" customWidth="1"/>
  </cols>
  <sheetData>
    <row r="4" spans="1:5" x14ac:dyDescent="0.25">
      <c r="A4" s="14" t="s">
        <v>15</v>
      </c>
      <c r="B4" t="s">
        <v>32</v>
      </c>
    </row>
    <row r="6" spans="1:5" x14ac:dyDescent="0.25">
      <c r="A6" s="14" t="s">
        <v>166</v>
      </c>
      <c r="B6" s="14" t="s">
        <v>167</v>
      </c>
      <c r="C6" s="14" t="s">
        <v>164</v>
      </c>
      <c r="D6" s="14" t="s">
        <v>165</v>
      </c>
      <c r="E6" t="s">
        <v>152</v>
      </c>
    </row>
    <row r="7" spans="1:5" x14ac:dyDescent="0.25">
      <c r="A7" t="s">
        <v>85</v>
      </c>
      <c r="B7" t="s">
        <v>161</v>
      </c>
      <c r="C7" t="s">
        <v>43</v>
      </c>
      <c r="D7" t="s">
        <v>37</v>
      </c>
      <c r="E7" s="15">
        <v>1377.4499999999998</v>
      </c>
    </row>
    <row r="8" spans="1:5" x14ac:dyDescent="0.25">
      <c r="A8" t="s">
        <v>85</v>
      </c>
      <c r="B8" t="s">
        <v>161</v>
      </c>
      <c r="D8" t="s">
        <v>52</v>
      </c>
      <c r="E8" s="15">
        <v>5207.6499999999996</v>
      </c>
    </row>
    <row r="9" spans="1:5" x14ac:dyDescent="0.25">
      <c r="E9" s="15"/>
    </row>
    <row r="10" spans="1:5" x14ac:dyDescent="0.25">
      <c r="A10" t="s">
        <v>85</v>
      </c>
      <c r="B10" t="s">
        <v>161</v>
      </c>
      <c r="C10" t="s">
        <v>87</v>
      </c>
      <c r="D10" t="s">
        <v>37</v>
      </c>
      <c r="E10" s="15">
        <v>2032.7</v>
      </c>
    </row>
    <row r="11" spans="1:5" x14ac:dyDescent="0.25">
      <c r="A11" t="s">
        <v>85</v>
      </c>
      <c r="B11" t="s">
        <v>161</v>
      </c>
      <c r="D11" t="s">
        <v>52</v>
      </c>
      <c r="E11" s="15">
        <v>7260.5</v>
      </c>
    </row>
    <row r="12" spans="1:5" x14ac:dyDescent="0.25">
      <c r="E12" s="15"/>
    </row>
    <row r="13" spans="1:5" x14ac:dyDescent="0.25">
      <c r="A13" t="s">
        <v>85</v>
      </c>
      <c r="B13" t="s">
        <v>161</v>
      </c>
      <c r="C13" t="s">
        <v>89</v>
      </c>
      <c r="D13" t="s">
        <v>37</v>
      </c>
      <c r="E13" s="15">
        <v>4320.8999999999996</v>
      </c>
    </row>
    <row r="14" spans="1:5" x14ac:dyDescent="0.25">
      <c r="A14" t="s">
        <v>85</v>
      </c>
      <c r="B14" t="s">
        <v>161</v>
      </c>
      <c r="D14" t="s">
        <v>52</v>
      </c>
      <c r="E14" s="15">
        <v>5374.2999999999993</v>
      </c>
    </row>
    <row r="15" spans="1:5" x14ac:dyDescent="0.25">
      <c r="E15" s="15"/>
    </row>
    <row r="16" spans="1:5" x14ac:dyDescent="0.25">
      <c r="A16" t="s">
        <v>85</v>
      </c>
      <c r="B16" t="s">
        <v>161</v>
      </c>
      <c r="C16" t="s">
        <v>88</v>
      </c>
      <c r="D16" t="s">
        <v>37</v>
      </c>
      <c r="E16" s="15">
        <v>2311.5</v>
      </c>
    </row>
    <row r="17" spans="1:5" x14ac:dyDescent="0.25">
      <c r="A17" t="s">
        <v>85</v>
      </c>
      <c r="B17" t="s">
        <v>161</v>
      </c>
      <c r="D17" t="s">
        <v>52</v>
      </c>
      <c r="E17" s="15">
        <v>2830.8999999999996</v>
      </c>
    </row>
    <row r="18" spans="1:5" x14ac:dyDescent="0.25">
      <c r="E18" s="15"/>
    </row>
    <row r="19" spans="1:5" x14ac:dyDescent="0.25">
      <c r="A19" t="s">
        <v>85</v>
      </c>
      <c r="B19" t="s">
        <v>161</v>
      </c>
      <c r="C19" t="s">
        <v>75</v>
      </c>
      <c r="D19" t="s">
        <v>73</v>
      </c>
      <c r="E19" s="15">
        <v>4051.05</v>
      </c>
    </row>
    <row r="20" spans="1:5" x14ac:dyDescent="0.25">
      <c r="E20" s="15"/>
    </row>
    <row r="21" spans="1:5" x14ac:dyDescent="0.25">
      <c r="A21" t="s">
        <v>85</v>
      </c>
      <c r="B21" t="s">
        <v>161</v>
      </c>
      <c r="C21" t="s">
        <v>99</v>
      </c>
      <c r="D21" t="s">
        <v>73</v>
      </c>
      <c r="E21" s="15">
        <v>9828.1</v>
      </c>
    </row>
    <row r="22" spans="1:5" x14ac:dyDescent="0.25">
      <c r="E22" s="15"/>
    </row>
    <row r="23" spans="1:5" x14ac:dyDescent="0.25">
      <c r="A23" t="s">
        <v>85</v>
      </c>
      <c r="B23" t="s">
        <v>161</v>
      </c>
      <c r="C23" t="s">
        <v>98</v>
      </c>
      <c r="D23" t="s">
        <v>73</v>
      </c>
      <c r="E23" s="15">
        <v>9828.1</v>
      </c>
    </row>
    <row r="24" spans="1:5" x14ac:dyDescent="0.25">
      <c r="E24" s="15"/>
    </row>
    <row r="25" spans="1:5" x14ac:dyDescent="0.25">
      <c r="A25" t="s">
        <v>85</v>
      </c>
      <c r="B25" t="s">
        <v>161</v>
      </c>
      <c r="C25" t="s">
        <v>218</v>
      </c>
      <c r="D25" t="s">
        <v>73</v>
      </c>
      <c r="E25" s="15">
        <v>5128.7499999999991</v>
      </c>
    </row>
    <row r="26" spans="1:5" x14ac:dyDescent="0.25">
      <c r="E26" s="15"/>
    </row>
    <row r="27" spans="1:5" x14ac:dyDescent="0.25">
      <c r="A27" t="s">
        <v>85</v>
      </c>
      <c r="B27" t="s">
        <v>161</v>
      </c>
      <c r="C27" t="s">
        <v>225</v>
      </c>
      <c r="D27" t="s">
        <v>52</v>
      </c>
      <c r="E27" s="15">
        <v>7968.7999999999993</v>
      </c>
    </row>
    <row r="28" spans="1:5" x14ac:dyDescent="0.25">
      <c r="E28" s="15"/>
    </row>
    <row r="29" spans="1:5" x14ac:dyDescent="0.25">
      <c r="A29" t="s">
        <v>85</v>
      </c>
      <c r="B29" t="s">
        <v>161</v>
      </c>
      <c r="C29" t="s">
        <v>263</v>
      </c>
      <c r="D29" t="s">
        <v>52</v>
      </c>
      <c r="E29" s="15">
        <v>2399</v>
      </c>
    </row>
    <row r="30" spans="1:5" x14ac:dyDescent="0.25">
      <c r="A30" t="s">
        <v>85</v>
      </c>
      <c r="B30" t="s">
        <v>161</v>
      </c>
      <c r="D30" t="s">
        <v>73</v>
      </c>
      <c r="E30" s="15">
        <v>2009.5499999999997</v>
      </c>
    </row>
    <row r="31" spans="1:5" x14ac:dyDescent="0.25">
      <c r="E31" s="15"/>
    </row>
    <row r="32" spans="1:5" x14ac:dyDescent="0.25">
      <c r="A32" t="s">
        <v>85</v>
      </c>
      <c r="B32" t="s">
        <v>161</v>
      </c>
      <c r="C32" t="s">
        <v>264</v>
      </c>
      <c r="D32" t="s">
        <v>73</v>
      </c>
      <c r="E32" s="15">
        <v>1200</v>
      </c>
    </row>
    <row r="33" spans="1:5" x14ac:dyDescent="0.25">
      <c r="E33" s="15"/>
    </row>
    <row r="34" spans="1:5" x14ac:dyDescent="0.25">
      <c r="A34" t="s">
        <v>85</v>
      </c>
      <c r="B34" t="s">
        <v>161</v>
      </c>
      <c r="C34" t="s">
        <v>282</v>
      </c>
      <c r="D34" t="s">
        <v>52</v>
      </c>
      <c r="E34" s="15">
        <v>20195</v>
      </c>
    </row>
    <row r="35" spans="1:5" x14ac:dyDescent="0.25">
      <c r="E35" s="15"/>
    </row>
    <row r="36" spans="1:5" x14ac:dyDescent="0.25">
      <c r="A36" t="s">
        <v>85</v>
      </c>
      <c r="B36" t="s">
        <v>161</v>
      </c>
      <c r="C36" t="s">
        <v>337</v>
      </c>
      <c r="D36" t="s">
        <v>73</v>
      </c>
      <c r="E36" s="15">
        <v>2572.3000000000002</v>
      </c>
    </row>
    <row r="37" spans="1:5" x14ac:dyDescent="0.25">
      <c r="E37" s="15"/>
    </row>
    <row r="38" spans="1:5" x14ac:dyDescent="0.25">
      <c r="A38" t="s">
        <v>85</v>
      </c>
      <c r="B38" t="s">
        <v>161</v>
      </c>
      <c r="C38" t="s">
        <v>334</v>
      </c>
      <c r="D38" t="s">
        <v>37</v>
      </c>
      <c r="E38" s="15">
        <v>1442.1499999999999</v>
      </c>
    </row>
    <row r="39" spans="1:5" x14ac:dyDescent="0.25">
      <c r="A39" t="s">
        <v>85</v>
      </c>
      <c r="B39" t="s">
        <v>161</v>
      </c>
      <c r="D39" t="s">
        <v>52</v>
      </c>
      <c r="E39" s="15">
        <v>4310.7</v>
      </c>
    </row>
    <row r="40" spans="1:5" x14ac:dyDescent="0.25">
      <c r="E40" s="15"/>
    </row>
    <row r="41" spans="1:5" x14ac:dyDescent="0.25">
      <c r="A41" t="s">
        <v>85</v>
      </c>
      <c r="B41" t="s">
        <v>161</v>
      </c>
      <c r="C41" t="s">
        <v>345</v>
      </c>
      <c r="D41" t="s">
        <v>73</v>
      </c>
      <c r="E41" s="15">
        <v>19457.900000000001</v>
      </c>
    </row>
    <row r="42" spans="1:5" x14ac:dyDescent="0.25">
      <c r="E42" s="15"/>
    </row>
    <row r="43" spans="1:5" x14ac:dyDescent="0.25">
      <c r="A43" t="s">
        <v>85</v>
      </c>
      <c r="B43" t="s">
        <v>161</v>
      </c>
      <c r="C43" t="s">
        <v>342</v>
      </c>
      <c r="D43" t="s">
        <v>73</v>
      </c>
      <c r="E43" s="15">
        <v>180.05</v>
      </c>
    </row>
    <row r="44" spans="1:5" x14ac:dyDescent="0.25">
      <c r="E44" s="15"/>
    </row>
    <row r="45" spans="1:5" x14ac:dyDescent="0.25">
      <c r="A45" t="s">
        <v>85</v>
      </c>
      <c r="B45" t="s">
        <v>161</v>
      </c>
      <c r="C45" t="s">
        <v>341</v>
      </c>
      <c r="D45" t="s">
        <v>73</v>
      </c>
      <c r="E45" s="15">
        <v>10000</v>
      </c>
    </row>
    <row r="46" spans="1:5" x14ac:dyDescent="0.25">
      <c r="E46" s="15"/>
    </row>
    <row r="47" spans="1:5" x14ac:dyDescent="0.25">
      <c r="A47" t="s">
        <v>85</v>
      </c>
      <c r="B47" t="s">
        <v>161</v>
      </c>
      <c r="C47" t="s">
        <v>385</v>
      </c>
      <c r="D47" t="s">
        <v>52</v>
      </c>
      <c r="E47" s="15">
        <v>503.8</v>
      </c>
    </row>
    <row r="48" spans="1:5" x14ac:dyDescent="0.25">
      <c r="E48" s="15"/>
    </row>
    <row r="49" spans="1:5" x14ac:dyDescent="0.25">
      <c r="A49" t="s">
        <v>85</v>
      </c>
      <c r="B49" t="s">
        <v>161</v>
      </c>
      <c r="C49" t="s">
        <v>386</v>
      </c>
      <c r="D49" t="s">
        <v>52</v>
      </c>
      <c r="E49" s="15">
        <v>24035.899999999998</v>
      </c>
    </row>
    <row r="50" spans="1:5" x14ac:dyDescent="0.25">
      <c r="A50" t="s">
        <v>85</v>
      </c>
      <c r="B50" t="s">
        <v>161</v>
      </c>
      <c r="D50" t="s">
        <v>73</v>
      </c>
      <c r="E50" s="15">
        <v>2495.1999999999998</v>
      </c>
    </row>
    <row r="51" spans="1:5" x14ac:dyDescent="0.25">
      <c r="E51" s="15"/>
    </row>
    <row r="52" spans="1:5" x14ac:dyDescent="0.25">
      <c r="A52" t="s">
        <v>85</v>
      </c>
      <c r="B52" t="s">
        <v>161</v>
      </c>
      <c r="C52" t="s">
        <v>399</v>
      </c>
      <c r="D52" t="s">
        <v>73</v>
      </c>
      <c r="E52" s="15">
        <v>3625.9500000000003</v>
      </c>
    </row>
    <row r="53" spans="1:5" x14ac:dyDescent="0.25">
      <c r="E53" s="15"/>
    </row>
    <row r="54" spans="1:5" x14ac:dyDescent="0.25">
      <c r="A54" t="s">
        <v>85</v>
      </c>
      <c r="B54" t="s">
        <v>161</v>
      </c>
      <c r="C54" t="s">
        <v>242</v>
      </c>
      <c r="D54" t="s">
        <v>52</v>
      </c>
      <c r="E54" s="15">
        <v>3564.4</v>
      </c>
    </row>
    <row r="55" spans="1:5" x14ac:dyDescent="0.25">
      <c r="E55" s="15"/>
    </row>
    <row r="56" spans="1:5" x14ac:dyDescent="0.25">
      <c r="A56" t="s">
        <v>85</v>
      </c>
      <c r="B56" t="s">
        <v>161</v>
      </c>
      <c r="C56" t="s">
        <v>363</v>
      </c>
      <c r="D56" t="s">
        <v>37</v>
      </c>
      <c r="E56" s="15">
        <v>988.35</v>
      </c>
    </row>
    <row r="57" spans="1:5" x14ac:dyDescent="0.25">
      <c r="A57" t="s">
        <v>85</v>
      </c>
      <c r="B57" t="s">
        <v>161</v>
      </c>
      <c r="D57" t="s">
        <v>52</v>
      </c>
      <c r="E57" s="15">
        <v>4297.75</v>
      </c>
    </row>
    <row r="58" spans="1:5" x14ac:dyDescent="0.25">
      <c r="A58" t="s">
        <v>85</v>
      </c>
      <c r="B58" t="s">
        <v>161</v>
      </c>
      <c r="D58" t="s">
        <v>73</v>
      </c>
      <c r="E58" s="15">
        <v>3569.25</v>
      </c>
    </row>
    <row r="59" spans="1:5" x14ac:dyDescent="0.25">
      <c r="E59" s="15"/>
    </row>
    <row r="60" spans="1:5" x14ac:dyDescent="0.25">
      <c r="A60" t="s">
        <v>85</v>
      </c>
      <c r="B60" t="s">
        <v>162</v>
      </c>
      <c r="C60" t="s">
        <v>216</v>
      </c>
      <c r="D60" t="s">
        <v>52</v>
      </c>
      <c r="E60" s="15">
        <v>161.85</v>
      </c>
    </row>
    <row r="61" spans="1:5" x14ac:dyDescent="0.25">
      <c r="E61" s="15"/>
    </row>
    <row r="62" spans="1:5" x14ac:dyDescent="0.25">
      <c r="A62" t="s">
        <v>85</v>
      </c>
      <c r="B62" t="s">
        <v>162</v>
      </c>
      <c r="C62" t="s">
        <v>245</v>
      </c>
      <c r="D62" t="s">
        <v>52</v>
      </c>
      <c r="E62" s="15">
        <v>7.1</v>
      </c>
    </row>
    <row r="63" spans="1:5" x14ac:dyDescent="0.25">
      <c r="E63" s="15"/>
    </row>
    <row r="64" spans="1:5" x14ac:dyDescent="0.25">
      <c r="A64" t="s">
        <v>85</v>
      </c>
      <c r="B64" t="s">
        <v>162</v>
      </c>
      <c r="C64" t="s">
        <v>289</v>
      </c>
      <c r="D64" t="s">
        <v>73</v>
      </c>
      <c r="E64" s="15">
        <v>4814.25</v>
      </c>
    </row>
    <row r="65" spans="1:5" x14ac:dyDescent="0.25">
      <c r="E65" s="15"/>
    </row>
    <row r="66" spans="1:5" x14ac:dyDescent="0.25">
      <c r="A66" t="s">
        <v>85</v>
      </c>
      <c r="B66" t="s">
        <v>162</v>
      </c>
      <c r="C66" t="s">
        <v>288</v>
      </c>
      <c r="D66" t="s">
        <v>73</v>
      </c>
      <c r="E66" s="15">
        <v>3942.4</v>
      </c>
    </row>
    <row r="67" spans="1:5" x14ac:dyDescent="0.25">
      <c r="E67" s="15"/>
    </row>
    <row r="68" spans="1:5" x14ac:dyDescent="0.25">
      <c r="A68" t="s">
        <v>85</v>
      </c>
      <c r="B68" t="s">
        <v>162</v>
      </c>
      <c r="C68" t="s">
        <v>287</v>
      </c>
      <c r="D68" t="s">
        <v>73</v>
      </c>
      <c r="E68" s="15">
        <v>3224.7</v>
      </c>
    </row>
    <row r="69" spans="1:5" x14ac:dyDescent="0.25">
      <c r="E69" s="15"/>
    </row>
    <row r="70" spans="1:5" x14ac:dyDescent="0.25">
      <c r="A70" t="s">
        <v>85</v>
      </c>
      <c r="B70" t="s">
        <v>162</v>
      </c>
      <c r="C70" t="s">
        <v>286</v>
      </c>
      <c r="D70" t="s">
        <v>73</v>
      </c>
      <c r="E70" s="15">
        <v>3815.4</v>
      </c>
    </row>
    <row r="71" spans="1:5" x14ac:dyDescent="0.25">
      <c r="E71" s="15"/>
    </row>
    <row r="72" spans="1:5" x14ac:dyDescent="0.25">
      <c r="A72" t="s">
        <v>85</v>
      </c>
      <c r="B72" t="s">
        <v>162</v>
      </c>
      <c r="C72" t="s">
        <v>427</v>
      </c>
      <c r="D72" t="s">
        <v>84</v>
      </c>
      <c r="E72" s="15">
        <v>14143.8</v>
      </c>
    </row>
    <row r="73" spans="1:5" x14ac:dyDescent="0.25">
      <c r="E73" s="15"/>
    </row>
    <row r="74" spans="1:5" x14ac:dyDescent="0.25">
      <c r="A74" t="s">
        <v>85</v>
      </c>
      <c r="B74" t="s">
        <v>162</v>
      </c>
      <c r="C74" t="s">
        <v>428</v>
      </c>
      <c r="D74" t="s">
        <v>84</v>
      </c>
      <c r="E74" s="15">
        <v>14143.8</v>
      </c>
    </row>
    <row r="75" spans="1:5" x14ac:dyDescent="0.25">
      <c r="E75" s="15"/>
    </row>
    <row r="76" spans="1:5" x14ac:dyDescent="0.25">
      <c r="A76" t="s">
        <v>85</v>
      </c>
      <c r="B76" t="s">
        <v>162</v>
      </c>
      <c r="C76" t="s">
        <v>429</v>
      </c>
      <c r="D76" t="s">
        <v>84</v>
      </c>
      <c r="E76" s="15">
        <v>14143.8</v>
      </c>
    </row>
    <row r="77" spans="1:5" x14ac:dyDescent="0.25">
      <c r="E77" s="15"/>
    </row>
    <row r="78" spans="1:5" x14ac:dyDescent="0.25">
      <c r="A78" t="s">
        <v>85</v>
      </c>
      <c r="B78" t="s">
        <v>163</v>
      </c>
      <c r="C78" t="s">
        <v>308</v>
      </c>
      <c r="D78" t="s">
        <v>52</v>
      </c>
      <c r="E78" s="15">
        <v>6000</v>
      </c>
    </row>
    <row r="79" spans="1:5" x14ac:dyDescent="0.25">
      <c r="E79" s="15"/>
    </row>
    <row r="80" spans="1:5" x14ac:dyDescent="0.25">
      <c r="A80" t="s">
        <v>85</v>
      </c>
      <c r="B80" t="s">
        <v>163</v>
      </c>
      <c r="C80" t="s">
        <v>356</v>
      </c>
      <c r="D80" t="s">
        <v>33</v>
      </c>
      <c r="E80" s="15">
        <v>20000</v>
      </c>
    </row>
    <row r="81" spans="1:5" x14ac:dyDescent="0.25">
      <c r="E81" s="15"/>
    </row>
    <row r="82" spans="1:5" x14ac:dyDescent="0.25">
      <c r="A82" t="s">
        <v>85</v>
      </c>
      <c r="B82" t="s">
        <v>163</v>
      </c>
      <c r="C82" t="s">
        <v>372</v>
      </c>
      <c r="D82" t="s">
        <v>37</v>
      </c>
      <c r="E82" s="15">
        <v>19000</v>
      </c>
    </row>
    <row r="83" spans="1:5" x14ac:dyDescent="0.25">
      <c r="A83" t="s">
        <v>85</v>
      </c>
      <c r="B83" t="s">
        <v>163</v>
      </c>
      <c r="D83" t="s">
        <v>52</v>
      </c>
      <c r="E83" s="15">
        <v>19000</v>
      </c>
    </row>
    <row r="84" spans="1:5" x14ac:dyDescent="0.25">
      <c r="E84" s="15"/>
    </row>
    <row r="85" spans="1:5" x14ac:dyDescent="0.25">
      <c r="A85" t="s">
        <v>85</v>
      </c>
      <c r="B85" t="s">
        <v>163</v>
      </c>
      <c r="C85" t="s">
        <v>377</v>
      </c>
      <c r="D85" t="s">
        <v>52</v>
      </c>
      <c r="E85" s="15">
        <v>656.55</v>
      </c>
    </row>
    <row r="86" spans="1:5" x14ac:dyDescent="0.25">
      <c r="E86" s="15"/>
    </row>
    <row r="87" spans="1:5" x14ac:dyDescent="0.25">
      <c r="A87" t="s">
        <v>85</v>
      </c>
      <c r="B87" t="s">
        <v>163</v>
      </c>
      <c r="C87" t="s">
        <v>383</v>
      </c>
      <c r="D87" t="s">
        <v>52</v>
      </c>
      <c r="E87" s="15">
        <v>10253.450000000001</v>
      </c>
    </row>
    <row r="88" spans="1:5" x14ac:dyDescent="0.25">
      <c r="A88" t="s">
        <v>85</v>
      </c>
      <c r="B88" t="s">
        <v>163</v>
      </c>
      <c r="D88" t="s">
        <v>73</v>
      </c>
      <c r="E88" s="15">
        <v>8831.75</v>
      </c>
    </row>
    <row r="89" spans="1:5" x14ac:dyDescent="0.25">
      <c r="E89" s="15"/>
    </row>
    <row r="90" spans="1:5" x14ac:dyDescent="0.25">
      <c r="A90" t="s">
        <v>85</v>
      </c>
      <c r="B90" t="s">
        <v>163</v>
      </c>
      <c r="C90" t="s">
        <v>355</v>
      </c>
      <c r="D90" t="s">
        <v>33</v>
      </c>
      <c r="E90" s="15">
        <v>370.65</v>
      </c>
    </row>
    <row r="91" spans="1:5" x14ac:dyDescent="0.25">
      <c r="E91" s="15"/>
    </row>
    <row r="92" spans="1:5" x14ac:dyDescent="0.25">
      <c r="A92" t="s">
        <v>85</v>
      </c>
      <c r="B92" t="s">
        <v>160</v>
      </c>
      <c r="C92" t="s">
        <v>262</v>
      </c>
      <c r="D92" t="s">
        <v>73</v>
      </c>
      <c r="E92" s="15">
        <v>14198.400000000001</v>
      </c>
    </row>
    <row r="93" spans="1:5" x14ac:dyDescent="0.25">
      <c r="E93" s="15"/>
    </row>
    <row r="94" spans="1:5" x14ac:dyDescent="0.25">
      <c r="A94" t="s">
        <v>85</v>
      </c>
      <c r="B94" t="s">
        <v>160</v>
      </c>
      <c r="C94" t="s">
        <v>258</v>
      </c>
      <c r="D94" t="s">
        <v>52</v>
      </c>
      <c r="E94" s="15">
        <v>18168</v>
      </c>
    </row>
    <row r="95" spans="1:5" x14ac:dyDescent="0.25">
      <c r="E95" s="15"/>
    </row>
    <row r="96" spans="1:5" x14ac:dyDescent="0.25">
      <c r="A96" t="s">
        <v>85</v>
      </c>
      <c r="B96" t="s">
        <v>160</v>
      </c>
      <c r="C96" t="s">
        <v>255</v>
      </c>
      <c r="D96" t="s">
        <v>52</v>
      </c>
      <c r="E96" s="15">
        <v>10136.4</v>
      </c>
    </row>
    <row r="97" spans="1:5" x14ac:dyDescent="0.25">
      <c r="E97" s="15"/>
    </row>
    <row r="98" spans="1:5" x14ac:dyDescent="0.25">
      <c r="A98" t="s">
        <v>85</v>
      </c>
      <c r="B98" t="s">
        <v>160</v>
      </c>
      <c r="C98" t="s">
        <v>261</v>
      </c>
      <c r="D98" t="s">
        <v>73</v>
      </c>
      <c r="E98" s="15">
        <v>22000.850000000002</v>
      </c>
    </row>
    <row r="99" spans="1:5" x14ac:dyDescent="0.25">
      <c r="E99" s="15"/>
    </row>
    <row r="100" spans="1:5" x14ac:dyDescent="0.25">
      <c r="A100" t="s">
        <v>85</v>
      </c>
      <c r="B100" t="s">
        <v>160</v>
      </c>
      <c r="C100" t="s">
        <v>260</v>
      </c>
      <c r="D100" t="s">
        <v>73</v>
      </c>
      <c r="E100" s="15">
        <v>1769.35</v>
      </c>
    </row>
    <row r="101" spans="1:5" x14ac:dyDescent="0.25">
      <c r="E101" s="15"/>
    </row>
    <row r="102" spans="1:5" x14ac:dyDescent="0.25">
      <c r="A102" t="s">
        <v>85</v>
      </c>
      <c r="B102" t="s">
        <v>160</v>
      </c>
      <c r="C102" t="s">
        <v>257</v>
      </c>
      <c r="D102" t="s">
        <v>52</v>
      </c>
      <c r="E102" s="15">
        <v>13733.449999999999</v>
      </c>
    </row>
    <row r="103" spans="1:5" x14ac:dyDescent="0.25">
      <c r="E103" s="15"/>
    </row>
    <row r="104" spans="1:5" x14ac:dyDescent="0.25">
      <c r="A104" t="s">
        <v>85</v>
      </c>
      <c r="B104" t="s">
        <v>160</v>
      </c>
      <c r="C104" t="s">
        <v>259</v>
      </c>
      <c r="D104" t="s">
        <v>73</v>
      </c>
      <c r="E104" s="15">
        <v>10000.049999999999</v>
      </c>
    </row>
    <row r="105" spans="1:5" x14ac:dyDescent="0.25">
      <c r="E105" s="15"/>
    </row>
    <row r="106" spans="1:5" x14ac:dyDescent="0.25">
      <c r="A106" t="s">
        <v>85</v>
      </c>
      <c r="B106" t="s">
        <v>160</v>
      </c>
      <c r="C106" t="s">
        <v>406</v>
      </c>
      <c r="D106" t="s">
        <v>52</v>
      </c>
      <c r="E106" s="15">
        <v>861.50000000000011</v>
      </c>
    </row>
    <row r="107" spans="1:5" x14ac:dyDescent="0.25">
      <c r="A107" t="s">
        <v>85</v>
      </c>
      <c r="B107" t="s">
        <v>160</v>
      </c>
      <c r="D107" t="s">
        <v>73</v>
      </c>
      <c r="E107" s="15">
        <v>594.4</v>
      </c>
    </row>
    <row r="108" spans="1:5" x14ac:dyDescent="0.25">
      <c r="E108" s="15"/>
    </row>
    <row r="109" spans="1:5" x14ac:dyDescent="0.25">
      <c r="A109" t="s">
        <v>155</v>
      </c>
      <c r="E109" s="15">
        <v>408339.85</v>
      </c>
    </row>
    <row r="110" spans="1:5" x14ac:dyDescent="0.25">
      <c r="E110" s="15"/>
    </row>
    <row r="111" spans="1:5" x14ac:dyDescent="0.25">
      <c r="A111" t="s">
        <v>101</v>
      </c>
      <c r="B111" t="s">
        <v>161</v>
      </c>
      <c r="C111" t="s">
        <v>102</v>
      </c>
      <c r="D111" t="s">
        <v>37</v>
      </c>
      <c r="E111" s="15">
        <v>2242.5</v>
      </c>
    </row>
    <row r="112" spans="1:5" x14ac:dyDescent="0.25">
      <c r="A112" t="s">
        <v>101</v>
      </c>
      <c r="B112" t="s">
        <v>161</v>
      </c>
      <c r="D112" t="s">
        <v>52</v>
      </c>
      <c r="E112" s="15">
        <v>7274.75</v>
      </c>
    </row>
    <row r="113" spans="1:5" x14ac:dyDescent="0.25">
      <c r="E113" s="15"/>
    </row>
    <row r="114" spans="1:5" x14ac:dyDescent="0.25">
      <c r="A114" t="s">
        <v>101</v>
      </c>
      <c r="B114" t="s">
        <v>161</v>
      </c>
      <c r="C114" t="s">
        <v>104</v>
      </c>
      <c r="D114" t="s">
        <v>37</v>
      </c>
      <c r="E114" s="15">
        <v>2311.5</v>
      </c>
    </row>
    <row r="115" spans="1:5" x14ac:dyDescent="0.25">
      <c r="A115" t="s">
        <v>101</v>
      </c>
      <c r="B115" t="s">
        <v>161</v>
      </c>
      <c r="D115" t="s">
        <v>52</v>
      </c>
      <c r="E115" s="15">
        <v>2833.2</v>
      </c>
    </row>
    <row r="116" spans="1:5" x14ac:dyDescent="0.25">
      <c r="E116" s="15"/>
    </row>
    <row r="117" spans="1:5" x14ac:dyDescent="0.25">
      <c r="A117" t="s">
        <v>101</v>
      </c>
      <c r="B117" t="s">
        <v>161</v>
      </c>
      <c r="C117" t="s">
        <v>103</v>
      </c>
      <c r="D117" t="s">
        <v>37</v>
      </c>
      <c r="E117" s="15">
        <v>4623</v>
      </c>
    </row>
    <row r="118" spans="1:5" x14ac:dyDescent="0.25">
      <c r="A118" t="s">
        <v>101</v>
      </c>
      <c r="B118" t="s">
        <v>161</v>
      </c>
      <c r="D118" t="s">
        <v>52</v>
      </c>
      <c r="E118" s="15">
        <v>5666.4</v>
      </c>
    </row>
    <row r="119" spans="1:5" x14ac:dyDescent="0.25">
      <c r="E119" s="15"/>
    </row>
    <row r="120" spans="1:5" x14ac:dyDescent="0.25">
      <c r="A120" t="s">
        <v>101</v>
      </c>
      <c r="B120" t="s">
        <v>161</v>
      </c>
      <c r="C120" t="s">
        <v>112</v>
      </c>
      <c r="D120" t="s">
        <v>73</v>
      </c>
      <c r="E120" s="15">
        <v>7027</v>
      </c>
    </row>
    <row r="121" spans="1:5" x14ac:dyDescent="0.25">
      <c r="E121" s="15"/>
    </row>
    <row r="122" spans="1:5" x14ac:dyDescent="0.25">
      <c r="A122" t="s">
        <v>101</v>
      </c>
      <c r="B122" t="s">
        <v>161</v>
      </c>
      <c r="C122" t="s">
        <v>111</v>
      </c>
      <c r="D122" t="s">
        <v>73</v>
      </c>
      <c r="E122" s="15">
        <v>7062</v>
      </c>
    </row>
    <row r="123" spans="1:5" x14ac:dyDescent="0.25">
      <c r="E123" s="15"/>
    </row>
    <row r="124" spans="1:5" x14ac:dyDescent="0.25">
      <c r="A124" t="s">
        <v>101</v>
      </c>
      <c r="B124" t="s">
        <v>161</v>
      </c>
      <c r="C124" t="s">
        <v>218</v>
      </c>
      <c r="D124" t="s">
        <v>73</v>
      </c>
      <c r="E124" s="15">
        <v>23348.95</v>
      </c>
    </row>
    <row r="125" spans="1:5" x14ac:dyDescent="0.25">
      <c r="E125" s="15"/>
    </row>
    <row r="126" spans="1:5" x14ac:dyDescent="0.25">
      <c r="A126" t="s">
        <v>101</v>
      </c>
      <c r="B126" t="s">
        <v>161</v>
      </c>
      <c r="C126" t="s">
        <v>225</v>
      </c>
      <c r="D126" t="s">
        <v>52</v>
      </c>
      <c r="E126" s="15">
        <v>6631.2000000000007</v>
      </c>
    </row>
    <row r="127" spans="1:5" x14ac:dyDescent="0.25">
      <c r="E127" s="15"/>
    </row>
    <row r="128" spans="1:5" x14ac:dyDescent="0.25">
      <c r="A128" t="s">
        <v>101</v>
      </c>
      <c r="B128" t="s">
        <v>161</v>
      </c>
      <c r="C128" t="s">
        <v>263</v>
      </c>
      <c r="D128" t="s">
        <v>52</v>
      </c>
      <c r="E128" s="15">
        <v>18189.050000000003</v>
      </c>
    </row>
    <row r="129" spans="1:5" x14ac:dyDescent="0.25">
      <c r="A129" t="s">
        <v>101</v>
      </c>
      <c r="B129" t="s">
        <v>161</v>
      </c>
      <c r="D129" t="s">
        <v>73</v>
      </c>
      <c r="E129" s="15">
        <v>6732.8</v>
      </c>
    </row>
    <row r="130" spans="1:5" x14ac:dyDescent="0.25">
      <c r="E130" s="15"/>
    </row>
    <row r="131" spans="1:5" x14ac:dyDescent="0.25">
      <c r="A131" t="s">
        <v>101</v>
      </c>
      <c r="B131" t="s">
        <v>161</v>
      </c>
      <c r="C131" t="s">
        <v>264</v>
      </c>
      <c r="D131" t="s">
        <v>73</v>
      </c>
      <c r="E131" s="15">
        <v>3150.05</v>
      </c>
    </row>
    <row r="132" spans="1:5" x14ac:dyDescent="0.25">
      <c r="E132" s="15"/>
    </row>
    <row r="133" spans="1:5" x14ac:dyDescent="0.25">
      <c r="A133" t="s">
        <v>101</v>
      </c>
      <c r="B133" t="s">
        <v>161</v>
      </c>
      <c r="C133" t="s">
        <v>282</v>
      </c>
      <c r="D133" t="s">
        <v>52</v>
      </c>
      <c r="E133" s="15">
        <v>32929.550000000003</v>
      </c>
    </row>
    <row r="134" spans="1:5" x14ac:dyDescent="0.25">
      <c r="E134" s="15"/>
    </row>
    <row r="135" spans="1:5" x14ac:dyDescent="0.25">
      <c r="A135" t="s">
        <v>101</v>
      </c>
      <c r="B135" t="s">
        <v>161</v>
      </c>
      <c r="C135" t="s">
        <v>345</v>
      </c>
      <c r="D135" t="s">
        <v>73</v>
      </c>
      <c r="E135" s="15">
        <v>442.1</v>
      </c>
    </row>
    <row r="136" spans="1:5" x14ac:dyDescent="0.25">
      <c r="E136" s="15"/>
    </row>
    <row r="137" spans="1:5" x14ac:dyDescent="0.25">
      <c r="A137" t="s">
        <v>101</v>
      </c>
      <c r="B137" t="s">
        <v>161</v>
      </c>
      <c r="C137" t="s">
        <v>342</v>
      </c>
      <c r="D137" t="s">
        <v>73</v>
      </c>
      <c r="E137" s="15">
        <v>13819.95</v>
      </c>
    </row>
    <row r="138" spans="1:5" x14ac:dyDescent="0.25">
      <c r="E138" s="15"/>
    </row>
    <row r="139" spans="1:5" x14ac:dyDescent="0.25">
      <c r="A139" t="s">
        <v>101</v>
      </c>
      <c r="B139" t="s">
        <v>161</v>
      </c>
      <c r="C139" t="s">
        <v>341</v>
      </c>
      <c r="D139" t="s">
        <v>73</v>
      </c>
      <c r="E139" s="15">
        <v>15687.3</v>
      </c>
    </row>
    <row r="140" spans="1:5" x14ac:dyDescent="0.25">
      <c r="E140" s="15"/>
    </row>
    <row r="141" spans="1:5" x14ac:dyDescent="0.25">
      <c r="A141" t="s">
        <v>101</v>
      </c>
      <c r="B141" t="s">
        <v>161</v>
      </c>
      <c r="C141" t="s">
        <v>386</v>
      </c>
      <c r="D141" t="s">
        <v>52</v>
      </c>
      <c r="E141" s="15">
        <v>1204.45</v>
      </c>
    </row>
    <row r="142" spans="1:5" x14ac:dyDescent="0.25">
      <c r="E142" s="15"/>
    </row>
    <row r="143" spans="1:5" x14ac:dyDescent="0.25">
      <c r="A143" t="s">
        <v>101</v>
      </c>
      <c r="B143" t="s">
        <v>161</v>
      </c>
      <c r="C143" t="s">
        <v>399</v>
      </c>
      <c r="D143" t="s">
        <v>73</v>
      </c>
      <c r="E143" s="15">
        <v>679.7</v>
      </c>
    </row>
    <row r="144" spans="1:5" x14ac:dyDescent="0.25">
      <c r="E144" s="15"/>
    </row>
    <row r="145" spans="1:5" x14ac:dyDescent="0.25">
      <c r="A145" t="s">
        <v>101</v>
      </c>
      <c r="B145" t="s">
        <v>161</v>
      </c>
      <c r="C145" t="s">
        <v>242</v>
      </c>
      <c r="D145" t="s">
        <v>52</v>
      </c>
      <c r="E145" s="15">
        <v>19283.7</v>
      </c>
    </row>
    <row r="146" spans="1:5" x14ac:dyDescent="0.25">
      <c r="E146" s="15"/>
    </row>
    <row r="147" spans="1:5" x14ac:dyDescent="0.25">
      <c r="A147" t="s">
        <v>101</v>
      </c>
      <c r="B147" t="s">
        <v>161</v>
      </c>
      <c r="C147" t="s">
        <v>363</v>
      </c>
      <c r="D147" t="s">
        <v>37</v>
      </c>
      <c r="E147" s="15">
        <v>1594.9499999999998</v>
      </c>
    </row>
    <row r="148" spans="1:5" x14ac:dyDescent="0.25">
      <c r="A148" t="s">
        <v>101</v>
      </c>
      <c r="B148" t="s">
        <v>161</v>
      </c>
      <c r="D148" t="s">
        <v>52</v>
      </c>
      <c r="E148" s="15">
        <v>6237.9</v>
      </c>
    </row>
    <row r="149" spans="1:5" x14ac:dyDescent="0.25">
      <c r="A149" t="s">
        <v>101</v>
      </c>
      <c r="B149" t="s">
        <v>161</v>
      </c>
      <c r="D149" t="s">
        <v>73</v>
      </c>
      <c r="E149" s="15">
        <v>50.599999999999994</v>
      </c>
    </row>
    <row r="150" spans="1:5" x14ac:dyDescent="0.25">
      <c r="E150" s="15"/>
    </row>
    <row r="151" spans="1:5" x14ac:dyDescent="0.25">
      <c r="A151" t="s">
        <v>101</v>
      </c>
      <c r="B151" t="s">
        <v>161</v>
      </c>
      <c r="C151" t="s">
        <v>219</v>
      </c>
      <c r="D151" t="s">
        <v>84</v>
      </c>
      <c r="E151" s="15">
        <v>15500</v>
      </c>
    </row>
    <row r="152" spans="1:5" x14ac:dyDescent="0.25">
      <c r="E152" s="15"/>
    </row>
    <row r="153" spans="1:5" x14ac:dyDescent="0.25">
      <c r="A153" t="s">
        <v>101</v>
      </c>
      <c r="B153" t="s">
        <v>161</v>
      </c>
      <c r="C153" t="s">
        <v>220</v>
      </c>
      <c r="D153" t="s">
        <v>84</v>
      </c>
      <c r="E153" s="15">
        <v>15500</v>
      </c>
    </row>
    <row r="154" spans="1:5" x14ac:dyDescent="0.25">
      <c r="E154" s="15"/>
    </row>
    <row r="155" spans="1:5" x14ac:dyDescent="0.25">
      <c r="A155" t="s">
        <v>101</v>
      </c>
      <c r="B155" t="s">
        <v>161</v>
      </c>
      <c r="C155" t="s">
        <v>222</v>
      </c>
      <c r="D155" t="s">
        <v>73</v>
      </c>
      <c r="E155" s="15">
        <v>14490.349999999999</v>
      </c>
    </row>
    <row r="156" spans="1:5" x14ac:dyDescent="0.25">
      <c r="E156" s="15"/>
    </row>
    <row r="157" spans="1:5" x14ac:dyDescent="0.25">
      <c r="A157" t="s">
        <v>101</v>
      </c>
      <c r="B157" t="s">
        <v>161</v>
      </c>
      <c r="C157" t="s">
        <v>221</v>
      </c>
      <c r="D157" t="s">
        <v>52</v>
      </c>
      <c r="E157" s="15">
        <v>2092.35</v>
      </c>
    </row>
    <row r="158" spans="1:5" x14ac:dyDescent="0.25">
      <c r="E158" s="15"/>
    </row>
    <row r="159" spans="1:5" x14ac:dyDescent="0.25">
      <c r="A159" t="s">
        <v>101</v>
      </c>
      <c r="B159" t="s">
        <v>161</v>
      </c>
      <c r="C159" t="s">
        <v>232</v>
      </c>
      <c r="D159" t="s">
        <v>73</v>
      </c>
      <c r="E159" s="15">
        <v>14748.1</v>
      </c>
    </row>
    <row r="160" spans="1:5" x14ac:dyDescent="0.25">
      <c r="E160" s="15"/>
    </row>
    <row r="161" spans="1:5" x14ac:dyDescent="0.25">
      <c r="A161" t="s">
        <v>101</v>
      </c>
      <c r="B161" t="s">
        <v>161</v>
      </c>
      <c r="C161" t="s">
        <v>233</v>
      </c>
      <c r="D161" t="s">
        <v>73</v>
      </c>
      <c r="E161" s="15">
        <v>6806.4</v>
      </c>
    </row>
    <row r="162" spans="1:5" x14ac:dyDescent="0.25">
      <c r="E162" s="15"/>
    </row>
    <row r="163" spans="1:5" x14ac:dyDescent="0.25">
      <c r="A163" t="s">
        <v>101</v>
      </c>
      <c r="B163" t="s">
        <v>161</v>
      </c>
      <c r="C163" t="s">
        <v>239</v>
      </c>
      <c r="D163" t="s">
        <v>37</v>
      </c>
      <c r="E163" s="15">
        <v>2010.6</v>
      </c>
    </row>
    <row r="164" spans="1:5" x14ac:dyDescent="0.25">
      <c r="A164" t="s">
        <v>101</v>
      </c>
      <c r="B164" t="s">
        <v>161</v>
      </c>
      <c r="D164" t="s">
        <v>52</v>
      </c>
      <c r="E164" s="15">
        <v>5105.3999999999996</v>
      </c>
    </row>
    <row r="165" spans="1:5" x14ac:dyDescent="0.25">
      <c r="E165" s="15"/>
    </row>
    <row r="166" spans="1:5" x14ac:dyDescent="0.25">
      <c r="A166" t="s">
        <v>101</v>
      </c>
      <c r="B166" t="s">
        <v>161</v>
      </c>
      <c r="C166" t="s">
        <v>240</v>
      </c>
      <c r="D166" t="s">
        <v>73</v>
      </c>
      <c r="E166" s="15">
        <v>10000</v>
      </c>
    </row>
    <row r="167" spans="1:5" x14ac:dyDescent="0.25">
      <c r="E167" s="15"/>
    </row>
    <row r="168" spans="1:5" x14ac:dyDescent="0.25">
      <c r="A168" t="s">
        <v>101</v>
      </c>
      <c r="B168" t="s">
        <v>161</v>
      </c>
      <c r="C168" t="s">
        <v>237</v>
      </c>
      <c r="D168" t="s">
        <v>37</v>
      </c>
      <c r="E168" s="15">
        <v>96.3</v>
      </c>
    </row>
    <row r="169" spans="1:5" x14ac:dyDescent="0.25">
      <c r="A169" t="s">
        <v>101</v>
      </c>
      <c r="B169" t="s">
        <v>161</v>
      </c>
      <c r="D169" t="s">
        <v>52</v>
      </c>
      <c r="E169" s="15">
        <v>276.04999999999995</v>
      </c>
    </row>
    <row r="170" spans="1:5" x14ac:dyDescent="0.25">
      <c r="E170" s="15"/>
    </row>
    <row r="171" spans="1:5" x14ac:dyDescent="0.25">
      <c r="A171" t="s">
        <v>101</v>
      </c>
      <c r="B171" t="s">
        <v>161</v>
      </c>
      <c r="C171" t="s">
        <v>254</v>
      </c>
      <c r="D171" t="s">
        <v>52</v>
      </c>
      <c r="E171" s="15">
        <v>62.25</v>
      </c>
    </row>
    <row r="172" spans="1:5" x14ac:dyDescent="0.25">
      <c r="E172" s="15"/>
    </row>
    <row r="173" spans="1:5" x14ac:dyDescent="0.25">
      <c r="A173" t="s">
        <v>101</v>
      </c>
      <c r="B173" t="s">
        <v>161</v>
      </c>
      <c r="C173" t="s">
        <v>265</v>
      </c>
      <c r="D173" t="s">
        <v>73</v>
      </c>
      <c r="E173" s="15">
        <v>4685.6499999999996</v>
      </c>
    </row>
    <row r="174" spans="1:5" x14ac:dyDescent="0.25">
      <c r="E174" s="15"/>
    </row>
    <row r="175" spans="1:5" x14ac:dyDescent="0.25">
      <c r="A175" t="s">
        <v>101</v>
      </c>
      <c r="B175" t="s">
        <v>161</v>
      </c>
      <c r="C175" t="s">
        <v>266</v>
      </c>
      <c r="D175" t="s">
        <v>73</v>
      </c>
      <c r="E175" s="15">
        <v>44.900000000000006</v>
      </c>
    </row>
    <row r="176" spans="1:5" x14ac:dyDescent="0.25">
      <c r="E176" s="15"/>
    </row>
    <row r="177" spans="1:5" x14ac:dyDescent="0.25">
      <c r="A177" t="s">
        <v>101</v>
      </c>
      <c r="B177" t="s">
        <v>161</v>
      </c>
      <c r="C177" t="s">
        <v>358</v>
      </c>
      <c r="D177" t="s">
        <v>52</v>
      </c>
      <c r="E177" s="15">
        <v>5284.9</v>
      </c>
    </row>
    <row r="178" spans="1:5" x14ac:dyDescent="0.25">
      <c r="A178" t="s">
        <v>101</v>
      </c>
      <c r="B178" t="s">
        <v>161</v>
      </c>
      <c r="D178" t="s">
        <v>73</v>
      </c>
      <c r="E178" s="15">
        <v>7955.85</v>
      </c>
    </row>
    <row r="179" spans="1:5" x14ac:dyDescent="0.25">
      <c r="E179" s="15"/>
    </row>
    <row r="180" spans="1:5" x14ac:dyDescent="0.25">
      <c r="A180" t="s">
        <v>101</v>
      </c>
      <c r="B180" t="s">
        <v>161</v>
      </c>
      <c r="C180" t="s">
        <v>390</v>
      </c>
      <c r="D180" t="s">
        <v>52</v>
      </c>
      <c r="E180" s="15">
        <v>5357.4</v>
      </c>
    </row>
    <row r="181" spans="1:5" x14ac:dyDescent="0.25">
      <c r="A181" t="s">
        <v>101</v>
      </c>
      <c r="B181" t="s">
        <v>161</v>
      </c>
      <c r="D181" t="s">
        <v>73</v>
      </c>
      <c r="E181" s="15">
        <v>3391.25</v>
      </c>
    </row>
    <row r="182" spans="1:5" x14ac:dyDescent="0.25">
      <c r="E182" s="15"/>
    </row>
    <row r="183" spans="1:5" x14ac:dyDescent="0.25">
      <c r="A183" t="s">
        <v>101</v>
      </c>
      <c r="B183" t="s">
        <v>161</v>
      </c>
      <c r="C183" t="s">
        <v>241</v>
      </c>
      <c r="D183" t="s">
        <v>52</v>
      </c>
      <c r="E183" s="15">
        <v>1499.3</v>
      </c>
    </row>
    <row r="184" spans="1:5" x14ac:dyDescent="0.25">
      <c r="A184" t="s">
        <v>101</v>
      </c>
      <c r="B184" t="s">
        <v>161</v>
      </c>
      <c r="D184" t="s">
        <v>73</v>
      </c>
      <c r="E184" s="15">
        <v>1796.5</v>
      </c>
    </row>
    <row r="185" spans="1:5" x14ac:dyDescent="0.25">
      <c r="E185" s="15"/>
    </row>
    <row r="186" spans="1:5" x14ac:dyDescent="0.25">
      <c r="A186" t="s">
        <v>101</v>
      </c>
      <c r="B186" t="s">
        <v>161</v>
      </c>
      <c r="C186" t="s">
        <v>238</v>
      </c>
      <c r="D186" t="s">
        <v>84</v>
      </c>
      <c r="E186" s="15">
        <v>15500</v>
      </c>
    </row>
    <row r="187" spans="1:5" x14ac:dyDescent="0.25">
      <c r="E187" s="15"/>
    </row>
    <row r="188" spans="1:5" x14ac:dyDescent="0.25">
      <c r="A188" t="s">
        <v>101</v>
      </c>
      <c r="B188" t="s">
        <v>162</v>
      </c>
      <c r="C188" t="s">
        <v>245</v>
      </c>
      <c r="D188" t="s">
        <v>52</v>
      </c>
      <c r="E188" s="15">
        <v>32.35</v>
      </c>
    </row>
    <row r="189" spans="1:5" x14ac:dyDescent="0.25">
      <c r="E189" s="15"/>
    </row>
    <row r="190" spans="1:5" x14ac:dyDescent="0.25">
      <c r="A190" t="s">
        <v>101</v>
      </c>
      <c r="B190" t="s">
        <v>162</v>
      </c>
      <c r="C190" t="s">
        <v>288</v>
      </c>
      <c r="D190" t="s">
        <v>73</v>
      </c>
      <c r="E190" s="15">
        <v>3879.65</v>
      </c>
    </row>
    <row r="191" spans="1:5" x14ac:dyDescent="0.25">
      <c r="E191" s="15"/>
    </row>
    <row r="192" spans="1:5" x14ac:dyDescent="0.25">
      <c r="A192" t="s">
        <v>101</v>
      </c>
      <c r="B192" t="s">
        <v>162</v>
      </c>
      <c r="C192" t="s">
        <v>287</v>
      </c>
      <c r="D192" t="s">
        <v>73</v>
      </c>
      <c r="E192" s="15">
        <v>1595.6</v>
      </c>
    </row>
    <row r="193" spans="1:5" x14ac:dyDescent="0.25">
      <c r="E193" s="15"/>
    </row>
    <row r="194" spans="1:5" x14ac:dyDescent="0.25">
      <c r="A194" t="s">
        <v>101</v>
      </c>
      <c r="B194" t="s">
        <v>162</v>
      </c>
      <c r="C194" t="s">
        <v>246</v>
      </c>
      <c r="D194" t="s">
        <v>52</v>
      </c>
      <c r="E194" s="15">
        <v>36.700000000000003</v>
      </c>
    </row>
    <row r="195" spans="1:5" x14ac:dyDescent="0.25">
      <c r="A195" t="s">
        <v>101</v>
      </c>
      <c r="B195" t="s">
        <v>162</v>
      </c>
      <c r="D195" t="s">
        <v>73</v>
      </c>
      <c r="E195" s="15">
        <v>6981.95</v>
      </c>
    </row>
    <row r="196" spans="1:5" x14ac:dyDescent="0.25">
      <c r="E196" s="15"/>
    </row>
    <row r="197" spans="1:5" x14ac:dyDescent="0.25">
      <c r="A197" t="s">
        <v>101</v>
      </c>
      <c r="B197" t="s">
        <v>162</v>
      </c>
      <c r="C197" t="s">
        <v>293</v>
      </c>
      <c r="D197" t="s">
        <v>73</v>
      </c>
      <c r="E197" s="15">
        <v>8888.15</v>
      </c>
    </row>
    <row r="198" spans="1:5" x14ac:dyDescent="0.25">
      <c r="E198" s="15"/>
    </row>
    <row r="199" spans="1:5" x14ac:dyDescent="0.25">
      <c r="A199" t="s">
        <v>101</v>
      </c>
      <c r="B199" t="s">
        <v>162</v>
      </c>
      <c r="C199" t="s">
        <v>305</v>
      </c>
      <c r="D199" t="s">
        <v>73</v>
      </c>
      <c r="E199" s="15">
        <v>1817.8</v>
      </c>
    </row>
    <row r="200" spans="1:5" x14ac:dyDescent="0.25">
      <c r="E200" s="15"/>
    </row>
    <row r="201" spans="1:5" x14ac:dyDescent="0.25">
      <c r="A201" t="s">
        <v>101</v>
      </c>
      <c r="B201" t="s">
        <v>162</v>
      </c>
      <c r="C201" t="s">
        <v>296</v>
      </c>
      <c r="D201" t="s">
        <v>73</v>
      </c>
      <c r="E201" s="15">
        <v>9808.2000000000007</v>
      </c>
    </row>
    <row r="202" spans="1:5" x14ac:dyDescent="0.25">
      <c r="E202" s="15"/>
    </row>
    <row r="203" spans="1:5" x14ac:dyDescent="0.25">
      <c r="A203" t="s">
        <v>101</v>
      </c>
      <c r="B203" t="s">
        <v>162</v>
      </c>
      <c r="C203" t="s">
        <v>297</v>
      </c>
      <c r="D203" t="s">
        <v>73</v>
      </c>
      <c r="E203" s="15">
        <v>2180.25</v>
      </c>
    </row>
    <row r="204" spans="1:5" x14ac:dyDescent="0.25">
      <c r="E204" s="15"/>
    </row>
    <row r="205" spans="1:5" x14ac:dyDescent="0.25">
      <c r="A205" t="s">
        <v>101</v>
      </c>
      <c r="B205" t="s">
        <v>162</v>
      </c>
      <c r="C205" t="s">
        <v>298</v>
      </c>
      <c r="D205" t="s">
        <v>73</v>
      </c>
      <c r="E205" s="15">
        <v>9808.2000000000007</v>
      </c>
    </row>
    <row r="206" spans="1:5" x14ac:dyDescent="0.25">
      <c r="E206" s="15"/>
    </row>
    <row r="207" spans="1:5" x14ac:dyDescent="0.25">
      <c r="A207" t="s">
        <v>101</v>
      </c>
      <c r="B207" t="s">
        <v>162</v>
      </c>
      <c r="C207" t="s">
        <v>299</v>
      </c>
      <c r="D207" t="s">
        <v>73</v>
      </c>
      <c r="E207" s="15">
        <v>9808.25</v>
      </c>
    </row>
    <row r="208" spans="1:5" x14ac:dyDescent="0.25">
      <c r="E208" s="15"/>
    </row>
    <row r="209" spans="1:5" x14ac:dyDescent="0.25">
      <c r="A209" t="s">
        <v>101</v>
      </c>
      <c r="B209" t="s">
        <v>162</v>
      </c>
      <c r="C209" t="s">
        <v>300</v>
      </c>
      <c r="D209" t="s">
        <v>73</v>
      </c>
      <c r="E209" s="15">
        <v>3736.45</v>
      </c>
    </row>
    <row r="210" spans="1:5" x14ac:dyDescent="0.25">
      <c r="E210" s="15"/>
    </row>
    <row r="211" spans="1:5" x14ac:dyDescent="0.25">
      <c r="A211" t="s">
        <v>101</v>
      </c>
      <c r="B211" t="s">
        <v>162</v>
      </c>
      <c r="C211" t="s">
        <v>301</v>
      </c>
      <c r="D211" t="s">
        <v>73</v>
      </c>
      <c r="E211" s="15">
        <v>9502.2000000000007</v>
      </c>
    </row>
    <row r="212" spans="1:5" x14ac:dyDescent="0.25">
      <c r="E212" s="15"/>
    </row>
    <row r="213" spans="1:5" x14ac:dyDescent="0.25">
      <c r="A213" t="s">
        <v>101</v>
      </c>
      <c r="B213" t="s">
        <v>162</v>
      </c>
      <c r="C213" t="s">
        <v>292</v>
      </c>
      <c r="D213" t="s">
        <v>37</v>
      </c>
      <c r="E213" s="15">
        <v>678.8</v>
      </c>
    </row>
    <row r="214" spans="1:5" x14ac:dyDescent="0.25">
      <c r="E214" s="15"/>
    </row>
    <row r="215" spans="1:5" x14ac:dyDescent="0.25">
      <c r="A215" t="s">
        <v>101</v>
      </c>
      <c r="B215" t="s">
        <v>162</v>
      </c>
      <c r="C215" t="s">
        <v>393</v>
      </c>
      <c r="D215" t="s">
        <v>84</v>
      </c>
      <c r="E215" s="15">
        <v>15500</v>
      </c>
    </row>
    <row r="216" spans="1:5" x14ac:dyDescent="0.25">
      <c r="E216" s="15"/>
    </row>
    <row r="217" spans="1:5" x14ac:dyDescent="0.25">
      <c r="A217" t="s">
        <v>101</v>
      </c>
      <c r="B217" t="s">
        <v>163</v>
      </c>
      <c r="C217" t="s">
        <v>107</v>
      </c>
      <c r="D217" t="s">
        <v>52</v>
      </c>
      <c r="E217" s="15">
        <v>5272.4500000000007</v>
      </c>
    </row>
    <row r="218" spans="1:5" x14ac:dyDescent="0.25">
      <c r="E218" s="15"/>
    </row>
    <row r="219" spans="1:5" x14ac:dyDescent="0.25">
      <c r="A219" t="s">
        <v>101</v>
      </c>
      <c r="B219" t="s">
        <v>163</v>
      </c>
      <c r="C219" t="s">
        <v>106</v>
      </c>
      <c r="D219" t="s">
        <v>52</v>
      </c>
      <c r="E219" s="15">
        <v>4551.7000000000007</v>
      </c>
    </row>
    <row r="220" spans="1:5" x14ac:dyDescent="0.25">
      <c r="E220" s="15"/>
    </row>
    <row r="221" spans="1:5" x14ac:dyDescent="0.25">
      <c r="A221" t="s">
        <v>101</v>
      </c>
      <c r="B221" t="s">
        <v>163</v>
      </c>
      <c r="C221" t="s">
        <v>383</v>
      </c>
      <c r="D221" t="s">
        <v>52</v>
      </c>
      <c r="E221" s="15">
        <v>7746.55</v>
      </c>
    </row>
    <row r="222" spans="1:5" x14ac:dyDescent="0.25">
      <c r="A222" t="s">
        <v>101</v>
      </c>
      <c r="B222" t="s">
        <v>163</v>
      </c>
      <c r="D222" t="s">
        <v>73</v>
      </c>
      <c r="E222" s="15">
        <v>9167.7000000000007</v>
      </c>
    </row>
    <row r="223" spans="1:5" x14ac:dyDescent="0.25">
      <c r="E223" s="15"/>
    </row>
    <row r="224" spans="1:5" x14ac:dyDescent="0.25">
      <c r="A224" t="s">
        <v>101</v>
      </c>
      <c r="B224" t="s">
        <v>163</v>
      </c>
      <c r="C224" t="s">
        <v>355</v>
      </c>
      <c r="D224" t="s">
        <v>33</v>
      </c>
      <c r="E224" s="15">
        <v>3349.2</v>
      </c>
    </row>
    <row r="225" spans="1:5" x14ac:dyDescent="0.25">
      <c r="E225" s="15"/>
    </row>
    <row r="226" spans="1:5" x14ac:dyDescent="0.25">
      <c r="A226" t="s">
        <v>101</v>
      </c>
      <c r="B226" t="s">
        <v>163</v>
      </c>
      <c r="C226" t="s">
        <v>329</v>
      </c>
      <c r="D226" t="s">
        <v>52</v>
      </c>
      <c r="E226" s="15">
        <v>5068.0000000000009</v>
      </c>
    </row>
    <row r="227" spans="1:5" x14ac:dyDescent="0.25">
      <c r="E227" s="15"/>
    </row>
    <row r="228" spans="1:5" x14ac:dyDescent="0.25">
      <c r="A228" t="s">
        <v>101</v>
      </c>
      <c r="B228" t="s">
        <v>163</v>
      </c>
      <c r="C228" t="s">
        <v>378</v>
      </c>
      <c r="D228" t="s">
        <v>52</v>
      </c>
      <c r="E228" s="15">
        <v>5847.9000000000005</v>
      </c>
    </row>
    <row r="229" spans="1:5" x14ac:dyDescent="0.25">
      <c r="E229" s="15"/>
    </row>
    <row r="230" spans="1:5" x14ac:dyDescent="0.25">
      <c r="A230" t="s">
        <v>101</v>
      </c>
      <c r="B230" t="s">
        <v>160</v>
      </c>
      <c r="C230" t="s">
        <v>260</v>
      </c>
      <c r="D230" t="s">
        <v>73</v>
      </c>
      <c r="E230" s="15">
        <v>16230.9</v>
      </c>
    </row>
    <row r="231" spans="1:5" x14ac:dyDescent="0.25">
      <c r="E231" s="15"/>
    </row>
    <row r="232" spans="1:5" x14ac:dyDescent="0.25">
      <c r="A232" t="s">
        <v>101</v>
      </c>
      <c r="B232" t="s">
        <v>160</v>
      </c>
      <c r="C232" t="s">
        <v>257</v>
      </c>
      <c r="D232" t="s">
        <v>52</v>
      </c>
      <c r="E232" s="15">
        <v>6476.9000000000005</v>
      </c>
    </row>
    <row r="233" spans="1:5" x14ac:dyDescent="0.25">
      <c r="E233" s="15"/>
    </row>
    <row r="234" spans="1:5" x14ac:dyDescent="0.25">
      <c r="A234" t="s">
        <v>101</v>
      </c>
      <c r="B234" t="s">
        <v>160</v>
      </c>
      <c r="C234" t="s">
        <v>406</v>
      </c>
      <c r="D234" t="s">
        <v>52</v>
      </c>
      <c r="E234" s="15">
        <v>11007</v>
      </c>
    </row>
    <row r="235" spans="1:5" x14ac:dyDescent="0.25">
      <c r="A235" t="s">
        <v>101</v>
      </c>
      <c r="B235" t="s">
        <v>160</v>
      </c>
      <c r="D235" t="s">
        <v>73</v>
      </c>
      <c r="E235" s="15">
        <v>8447.7999999999993</v>
      </c>
    </row>
    <row r="236" spans="1:5" x14ac:dyDescent="0.25">
      <c r="E236" s="15"/>
    </row>
    <row r="237" spans="1:5" x14ac:dyDescent="0.25">
      <c r="A237" t="s">
        <v>101</v>
      </c>
      <c r="B237" t="s">
        <v>160</v>
      </c>
      <c r="C237" t="s">
        <v>283</v>
      </c>
      <c r="D237" t="s">
        <v>52</v>
      </c>
      <c r="E237" s="15">
        <v>1497.7000000000003</v>
      </c>
    </row>
    <row r="238" spans="1:5" x14ac:dyDescent="0.25">
      <c r="E238" s="15"/>
    </row>
    <row r="239" spans="1:5" x14ac:dyDescent="0.25">
      <c r="A239" t="s">
        <v>101</v>
      </c>
      <c r="B239" t="s">
        <v>160</v>
      </c>
      <c r="C239" t="s">
        <v>285</v>
      </c>
      <c r="D239" t="s">
        <v>52</v>
      </c>
      <c r="E239" s="15">
        <v>6202.7</v>
      </c>
    </row>
    <row r="240" spans="1:5" x14ac:dyDescent="0.25">
      <c r="E240" s="15"/>
    </row>
    <row r="241" spans="1:5" x14ac:dyDescent="0.25">
      <c r="A241" t="s">
        <v>101</v>
      </c>
      <c r="B241" t="s">
        <v>160</v>
      </c>
      <c r="C241" t="s">
        <v>236</v>
      </c>
      <c r="D241" t="s">
        <v>52</v>
      </c>
      <c r="E241" s="15">
        <v>17000.2</v>
      </c>
    </row>
    <row r="242" spans="1:5" x14ac:dyDescent="0.25">
      <c r="E242" s="15"/>
    </row>
    <row r="243" spans="1:5" x14ac:dyDescent="0.25">
      <c r="A243" t="s">
        <v>154</v>
      </c>
      <c r="E243" s="15">
        <v>513347.40000000031</v>
      </c>
    </row>
    <row r="244" spans="1:5" x14ac:dyDescent="0.25">
      <c r="E244" s="15"/>
    </row>
    <row r="245" spans="1:5" x14ac:dyDescent="0.25">
      <c r="A245" t="s">
        <v>114</v>
      </c>
      <c r="B245" t="s">
        <v>161</v>
      </c>
      <c r="C245" t="s">
        <v>117</v>
      </c>
      <c r="D245" t="s">
        <v>37</v>
      </c>
      <c r="E245" s="15">
        <v>2129.75</v>
      </c>
    </row>
    <row r="246" spans="1:5" x14ac:dyDescent="0.25">
      <c r="A246" t="s">
        <v>114</v>
      </c>
      <c r="B246" t="s">
        <v>161</v>
      </c>
      <c r="D246" t="s">
        <v>52</v>
      </c>
      <c r="E246" s="15">
        <v>7286.2</v>
      </c>
    </row>
    <row r="247" spans="1:5" x14ac:dyDescent="0.25">
      <c r="E247" s="15"/>
    </row>
    <row r="248" spans="1:5" x14ac:dyDescent="0.25">
      <c r="A248" t="s">
        <v>114</v>
      </c>
      <c r="B248" t="s">
        <v>161</v>
      </c>
      <c r="C248" t="s">
        <v>118</v>
      </c>
      <c r="D248" t="s">
        <v>37</v>
      </c>
      <c r="E248" s="15">
        <v>2311.5</v>
      </c>
    </row>
    <row r="249" spans="1:5" x14ac:dyDescent="0.25">
      <c r="A249" t="s">
        <v>114</v>
      </c>
      <c r="B249" t="s">
        <v>161</v>
      </c>
      <c r="D249" t="s">
        <v>52</v>
      </c>
      <c r="E249" s="15">
        <v>2830.75</v>
      </c>
    </row>
    <row r="250" spans="1:5" x14ac:dyDescent="0.25">
      <c r="E250" s="15"/>
    </row>
    <row r="251" spans="1:5" x14ac:dyDescent="0.25">
      <c r="A251" t="s">
        <v>114</v>
      </c>
      <c r="B251" t="s">
        <v>161</v>
      </c>
      <c r="C251" t="s">
        <v>119</v>
      </c>
      <c r="D251" t="s">
        <v>37</v>
      </c>
      <c r="E251" s="15">
        <v>2311.5</v>
      </c>
    </row>
    <row r="252" spans="1:5" x14ac:dyDescent="0.25">
      <c r="A252" t="s">
        <v>114</v>
      </c>
      <c r="B252" t="s">
        <v>161</v>
      </c>
      <c r="D252" t="s">
        <v>52</v>
      </c>
      <c r="E252" s="15">
        <v>2833.2</v>
      </c>
    </row>
    <row r="253" spans="1:5" x14ac:dyDescent="0.25">
      <c r="E253" s="15"/>
    </row>
    <row r="254" spans="1:5" x14ac:dyDescent="0.25">
      <c r="A254" t="s">
        <v>114</v>
      </c>
      <c r="B254" t="s">
        <v>161</v>
      </c>
      <c r="C254" t="s">
        <v>130</v>
      </c>
      <c r="D254" t="s">
        <v>73</v>
      </c>
      <c r="E254" s="15">
        <v>7050.9</v>
      </c>
    </row>
    <row r="255" spans="1:5" x14ac:dyDescent="0.25">
      <c r="E255" s="15"/>
    </row>
    <row r="256" spans="1:5" x14ac:dyDescent="0.25">
      <c r="A256" t="s">
        <v>114</v>
      </c>
      <c r="B256" t="s">
        <v>161</v>
      </c>
      <c r="C256" t="s">
        <v>127</v>
      </c>
      <c r="D256" t="s">
        <v>52</v>
      </c>
      <c r="E256" s="15">
        <v>5441.05</v>
      </c>
    </row>
    <row r="257" spans="1:5" x14ac:dyDescent="0.25">
      <c r="E257" s="15"/>
    </row>
    <row r="258" spans="1:5" x14ac:dyDescent="0.25">
      <c r="A258" t="s">
        <v>114</v>
      </c>
      <c r="B258" t="s">
        <v>161</v>
      </c>
      <c r="C258" t="s">
        <v>129</v>
      </c>
      <c r="D258" t="s">
        <v>52</v>
      </c>
      <c r="E258" s="15">
        <v>18714.8</v>
      </c>
    </row>
    <row r="259" spans="1:5" x14ac:dyDescent="0.25">
      <c r="A259" t="s">
        <v>114</v>
      </c>
      <c r="B259" t="s">
        <v>161</v>
      </c>
      <c r="D259" t="s">
        <v>73</v>
      </c>
      <c r="E259" s="15">
        <v>3582.45</v>
      </c>
    </row>
    <row r="260" spans="1:5" x14ac:dyDescent="0.25">
      <c r="E260" s="15"/>
    </row>
    <row r="261" spans="1:5" x14ac:dyDescent="0.25">
      <c r="A261" t="s">
        <v>114</v>
      </c>
      <c r="B261" t="s">
        <v>161</v>
      </c>
      <c r="C261" t="s">
        <v>128</v>
      </c>
      <c r="D261" t="s">
        <v>52</v>
      </c>
      <c r="E261" s="15">
        <v>555.54999999999995</v>
      </c>
    </row>
    <row r="262" spans="1:5" x14ac:dyDescent="0.25">
      <c r="A262" t="s">
        <v>114</v>
      </c>
      <c r="B262" t="s">
        <v>161</v>
      </c>
      <c r="D262" t="s">
        <v>73</v>
      </c>
      <c r="E262" s="15">
        <v>1770.35</v>
      </c>
    </row>
    <row r="263" spans="1:5" x14ac:dyDescent="0.25">
      <c r="E263" s="15"/>
    </row>
    <row r="264" spans="1:5" x14ac:dyDescent="0.25">
      <c r="A264" t="s">
        <v>114</v>
      </c>
      <c r="B264" t="s">
        <v>161</v>
      </c>
      <c r="C264" t="s">
        <v>218</v>
      </c>
      <c r="D264" t="s">
        <v>73</v>
      </c>
      <c r="E264" s="15">
        <v>13186.65</v>
      </c>
    </row>
    <row r="265" spans="1:5" x14ac:dyDescent="0.25">
      <c r="E265" s="15"/>
    </row>
    <row r="266" spans="1:5" x14ac:dyDescent="0.25">
      <c r="A266" t="s">
        <v>114</v>
      </c>
      <c r="B266" t="s">
        <v>161</v>
      </c>
      <c r="C266" t="s">
        <v>263</v>
      </c>
      <c r="D266" t="s">
        <v>52</v>
      </c>
      <c r="E266" s="15">
        <v>17179.75</v>
      </c>
    </row>
    <row r="267" spans="1:5" x14ac:dyDescent="0.25">
      <c r="A267" t="s">
        <v>114</v>
      </c>
      <c r="B267" t="s">
        <v>161</v>
      </c>
      <c r="D267" t="s">
        <v>73</v>
      </c>
      <c r="E267" s="15">
        <v>4605.8500000000004</v>
      </c>
    </row>
    <row r="268" spans="1:5" x14ac:dyDescent="0.25">
      <c r="E268" s="15"/>
    </row>
    <row r="269" spans="1:5" x14ac:dyDescent="0.25">
      <c r="A269" t="s">
        <v>114</v>
      </c>
      <c r="B269" t="s">
        <v>161</v>
      </c>
      <c r="C269" t="s">
        <v>242</v>
      </c>
      <c r="D269" t="s">
        <v>52</v>
      </c>
      <c r="E269" s="15">
        <v>9151.4999999999982</v>
      </c>
    </row>
    <row r="270" spans="1:5" x14ac:dyDescent="0.25">
      <c r="E270" s="15"/>
    </row>
    <row r="271" spans="1:5" x14ac:dyDescent="0.25">
      <c r="A271" t="s">
        <v>114</v>
      </c>
      <c r="B271" t="s">
        <v>161</v>
      </c>
      <c r="C271" t="s">
        <v>363</v>
      </c>
      <c r="D271" t="s">
        <v>37</v>
      </c>
      <c r="E271" s="15">
        <v>1340.9</v>
      </c>
    </row>
    <row r="272" spans="1:5" x14ac:dyDescent="0.25">
      <c r="A272" t="s">
        <v>114</v>
      </c>
      <c r="B272" t="s">
        <v>161</v>
      </c>
      <c r="D272" t="s">
        <v>52</v>
      </c>
      <c r="E272" s="15">
        <v>4019.9500000000003</v>
      </c>
    </row>
    <row r="273" spans="1:5" x14ac:dyDescent="0.25">
      <c r="A273" t="s">
        <v>114</v>
      </c>
      <c r="B273" t="s">
        <v>161</v>
      </c>
      <c r="D273" t="s">
        <v>73</v>
      </c>
      <c r="E273" s="15">
        <v>3504.75</v>
      </c>
    </row>
    <row r="274" spans="1:5" x14ac:dyDescent="0.25">
      <c r="E274" s="15"/>
    </row>
    <row r="275" spans="1:5" x14ac:dyDescent="0.25">
      <c r="A275" t="s">
        <v>114</v>
      </c>
      <c r="B275" t="s">
        <v>161</v>
      </c>
      <c r="C275" t="s">
        <v>222</v>
      </c>
      <c r="D275" t="s">
        <v>73</v>
      </c>
      <c r="E275" s="15">
        <v>22125.799999999996</v>
      </c>
    </row>
    <row r="276" spans="1:5" x14ac:dyDescent="0.25">
      <c r="E276" s="15"/>
    </row>
    <row r="277" spans="1:5" x14ac:dyDescent="0.25">
      <c r="A277" t="s">
        <v>114</v>
      </c>
      <c r="B277" t="s">
        <v>161</v>
      </c>
      <c r="C277" t="s">
        <v>221</v>
      </c>
      <c r="D277" t="s">
        <v>52</v>
      </c>
      <c r="E277" s="15">
        <v>2907.7</v>
      </c>
    </row>
    <row r="278" spans="1:5" x14ac:dyDescent="0.25">
      <c r="E278" s="15"/>
    </row>
    <row r="279" spans="1:5" x14ac:dyDescent="0.25">
      <c r="A279" t="s">
        <v>114</v>
      </c>
      <c r="B279" t="s">
        <v>161</v>
      </c>
      <c r="C279" t="s">
        <v>232</v>
      </c>
      <c r="D279" t="s">
        <v>73</v>
      </c>
      <c r="E279" s="15">
        <v>20251.849999999999</v>
      </c>
    </row>
    <row r="280" spans="1:5" x14ac:dyDescent="0.25">
      <c r="E280" s="15"/>
    </row>
    <row r="281" spans="1:5" x14ac:dyDescent="0.25">
      <c r="A281" t="s">
        <v>114</v>
      </c>
      <c r="B281" t="s">
        <v>161</v>
      </c>
      <c r="C281" t="s">
        <v>239</v>
      </c>
      <c r="D281" t="s">
        <v>37</v>
      </c>
      <c r="E281" s="15">
        <v>989.4</v>
      </c>
    </row>
    <row r="282" spans="1:5" x14ac:dyDescent="0.25">
      <c r="A282" t="s">
        <v>114</v>
      </c>
      <c r="B282" t="s">
        <v>161</v>
      </c>
      <c r="D282" t="s">
        <v>52</v>
      </c>
      <c r="E282" s="15">
        <v>2381.4</v>
      </c>
    </row>
    <row r="283" spans="1:5" x14ac:dyDescent="0.25">
      <c r="E283" s="15"/>
    </row>
    <row r="284" spans="1:5" x14ac:dyDescent="0.25">
      <c r="A284" t="s">
        <v>114</v>
      </c>
      <c r="B284" t="s">
        <v>161</v>
      </c>
      <c r="C284" t="s">
        <v>237</v>
      </c>
      <c r="D284" t="s">
        <v>37</v>
      </c>
      <c r="E284" s="15">
        <v>3508.9500000000003</v>
      </c>
    </row>
    <row r="285" spans="1:5" x14ac:dyDescent="0.25">
      <c r="A285" t="s">
        <v>114</v>
      </c>
      <c r="B285" t="s">
        <v>161</v>
      </c>
      <c r="D285" t="s">
        <v>52</v>
      </c>
      <c r="E285" s="15">
        <v>8429.15</v>
      </c>
    </row>
    <row r="286" spans="1:5" x14ac:dyDescent="0.25">
      <c r="E286" s="15"/>
    </row>
    <row r="287" spans="1:5" x14ac:dyDescent="0.25">
      <c r="A287" t="s">
        <v>114</v>
      </c>
      <c r="B287" t="s">
        <v>161</v>
      </c>
      <c r="C287" t="s">
        <v>254</v>
      </c>
      <c r="D287" t="s">
        <v>52</v>
      </c>
      <c r="E287" s="15">
        <v>9739.4000000000015</v>
      </c>
    </row>
    <row r="288" spans="1:5" x14ac:dyDescent="0.25">
      <c r="E288" s="15"/>
    </row>
    <row r="289" spans="1:5" x14ac:dyDescent="0.25">
      <c r="A289" t="s">
        <v>114</v>
      </c>
      <c r="B289" t="s">
        <v>161</v>
      </c>
      <c r="C289" t="s">
        <v>265</v>
      </c>
      <c r="D289" t="s">
        <v>73</v>
      </c>
      <c r="E289" s="15">
        <v>2641.5</v>
      </c>
    </row>
    <row r="290" spans="1:5" x14ac:dyDescent="0.25">
      <c r="E290" s="15"/>
    </row>
    <row r="291" spans="1:5" x14ac:dyDescent="0.25">
      <c r="A291" t="s">
        <v>114</v>
      </c>
      <c r="B291" t="s">
        <v>161</v>
      </c>
      <c r="C291" t="s">
        <v>266</v>
      </c>
      <c r="D291" t="s">
        <v>73</v>
      </c>
      <c r="E291" s="15">
        <v>8945.0999999999985</v>
      </c>
    </row>
    <row r="292" spans="1:5" x14ac:dyDescent="0.25">
      <c r="E292" s="15"/>
    </row>
    <row r="293" spans="1:5" x14ac:dyDescent="0.25">
      <c r="A293" t="s">
        <v>114</v>
      </c>
      <c r="B293" t="s">
        <v>161</v>
      </c>
      <c r="C293" t="s">
        <v>358</v>
      </c>
      <c r="D293" t="s">
        <v>52</v>
      </c>
      <c r="E293" s="15">
        <v>715.15</v>
      </c>
    </row>
    <row r="294" spans="1:5" x14ac:dyDescent="0.25">
      <c r="A294" t="s">
        <v>114</v>
      </c>
      <c r="B294" t="s">
        <v>161</v>
      </c>
      <c r="D294" t="s">
        <v>73</v>
      </c>
      <c r="E294" s="15">
        <v>1094.55</v>
      </c>
    </row>
    <row r="295" spans="1:5" x14ac:dyDescent="0.25">
      <c r="E295" s="15"/>
    </row>
    <row r="296" spans="1:5" x14ac:dyDescent="0.25">
      <c r="A296" t="s">
        <v>114</v>
      </c>
      <c r="B296" t="s">
        <v>161</v>
      </c>
      <c r="C296" t="s">
        <v>390</v>
      </c>
      <c r="D296" t="s">
        <v>52</v>
      </c>
      <c r="E296" s="15">
        <v>17142.650000000001</v>
      </c>
    </row>
    <row r="297" spans="1:5" x14ac:dyDescent="0.25">
      <c r="A297" t="s">
        <v>114</v>
      </c>
      <c r="B297" t="s">
        <v>161</v>
      </c>
      <c r="D297" t="s">
        <v>73</v>
      </c>
      <c r="E297" s="15">
        <v>15608.699999999999</v>
      </c>
    </row>
    <row r="298" spans="1:5" x14ac:dyDescent="0.25">
      <c r="E298" s="15"/>
    </row>
    <row r="299" spans="1:5" x14ac:dyDescent="0.25">
      <c r="A299" t="s">
        <v>114</v>
      </c>
      <c r="B299" t="s">
        <v>161</v>
      </c>
      <c r="C299" t="s">
        <v>241</v>
      </c>
      <c r="D299" t="s">
        <v>52</v>
      </c>
      <c r="E299" s="15">
        <v>1289.2</v>
      </c>
    </row>
    <row r="300" spans="1:5" x14ac:dyDescent="0.25">
      <c r="A300" t="s">
        <v>114</v>
      </c>
      <c r="B300" t="s">
        <v>161</v>
      </c>
      <c r="D300" t="s">
        <v>73</v>
      </c>
      <c r="E300" s="15">
        <v>2404.6</v>
      </c>
    </row>
    <row r="301" spans="1:5" x14ac:dyDescent="0.25">
      <c r="E301" s="15"/>
    </row>
    <row r="302" spans="1:5" x14ac:dyDescent="0.25">
      <c r="A302" t="s">
        <v>114</v>
      </c>
      <c r="B302" t="s">
        <v>161</v>
      </c>
      <c r="C302" t="s">
        <v>226</v>
      </c>
      <c r="D302" t="s">
        <v>52</v>
      </c>
      <c r="E302" s="15">
        <v>9000</v>
      </c>
    </row>
    <row r="303" spans="1:5" x14ac:dyDescent="0.25">
      <c r="E303" s="15"/>
    </row>
    <row r="304" spans="1:5" x14ac:dyDescent="0.25">
      <c r="A304" t="s">
        <v>114</v>
      </c>
      <c r="B304" t="s">
        <v>161</v>
      </c>
      <c r="C304" t="s">
        <v>228</v>
      </c>
      <c r="D304" t="s">
        <v>52</v>
      </c>
      <c r="E304" s="15">
        <v>17968.449999999997</v>
      </c>
    </row>
    <row r="305" spans="1:5" x14ac:dyDescent="0.25">
      <c r="E305" s="15"/>
    </row>
    <row r="306" spans="1:5" x14ac:dyDescent="0.25">
      <c r="A306" t="s">
        <v>114</v>
      </c>
      <c r="B306" t="s">
        <v>161</v>
      </c>
      <c r="C306" t="s">
        <v>357</v>
      </c>
      <c r="D306" t="s">
        <v>37</v>
      </c>
      <c r="E306" s="15">
        <v>1560</v>
      </c>
    </row>
    <row r="307" spans="1:5" x14ac:dyDescent="0.25">
      <c r="A307" t="s">
        <v>114</v>
      </c>
      <c r="B307" t="s">
        <v>161</v>
      </c>
      <c r="D307" t="s">
        <v>52</v>
      </c>
      <c r="E307" s="15">
        <v>2064.0500000000002</v>
      </c>
    </row>
    <row r="308" spans="1:5" x14ac:dyDescent="0.25">
      <c r="E308" s="15"/>
    </row>
    <row r="309" spans="1:5" x14ac:dyDescent="0.25">
      <c r="A309" t="s">
        <v>114</v>
      </c>
      <c r="B309" t="s">
        <v>161</v>
      </c>
      <c r="C309" t="s">
        <v>248</v>
      </c>
      <c r="D309" t="s">
        <v>37</v>
      </c>
      <c r="E309" s="15">
        <v>1453.2499999999998</v>
      </c>
    </row>
    <row r="310" spans="1:5" x14ac:dyDescent="0.25">
      <c r="A310" t="s">
        <v>114</v>
      </c>
      <c r="B310" t="s">
        <v>161</v>
      </c>
      <c r="D310" t="s">
        <v>52</v>
      </c>
      <c r="E310" s="15">
        <v>1657.95</v>
      </c>
    </row>
    <row r="311" spans="1:5" x14ac:dyDescent="0.25">
      <c r="A311" t="s">
        <v>114</v>
      </c>
      <c r="B311" t="s">
        <v>161</v>
      </c>
      <c r="D311" t="s">
        <v>73</v>
      </c>
      <c r="E311" s="15">
        <v>393.5</v>
      </c>
    </row>
    <row r="312" spans="1:5" x14ac:dyDescent="0.25">
      <c r="E312" s="15"/>
    </row>
    <row r="313" spans="1:5" x14ac:dyDescent="0.25">
      <c r="A313" t="s">
        <v>114</v>
      </c>
      <c r="B313" t="s">
        <v>161</v>
      </c>
      <c r="C313" t="s">
        <v>249</v>
      </c>
      <c r="D313" t="s">
        <v>52</v>
      </c>
      <c r="E313" s="15">
        <v>5223.2</v>
      </c>
    </row>
    <row r="314" spans="1:5" x14ac:dyDescent="0.25">
      <c r="E314" s="15"/>
    </row>
    <row r="315" spans="1:5" x14ac:dyDescent="0.25">
      <c r="A315" t="s">
        <v>114</v>
      </c>
      <c r="B315" t="s">
        <v>161</v>
      </c>
      <c r="C315" t="s">
        <v>270</v>
      </c>
      <c r="D315" t="s">
        <v>73</v>
      </c>
      <c r="E315" s="15">
        <v>12689.4</v>
      </c>
    </row>
    <row r="316" spans="1:5" x14ac:dyDescent="0.25">
      <c r="E316" s="15"/>
    </row>
    <row r="317" spans="1:5" x14ac:dyDescent="0.25">
      <c r="A317" t="s">
        <v>114</v>
      </c>
      <c r="B317" t="s">
        <v>161</v>
      </c>
      <c r="C317" t="s">
        <v>271</v>
      </c>
      <c r="D317" t="s">
        <v>73</v>
      </c>
      <c r="E317" s="15">
        <v>3462.85</v>
      </c>
    </row>
    <row r="318" spans="1:5" x14ac:dyDescent="0.25">
      <c r="E318" s="15"/>
    </row>
    <row r="319" spans="1:5" x14ac:dyDescent="0.25">
      <c r="A319" t="s">
        <v>114</v>
      </c>
      <c r="B319" t="s">
        <v>161</v>
      </c>
      <c r="C319" t="s">
        <v>284</v>
      </c>
      <c r="D319" t="s">
        <v>84</v>
      </c>
      <c r="E319" s="15">
        <v>15500</v>
      </c>
    </row>
    <row r="320" spans="1:5" x14ac:dyDescent="0.25">
      <c r="E320" s="15"/>
    </row>
    <row r="321" spans="1:5" x14ac:dyDescent="0.25">
      <c r="A321" t="s">
        <v>114</v>
      </c>
      <c r="B321" t="s">
        <v>161</v>
      </c>
      <c r="C321" t="s">
        <v>332</v>
      </c>
      <c r="D321" t="s">
        <v>52</v>
      </c>
      <c r="E321" s="15">
        <v>4965.6000000000004</v>
      </c>
    </row>
    <row r="322" spans="1:5" x14ac:dyDescent="0.25">
      <c r="E322" s="15"/>
    </row>
    <row r="323" spans="1:5" x14ac:dyDescent="0.25">
      <c r="A323" t="s">
        <v>114</v>
      </c>
      <c r="B323" t="s">
        <v>161</v>
      </c>
      <c r="C323" t="s">
        <v>328</v>
      </c>
      <c r="D323" t="s">
        <v>84</v>
      </c>
      <c r="E323" s="15">
        <v>66177</v>
      </c>
    </row>
    <row r="324" spans="1:5" x14ac:dyDescent="0.25">
      <c r="E324" s="15"/>
    </row>
    <row r="325" spans="1:5" x14ac:dyDescent="0.25">
      <c r="A325" t="s">
        <v>114</v>
      </c>
      <c r="B325" t="s">
        <v>161</v>
      </c>
      <c r="C325" t="s">
        <v>340</v>
      </c>
      <c r="D325" t="s">
        <v>73</v>
      </c>
      <c r="E325" s="15">
        <v>4312.75</v>
      </c>
    </row>
    <row r="326" spans="1:5" x14ac:dyDescent="0.25">
      <c r="E326" s="15"/>
    </row>
    <row r="327" spans="1:5" x14ac:dyDescent="0.25">
      <c r="A327" t="s">
        <v>114</v>
      </c>
      <c r="B327" t="s">
        <v>161</v>
      </c>
      <c r="C327" t="s">
        <v>392</v>
      </c>
      <c r="D327" t="s">
        <v>73</v>
      </c>
      <c r="E327" s="15">
        <v>3547.55</v>
      </c>
    </row>
    <row r="328" spans="1:5" x14ac:dyDescent="0.25">
      <c r="E328" s="15"/>
    </row>
    <row r="329" spans="1:5" x14ac:dyDescent="0.25">
      <c r="A329" t="s">
        <v>114</v>
      </c>
      <c r="B329" t="s">
        <v>161</v>
      </c>
      <c r="C329" t="s">
        <v>223</v>
      </c>
      <c r="D329" t="s">
        <v>84</v>
      </c>
      <c r="E329" s="15">
        <v>15500</v>
      </c>
    </row>
    <row r="330" spans="1:5" x14ac:dyDescent="0.25">
      <c r="E330" s="15"/>
    </row>
    <row r="331" spans="1:5" x14ac:dyDescent="0.25">
      <c r="A331" t="s">
        <v>114</v>
      </c>
      <c r="B331" t="s">
        <v>162</v>
      </c>
      <c r="C331" t="s">
        <v>121</v>
      </c>
      <c r="D331" t="s">
        <v>37</v>
      </c>
      <c r="E331" s="15">
        <v>3451.75</v>
      </c>
    </row>
    <row r="332" spans="1:5" x14ac:dyDescent="0.25">
      <c r="E332" s="15"/>
    </row>
    <row r="333" spans="1:5" x14ac:dyDescent="0.25">
      <c r="A333" t="s">
        <v>114</v>
      </c>
      <c r="B333" t="s">
        <v>162</v>
      </c>
      <c r="C333" t="s">
        <v>245</v>
      </c>
      <c r="D333" t="s">
        <v>52</v>
      </c>
      <c r="E333" s="15">
        <v>39.15</v>
      </c>
    </row>
    <row r="334" spans="1:5" x14ac:dyDescent="0.25">
      <c r="E334" s="15"/>
    </row>
    <row r="335" spans="1:5" x14ac:dyDescent="0.25">
      <c r="A335" t="s">
        <v>114</v>
      </c>
      <c r="B335" t="s">
        <v>162</v>
      </c>
      <c r="C335" t="s">
        <v>246</v>
      </c>
      <c r="D335" t="s">
        <v>52</v>
      </c>
      <c r="E335" s="15">
        <v>8113.15</v>
      </c>
    </row>
    <row r="336" spans="1:5" x14ac:dyDescent="0.25">
      <c r="A336" t="s">
        <v>114</v>
      </c>
      <c r="B336" t="s">
        <v>162</v>
      </c>
      <c r="D336" t="s">
        <v>73</v>
      </c>
      <c r="E336" s="15">
        <v>5086.8999999999996</v>
      </c>
    </row>
    <row r="337" spans="1:5" x14ac:dyDescent="0.25">
      <c r="E337" s="15"/>
    </row>
    <row r="338" spans="1:5" x14ac:dyDescent="0.25">
      <c r="A338" t="s">
        <v>114</v>
      </c>
      <c r="B338" t="s">
        <v>162</v>
      </c>
      <c r="C338" t="s">
        <v>293</v>
      </c>
      <c r="D338" t="s">
        <v>73</v>
      </c>
      <c r="E338" s="15">
        <v>10883.85</v>
      </c>
    </row>
    <row r="339" spans="1:5" x14ac:dyDescent="0.25">
      <c r="E339" s="15"/>
    </row>
    <row r="340" spans="1:5" x14ac:dyDescent="0.25">
      <c r="A340" t="s">
        <v>114</v>
      </c>
      <c r="B340" t="s">
        <v>162</v>
      </c>
      <c r="C340" t="s">
        <v>297</v>
      </c>
      <c r="D340" t="s">
        <v>73</v>
      </c>
      <c r="E340" s="15">
        <v>1626.2</v>
      </c>
    </row>
    <row r="341" spans="1:5" x14ac:dyDescent="0.25">
      <c r="E341" s="15"/>
    </row>
    <row r="342" spans="1:5" x14ac:dyDescent="0.25">
      <c r="A342" t="s">
        <v>114</v>
      </c>
      <c r="B342" t="s">
        <v>162</v>
      </c>
      <c r="C342" t="s">
        <v>300</v>
      </c>
      <c r="D342" t="s">
        <v>73</v>
      </c>
      <c r="E342" s="15">
        <v>6068.4000000000005</v>
      </c>
    </row>
    <row r="343" spans="1:5" x14ac:dyDescent="0.25">
      <c r="E343" s="15"/>
    </row>
    <row r="344" spans="1:5" x14ac:dyDescent="0.25">
      <c r="A344" t="s">
        <v>114</v>
      </c>
      <c r="B344" t="s">
        <v>162</v>
      </c>
      <c r="C344" t="s">
        <v>301</v>
      </c>
      <c r="D344" t="s">
        <v>73</v>
      </c>
      <c r="E344" s="15">
        <v>10293</v>
      </c>
    </row>
    <row r="345" spans="1:5" x14ac:dyDescent="0.25">
      <c r="E345" s="15"/>
    </row>
    <row r="346" spans="1:5" x14ac:dyDescent="0.25">
      <c r="A346" t="s">
        <v>114</v>
      </c>
      <c r="B346" t="s">
        <v>162</v>
      </c>
      <c r="C346" t="s">
        <v>292</v>
      </c>
      <c r="D346" t="s">
        <v>37</v>
      </c>
      <c r="E346" s="15">
        <v>2020.1000000000001</v>
      </c>
    </row>
    <row r="347" spans="1:5" x14ac:dyDescent="0.25">
      <c r="E347" s="15"/>
    </row>
    <row r="348" spans="1:5" x14ac:dyDescent="0.25">
      <c r="A348" t="s">
        <v>114</v>
      </c>
      <c r="B348" t="s">
        <v>162</v>
      </c>
      <c r="C348" t="s">
        <v>316</v>
      </c>
      <c r="D348" t="s">
        <v>73</v>
      </c>
      <c r="E348" s="15">
        <v>9559.7999999999993</v>
      </c>
    </row>
    <row r="349" spans="1:5" x14ac:dyDescent="0.25">
      <c r="E349" s="15"/>
    </row>
    <row r="350" spans="1:5" x14ac:dyDescent="0.25">
      <c r="A350" t="s">
        <v>114</v>
      </c>
      <c r="B350" t="s">
        <v>162</v>
      </c>
      <c r="C350" t="s">
        <v>317</v>
      </c>
      <c r="D350" t="s">
        <v>73</v>
      </c>
      <c r="E350" s="15">
        <v>5137.6499999999996</v>
      </c>
    </row>
    <row r="351" spans="1:5" x14ac:dyDescent="0.25">
      <c r="E351" s="15"/>
    </row>
    <row r="352" spans="1:5" x14ac:dyDescent="0.25">
      <c r="A352" t="s">
        <v>114</v>
      </c>
      <c r="B352" t="s">
        <v>162</v>
      </c>
      <c r="C352" t="s">
        <v>313</v>
      </c>
      <c r="D352" t="s">
        <v>37</v>
      </c>
      <c r="E352" s="15">
        <v>4000</v>
      </c>
    </row>
    <row r="353" spans="1:5" x14ac:dyDescent="0.25">
      <c r="A353" t="s">
        <v>114</v>
      </c>
      <c r="B353" t="s">
        <v>162</v>
      </c>
      <c r="D353" t="s">
        <v>73</v>
      </c>
      <c r="E353" s="15">
        <v>7000</v>
      </c>
    </row>
    <row r="354" spans="1:5" x14ac:dyDescent="0.25">
      <c r="E354" s="15"/>
    </row>
    <row r="355" spans="1:5" x14ac:dyDescent="0.25">
      <c r="A355" t="s">
        <v>114</v>
      </c>
      <c r="B355" t="s">
        <v>162</v>
      </c>
      <c r="C355" t="s">
        <v>320</v>
      </c>
      <c r="D355" t="s">
        <v>73</v>
      </c>
      <c r="E355" s="15">
        <v>4814.25</v>
      </c>
    </row>
    <row r="356" spans="1:5" x14ac:dyDescent="0.25">
      <c r="E356" s="15"/>
    </row>
    <row r="357" spans="1:5" x14ac:dyDescent="0.25">
      <c r="A357" t="s">
        <v>114</v>
      </c>
      <c r="B357" t="s">
        <v>162</v>
      </c>
      <c r="C357" t="s">
        <v>327</v>
      </c>
      <c r="D357" t="s">
        <v>73</v>
      </c>
      <c r="E357" s="15">
        <v>1558.15</v>
      </c>
    </row>
    <row r="358" spans="1:5" x14ac:dyDescent="0.25">
      <c r="E358" s="15"/>
    </row>
    <row r="359" spans="1:5" x14ac:dyDescent="0.25">
      <c r="A359" t="s">
        <v>114</v>
      </c>
      <c r="B359" t="s">
        <v>162</v>
      </c>
      <c r="C359" t="s">
        <v>322</v>
      </c>
      <c r="D359" t="s">
        <v>73</v>
      </c>
      <c r="E359" s="15">
        <v>5137.6499999999996</v>
      </c>
    </row>
    <row r="360" spans="1:5" x14ac:dyDescent="0.25">
      <c r="E360" s="15"/>
    </row>
    <row r="361" spans="1:5" x14ac:dyDescent="0.25">
      <c r="A361" t="s">
        <v>114</v>
      </c>
      <c r="B361" t="s">
        <v>162</v>
      </c>
      <c r="C361" t="s">
        <v>323</v>
      </c>
      <c r="D361" t="s">
        <v>73</v>
      </c>
      <c r="E361" s="15">
        <v>1868.2</v>
      </c>
    </row>
    <row r="362" spans="1:5" x14ac:dyDescent="0.25">
      <c r="E362" s="15"/>
    </row>
    <row r="363" spans="1:5" x14ac:dyDescent="0.25">
      <c r="A363" t="s">
        <v>114</v>
      </c>
      <c r="B363" t="s">
        <v>162</v>
      </c>
      <c r="C363" t="s">
        <v>324</v>
      </c>
      <c r="D363" t="s">
        <v>73</v>
      </c>
      <c r="E363" s="15">
        <v>14802.25</v>
      </c>
    </row>
    <row r="364" spans="1:5" x14ac:dyDescent="0.25">
      <c r="E364" s="15"/>
    </row>
    <row r="365" spans="1:5" x14ac:dyDescent="0.25">
      <c r="A365" t="s">
        <v>114</v>
      </c>
      <c r="B365" t="s">
        <v>162</v>
      </c>
      <c r="C365" t="s">
        <v>325</v>
      </c>
      <c r="D365" t="s">
        <v>73</v>
      </c>
      <c r="E365" s="15">
        <v>4814.25</v>
      </c>
    </row>
    <row r="366" spans="1:5" x14ac:dyDescent="0.25">
      <c r="E366" s="15"/>
    </row>
    <row r="367" spans="1:5" x14ac:dyDescent="0.25">
      <c r="A367" t="s">
        <v>114</v>
      </c>
      <c r="B367" t="s">
        <v>162</v>
      </c>
      <c r="C367" t="s">
        <v>326</v>
      </c>
      <c r="D367" t="s">
        <v>73</v>
      </c>
      <c r="E367" s="15">
        <v>3782.6</v>
      </c>
    </row>
    <row r="368" spans="1:5" x14ac:dyDescent="0.25">
      <c r="E368" s="15"/>
    </row>
    <row r="369" spans="1:5" x14ac:dyDescent="0.25">
      <c r="A369" t="s">
        <v>114</v>
      </c>
      <c r="B369" t="s">
        <v>162</v>
      </c>
      <c r="C369" t="s">
        <v>315</v>
      </c>
      <c r="D369" t="s">
        <v>52</v>
      </c>
      <c r="E369" s="15">
        <v>58.35</v>
      </c>
    </row>
    <row r="370" spans="1:5" x14ac:dyDescent="0.25">
      <c r="E370" s="15"/>
    </row>
    <row r="371" spans="1:5" x14ac:dyDescent="0.25">
      <c r="A371" t="s">
        <v>114</v>
      </c>
      <c r="B371" t="s">
        <v>162</v>
      </c>
      <c r="C371" t="s">
        <v>314</v>
      </c>
      <c r="D371" t="s">
        <v>37</v>
      </c>
      <c r="E371" s="15">
        <v>2917.35</v>
      </c>
    </row>
    <row r="372" spans="1:5" x14ac:dyDescent="0.25">
      <c r="E372" s="15"/>
    </row>
    <row r="373" spans="1:5" x14ac:dyDescent="0.25">
      <c r="A373" t="s">
        <v>114</v>
      </c>
      <c r="B373" t="s">
        <v>162</v>
      </c>
      <c r="C373" t="s">
        <v>388</v>
      </c>
      <c r="D373" t="s">
        <v>37</v>
      </c>
      <c r="E373" s="15">
        <v>4632.6499999999996</v>
      </c>
    </row>
    <row r="374" spans="1:5" x14ac:dyDescent="0.25">
      <c r="A374" t="s">
        <v>114</v>
      </c>
      <c r="B374" t="s">
        <v>162</v>
      </c>
      <c r="D374" t="s">
        <v>52</v>
      </c>
      <c r="E374" s="15">
        <v>9997.65</v>
      </c>
    </row>
    <row r="375" spans="1:5" x14ac:dyDescent="0.25">
      <c r="E375" s="15"/>
    </row>
    <row r="376" spans="1:5" x14ac:dyDescent="0.25">
      <c r="A376" t="s">
        <v>114</v>
      </c>
      <c r="B376" t="s">
        <v>162</v>
      </c>
      <c r="C376" t="s">
        <v>408</v>
      </c>
      <c r="D376" t="s">
        <v>52</v>
      </c>
      <c r="E376" s="15">
        <v>16162.2</v>
      </c>
    </row>
    <row r="377" spans="1:5" x14ac:dyDescent="0.25">
      <c r="E377" s="15"/>
    </row>
    <row r="378" spans="1:5" x14ac:dyDescent="0.25">
      <c r="A378" t="s">
        <v>114</v>
      </c>
      <c r="B378" t="s">
        <v>162</v>
      </c>
      <c r="C378" t="s">
        <v>407</v>
      </c>
      <c r="D378" t="s">
        <v>84</v>
      </c>
      <c r="E378" s="15">
        <v>15500</v>
      </c>
    </row>
    <row r="379" spans="1:5" x14ac:dyDescent="0.25">
      <c r="E379" s="15"/>
    </row>
    <row r="380" spans="1:5" x14ac:dyDescent="0.25">
      <c r="A380" t="s">
        <v>114</v>
      </c>
      <c r="B380" t="s">
        <v>162</v>
      </c>
      <c r="C380" t="s">
        <v>396</v>
      </c>
      <c r="D380" t="s">
        <v>84</v>
      </c>
      <c r="E380" s="15">
        <v>15500</v>
      </c>
    </row>
    <row r="381" spans="1:5" x14ac:dyDescent="0.25">
      <c r="E381" s="15"/>
    </row>
    <row r="382" spans="1:5" x14ac:dyDescent="0.25">
      <c r="A382" t="s">
        <v>114</v>
      </c>
      <c r="B382" t="s">
        <v>162</v>
      </c>
      <c r="C382" t="s">
        <v>397</v>
      </c>
      <c r="D382" t="s">
        <v>84</v>
      </c>
      <c r="E382" s="15">
        <v>15500</v>
      </c>
    </row>
    <row r="383" spans="1:5" x14ac:dyDescent="0.25">
      <c r="E383" s="15"/>
    </row>
    <row r="384" spans="1:5" x14ac:dyDescent="0.25">
      <c r="A384" t="s">
        <v>114</v>
      </c>
      <c r="B384" t="s">
        <v>163</v>
      </c>
      <c r="C384" t="s">
        <v>107</v>
      </c>
      <c r="D384" t="s">
        <v>52</v>
      </c>
      <c r="E384" s="15">
        <v>13226.2</v>
      </c>
    </row>
    <row r="385" spans="1:5" x14ac:dyDescent="0.25">
      <c r="E385" s="15"/>
    </row>
    <row r="386" spans="1:5" x14ac:dyDescent="0.25">
      <c r="A386" t="s">
        <v>114</v>
      </c>
      <c r="B386" t="s">
        <v>163</v>
      </c>
      <c r="C386" t="s">
        <v>126</v>
      </c>
      <c r="D386" t="s">
        <v>52</v>
      </c>
      <c r="E386" s="15">
        <v>12550</v>
      </c>
    </row>
    <row r="387" spans="1:5" x14ac:dyDescent="0.25">
      <c r="E387" s="15"/>
    </row>
    <row r="388" spans="1:5" x14ac:dyDescent="0.25">
      <c r="A388" t="s">
        <v>114</v>
      </c>
      <c r="B388" t="s">
        <v>163</v>
      </c>
      <c r="C388" t="s">
        <v>106</v>
      </c>
      <c r="D388" t="s">
        <v>52</v>
      </c>
      <c r="E388" s="15">
        <v>5448.3</v>
      </c>
    </row>
    <row r="389" spans="1:5" x14ac:dyDescent="0.25">
      <c r="E389" s="15"/>
    </row>
    <row r="390" spans="1:5" x14ac:dyDescent="0.25">
      <c r="A390" t="s">
        <v>114</v>
      </c>
      <c r="B390" t="s">
        <v>163</v>
      </c>
      <c r="C390" t="s">
        <v>355</v>
      </c>
      <c r="D390" t="s">
        <v>33</v>
      </c>
      <c r="E390" s="15">
        <v>2203.15</v>
      </c>
    </row>
    <row r="391" spans="1:5" x14ac:dyDescent="0.25">
      <c r="E391" s="15"/>
    </row>
    <row r="392" spans="1:5" x14ac:dyDescent="0.25">
      <c r="A392" t="s">
        <v>114</v>
      </c>
      <c r="B392" t="s">
        <v>163</v>
      </c>
      <c r="C392" t="s">
        <v>329</v>
      </c>
      <c r="D392" t="s">
        <v>52</v>
      </c>
      <c r="E392" s="15">
        <v>8960.9500000000007</v>
      </c>
    </row>
    <row r="393" spans="1:5" x14ac:dyDescent="0.25">
      <c r="E393" s="15"/>
    </row>
    <row r="394" spans="1:5" x14ac:dyDescent="0.25">
      <c r="A394" t="s">
        <v>114</v>
      </c>
      <c r="B394" t="s">
        <v>163</v>
      </c>
      <c r="C394" t="s">
        <v>378</v>
      </c>
      <c r="D394" t="s">
        <v>52</v>
      </c>
      <c r="E394" s="15">
        <v>1652.0500000000002</v>
      </c>
    </row>
    <row r="395" spans="1:5" x14ac:dyDescent="0.25">
      <c r="E395" s="15"/>
    </row>
    <row r="396" spans="1:5" x14ac:dyDescent="0.25">
      <c r="A396" t="s">
        <v>114</v>
      </c>
      <c r="B396" t="s">
        <v>163</v>
      </c>
      <c r="C396" t="s">
        <v>247</v>
      </c>
      <c r="D396" t="s">
        <v>52</v>
      </c>
      <c r="E396" s="15">
        <v>10000</v>
      </c>
    </row>
    <row r="397" spans="1:5" x14ac:dyDescent="0.25">
      <c r="E397" s="15"/>
    </row>
    <row r="398" spans="1:5" x14ac:dyDescent="0.25">
      <c r="A398" t="s">
        <v>114</v>
      </c>
      <c r="B398" t="s">
        <v>163</v>
      </c>
      <c r="C398" t="s">
        <v>234</v>
      </c>
      <c r="D398" t="s">
        <v>52</v>
      </c>
      <c r="E398" s="15">
        <v>19950</v>
      </c>
    </row>
    <row r="399" spans="1:5" x14ac:dyDescent="0.25">
      <c r="E399" s="15"/>
    </row>
    <row r="400" spans="1:5" x14ac:dyDescent="0.25">
      <c r="A400" t="s">
        <v>114</v>
      </c>
      <c r="B400" t="s">
        <v>160</v>
      </c>
      <c r="C400" t="s">
        <v>406</v>
      </c>
      <c r="D400" t="s">
        <v>52</v>
      </c>
      <c r="E400" s="15">
        <v>8131.5</v>
      </c>
    </row>
    <row r="401" spans="1:5" x14ac:dyDescent="0.25">
      <c r="A401" t="s">
        <v>114</v>
      </c>
      <c r="B401" t="s">
        <v>160</v>
      </c>
      <c r="D401" t="s">
        <v>73</v>
      </c>
      <c r="E401" s="15">
        <v>9082.85</v>
      </c>
    </row>
    <row r="402" spans="1:5" x14ac:dyDescent="0.25">
      <c r="E402" s="15"/>
    </row>
    <row r="403" spans="1:5" x14ac:dyDescent="0.25">
      <c r="A403" t="s">
        <v>114</v>
      </c>
      <c r="B403" t="s">
        <v>160</v>
      </c>
      <c r="C403" t="s">
        <v>283</v>
      </c>
      <c r="D403" t="s">
        <v>52</v>
      </c>
      <c r="E403" s="15">
        <v>4051.75</v>
      </c>
    </row>
    <row r="404" spans="1:5" x14ac:dyDescent="0.25">
      <c r="E404" s="15"/>
    </row>
    <row r="405" spans="1:5" x14ac:dyDescent="0.25">
      <c r="A405" t="s">
        <v>114</v>
      </c>
      <c r="B405" t="s">
        <v>160</v>
      </c>
      <c r="C405" t="s">
        <v>306</v>
      </c>
      <c r="D405" t="s">
        <v>52</v>
      </c>
      <c r="E405" s="15">
        <v>8853.7000000000007</v>
      </c>
    </row>
    <row r="406" spans="1:5" x14ac:dyDescent="0.25">
      <c r="E406" s="15"/>
    </row>
    <row r="407" spans="1:5" x14ac:dyDescent="0.25">
      <c r="A407" t="s">
        <v>114</v>
      </c>
      <c r="B407" t="s">
        <v>160</v>
      </c>
      <c r="C407" t="s">
        <v>389</v>
      </c>
      <c r="D407" t="s">
        <v>37</v>
      </c>
      <c r="E407" s="15">
        <v>16864.8</v>
      </c>
    </row>
    <row r="408" spans="1:5" x14ac:dyDescent="0.25">
      <c r="A408" t="s">
        <v>114</v>
      </c>
      <c r="B408" t="s">
        <v>160</v>
      </c>
      <c r="D408" t="s">
        <v>52</v>
      </c>
      <c r="E408" s="15">
        <v>30893.85</v>
      </c>
    </row>
    <row r="409" spans="1:5" x14ac:dyDescent="0.25">
      <c r="E409" s="15"/>
    </row>
    <row r="410" spans="1:5" x14ac:dyDescent="0.25">
      <c r="A410" t="s">
        <v>114</v>
      </c>
      <c r="B410" t="s">
        <v>160</v>
      </c>
      <c r="C410" t="s">
        <v>307</v>
      </c>
      <c r="D410" t="s">
        <v>52</v>
      </c>
      <c r="E410" s="15">
        <v>21605.55</v>
      </c>
    </row>
    <row r="411" spans="1:5" x14ac:dyDescent="0.25">
      <c r="E411" s="15"/>
    </row>
    <row r="412" spans="1:5" x14ac:dyDescent="0.25">
      <c r="A412" t="s">
        <v>114</v>
      </c>
      <c r="B412" t="s">
        <v>160</v>
      </c>
      <c r="C412" t="s">
        <v>309</v>
      </c>
      <c r="D412" t="s">
        <v>73</v>
      </c>
      <c r="E412" s="15">
        <v>14577.75</v>
      </c>
    </row>
    <row r="413" spans="1:5" x14ac:dyDescent="0.25">
      <c r="E413" s="15"/>
    </row>
    <row r="414" spans="1:5" x14ac:dyDescent="0.25">
      <c r="A414" t="s">
        <v>159</v>
      </c>
      <c r="E414" s="15">
        <v>773835.90000000014</v>
      </c>
    </row>
    <row r="415" spans="1:5" x14ac:dyDescent="0.25">
      <c r="E415" s="15"/>
    </row>
    <row r="416" spans="1:5" x14ac:dyDescent="0.25">
      <c r="A416" t="s">
        <v>131</v>
      </c>
      <c r="B416" t="s">
        <v>161</v>
      </c>
      <c r="C416" t="s">
        <v>127</v>
      </c>
      <c r="D416" t="s">
        <v>52</v>
      </c>
      <c r="E416" s="15">
        <v>8533.5</v>
      </c>
    </row>
    <row r="417" spans="1:5" x14ac:dyDescent="0.25">
      <c r="E417" s="15"/>
    </row>
    <row r="418" spans="1:5" x14ac:dyDescent="0.25">
      <c r="A418" t="s">
        <v>131</v>
      </c>
      <c r="B418" t="s">
        <v>161</v>
      </c>
      <c r="C418" t="s">
        <v>129</v>
      </c>
      <c r="D418" t="s">
        <v>52</v>
      </c>
      <c r="E418" s="15">
        <v>15821.6</v>
      </c>
    </row>
    <row r="419" spans="1:5" x14ac:dyDescent="0.25">
      <c r="A419" t="s">
        <v>131</v>
      </c>
      <c r="B419" t="s">
        <v>161</v>
      </c>
      <c r="D419" t="s">
        <v>73</v>
      </c>
      <c r="E419" s="15">
        <v>13704.949999999999</v>
      </c>
    </row>
    <row r="420" spans="1:5" x14ac:dyDescent="0.25">
      <c r="E420" s="15"/>
    </row>
    <row r="421" spans="1:5" x14ac:dyDescent="0.25">
      <c r="A421" t="s">
        <v>131</v>
      </c>
      <c r="B421" t="s">
        <v>161</v>
      </c>
      <c r="C421" t="s">
        <v>128</v>
      </c>
      <c r="D421" t="s">
        <v>52</v>
      </c>
      <c r="E421" s="15">
        <v>2417.65</v>
      </c>
    </row>
    <row r="422" spans="1:5" x14ac:dyDescent="0.25">
      <c r="A422" t="s">
        <v>131</v>
      </c>
      <c r="B422" t="s">
        <v>161</v>
      </c>
      <c r="D422" t="s">
        <v>73</v>
      </c>
      <c r="E422" s="15">
        <v>5059.5499999999993</v>
      </c>
    </row>
    <row r="423" spans="1:5" x14ac:dyDescent="0.25">
      <c r="E423" s="15"/>
    </row>
    <row r="424" spans="1:5" x14ac:dyDescent="0.25">
      <c r="A424" t="s">
        <v>131</v>
      </c>
      <c r="B424" t="s">
        <v>161</v>
      </c>
      <c r="C424" t="s">
        <v>134</v>
      </c>
      <c r="D424" t="s">
        <v>52</v>
      </c>
      <c r="E424" s="15">
        <v>953.2</v>
      </c>
    </row>
    <row r="425" spans="1:5" x14ac:dyDescent="0.25">
      <c r="E425" s="15"/>
    </row>
    <row r="426" spans="1:5" x14ac:dyDescent="0.25">
      <c r="A426" t="s">
        <v>131</v>
      </c>
      <c r="B426" t="s">
        <v>161</v>
      </c>
      <c r="C426" t="s">
        <v>135</v>
      </c>
      <c r="D426" t="s">
        <v>73</v>
      </c>
      <c r="E426" s="15">
        <v>4058.4500000000003</v>
      </c>
    </row>
    <row r="427" spans="1:5" x14ac:dyDescent="0.25">
      <c r="E427" s="15"/>
    </row>
    <row r="428" spans="1:5" x14ac:dyDescent="0.25">
      <c r="A428" t="s">
        <v>131</v>
      </c>
      <c r="B428" t="s">
        <v>161</v>
      </c>
      <c r="C428" t="s">
        <v>263</v>
      </c>
      <c r="D428" t="s">
        <v>52</v>
      </c>
      <c r="E428" s="15">
        <v>13746.8</v>
      </c>
    </row>
    <row r="429" spans="1:5" x14ac:dyDescent="0.25">
      <c r="A429" t="s">
        <v>131</v>
      </c>
      <c r="B429" t="s">
        <v>161</v>
      </c>
      <c r="D429" t="s">
        <v>73</v>
      </c>
      <c r="E429" s="15">
        <v>8391.4</v>
      </c>
    </row>
    <row r="430" spans="1:5" x14ac:dyDescent="0.25">
      <c r="E430" s="15"/>
    </row>
    <row r="431" spans="1:5" x14ac:dyDescent="0.25">
      <c r="A431" t="s">
        <v>131</v>
      </c>
      <c r="B431" t="s">
        <v>161</v>
      </c>
      <c r="C431" t="s">
        <v>363</v>
      </c>
      <c r="D431" t="s">
        <v>37</v>
      </c>
      <c r="E431" s="15">
        <v>77.050000000000011</v>
      </c>
    </row>
    <row r="432" spans="1:5" x14ac:dyDescent="0.25">
      <c r="A432" t="s">
        <v>131</v>
      </c>
      <c r="B432" t="s">
        <v>161</v>
      </c>
      <c r="D432" t="s">
        <v>52</v>
      </c>
      <c r="E432" s="15">
        <v>194.25</v>
      </c>
    </row>
    <row r="433" spans="1:5" x14ac:dyDescent="0.25">
      <c r="E433" s="15"/>
    </row>
    <row r="434" spans="1:5" x14ac:dyDescent="0.25">
      <c r="A434" t="s">
        <v>131</v>
      </c>
      <c r="B434" t="s">
        <v>161</v>
      </c>
      <c r="C434" t="s">
        <v>237</v>
      </c>
      <c r="D434" t="s">
        <v>37</v>
      </c>
      <c r="E434" s="15">
        <v>34.75</v>
      </c>
    </row>
    <row r="435" spans="1:5" x14ac:dyDescent="0.25">
      <c r="A435" t="s">
        <v>131</v>
      </c>
      <c r="B435" t="s">
        <v>161</v>
      </c>
      <c r="D435" t="s">
        <v>52</v>
      </c>
      <c r="E435" s="15">
        <v>414.75</v>
      </c>
    </row>
    <row r="436" spans="1:5" x14ac:dyDescent="0.25">
      <c r="E436" s="15"/>
    </row>
    <row r="437" spans="1:5" x14ac:dyDescent="0.25">
      <c r="A437" t="s">
        <v>131</v>
      </c>
      <c r="B437" t="s">
        <v>161</v>
      </c>
      <c r="C437" t="s">
        <v>254</v>
      </c>
      <c r="D437" t="s">
        <v>52</v>
      </c>
      <c r="E437" s="15">
        <v>7872.6</v>
      </c>
    </row>
    <row r="438" spans="1:5" x14ac:dyDescent="0.25">
      <c r="E438" s="15"/>
    </row>
    <row r="439" spans="1:5" x14ac:dyDescent="0.25">
      <c r="A439" t="s">
        <v>131</v>
      </c>
      <c r="B439" t="s">
        <v>161</v>
      </c>
      <c r="C439" t="s">
        <v>265</v>
      </c>
      <c r="D439" t="s">
        <v>73</v>
      </c>
      <c r="E439" s="15">
        <v>1572.85</v>
      </c>
    </row>
    <row r="440" spans="1:5" x14ac:dyDescent="0.25">
      <c r="E440" s="15"/>
    </row>
    <row r="441" spans="1:5" x14ac:dyDescent="0.25">
      <c r="A441" t="s">
        <v>131</v>
      </c>
      <c r="B441" t="s">
        <v>161</v>
      </c>
      <c r="C441" t="s">
        <v>241</v>
      </c>
      <c r="D441" t="s">
        <v>52</v>
      </c>
      <c r="E441" s="15">
        <v>1150.5999999999999</v>
      </c>
    </row>
    <row r="442" spans="1:5" x14ac:dyDescent="0.25">
      <c r="A442" t="s">
        <v>131</v>
      </c>
      <c r="B442" t="s">
        <v>161</v>
      </c>
      <c r="D442" t="s">
        <v>73</v>
      </c>
      <c r="E442" s="15">
        <v>1439.75</v>
      </c>
    </row>
    <row r="443" spans="1:5" x14ac:dyDescent="0.25">
      <c r="E443" s="15"/>
    </row>
    <row r="444" spans="1:5" x14ac:dyDescent="0.25">
      <c r="A444" t="s">
        <v>131</v>
      </c>
      <c r="B444" t="s">
        <v>161</v>
      </c>
      <c r="C444" t="s">
        <v>357</v>
      </c>
      <c r="D444" t="s">
        <v>37</v>
      </c>
      <c r="E444" s="15">
        <v>5940</v>
      </c>
    </row>
    <row r="445" spans="1:5" x14ac:dyDescent="0.25">
      <c r="A445" t="s">
        <v>131</v>
      </c>
      <c r="B445" t="s">
        <v>161</v>
      </c>
      <c r="D445" t="s">
        <v>52</v>
      </c>
      <c r="E445" s="15">
        <v>7935.95</v>
      </c>
    </row>
    <row r="446" spans="1:5" x14ac:dyDescent="0.25">
      <c r="E446" s="15"/>
    </row>
    <row r="447" spans="1:5" x14ac:dyDescent="0.25">
      <c r="A447" t="s">
        <v>131</v>
      </c>
      <c r="B447" t="s">
        <v>161</v>
      </c>
      <c r="C447" t="s">
        <v>248</v>
      </c>
      <c r="D447" t="s">
        <v>37</v>
      </c>
      <c r="E447" s="15">
        <v>17445.45</v>
      </c>
    </row>
    <row r="448" spans="1:5" x14ac:dyDescent="0.25">
      <c r="A448" t="s">
        <v>131</v>
      </c>
      <c r="B448" t="s">
        <v>161</v>
      </c>
      <c r="D448" t="s">
        <v>52</v>
      </c>
      <c r="E448" s="15">
        <v>11414.8</v>
      </c>
    </row>
    <row r="449" spans="1:5" x14ac:dyDescent="0.25">
      <c r="A449" t="s">
        <v>131</v>
      </c>
      <c r="B449" t="s">
        <v>161</v>
      </c>
      <c r="D449" t="s">
        <v>73</v>
      </c>
      <c r="E449" s="15">
        <v>19390.400000000001</v>
      </c>
    </row>
    <row r="450" spans="1:5" x14ac:dyDescent="0.25">
      <c r="E450" s="15"/>
    </row>
    <row r="451" spans="1:5" x14ac:dyDescent="0.25">
      <c r="A451" t="s">
        <v>131</v>
      </c>
      <c r="B451" t="s">
        <v>161</v>
      </c>
      <c r="C451" t="s">
        <v>249</v>
      </c>
      <c r="D451" t="s">
        <v>52</v>
      </c>
      <c r="E451" s="15">
        <v>33194.300000000003</v>
      </c>
    </row>
    <row r="452" spans="1:5" x14ac:dyDescent="0.25">
      <c r="E452" s="15"/>
    </row>
    <row r="453" spans="1:5" x14ac:dyDescent="0.25">
      <c r="A453" t="s">
        <v>131</v>
      </c>
      <c r="B453" t="s">
        <v>161</v>
      </c>
      <c r="C453" t="s">
        <v>270</v>
      </c>
      <c r="D453" t="s">
        <v>73</v>
      </c>
      <c r="E453" s="15">
        <v>1313.95</v>
      </c>
    </row>
    <row r="454" spans="1:5" x14ac:dyDescent="0.25">
      <c r="E454" s="15"/>
    </row>
    <row r="455" spans="1:5" x14ac:dyDescent="0.25">
      <c r="A455" t="s">
        <v>131</v>
      </c>
      <c r="B455" t="s">
        <v>161</v>
      </c>
      <c r="C455" t="s">
        <v>271</v>
      </c>
      <c r="D455" t="s">
        <v>73</v>
      </c>
      <c r="E455" s="15">
        <v>10544.5</v>
      </c>
    </row>
    <row r="456" spans="1:5" x14ac:dyDescent="0.25">
      <c r="E456" s="15"/>
    </row>
    <row r="457" spans="1:5" x14ac:dyDescent="0.25">
      <c r="A457" t="s">
        <v>131</v>
      </c>
      <c r="B457" t="s">
        <v>161</v>
      </c>
      <c r="C457" t="s">
        <v>392</v>
      </c>
      <c r="D457" t="s">
        <v>73</v>
      </c>
      <c r="E457" s="15">
        <v>2084.2999999999997</v>
      </c>
    </row>
    <row r="458" spans="1:5" x14ac:dyDescent="0.25">
      <c r="E458" s="15"/>
    </row>
    <row r="459" spans="1:5" x14ac:dyDescent="0.25">
      <c r="A459" t="s">
        <v>131</v>
      </c>
      <c r="B459" t="s">
        <v>161</v>
      </c>
      <c r="C459" t="s">
        <v>229</v>
      </c>
      <c r="D459" t="s">
        <v>52</v>
      </c>
      <c r="E459" s="15">
        <v>5947.4</v>
      </c>
    </row>
    <row r="460" spans="1:5" x14ac:dyDescent="0.25">
      <c r="E460" s="15"/>
    </row>
    <row r="461" spans="1:5" x14ac:dyDescent="0.25">
      <c r="A461" t="s">
        <v>131</v>
      </c>
      <c r="B461" t="s">
        <v>161</v>
      </c>
      <c r="C461" t="s">
        <v>230</v>
      </c>
      <c r="D461" t="s">
        <v>73</v>
      </c>
      <c r="E461" s="15">
        <v>25805</v>
      </c>
    </row>
    <row r="462" spans="1:5" x14ac:dyDescent="0.25">
      <c r="E462" s="15"/>
    </row>
    <row r="463" spans="1:5" x14ac:dyDescent="0.25">
      <c r="A463" t="s">
        <v>131</v>
      </c>
      <c r="B463" t="s">
        <v>161</v>
      </c>
      <c r="C463" t="s">
        <v>235</v>
      </c>
      <c r="D463" t="s">
        <v>52</v>
      </c>
      <c r="E463" s="15">
        <v>229.5</v>
      </c>
    </row>
    <row r="464" spans="1:5" x14ac:dyDescent="0.25">
      <c r="E464" s="15"/>
    </row>
    <row r="465" spans="1:5" x14ac:dyDescent="0.25">
      <c r="A465" t="s">
        <v>131</v>
      </c>
      <c r="B465" t="s">
        <v>161</v>
      </c>
      <c r="C465" t="s">
        <v>250</v>
      </c>
      <c r="D465" t="s">
        <v>37</v>
      </c>
      <c r="E465" s="15">
        <v>1689.75</v>
      </c>
    </row>
    <row r="466" spans="1:5" x14ac:dyDescent="0.25">
      <c r="A466" t="s">
        <v>131</v>
      </c>
      <c r="B466" t="s">
        <v>161</v>
      </c>
      <c r="D466" t="s">
        <v>52</v>
      </c>
      <c r="E466" s="15">
        <v>1808.65</v>
      </c>
    </row>
    <row r="467" spans="1:5" x14ac:dyDescent="0.25">
      <c r="A467" t="s">
        <v>131</v>
      </c>
      <c r="B467" t="s">
        <v>161</v>
      </c>
      <c r="D467" t="s">
        <v>73</v>
      </c>
      <c r="E467" s="15">
        <v>1822.25</v>
      </c>
    </row>
    <row r="468" spans="1:5" x14ac:dyDescent="0.25">
      <c r="E468" s="15"/>
    </row>
    <row r="469" spans="1:5" x14ac:dyDescent="0.25">
      <c r="A469" t="s">
        <v>131</v>
      </c>
      <c r="B469" t="s">
        <v>161</v>
      </c>
      <c r="C469" t="s">
        <v>272</v>
      </c>
      <c r="D469" t="s">
        <v>73</v>
      </c>
      <c r="E469" s="15">
        <v>10034</v>
      </c>
    </row>
    <row r="470" spans="1:5" x14ac:dyDescent="0.25">
      <c r="E470" s="15"/>
    </row>
    <row r="471" spans="1:5" x14ac:dyDescent="0.25">
      <c r="A471" t="s">
        <v>131</v>
      </c>
      <c r="B471" t="s">
        <v>161</v>
      </c>
      <c r="C471" t="s">
        <v>273</v>
      </c>
      <c r="D471" t="s">
        <v>73</v>
      </c>
      <c r="E471" s="15">
        <v>1969.7</v>
      </c>
    </row>
    <row r="472" spans="1:5" x14ac:dyDescent="0.25">
      <c r="E472" s="15"/>
    </row>
    <row r="473" spans="1:5" x14ac:dyDescent="0.25">
      <c r="A473" t="s">
        <v>131</v>
      </c>
      <c r="B473" t="s">
        <v>161</v>
      </c>
      <c r="C473" t="s">
        <v>274</v>
      </c>
      <c r="D473" t="s">
        <v>73</v>
      </c>
      <c r="E473" s="15">
        <v>1784.25</v>
      </c>
    </row>
    <row r="474" spans="1:5" x14ac:dyDescent="0.25">
      <c r="E474" s="15"/>
    </row>
    <row r="475" spans="1:5" x14ac:dyDescent="0.25">
      <c r="A475" t="s">
        <v>131</v>
      </c>
      <c r="B475" t="s">
        <v>161</v>
      </c>
      <c r="C475" t="s">
        <v>290</v>
      </c>
      <c r="D475" t="s">
        <v>84</v>
      </c>
      <c r="E475" s="15">
        <v>15500</v>
      </c>
    </row>
    <row r="476" spans="1:5" x14ac:dyDescent="0.25">
      <c r="E476" s="15"/>
    </row>
    <row r="477" spans="1:5" x14ac:dyDescent="0.25">
      <c r="A477" t="s">
        <v>131</v>
      </c>
      <c r="B477" t="s">
        <v>161</v>
      </c>
      <c r="C477" t="s">
        <v>294</v>
      </c>
      <c r="D477" t="s">
        <v>52</v>
      </c>
      <c r="E477" s="15">
        <v>17181.05</v>
      </c>
    </row>
    <row r="478" spans="1:5" x14ac:dyDescent="0.25">
      <c r="E478" s="15"/>
    </row>
    <row r="479" spans="1:5" x14ac:dyDescent="0.25">
      <c r="A479" t="s">
        <v>131</v>
      </c>
      <c r="B479" t="s">
        <v>161</v>
      </c>
      <c r="C479" t="s">
        <v>295</v>
      </c>
      <c r="D479" t="s">
        <v>73</v>
      </c>
      <c r="E479" s="15">
        <v>107.05</v>
      </c>
    </row>
    <row r="480" spans="1:5" x14ac:dyDescent="0.25">
      <c r="E480" s="15"/>
    </row>
    <row r="481" spans="1:5" x14ac:dyDescent="0.25">
      <c r="A481" t="s">
        <v>131</v>
      </c>
      <c r="B481" t="s">
        <v>161</v>
      </c>
      <c r="C481" t="s">
        <v>359</v>
      </c>
      <c r="D481" t="s">
        <v>73</v>
      </c>
      <c r="E481" s="15">
        <v>4095</v>
      </c>
    </row>
    <row r="482" spans="1:5" x14ac:dyDescent="0.25">
      <c r="E482" s="15"/>
    </row>
    <row r="483" spans="1:5" x14ac:dyDescent="0.25">
      <c r="A483" t="s">
        <v>131</v>
      </c>
      <c r="B483" t="s">
        <v>161</v>
      </c>
      <c r="C483" t="s">
        <v>379</v>
      </c>
      <c r="D483" t="s">
        <v>37</v>
      </c>
      <c r="E483" s="15">
        <v>1466.5</v>
      </c>
    </row>
    <row r="484" spans="1:5" x14ac:dyDescent="0.25">
      <c r="A484" t="s">
        <v>131</v>
      </c>
      <c r="B484" t="s">
        <v>161</v>
      </c>
      <c r="D484" t="s">
        <v>52</v>
      </c>
      <c r="E484" s="15">
        <v>4146.55</v>
      </c>
    </row>
    <row r="485" spans="1:5" x14ac:dyDescent="0.25">
      <c r="E485" s="15"/>
    </row>
    <row r="486" spans="1:5" x14ac:dyDescent="0.25">
      <c r="A486" t="s">
        <v>131</v>
      </c>
      <c r="B486" t="s">
        <v>161</v>
      </c>
      <c r="C486" t="s">
        <v>381</v>
      </c>
      <c r="D486" t="s">
        <v>73</v>
      </c>
      <c r="E486" s="15">
        <v>5260.75</v>
      </c>
    </row>
    <row r="487" spans="1:5" x14ac:dyDescent="0.25">
      <c r="E487" s="15"/>
    </row>
    <row r="488" spans="1:5" x14ac:dyDescent="0.25">
      <c r="A488" t="s">
        <v>131</v>
      </c>
      <c r="B488" t="s">
        <v>161</v>
      </c>
      <c r="C488" t="s">
        <v>380</v>
      </c>
      <c r="D488" t="s">
        <v>37</v>
      </c>
      <c r="E488" s="15">
        <v>2230.6</v>
      </c>
    </row>
    <row r="489" spans="1:5" x14ac:dyDescent="0.25">
      <c r="A489" t="s">
        <v>131</v>
      </c>
      <c r="B489" t="s">
        <v>161</v>
      </c>
      <c r="D489" t="s">
        <v>52</v>
      </c>
      <c r="E489" s="15">
        <v>1920.7</v>
      </c>
    </row>
    <row r="490" spans="1:5" x14ac:dyDescent="0.25">
      <c r="E490" s="15"/>
    </row>
    <row r="491" spans="1:5" x14ac:dyDescent="0.25">
      <c r="A491" t="s">
        <v>131</v>
      </c>
      <c r="B491" t="s">
        <v>161</v>
      </c>
      <c r="C491" t="s">
        <v>400</v>
      </c>
      <c r="D491" t="s">
        <v>73</v>
      </c>
      <c r="E491" s="15">
        <v>5034.6499999999996</v>
      </c>
    </row>
    <row r="492" spans="1:5" x14ac:dyDescent="0.25">
      <c r="E492" s="15"/>
    </row>
    <row r="493" spans="1:5" x14ac:dyDescent="0.25">
      <c r="A493" t="s">
        <v>131</v>
      </c>
      <c r="B493" t="s">
        <v>162</v>
      </c>
      <c r="C493" t="s">
        <v>132</v>
      </c>
      <c r="D493" t="s">
        <v>84</v>
      </c>
      <c r="E493" s="15">
        <v>15500</v>
      </c>
    </row>
    <row r="494" spans="1:5" x14ac:dyDescent="0.25">
      <c r="E494" s="15"/>
    </row>
    <row r="495" spans="1:5" x14ac:dyDescent="0.25">
      <c r="A495" t="s">
        <v>131</v>
      </c>
      <c r="B495" t="s">
        <v>162</v>
      </c>
      <c r="C495" t="s">
        <v>121</v>
      </c>
      <c r="D495" t="s">
        <v>37</v>
      </c>
      <c r="E495" s="15">
        <v>6548.65</v>
      </c>
    </row>
    <row r="496" spans="1:5" x14ac:dyDescent="0.25">
      <c r="E496" s="15"/>
    </row>
    <row r="497" spans="1:5" x14ac:dyDescent="0.25">
      <c r="A497" t="s">
        <v>131</v>
      </c>
      <c r="B497" t="s">
        <v>162</v>
      </c>
      <c r="C497" t="s">
        <v>245</v>
      </c>
      <c r="D497" t="s">
        <v>52</v>
      </c>
      <c r="E497" s="15">
        <v>1720.1</v>
      </c>
    </row>
    <row r="498" spans="1:5" x14ac:dyDescent="0.25">
      <c r="E498" s="15"/>
    </row>
    <row r="499" spans="1:5" x14ac:dyDescent="0.25">
      <c r="A499" t="s">
        <v>131</v>
      </c>
      <c r="B499" t="s">
        <v>162</v>
      </c>
      <c r="C499" t="s">
        <v>246</v>
      </c>
      <c r="D499" t="s">
        <v>52</v>
      </c>
      <c r="E499" s="15">
        <v>6369.1</v>
      </c>
    </row>
    <row r="500" spans="1:5" x14ac:dyDescent="0.25">
      <c r="A500" t="s">
        <v>131</v>
      </c>
      <c r="B500" t="s">
        <v>162</v>
      </c>
      <c r="D500" t="s">
        <v>73</v>
      </c>
      <c r="E500" s="15">
        <v>5479.65</v>
      </c>
    </row>
    <row r="501" spans="1:5" x14ac:dyDescent="0.25">
      <c r="E501" s="15"/>
    </row>
    <row r="502" spans="1:5" x14ac:dyDescent="0.25">
      <c r="A502" t="s">
        <v>131</v>
      </c>
      <c r="B502" t="s">
        <v>162</v>
      </c>
      <c r="C502" t="s">
        <v>316</v>
      </c>
      <c r="D502" t="s">
        <v>73</v>
      </c>
      <c r="E502" s="15">
        <v>5229.3</v>
      </c>
    </row>
    <row r="503" spans="1:5" x14ac:dyDescent="0.25">
      <c r="E503" s="15"/>
    </row>
    <row r="504" spans="1:5" x14ac:dyDescent="0.25">
      <c r="A504" t="s">
        <v>131</v>
      </c>
      <c r="B504" t="s">
        <v>162</v>
      </c>
      <c r="C504" t="s">
        <v>317</v>
      </c>
      <c r="D504" t="s">
        <v>73</v>
      </c>
      <c r="E504" s="15">
        <v>4645.3999999999996</v>
      </c>
    </row>
    <row r="505" spans="1:5" x14ac:dyDescent="0.25">
      <c r="E505" s="15"/>
    </row>
    <row r="506" spans="1:5" x14ac:dyDescent="0.25">
      <c r="A506" t="s">
        <v>131</v>
      </c>
      <c r="B506" t="s">
        <v>162</v>
      </c>
      <c r="C506" t="s">
        <v>327</v>
      </c>
      <c r="D506" t="s">
        <v>73</v>
      </c>
      <c r="E506" s="15">
        <v>259.35000000000002</v>
      </c>
    </row>
    <row r="507" spans="1:5" x14ac:dyDescent="0.25">
      <c r="E507" s="15"/>
    </row>
    <row r="508" spans="1:5" x14ac:dyDescent="0.25">
      <c r="A508" t="s">
        <v>131</v>
      </c>
      <c r="B508" t="s">
        <v>162</v>
      </c>
      <c r="C508" t="s">
        <v>322</v>
      </c>
      <c r="D508" t="s">
        <v>73</v>
      </c>
      <c r="E508" s="15">
        <v>4654.6000000000004</v>
      </c>
    </row>
    <row r="509" spans="1:5" x14ac:dyDescent="0.25">
      <c r="E509" s="15"/>
    </row>
    <row r="510" spans="1:5" x14ac:dyDescent="0.25">
      <c r="A510" t="s">
        <v>131</v>
      </c>
      <c r="B510" t="s">
        <v>162</v>
      </c>
      <c r="C510" t="s">
        <v>323</v>
      </c>
      <c r="D510" t="s">
        <v>73</v>
      </c>
      <c r="E510" s="15">
        <v>7896.9</v>
      </c>
    </row>
    <row r="511" spans="1:5" x14ac:dyDescent="0.25">
      <c r="E511" s="15"/>
    </row>
    <row r="512" spans="1:5" x14ac:dyDescent="0.25">
      <c r="A512" t="s">
        <v>131</v>
      </c>
      <c r="B512" t="s">
        <v>162</v>
      </c>
      <c r="C512" t="s">
        <v>326</v>
      </c>
      <c r="D512" t="s">
        <v>73</v>
      </c>
      <c r="E512" s="15">
        <v>1018.4</v>
      </c>
    </row>
    <row r="513" spans="1:5" x14ac:dyDescent="0.25">
      <c r="E513" s="15"/>
    </row>
    <row r="514" spans="1:5" x14ac:dyDescent="0.25">
      <c r="A514" t="s">
        <v>131</v>
      </c>
      <c r="B514" t="s">
        <v>162</v>
      </c>
      <c r="C514" t="s">
        <v>315</v>
      </c>
      <c r="D514" t="s">
        <v>52</v>
      </c>
      <c r="E514" s="15">
        <v>7757.1</v>
      </c>
    </row>
    <row r="515" spans="1:5" x14ac:dyDescent="0.25">
      <c r="E515" s="15"/>
    </row>
    <row r="516" spans="1:5" x14ac:dyDescent="0.25">
      <c r="A516" t="s">
        <v>131</v>
      </c>
      <c r="B516" t="s">
        <v>162</v>
      </c>
      <c r="C516" t="s">
        <v>314</v>
      </c>
      <c r="D516" t="s">
        <v>37</v>
      </c>
      <c r="E516" s="15">
        <v>4895.3500000000004</v>
      </c>
    </row>
    <row r="517" spans="1:5" x14ac:dyDescent="0.25">
      <c r="E517" s="15"/>
    </row>
    <row r="518" spans="1:5" x14ac:dyDescent="0.25">
      <c r="A518" t="s">
        <v>131</v>
      </c>
      <c r="B518" t="s">
        <v>162</v>
      </c>
      <c r="C518" t="s">
        <v>388</v>
      </c>
      <c r="D518" t="s">
        <v>37</v>
      </c>
      <c r="E518" s="15">
        <v>7466.7999999999993</v>
      </c>
    </row>
    <row r="519" spans="1:5" x14ac:dyDescent="0.25">
      <c r="A519" t="s">
        <v>131</v>
      </c>
      <c r="B519" t="s">
        <v>162</v>
      </c>
      <c r="D519" t="s">
        <v>52</v>
      </c>
      <c r="E519" s="15">
        <v>13574.6</v>
      </c>
    </row>
    <row r="520" spans="1:5" x14ac:dyDescent="0.25">
      <c r="E520" s="15"/>
    </row>
    <row r="521" spans="1:5" x14ac:dyDescent="0.25">
      <c r="A521" t="s">
        <v>131</v>
      </c>
      <c r="B521" t="s">
        <v>162</v>
      </c>
      <c r="C521" t="s">
        <v>408</v>
      </c>
      <c r="D521" t="s">
        <v>52</v>
      </c>
      <c r="E521" s="15">
        <v>27293.05</v>
      </c>
    </row>
    <row r="522" spans="1:5" x14ac:dyDescent="0.25">
      <c r="E522" s="15"/>
    </row>
    <row r="523" spans="1:5" x14ac:dyDescent="0.25">
      <c r="A523" t="s">
        <v>131</v>
      </c>
      <c r="B523" t="s">
        <v>162</v>
      </c>
      <c r="C523" t="s">
        <v>244</v>
      </c>
      <c r="D523" t="s">
        <v>52</v>
      </c>
      <c r="E523" s="15">
        <v>7682.8499999999995</v>
      </c>
    </row>
    <row r="524" spans="1:5" x14ac:dyDescent="0.25">
      <c r="E524" s="15"/>
    </row>
    <row r="525" spans="1:5" x14ac:dyDescent="0.25">
      <c r="A525" t="s">
        <v>131</v>
      </c>
      <c r="B525" t="s">
        <v>162</v>
      </c>
      <c r="C525" t="s">
        <v>339</v>
      </c>
      <c r="D525" t="s">
        <v>37</v>
      </c>
      <c r="E525" s="15">
        <v>3835</v>
      </c>
    </row>
    <row r="526" spans="1:5" x14ac:dyDescent="0.25">
      <c r="E526" s="15"/>
    </row>
    <row r="527" spans="1:5" x14ac:dyDescent="0.25">
      <c r="A527" t="s">
        <v>131</v>
      </c>
      <c r="B527" t="s">
        <v>162</v>
      </c>
      <c r="C527" t="s">
        <v>330</v>
      </c>
      <c r="D527" t="s">
        <v>37</v>
      </c>
      <c r="E527" s="15">
        <v>4996.8500000000004</v>
      </c>
    </row>
    <row r="528" spans="1:5" x14ac:dyDescent="0.25">
      <c r="E528" s="15"/>
    </row>
    <row r="529" spans="1:5" x14ac:dyDescent="0.25">
      <c r="A529" t="s">
        <v>131</v>
      </c>
      <c r="B529" t="s">
        <v>162</v>
      </c>
      <c r="C529" t="s">
        <v>344</v>
      </c>
      <c r="D529" t="s">
        <v>73</v>
      </c>
      <c r="E529" s="15">
        <v>6353.9</v>
      </c>
    </row>
    <row r="530" spans="1:5" x14ac:dyDescent="0.25">
      <c r="E530" s="15"/>
    </row>
    <row r="531" spans="1:5" x14ac:dyDescent="0.25">
      <c r="A531" t="s">
        <v>131</v>
      </c>
      <c r="B531" t="s">
        <v>162</v>
      </c>
      <c r="C531" t="s">
        <v>331</v>
      </c>
      <c r="D531" t="s">
        <v>37</v>
      </c>
      <c r="E531" s="15">
        <v>2657.9</v>
      </c>
    </row>
    <row r="532" spans="1:5" x14ac:dyDescent="0.25">
      <c r="A532" t="s">
        <v>131</v>
      </c>
      <c r="B532" t="s">
        <v>162</v>
      </c>
      <c r="D532" t="s">
        <v>73</v>
      </c>
      <c r="E532" s="15">
        <v>12222.199999999999</v>
      </c>
    </row>
    <row r="533" spans="1:5" x14ac:dyDescent="0.25">
      <c r="E533" s="15"/>
    </row>
    <row r="534" spans="1:5" x14ac:dyDescent="0.25">
      <c r="A534" t="s">
        <v>131</v>
      </c>
      <c r="B534" t="s">
        <v>162</v>
      </c>
      <c r="C534" t="s">
        <v>333</v>
      </c>
      <c r="D534" t="s">
        <v>37</v>
      </c>
      <c r="E534" s="15">
        <v>4811.6000000000004</v>
      </c>
    </row>
    <row r="535" spans="1:5" x14ac:dyDescent="0.25">
      <c r="E535" s="15"/>
    </row>
    <row r="536" spans="1:5" x14ac:dyDescent="0.25">
      <c r="A536" t="s">
        <v>131</v>
      </c>
      <c r="B536" t="s">
        <v>162</v>
      </c>
      <c r="C536" t="s">
        <v>343</v>
      </c>
      <c r="D536" t="s">
        <v>52</v>
      </c>
      <c r="E536" s="15">
        <v>305.60000000000002</v>
      </c>
    </row>
    <row r="537" spans="1:5" x14ac:dyDescent="0.25">
      <c r="E537" s="15"/>
    </row>
    <row r="538" spans="1:5" x14ac:dyDescent="0.25">
      <c r="A538" t="s">
        <v>131</v>
      </c>
      <c r="B538" t="s">
        <v>162</v>
      </c>
      <c r="C538" t="s">
        <v>398</v>
      </c>
      <c r="D538" t="s">
        <v>84</v>
      </c>
      <c r="E538" s="15">
        <v>15500</v>
      </c>
    </row>
    <row r="539" spans="1:5" x14ac:dyDescent="0.25">
      <c r="E539" s="15"/>
    </row>
    <row r="540" spans="1:5" x14ac:dyDescent="0.25">
      <c r="A540" t="s">
        <v>131</v>
      </c>
      <c r="B540" t="s">
        <v>163</v>
      </c>
      <c r="C540" t="s">
        <v>133</v>
      </c>
      <c r="D540" t="s">
        <v>52</v>
      </c>
      <c r="E540" s="15">
        <v>26972</v>
      </c>
    </row>
    <row r="541" spans="1:5" x14ac:dyDescent="0.25">
      <c r="E541" s="15"/>
    </row>
    <row r="542" spans="1:5" x14ac:dyDescent="0.25">
      <c r="A542" t="s">
        <v>131</v>
      </c>
      <c r="B542" t="s">
        <v>163</v>
      </c>
      <c r="C542" t="s">
        <v>355</v>
      </c>
      <c r="D542" t="s">
        <v>33</v>
      </c>
      <c r="E542" s="15">
        <v>3365.15</v>
      </c>
    </row>
    <row r="543" spans="1:5" x14ac:dyDescent="0.25">
      <c r="E543" s="15"/>
    </row>
    <row r="544" spans="1:5" x14ac:dyDescent="0.25">
      <c r="A544" t="s">
        <v>131</v>
      </c>
      <c r="B544" t="s">
        <v>163</v>
      </c>
      <c r="C544" t="s">
        <v>373</v>
      </c>
      <c r="D544" t="s">
        <v>37</v>
      </c>
      <c r="E544" s="15">
        <v>9942.1999999999989</v>
      </c>
    </row>
    <row r="545" spans="1:5" x14ac:dyDescent="0.25">
      <c r="A545" t="s">
        <v>131</v>
      </c>
      <c r="B545" t="s">
        <v>163</v>
      </c>
      <c r="D545" t="s">
        <v>52</v>
      </c>
      <c r="E545" s="15">
        <v>10629.4</v>
      </c>
    </row>
    <row r="546" spans="1:5" x14ac:dyDescent="0.25">
      <c r="E546" s="15"/>
    </row>
    <row r="547" spans="1:5" x14ac:dyDescent="0.25">
      <c r="A547" t="s">
        <v>131</v>
      </c>
      <c r="B547" t="s">
        <v>163</v>
      </c>
      <c r="C547" t="s">
        <v>391</v>
      </c>
      <c r="D547" t="s">
        <v>37</v>
      </c>
      <c r="E547" s="15">
        <v>988.80000000000007</v>
      </c>
    </row>
    <row r="548" spans="1:5" x14ac:dyDescent="0.25">
      <c r="A548" t="s">
        <v>131</v>
      </c>
      <c r="B548" t="s">
        <v>163</v>
      </c>
      <c r="D548" t="s">
        <v>52</v>
      </c>
      <c r="E548" s="15">
        <v>1040</v>
      </c>
    </row>
    <row r="549" spans="1:5" x14ac:dyDescent="0.25">
      <c r="A549" t="s">
        <v>131</v>
      </c>
      <c r="B549" t="s">
        <v>163</v>
      </c>
      <c r="D549" t="s">
        <v>73</v>
      </c>
      <c r="E549" s="15">
        <v>1340.1499999999999</v>
      </c>
    </row>
    <row r="550" spans="1:5" x14ac:dyDescent="0.25">
      <c r="E550" s="15"/>
    </row>
    <row r="551" spans="1:5" x14ac:dyDescent="0.25">
      <c r="A551" t="s">
        <v>131</v>
      </c>
      <c r="B551" t="s">
        <v>160</v>
      </c>
      <c r="C551" t="s">
        <v>283</v>
      </c>
      <c r="D551" t="s">
        <v>52</v>
      </c>
      <c r="E551" s="15">
        <v>5040.55</v>
      </c>
    </row>
    <row r="552" spans="1:5" x14ac:dyDescent="0.25">
      <c r="E552" s="15"/>
    </row>
    <row r="553" spans="1:5" x14ac:dyDescent="0.25">
      <c r="A553" t="s">
        <v>131</v>
      </c>
      <c r="B553" t="s">
        <v>160</v>
      </c>
      <c r="C553" t="s">
        <v>307</v>
      </c>
      <c r="D553" t="s">
        <v>52</v>
      </c>
      <c r="E553" s="15">
        <v>3446</v>
      </c>
    </row>
    <row r="554" spans="1:5" x14ac:dyDescent="0.25">
      <c r="E554" s="15"/>
    </row>
    <row r="555" spans="1:5" x14ac:dyDescent="0.25">
      <c r="A555" t="s">
        <v>131</v>
      </c>
      <c r="B555" t="s">
        <v>160</v>
      </c>
      <c r="C555" t="s">
        <v>309</v>
      </c>
      <c r="D555" t="s">
        <v>73</v>
      </c>
      <c r="E555" s="15">
        <v>489.05</v>
      </c>
    </row>
    <row r="556" spans="1:5" x14ac:dyDescent="0.25">
      <c r="E556" s="15"/>
    </row>
    <row r="557" spans="1:5" x14ac:dyDescent="0.25">
      <c r="A557" t="s">
        <v>131</v>
      </c>
      <c r="B557" t="s">
        <v>160</v>
      </c>
      <c r="C557" t="s">
        <v>335</v>
      </c>
      <c r="D557" t="s">
        <v>73</v>
      </c>
      <c r="E557" s="15">
        <v>4800.75</v>
      </c>
    </row>
    <row r="558" spans="1:5" x14ac:dyDescent="0.25">
      <c r="E558" s="15"/>
    </row>
    <row r="559" spans="1:5" x14ac:dyDescent="0.25">
      <c r="A559" t="s">
        <v>131</v>
      </c>
      <c r="B559" t="s">
        <v>160</v>
      </c>
      <c r="C559" t="s">
        <v>318</v>
      </c>
      <c r="D559" t="s">
        <v>52</v>
      </c>
      <c r="E559" s="15">
        <v>13487.95</v>
      </c>
    </row>
    <row r="560" spans="1:5" x14ac:dyDescent="0.25">
      <c r="A560" t="s">
        <v>131</v>
      </c>
      <c r="B560" t="s">
        <v>160</v>
      </c>
      <c r="D560" t="s">
        <v>73</v>
      </c>
      <c r="E560" s="15">
        <v>5991.7500000000009</v>
      </c>
    </row>
    <row r="561" spans="1:5" x14ac:dyDescent="0.25">
      <c r="E561" s="15"/>
    </row>
    <row r="562" spans="1:5" x14ac:dyDescent="0.25">
      <c r="A562" t="s">
        <v>131</v>
      </c>
      <c r="B562" t="s">
        <v>160</v>
      </c>
      <c r="C562" t="s">
        <v>336</v>
      </c>
      <c r="D562" t="s">
        <v>73</v>
      </c>
      <c r="E562" s="15">
        <v>2047.1</v>
      </c>
    </row>
    <row r="563" spans="1:5" x14ac:dyDescent="0.25">
      <c r="E563" s="15"/>
    </row>
    <row r="564" spans="1:5" x14ac:dyDescent="0.25">
      <c r="A564" t="s">
        <v>131</v>
      </c>
      <c r="B564" t="s">
        <v>160</v>
      </c>
      <c r="C564" t="s">
        <v>395</v>
      </c>
      <c r="D564" t="s">
        <v>52</v>
      </c>
      <c r="E564" s="15">
        <v>385.25</v>
      </c>
    </row>
    <row r="565" spans="1:5" x14ac:dyDescent="0.25">
      <c r="E565" s="15"/>
    </row>
    <row r="566" spans="1:5" x14ac:dyDescent="0.25">
      <c r="A566" t="s">
        <v>131</v>
      </c>
      <c r="B566" t="s">
        <v>160</v>
      </c>
      <c r="C566" t="s">
        <v>321</v>
      </c>
      <c r="D566" t="s">
        <v>52</v>
      </c>
      <c r="E566" s="15">
        <v>13959.949999999999</v>
      </c>
    </row>
    <row r="567" spans="1:5" x14ac:dyDescent="0.25">
      <c r="E567" s="15"/>
    </row>
    <row r="568" spans="1:5" x14ac:dyDescent="0.25">
      <c r="A568" t="s">
        <v>131</v>
      </c>
      <c r="B568" t="s">
        <v>160</v>
      </c>
      <c r="C568" t="s">
        <v>338</v>
      </c>
      <c r="D568" t="s">
        <v>73</v>
      </c>
      <c r="E568" s="15">
        <v>2570.9</v>
      </c>
    </row>
    <row r="569" spans="1:5" x14ac:dyDescent="0.25">
      <c r="E569" s="15"/>
    </row>
    <row r="570" spans="1:5" x14ac:dyDescent="0.25">
      <c r="A570" t="s">
        <v>131</v>
      </c>
      <c r="B570" t="s">
        <v>160</v>
      </c>
      <c r="C570" t="s">
        <v>404</v>
      </c>
      <c r="D570" t="s">
        <v>73</v>
      </c>
      <c r="E570" s="15">
        <v>20000</v>
      </c>
    </row>
    <row r="571" spans="1:5" x14ac:dyDescent="0.25">
      <c r="E571" s="15"/>
    </row>
    <row r="572" spans="1:5" x14ac:dyDescent="0.25">
      <c r="A572" t="s">
        <v>131</v>
      </c>
      <c r="B572" t="s">
        <v>160</v>
      </c>
      <c r="C572" t="s">
        <v>405</v>
      </c>
      <c r="D572" t="s">
        <v>73</v>
      </c>
      <c r="E572" s="15">
        <v>4832.1499999999996</v>
      </c>
    </row>
    <row r="573" spans="1:5" x14ac:dyDescent="0.25">
      <c r="E573" s="15"/>
    </row>
    <row r="574" spans="1:5" x14ac:dyDescent="0.25">
      <c r="A574" t="s">
        <v>131</v>
      </c>
      <c r="B574" t="s">
        <v>160</v>
      </c>
      <c r="C574" t="s">
        <v>319</v>
      </c>
      <c r="D574" t="s">
        <v>52</v>
      </c>
      <c r="E574" s="15">
        <v>3425.8500000000004</v>
      </c>
    </row>
    <row r="575" spans="1:5" x14ac:dyDescent="0.25">
      <c r="E575" s="15"/>
    </row>
    <row r="576" spans="1:5" x14ac:dyDescent="0.25">
      <c r="A576" t="s">
        <v>153</v>
      </c>
      <c r="E576" s="15">
        <v>616169.9</v>
      </c>
    </row>
    <row r="577" spans="1:5" x14ac:dyDescent="0.25">
      <c r="E577" s="15"/>
    </row>
    <row r="578" spans="1:5" x14ac:dyDescent="0.25">
      <c r="A578" t="s">
        <v>136</v>
      </c>
      <c r="B578" t="s">
        <v>161</v>
      </c>
      <c r="C578" t="s">
        <v>137</v>
      </c>
      <c r="D578" t="s">
        <v>37</v>
      </c>
      <c r="E578" s="15">
        <v>725.45</v>
      </c>
    </row>
    <row r="579" spans="1:5" x14ac:dyDescent="0.25">
      <c r="A579" t="s">
        <v>136</v>
      </c>
      <c r="B579" t="s">
        <v>161</v>
      </c>
      <c r="D579" t="s">
        <v>52</v>
      </c>
      <c r="E579" s="15">
        <v>1263.95</v>
      </c>
    </row>
    <row r="580" spans="1:5" x14ac:dyDescent="0.25">
      <c r="E580" s="15"/>
    </row>
    <row r="581" spans="1:5" x14ac:dyDescent="0.25">
      <c r="A581" t="s">
        <v>136</v>
      </c>
      <c r="B581" t="s">
        <v>161</v>
      </c>
      <c r="C581" t="s">
        <v>140</v>
      </c>
      <c r="D581" t="s">
        <v>52</v>
      </c>
      <c r="E581" s="15">
        <v>9977.65</v>
      </c>
    </row>
    <row r="582" spans="1:5" x14ac:dyDescent="0.25">
      <c r="E582" s="15"/>
    </row>
    <row r="583" spans="1:5" x14ac:dyDescent="0.25">
      <c r="A583" t="s">
        <v>136</v>
      </c>
      <c r="B583" t="s">
        <v>161</v>
      </c>
      <c r="C583" t="s">
        <v>141</v>
      </c>
      <c r="D583" t="s">
        <v>52</v>
      </c>
      <c r="E583" s="15">
        <v>5536.2500000000009</v>
      </c>
    </row>
    <row r="584" spans="1:5" x14ac:dyDescent="0.25">
      <c r="A584" t="s">
        <v>136</v>
      </c>
      <c r="B584" t="s">
        <v>161</v>
      </c>
      <c r="D584" t="s">
        <v>73</v>
      </c>
      <c r="E584" s="15">
        <v>5732.85</v>
      </c>
    </row>
    <row r="585" spans="1:5" x14ac:dyDescent="0.25">
      <c r="E585" s="15"/>
    </row>
    <row r="586" spans="1:5" x14ac:dyDescent="0.25">
      <c r="A586" t="s">
        <v>136</v>
      </c>
      <c r="B586" t="s">
        <v>161</v>
      </c>
      <c r="C586" t="s">
        <v>128</v>
      </c>
      <c r="D586" t="s">
        <v>52</v>
      </c>
      <c r="E586" s="15">
        <v>146.79999999999998</v>
      </c>
    </row>
    <row r="587" spans="1:5" x14ac:dyDescent="0.25">
      <c r="A587" t="s">
        <v>136</v>
      </c>
      <c r="B587" t="s">
        <v>161</v>
      </c>
      <c r="D587" t="s">
        <v>73</v>
      </c>
      <c r="E587" s="15">
        <v>3320.1</v>
      </c>
    </row>
    <row r="588" spans="1:5" x14ac:dyDescent="0.25">
      <c r="E588" s="15"/>
    </row>
    <row r="589" spans="1:5" x14ac:dyDescent="0.25">
      <c r="A589" t="s">
        <v>136</v>
      </c>
      <c r="B589" t="s">
        <v>161</v>
      </c>
      <c r="C589" t="s">
        <v>134</v>
      </c>
      <c r="D589" t="s">
        <v>52</v>
      </c>
      <c r="E589" s="15">
        <v>2825.1499999999996</v>
      </c>
    </row>
    <row r="590" spans="1:5" x14ac:dyDescent="0.25">
      <c r="E590" s="15"/>
    </row>
    <row r="591" spans="1:5" x14ac:dyDescent="0.25">
      <c r="A591" t="s">
        <v>136</v>
      </c>
      <c r="B591" t="s">
        <v>161</v>
      </c>
      <c r="C591" t="s">
        <v>135</v>
      </c>
      <c r="D591" t="s">
        <v>73</v>
      </c>
      <c r="E591" s="15">
        <v>441.65</v>
      </c>
    </row>
    <row r="592" spans="1:5" x14ac:dyDescent="0.25">
      <c r="E592" s="15"/>
    </row>
    <row r="593" spans="1:5" x14ac:dyDescent="0.25">
      <c r="A593" t="s">
        <v>136</v>
      </c>
      <c r="B593" t="s">
        <v>161</v>
      </c>
      <c r="C593" t="s">
        <v>263</v>
      </c>
      <c r="D593" t="s">
        <v>52</v>
      </c>
      <c r="E593" s="15">
        <v>2131.2999999999997</v>
      </c>
    </row>
    <row r="594" spans="1:5" x14ac:dyDescent="0.25">
      <c r="A594" t="s">
        <v>136</v>
      </c>
      <c r="B594" t="s">
        <v>161</v>
      </c>
      <c r="D594" t="s">
        <v>73</v>
      </c>
      <c r="E594" s="15">
        <v>90.3</v>
      </c>
    </row>
    <row r="595" spans="1:5" x14ac:dyDescent="0.25">
      <c r="E595" s="15"/>
    </row>
    <row r="596" spans="1:5" x14ac:dyDescent="0.25">
      <c r="A596" t="s">
        <v>136</v>
      </c>
      <c r="B596" t="s">
        <v>161</v>
      </c>
      <c r="C596" t="s">
        <v>254</v>
      </c>
      <c r="D596" t="s">
        <v>52</v>
      </c>
      <c r="E596" s="15">
        <v>6324.85</v>
      </c>
    </row>
    <row r="597" spans="1:5" x14ac:dyDescent="0.25">
      <c r="E597" s="15"/>
    </row>
    <row r="598" spans="1:5" x14ac:dyDescent="0.25">
      <c r="A598" t="s">
        <v>136</v>
      </c>
      <c r="B598" t="s">
        <v>161</v>
      </c>
      <c r="C598" t="s">
        <v>248</v>
      </c>
      <c r="D598" t="s">
        <v>37</v>
      </c>
      <c r="E598" s="15">
        <v>6114.05</v>
      </c>
    </row>
    <row r="599" spans="1:5" x14ac:dyDescent="0.25">
      <c r="A599" t="s">
        <v>136</v>
      </c>
      <c r="B599" t="s">
        <v>161</v>
      </c>
      <c r="D599" t="s">
        <v>52</v>
      </c>
      <c r="E599" s="15">
        <v>6931.7999999999993</v>
      </c>
    </row>
    <row r="600" spans="1:5" x14ac:dyDescent="0.25">
      <c r="A600" t="s">
        <v>136</v>
      </c>
      <c r="B600" t="s">
        <v>161</v>
      </c>
      <c r="D600" t="s">
        <v>73</v>
      </c>
      <c r="E600" s="15">
        <v>20212.349999999999</v>
      </c>
    </row>
    <row r="601" spans="1:5" x14ac:dyDescent="0.25">
      <c r="E601" s="15"/>
    </row>
    <row r="602" spans="1:5" x14ac:dyDescent="0.25">
      <c r="A602" t="s">
        <v>136</v>
      </c>
      <c r="B602" t="s">
        <v>161</v>
      </c>
      <c r="C602" t="s">
        <v>249</v>
      </c>
      <c r="D602" t="s">
        <v>52</v>
      </c>
      <c r="E602" s="15">
        <v>7087.15</v>
      </c>
    </row>
    <row r="603" spans="1:5" x14ac:dyDescent="0.25">
      <c r="E603" s="15"/>
    </row>
    <row r="604" spans="1:5" x14ac:dyDescent="0.25">
      <c r="A604" t="s">
        <v>136</v>
      </c>
      <c r="B604" t="s">
        <v>161</v>
      </c>
      <c r="C604" t="s">
        <v>270</v>
      </c>
      <c r="D604" t="s">
        <v>73</v>
      </c>
      <c r="E604" s="15">
        <v>6963.6500000000005</v>
      </c>
    </row>
    <row r="605" spans="1:5" x14ac:dyDescent="0.25">
      <c r="E605" s="15"/>
    </row>
    <row r="606" spans="1:5" x14ac:dyDescent="0.25">
      <c r="A606" t="s">
        <v>136</v>
      </c>
      <c r="B606" t="s">
        <v>161</v>
      </c>
      <c r="C606" t="s">
        <v>271</v>
      </c>
      <c r="D606" t="s">
        <v>73</v>
      </c>
      <c r="E606" s="15">
        <v>2531.6</v>
      </c>
    </row>
    <row r="607" spans="1:5" x14ac:dyDescent="0.25">
      <c r="E607" s="15"/>
    </row>
    <row r="608" spans="1:5" x14ac:dyDescent="0.25">
      <c r="A608" t="s">
        <v>136</v>
      </c>
      <c r="B608" t="s">
        <v>161</v>
      </c>
      <c r="C608" t="s">
        <v>230</v>
      </c>
      <c r="D608" t="s">
        <v>73</v>
      </c>
      <c r="E608" s="15">
        <v>2136.9499999999998</v>
      </c>
    </row>
    <row r="609" spans="1:5" x14ac:dyDescent="0.25">
      <c r="E609" s="15"/>
    </row>
    <row r="610" spans="1:5" x14ac:dyDescent="0.25">
      <c r="A610" t="s">
        <v>136</v>
      </c>
      <c r="B610" t="s">
        <v>161</v>
      </c>
      <c r="C610" t="s">
        <v>235</v>
      </c>
      <c r="D610" t="s">
        <v>52</v>
      </c>
      <c r="E610" s="15">
        <v>1772.85</v>
      </c>
    </row>
    <row r="611" spans="1:5" x14ac:dyDescent="0.25">
      <c r="E611" s="15"/>
    </row>
    <row r="612" spans="1:5" x14ac:dyDescent="0.25">
      <c r="A612" t="s">
        <v>136</v>
      </c>
      <c r="B612" t="s">
        <v>161</v>
      </c>
      <c r="C612" t="s">
        <v>250</v>
      </c>
      <c r="D612" t="s">
        <v>37</v>
      </c>
      <c r="E612" s="15">
        <v>810.19999999999993</v>
      </c>
    </row>
    <row r="613" spans="1:5" x14ac:dyDescent="0.25">
      <c r="A613" t="s">
        <v>136</v>
      </c>
      <c r="B613" t="s">
        <v>161</v>
      </c>
      <c r="D613" t="s">
        <v>52</v>
      </c>
      <c r="E613" s="15">
        <v>691.35</v>
      </c>
    </row>
    <row r="614" spans="1:5" x14ac:dyDescent="0.25">
      <c r="A614" t="s">
        <v>136</v>
      </c>
      <c r="B614" t="s">
        <v>161</v>
      </c>
      <c r="D614" t="s">
        <v>73</v>
      </c>
      <c r="E614" s="15">
        <v>677.75</v>
      </c>
    </row>
    <row r="615" spans="1:5" x14ac:dyDescent="0.25">
      <c r="E615" s="15"/>
    </row>
    <row r="616" spans="1:5" x14ac:dyDescent="0.25">
      <c r="A616" t="s">
        <v>136</v>
      </c>
      <c r="B616" t="s">
        <v>161</v>
      </c>
      <c r="C616" t="s">
        <v>273</v>
      </c>
      <c r="D616" t="s">
        <v>73</v>
      </c>
      <c r="E616" s="15">
        <v>1479.25</v>
      </c>
    </row>
    <row r="617" spans="1:5" x14ac:dyDescent="0.25">
      <c r="E617" s="15"/>
    </row>
    <row r="618" spans="1:5" x14ac:dyDescent="0.25">
      <c r="A618" t="s">
        <v>136</v>
      </c>
      <c r="B618" t="s">
        <v>161</v>
      </c>
      <c r="C618" t="s">
        <v>274</v>
      </c>
      <c r="D618" t="s">
        <v>73</v>
      </c>
      <c r="E618" s="15">
        <v>14143.3</v>
      </c>
    </row>
    <row r="619" spans="1:5" x14ac:dyDescent="0.25">
      <c r="E619" s="15"/>
    </row>
    <row r="620" spans="1:5" x14ac:dyDescent="0.25">
      <c r="A620" t="s">
        <v>136</v>
      </c>
      <c r="B620" t="s">
        <v>161</v>
      </c>
      <c r="C620" t="s">
        <v>294</v>
      </c>
      <c r="D620" t="s">
        <v>52</v>
      </c>
      <c r="E620" s="15">
        <v>5562.0000000000009</v>
      </c>
    </row>
    <row r="621" spans="1:5" x14ac:dyDescent="0.25">
      <c r="E621" s="15"/>
    </row>
    <row r="622" spans="1:5" x14ac:dyDescent="0.25">
      <c r="A622" t="s">
        <v>136</v>
      </c>
      <c r="B622" t="s">
        <v>161</v>
      </c>
      <c r="C622" t="s">
        <v>295</v>
      </c>
      <c r="D622" t="s">
        <v>73</v>
      </c>
      <c r="E622" s="15">
        <v>17197.100000000002</v>
      </c>
    </row>
    <row r="623" spans="1:5" x14ac:dyDescent="0.25">
      <c r="E623" s="15"/>
    </row>
    <row r="624" spans="1:5" x14ac:dyDescent="0.25">
      <c r="A624" t="s">
        <v>136</v>
      </c>
      <c r="B624" t="s">
        <v>161</v>
      </c>
      <c r="C624" t="s">
        <v>379</v>
      </c>
      <c r="D624" t="s">
        <v>37</v>
      </c>
      <c r="E624" s="15">
        <v>1718.15</v>
      </c>
    </row>
    <row r="625" spans="1:5" x14ac:dyDescent="0.25">
      <c r="A625" t="s">
        <v>136</v>
      </c>
      <c r="B625" t="s">
        <v>161</v>
      </c>
      <c r="D625" t="s">
        <v>52</v>
      </c>
      <c r="E625" s="15">
        <v>3796.2999999999997</v>
      </c>
    </row>
    <row r="626" spans="1:5" x14ac:dyDescent="0.25">
      <c r="E626" s="15"/>
    </row>
    <row r="627" spans="1:5" x14ac:dyDescent="0.25">
      <c r="A627" t="s">
        <v>136</v>
      </c>
      <c r="B627" t="s">
        <v>161</v>
      </c>
      <c r="C627" t="s">
        <v>381</v>
      </c>
      <c r="D627" t="s">
        <v>73</v>
      </c>
      <c r="E627" s="15">
        <v>4211.8</v>
      </c>
    </row>
    <row r="628" spans="1:5" x14ac:dyDescent="0.25">
      <c r="E628" s="15"/>
    </row>
    <row r="629" spans="1:5" x14ac:dyDescent="0.25">
      <c r="A629" t="s">
        <v>136</v>
      </c>
      <c r="B629" t="s">
        <v>161</v>
      </c>
      <c r="C629" t="s">
        <v>400</v>
      </c>
      <c r="D629" t="s">
        <v>73</v>
      </c>
      <c r="E629" s="15">
        <v>4963.75</v>
      </c>
    </row>
    <row r="630" spans="1:5" x14ac:dyDescent="0.25">
      <c r="E630" s="15"/>
    </row>
    <row r="631" spans="1:5" x14ac:dyDescent="0.25">
      <c r="A631" t="s">
        <v>136</v>
      </c>
      <c r="B631" t="s">
        <v>161</v>
      </c>
      <c r="C631" t="s">
        <v>252</v>
      </c>
      <c r="D631" t="s">
        <v>52</v>
      </c>
      <c r="E631" s="15">
        <v>5746.05</v>
      </c>
    </row>
    <row r="632" spans="1:5" x14ac:dyDescent="0.25">
      <c r="E632" s="15"/>
    </row>
    <row r="633" spans="1:5" x14ac:dyDescent="0.25">
      <c r="A633" t="s">
        <v>136</v>
      </c>
      <c r="B633" t="s">
        <v>161</v>
      </c>
      <c r="C633" t="s">
        <v>251</v>
      </c>
      <c r="D633" t="s">
        <v>37</v>
      </c>
      <c r="E633" s="15">
        <v>1244.75</v>
      </c>
    </row>
    <row r="634" spans="1:5" x14ac:dyDescent="0.25">
      <c r="A634" t="s">
        <v>136</v>
      </c>
      <c r="B634" t="s">
        <v>161</v>
      </c>
      <c r="D634" t="s">
        <v>52</v>
      </c>
      <c r="E634" s="15">
        <v>1771.6</v>
      </c>
    </row>
    <row r="635" spans="1:5" x14ac:dyDescent="0.25">
      <c r="A635" t="s">
        <v>136</v>
      </c>
      <c r="B635" t="s">
        <v>161</v>
      </c>
      <c r="D635" t="s">
        <v>73</v>
      </c>
      <c r="E635" s="15">
        <v>1283.2</v>
      </c>
    </row>
    <row r="636" spans="1:5" x14ac:dyDescent="0.25">
      <c r="E636" s="15"/>
    </row>
    <row r="637" spans="1:5" x14ac:dyDescent="0.25">
      <c r="A637" t="s">
        <v>136</v>
      </c>
      <c r="B637" t="s">
        <v>161</v>
      </c>
      <c r="C637" t="s">
        <v>275</v>
      </c>
      <c r="D637" t="s">
        <v>73</v>
      </c>
      <c r="E637" s="15">
        <v>3761.05</v>
      </c>
    </row>
    <row r="638" spans="1:5" x14ac:dyDescent="0.25">
      <c r="E638" s="15"/>
    </row>
    <row r="639" spans="1:5" x14ac:dyDescent="0.25">
      <c r="A639" t="s">
        <v>136</v>
      </c>
      <c r="B639" t="s">
        <v>161</v>
      </c>
      <c r="C639" t="s">
        <v>394</v>
      </c>
      <c r="D639" t="s">
        <v>37</v>
      </c>
      <c r="E639" s="15">
        <v>3202.25</v>
      </c>
    </row>
    <row r="640" spans="1:5" x14ac:dyDescent="0.25">
      <c r="A640" t="s">
        <v>136</v>
      </c>
      <c r="B640" t="s">
        <v>161</v>
      </c>
      <c r="D640" t="s">
        <v>52</v>
      </c>
      <c r="E640" s="15">
        <v>9297.4</v>
      </c>
    </row>
    <row r="641" spans="1:5" x14ac:dyDescent="0.25">
      <c r="A641" t="s">
        <v>136</v>
      </c>
      <c r="B641" t="s">
        <v>161</v>
      </c>
      <c r="D641" t="s">
        <v>73</v>
      </c>
      <c r="E641" s="15">
        <v>17844.099999999999</v>
      </c>
    </row>
    <row r="642" spans="1:5" x14ac:dyDescent="0.25">
      <c r="E642" s="15"/>
    </row>
    <row r="643" spans="1:5" x14ac:dyDescent="0.25">
      <c r="A643" t="s">
        <v>136</v>
      </c>
      <c r="B643" t="s">
        <v>162</v>
      </c>
      <c r="C643" t="s">
        <v>245</v>
      </c>
      <c r="D643" t="s">
        <v>52</v>
      </c>
      <c r="E643" s="15">
        <v>1902.65</v>
      </c>
    </row>
    <row r="644" spans="1:5" x14ac:dyDescent="0.25">
      <c r="E644" s="15"/>
    </row>
    <row r="645" spans="1:5" x14ac:dyDescent="0.25">
      <c r="A645" t="s">
        <v>136</v>
      </c>
      <c r="B645" t="s">
        <v>162</v>
      </c>
      <c r="C645" t="s">
        <v>246</v>
      </c>
      <c r="D645" t="s">
        <v>52</v>
      </c>
      <c r="E645" s="15">
        <v>2939.25</v>
      </c>
    </row>
    <row r="646" spans="1:5" x14ac:dyDescent="0.25">
      <c r="A646" t="s">
        <v>136</v>
      </c>
      <c r="B646" t="s">
        <v>162</v>
      </c>
      <c r="D646" t="s">
        <v>73</v>
      </c>
      <c r="E646" s="15">
        <v>9210.2000000000007</v>
      </c>
    </row>
    <row r="647" spans="1:5" x14ac:dyDescent="0.25">
      <c r="E647" s="15"/>
    </row>
    <row r="648" spans="1:5" x14ac:dyDescent="0.25">
      <c r="A648" t="s">
        <v>136</v>
      </c>
      <c r="B648" t="s">
        <v>162</v>
      </c>
      <c r="C648" t="s">
        <v>315</v>
      </c>
      <c r="D648" t="s">
        <v>52</v>
      </c>
      <c r="E648" s="15">
        <v>5681.7000000000007</v>
      </c>
    </row>
    <row r="649" spans="1:5" x14ac:dyDescent="0.25">
      <c r="E649" s="15"/>
    </row>
    <row r="650" spans="1:5" x14ac:dyDescent="0.25">
      <c r="A650" t="s">
        <v>136</v>
      </c>
      <c r="B650" t="s">
        <v>162</v>
      </c>
      <c r="C650" t="s">
        <v>314</v>
      </c>
      <c r="D650" t="s">
        <v>37</v>
      </c>
      <c r="E650" s="15">
        <v>303.64999999999998</v>
      </c>
    </row>
    <row r="651" spans="1:5" x14ac:dyDescent="0.25">
      <c r="E651" s="15"/>
    </row>
    <row r="652" spans="1:5" x14ac:dyDescent="0.25">
      <c r="A652" t="s">
        <v>136</v>
      </c>
      <c r="B652" t="s">
        <v>162</v>
      </c>
      <c r="C652" t="s">
        <v>388</v>
      </c>
      <c r="D652" t="s">
        <v>37</v>
      </c>
      <c r="E652" s="15">
        <v>5900.85</v>
      </c>
    </row>
    <row r="653" spans="1:5" x14ac:dyDescent="0.25">
      <c r="A653" t="s">
        <v>136</v>
      </c>
      <c r="B653" t="s">
        <v>162</v>
      </c>
      <c r="D653" t="s">
        <v>52</v>
      </c>
      <c r="E653" s="15">
        <v>9360.8499999999985</v>
      </c>
    </row>
    <row r="654" spans="1:5" x14ac:dyDescent="0.25">
      <c r="E654" s="15"/>
    </row>
    <row r="655" spans="1:5" x14ac:dyDescent="0.25">
      <c r="A655" t="s">
        <v>136</v>
      </c>
      <c r="B655" t="s">
        <v>162</v>
      </c>
      <c r="C655" t="s">
        <v>408</v>
      </c>
      <c r="D655" t="s">
        <v>52</v>
      </c>
      <c r="E655" s="15">
        <v>44.75</v>
      </c>
    </row>
    <row r="656" spans="1:5" x14ac:dyDescent="0.25">
      <c r="E656" s="15"/>
    </row>
    <row r="657" spans="1:5" x14ac:dyDescent="0.25">
      <c r="A657" t="s">
        <v>136</v>
      </c>
      <c r="B657" t="s">
        <v>162</v>
      </c>
      <c r="C657" t="s">
        <v>244</v>
      </c>
      <c r="D657" t="s">
        <v>52</v>
      </c>
      <c r="E657" s="15">
        <v>38505.75</v>
      </c>
    </row>
    <row r="658" spans="1:5" x14ac:dyDescent="0.25">
      <c r="E658" s="15"/>
    </row>
    <row r="659" spans="1:5" x14ac:dyDescent="0.25">
      <c r="A659" t="s">
        <v>136</v>
      </c>
      <c r="B659" t="s">
        <v>162</v>
      </c>
      <c r="C659" t="s">
        <v>344</v>
      </c>
      <c r="D659" t="s">
        <v>73</v>
      </c>
      <c r="E659" s="15">
        <v>4509.25</v>
      </c>
    </row>
    <row r="660" spans="1:5" x14ac:dyDescent="0.25">
      <c r="E660" s="15"/>
    </row>
    <row r="661" spans="1:5" x14ac:dyDescent="0.25">
      <c r="A661" t="s">
        <v>136</v>
      </c>
      <c r="B661" t="s">
        <v>162</v>
      </c>
      <c r="C661" t="s">
        <v>331</v>
      </c>
      <c r="D661" t="s">
        <v>37</v>
      </c>
      <c r="E661" s="15">
        <v>1340.8</v>
      </c>
    </row>
    <row r="662" spans="1:5" x14ac:dyDescent="0.25">
      <c r="A662" t="s">
        <v>136</v>
      </c>
      <c r="B662" t="s">
        <v>162</v>
      </c>
      <c r="D662" t="s">
        <v>73</v>
      </c>
      <c r="E662" s="15">
        <v>7777.7999999999993</v>
      </c>
    </row>
    <row r="663" spans="1:5" x14ac:dyDescent="0.25">
      <c r="E663" s="15"/>
    </row>
    <row r="664" spans="1:5" x14ac:dyDescent="0.25">
      <c r="A664" t="s">
        <v>136</v>
      </c>
      <c r="B664" t="s">
        <v>162</v>
      </c>
      <c r="C664" t="s">
        <v>343</v>
      </c>
      <c r="D664" t="s">
        <v>52</v>
      </c>
      <c r="E664" s="15">
        <v>1694.4</v>
      </c>
    </row>
    <row r="665" spans="1:5" x14ac:dyDescent="0.25">
      <c r="E665" s="15"/>
    </row>
    <row r="666" spans="1:5" x14ac:dyDescent="0.25">
      <c r="A666" t="s">
        <v>136</v>
      </c>
      <c r="B666" t="s">
        <v>162</v>
      </c>
      <c r="C666" t="s">
        <v>215</v>
      </c>
      <c r="D666" t="s">
        <v>52</v>
      </c>
      <c r="E666" s="15">
        <v>7960.1</v>
      </c>
    </row>
    <row r="667" spans="1:5" x14ac:dyDescent="0.25">
      <c r="E667" s="15"/>
    </row>
    <row r="668" spans="1:5" x14ac:dyDescent="0.25">
      <c r="A668" t="s">
        <v>136</v>
      </c>
      <c r="B668" t="s">
        <v>162</v>
      </c>
      <c r="C668" t="s">
        <v>351</v>
      </c>
      <c r="D668" t="s">
        <v>73</v>
      </c>
      <c r="E668" s="15">
        <v>19796.25</v>
      </c>
    </row>
    <row r="669" spans="1:5" x14ac:dyDescent="0.25">
      <c r="E669" s="15"/>
    </row>
    <row r="670" spans="1:5" x14ac:dyDescent="0.25">
      <c r="A670" t="s">
        <v>136</v>
      </c>
      <c r="B670" t="s">
        <v>162</v>
      </c>
      <c r="C670" t="s">
        <v>352</v>
      </c>
      <c r="D670" t="s">
        <v>73</v>
      </c>
      <c r="E670" s="15">
        <v>10000</v>
      </c>
    </row>
    <row r="671" spans="1:5" x14ac:dyDescent="0.25">
      <c r="E671" s="15"/>
    </row>
    <row r="672" spans="1:5" x14ac:dyDescent="0.25">
      <c r="A672" t="s">
        <v>136</v>
      </c>
      <c r="B672" t="s">
        <v>162</v>
      </c>
      <c r="C672" t="s">
        <v>349</v>
      </c>
      <c r="D672" t="s">
        <v>37</v>
      </c>
      <c r="E672" s="15">
        <v>1324.15</v>
      </c>
    </row>
    <row r="673" spans="1:5" x14ac:dyDescent="0.25">
      <c r="E673" s="15"/>
    </row>
    <row r="674" spans="1:5" x14ac:dyDescent="0.25">
      <c r="A674" t="s">
        <v>136</v>
      </c>
      <c r="B674" t="s">
        <v>162</v>
      </c>
      <c r="C674" t="s">
        <v>348</v>
      </c>
      <c r="D674" t="s">
        <v>37</v>
      </c>
      <c r="E674" s="15">
        <v>1450.85</v>
      </c>
    </row>
    <row r="675" spans="1:5" x14ac:dyDescent="0.25">
      <c r="E675" s="15"/>
    </row>
    <row r="676" spans="1:5" x14ac:dyDescent="0.25">
      <c r="A676" t="s">
        <v>136</v>
      </c>
      <c r="B676" t="s">
        <v>162</v>
      </c>
      <c r="C676" t="s">
        <v>353</v>
      </c>
      <c r="D676" t="s">
        <v>73</v>
      </c>
      <c r="E676" s="15">
        <v>5129.05</v>
      </c>
    </row>
    <row r="677" spans="1:5" x14ac:dyDescent="0.25">
      <c r="E677" s="15"/>
    </row>
    <row r="678" spans="1:5" x14ac:dyDescent="0.25">
      <c r="A678" t="s">
        <v>136</v>
      </c>
      <c r="B678" t="s">
        <v>162</v>
      </c>
      <c r="C678" t="s">
        <v>350</v>
      </c>
      <c r="D678" t="s">
        <v>52</v>
      </c>
      <c r="E678" s="15">
        <v>1722.6</v>
      </c>
    </row>
    <row r="679" spans="1:5" x14ac:dyDescent="0.25">
      <c r="E679" s="15"/>
    </row>
    <row r="680" spans="1:5" x14ac:dyDescent="0.25">
      <c r="A680" t="s">
        <v>136</v>
      </c>
      <c r="B680" t="s">
        <v>162</v>
      </c>
      <c r="C680" t="s">
        <v>402</v>
      </c>
      <c r="D680" t="s">
        <v>84</v>
      </c>
      <c r="E680" s="15">
        <v>31000</v>
      </c>
    </row>
    <row r="681" spans="1:5" x14ac:dyDescent="0.25">
      <c r="E681" s="15"/>
    </row>
    <row r="682" spans="1:5" x14ac:dyDescent="0.25">
      <c r="A682" t="s">
        <v>136</v>
      </c>
      <c r="B682" t="s">
        <v>163</v>
      </c>
      <c r="C682" t="s">
        <v>133</v>
      </c>
      <c r="D682" t="s">
        <v>52</v>
      </c>
      <c r="E682" s="15">
        <v>29995.599999999999</v>
      </c>
    </row>
    <row r="683" spans="1:5" x14ac:dyDescent="0.25">
      <c r="E683" s="15"/>
    </row>
    <row r="684" spans="1:5" x14ac:dyDescent="0.25">
      <c r="A684" t="s">
        <v>136</v>
      </c>
      <c r="B684" t="s">
        <v>163</v>
      </c>
      <c r="C684" t="s">
        <v>355</v>
      </c>
      <c r="D684" t="s">
        <v>33</v>
      </c>
      <c r="E684" s="15">
        <v>3218.0499999999993</v>
      </c>
    </row>
    <row r="685" spans="1:5" x14ac:dyDescent="0.25">
      <c r="E685" s="15"/>
    </row>
    <row r="686" spans="1:5" x14ac:dyDescent="0.25">
      <c r="A686" t="s">
        <v>136</v>
      </c>
      <c r="B686" t="s">
        <v>163</v>
      </c>
      <c r="C686" t="s">
        <v>373</v>
      </c>
      <c r="D686" t="s">
        <v>37</v>
      </c>
      <c r="E686" s="15">
        <v>4319.05</v>
      </c>
    </row>
    <row r="687" spans="1:5" x14ac:dyDescent="0.25">
      <c r="A687" t="s">
        <v>136</v>
      </c>
      <c r="B687" t="s">
        <v>163</v>
      </c>
      <c r="D687" t="s">
        <v>52</v>
      </c>
      <c r="E687" s="15">
        <v>10590.95</v>
      </c>
    </row>
    <row r="688" spans="1:5" x14ac:dyDescent="0.25">
      <c r="E688" s="15"/>
    </row>
    <row r="689" spans="1:5" x14ac:dyDescent="0.25">
      <c r="A689" t="s">
        <v>136</v>
      </c>
      <c r="B689" t="s">
        <v>163</v>
      </c>
      <c r="C689" t="s">
        <v>391</v>
      </c>
      <c r="D689" t="s">
        <v>37</v>
      </c>
      <c r="E689" s="15">
        <v>14285.95</v>
      </c>
    </row>
    <row r="690" spans="1:5" x14ac:dyDescent="0.25">
      <c r="A690" t="s">
        <v>136</v>
      </c>
      <c r="B690" t="s">
        <v>163</v>
      </c>
      <c r="D690" t="s">
        <v>52</v>
      </c>
      <c r="E690" s="15">
        <v>17557.25</v>
      </c>
    </row>
    <row r="691" spans="1:5" x14ac:dyDescent="0.25">
      <c r="A691" t="s">
        <v>136</v>
      </c>
      <c r="B691" t="s">
        <v>163</v>
      </c>
      <c r="D691" t="s">
        <v>73</v>
      </c>
      <c r="E691" s="15">
        <v>28748.649999999998</v>
      </c>
    </row>
    <row r="692" spans="1:5" x14ac:dyDescent="0.25">
      <c r="E692" s="15"/>
    </row>
    <row r="693" spans="1:5" x14ac:dyDescent="0.25">
      <c r="A693" t="s">
        <v>136</v>
      </c>
      <c r="B693" t="s">
        <v>163</v>
      </c>
      <c r="C693" t="s">
        <v>310</v>
      </c>
      <c r="D693" t="s">
        <v>52</v>
      </c>
      <c r="E693" s="15">
        <v>5900</v>
      </c>
    </row>
    <row r="694" spans="1:5" x14ac:dyDescent="0.25">
      <c r="E694" s="15"/>
    </row>
    <row r="695" spans="1:5" x14ac:dyDescent="0.25">
      <c r="A695" t="s">
        <v>136</v>
      </c>
      <c r="B695" t="s">
        <v>160</v>
      </c>
      <c r="C695" t="s">
        <v>283</v>
      </c>
      <c r="D695" t="s">
        <v>52</v>
      </c>
      <c r="E695" s="15">
        <v>3068.6</v>
      </c>
    </row>
    <row r="696" spans="1:5" x14ac:dyDescent="0.25">
      <c r="E696" s="15"/>
    </row>
    <row r="697" spans="1:5" x14ac:dyDescent="0.25">
      <c r="A697" t="s">
        <v>136</v>
      </c>
      <c r="B697" t="s">
        <v>160</v>
      </c>
      <c r="C697" t="s">
        <v>335</v>
      </c>
      <c r="D697" t="s">
        <v>73</v>
      </c>
      <c r="E697" s="15">
        <v>10199.300000000001</v>
      </c>
    </row>
    <row r="698" spans="1:5" x14ac:dyDescent="0.25">
      <c r="E698" s="15"/>
    </row>
    <row r="699" spans="1:5" x14ac:dyDescent="0.25">
      <c r="A699" t="s">
        <v>136</v>
      </c>
      <c r="B699" t="s">
        <v>160</v>
      </c>
      <c r="C699" t="s">
        <v>318</v>
      </c>
      <c r="D699" t="s">
        <v>52</v>
      </c>
      <c r="E699" s="15">
        <v>5876.45</v>
      </c>
    </row>
    <row r="700" spans="1:5" x14ac:dyDescent="0.25">
      <c r="A700" t="s">
        <v>136</v>
      </c>
      <c r="B700" t="s">
        <v>160</v>
      </c>
      <c r="D700" t="s">
        <v>73</v>
      </c>
      <c r="E700" s="15">
        <v>3856.6000000000004</v>
      </c>
    </row>
    <row r="701" spans="1:5" x14ac:dyDescent="0.25">
      <c r="E701" s="15"/>
    </row>
    <row r="702" spans="1:5" x14ac:dyDescent="0.25">
      <c r="A702" t="s">
        <v>136</v>
      </c>
      <c r="B702" t="s">
        <v>160</v>
      </c>
      <c r="C702" t="s">
        <v>336</v>
      </c>
      <c r="D702" t="s">
        <v>73</v>
      </c>
      <c r="E702" s="15">
        <v>21452.9</v>
      </c>
    </row>
    <row r="703" spans="1:5" x14ac:dyDescent="0.25">
      <c r="E703" s="15"/>
    </row>
    <row r="704" spans="1:5" x14ac:dyDescent="0.25">
      <c r="A704" t="s">
        <v>136</v>
      </c>
      <c r="B704" t="s">
        <v>160</v>
      </c>
      <c r="C704" t="s">
        <v>395</v>
      </c>
      <c r="D704" t="s">
        <v>37</v>
      </c>
      <c r="E704" s="15">
        <v>5569.55</v>
      </c>
    </row>
    <row r="705" spans="1:5" x14ac:dyDescent="0.25">
      <c r="A705" t="s">
        <v>136</v>
      </c>
      <c r="B705" t="s">
        <v>160</v>
      </c>
      <c r="D705" t="s">
        <v>52</v>
      </c>
      <c r="E705" s="15">
        <v>8174.1</v>
      </c>
    </row>
    <row r="706" spans="1:5" x14ac:dyDescent="0.25">
      <c r="A706" t="s">
        <v>136</v>
      </c>
      <c r="B706" t="s">
        <v>160</v>
      </c>
      <c r="D706" t="s">
        <v>73</v>
      </c>
      <c r="E706" s="15">
        <v>10836.199999999999</v>
      </c>
    </row>
    <row r="707" spans="1:5" x14ac:dyDescent="0.25">
      <c r="E707" s="15"/>
    </row>
    <row r="708" spans="1:5" x14ac:dyDescent="0.25">
      <c r="A708" t="s">
        <v>136</v>
      </c>
      <c r="B708" t="s">
        <v>160</v>
      </c>
      <c r="C708" t="s">
        <v>321</v>
      </c>
      <c r="D708" t="s">
        <v>52</v>
      </c>
      <c r="E708" s="15">
        <v>6139.2</v>
      </c>
    </row>
    <row r="709" spans="1:5" x14ac:dyDescent="0.25">
      <c r="E709" s="15"/>
    </row>
    <row r="710" spans="1:5" x14ac:dyDescent="0.25">
      <c r="A710" t="s">
        <v>136</v>
      </c>
      <c r="B710" t="s">
        <v>160</v>
      </c>
      <c r="C710" t="s">
        <v>338</v>
      </c>
      <c r="D710" t="s">
        <v>73</v>
      </c>
      <c r="E710" s="15">
        <v>15417</v>
      </c>
    </row>
    <row r="711" spans="1:5" x14ac:dyDescent="0.25">
      <c r="E711" s="15"/>
    </row>
    <row r="712" spans="1:5" x14ac:dyDescent="0.25">
      <c r="A712" t="s">
        <v>136</v>
      </c>
      <c r="B712" t="s">
        <v>160</v>
      </c>
      <c r="C712" t="s">
        <v>405</v>
      </c>
      <c r="D712" t="s">
        <v>73</v>
      </c>
      <c r="E712" s="15">
        <v>7700.2000000000007</v>
      </c>
    </row>
    <row r="713" spans="1:5" x14ac:dyDescent="0.25">
      <c r="E713" s="15"/>
    </row>
    <row r="714" spans="1:5" x14ac:dyDescent="0.25">
      <c r="A714" t="s">
        <v>136</v>
      </c>
      <c r="B714" t="s">
        <v>160</v>
      </c>
      <c r="C714" t="s">
        <v>319</v>
      </c>
      <c r="D714" t="s">
        <v>52</v>
      </c>
      <c r="E714" s="15">
        <v>24520.749999999996</v>
      </c>
    </row>
    <row r="715" spans="1:5" x14ac:dyDescent="0.25">
      <c r="E715" s="15"/>
    </row>
    <row r="716" spans="1:5" x14ac:dyDescent="0.25">
      <c r="A716" t="s">
        <v>136</v>
      </c>
      <c r="B716" t="s">
        <v>160</v>
      </c>
      <c r="C716" t="s">
        <v>243</v>
      </c>
      <c r="D716" t="s">
        <v>52</v>
      </c>
      <c r="E716" s="15">
        <v>10972.300000000001</v>
      </c>
    </row>
    <row r="717" spans="1:5" x14ac:dyDescent="0.25">
      <c r="A717" t="s">
        <v>136</v>
      </c>
      <c r="B717" t="s">
        <v>160</v>
      </c>
      <c r="D717" t="s">
        <v>73</v>
      </c>
      <c r="E717" s="15">
        <v>9021.35</v>
      </c>
    </row>
    <row r="718" spans="1:5" x14ac:dyDescent="0.25">
      <c r="E718" s="15"/>
    </row>
    <row r="719" spans="1:5" x14ac:dyDescent="0.25">
      <c r="A719" t="s">
        <v>136</v>
      </c>
      <c r="B719" t="s">
        <v>160</v>
      </c>
      <c r="C719" t="s">
        <v>346</v>
      </c>
      <c r="D719" t="s">
        <v>84</v>
      </c>
      <c r="E719" s="15">
        <v>15500</v>
      </c>
    </row>
    <row r="720" spans="1:5" x14ac:dyDescent="0.25">
      <c r="E720" s="15"/>
    </row>
    <row r="721" spans="1:5" x14ac:dyDescent="0.25">
      <c r="A721" t="s">
        <v>136</v>
      </c>
      <c r="B721" t="s">
        <v>160</v>
      </c>
      <c r="C721" t="s">
        <v>354</v>
      </c>
      <c r="D721" t="s">
        <v>73</v>
      </c>
      <c r="E721" s="15">
        <v>25800</v>
      </c>
    </row>
    <row r="722" spans="1:5" x14ac:dyDescent="0.25">
      <c r="E722" s="15"/>
    </row>
    <row r="723" spans="1:5" x14ac:dyDescent="0.25">
      <c r="A723" t="s">
        <v>136</v>
      </c>
      <c r="B723" t="s">
        <v>160</v>
      </c>
      <c r="C723" t="s">
        <v>347</v>
      </c>
      <c r="D723" t="s">
        <v>52</v>
      </c>
      <c r="E723" s="15">
        <v>17502.150000000001</v>
      </c>
    </row>
    <row r="724" spans="1:5" x14ac:dyDescent="0.25">
      <c r="E724" s="15"/>
    </row>
    <row r="725" spans="1:5" x14ac:dyDescent="0.25">
      <c r="A725" t="s">
        <v>158</v>
      </c>
      <c r="E725" s="15">
        <v>675445.09999999974</v>
      </c>
    </row>
    <row r="726" spans="1:5" x14ac:dyDescent="0.25">
      <c r="E726" s="15"/>
    </row>
    <row r="727" spans="1:5" x14ac:dyDescent="0.25">
      <c r="A727" t="s">
        <v>142</v>
      </c>
      <c r="B727" t="s">
        <v>161</v>
      </c>
      <c r="C727" t="s">
        <v>137</v>
      </c>
      <c r="D727" t="s">
        <v>37</v>
      </c>
      <c r="E727" s="15">
        <v>4274.55</v>
      </c>
    </row>
    <row r="728" spans="1:5" x14ac:dyDescent="0.25">
      <c r="A728" t="s">
        <v>142</v>
      </c>
      <c r="B728" t="s">
        <v>161</v>
      </c>
      <c r="D728" t="s">
        <v>52</v>
      </c>
      <c r="E728" s="15">
        <v>12736.05</v>
      </c>
    </row>
    <row r="729" spans="1:5" x14ac:dyDescent="0.25">
      <c r="E729" s="15"/>
    </row>
    <row r="730" spans="1:5" x14ac:dyDescent="0.25">
      <c r="A730" t="s">
        <v>142</v>
      </c>
      <c r="B730" t="s">
        <v>161</v>
      </c>
      <c r="C730" t="s">
        <v>145</v>
      </c>
      <c r="D730" t="s">
        <v>73</v>
      </c>
      <c r="E730" s="15">
        <v>13854.45</v>
      </c>
    </row>
    <row r="731" spans="1:5" x14ac:dyDescent="0.25">
      <c r="E731" s="15"/>
    </row>
    <row r="732" spans="1:5" x14ac:dyDescent="0.25">
      <c r="A732" t="s">
        <v>142</v>
      </c>
      <c r="B732" t="s">
        <v>161</v>
      </c>
      <c r="C732" t="s">
        <v>141</v>
      </c>
      <c r="D732" t="s">
        <v>52</v>
      </c>
      <c r="E732" s="15">
        <v>2783.7499999999995</v>
      </c>
    </row>
    <row r="733" spans="1:5" x14ac:dyDescent="0.25">
      <c r="A733" t="s">
        <v>142</v>
      </c>
      <c r="B733" t="s">
        <v>161</v>
      </c>
      <c r="D733" t="s">
        <v>73</v>
      </c>
      <c r="E733" s="15">
        <v>4358.5499999999993</v>
      </c>
    </row>
    <row r="734" spans="1:5" x14ac:dyDescent="0.25">
      <c r="E734" s="15"/>
    </row>
    <row r="735" spans="1:5" x14ac:dyDescent="0.25">
      <c r="A735" t="s">
        <v>142</v>
      </c>
      <c r="B735" t="s">
        <v>161</v>
      </c>
      <c r="C735" t="s">
        <v>134</v>
      </c>
      <c r="D735" t="s">
        <v>52</v>
      </c>
      <c r="E735" s="15">
        <v>1962.5</v>
      </c>
    </row>
    <row r="736" spans="1:5" x14ac:dyDescent="0.25">
      <c r="E736" s="15"/>
    </row>
    <row r="737" spans="1:5" x14ac:dyDescent="0.25">
      <c r="A737" t="s">
        <v>142</v>
      </c>
      <c r="B737" t="s">
        <v>161</v>
      </c>
      <c r="C737" t="s">
        <v>249</v>
      </c>
      <c r="D737" t="s">
        <v>52</v>
      </c>
      <c r="E737" s="15">
        <v>4495.3500000000004</v>
      </c>
    </row>
    <row r="738" spans="1:5" x14ac:dyDescent="0.25">
      <c r="E738" s="15"/>
    </row>
    <row r="739" spans="1:5" x14ac:dyDescent="0.25">
      <c r="A739" t="s">
        <v>142</v>
      </c>
      <c r="B739" t="s">
        <v>161</v>
      </c>
      <c r="C739" t="s">
        <v>271</v>
      </c>
      <c r="D739" t="s">
        <v>73</v>
      </c>
      <c r="E739" s="15">
        <v>3328.85</v>
      </c>
    </row>
    <row r="740" spans="1:5" x14ac:dyDescent="0.25">
      <c r="E740" s="15"/>
    </row>
    <row r="741" spans="1:5" x14ac:dyDescent="0.25">
      <c r="A741" t="s">
        <v>142</v>
      </c>
      <c r="B741" t="s">
        <v>161</v>
      </c>
      <c r="C741" t="s">
        <v>392</v>
      </c>
      <c r="D741" t="s">
        <v>73</v>
      </c>
      <c r="E741" s="15">
        <v>3326.9</v>
      </c>
    </row>
    <row r="742" spans="1:5" x14ac:dyDescent="0.25">
      <c r="E742" s="15"/>
    </row>
    <row r="743" spans="1:5" x14ac:dyDescent="0.25">
      <c r="A743" t="s">
        <v>142</v>
      </c>
      <c r="B743" t="s">
        <v>161</v>
      </c>
      <c r="C743" t="s">
        <v>235</v>
      </c>
      <c r="D743" t="s">
        <v>52</v>
      </c>
      <c r="E743" s="15">
        <v>2173.6</v>
      </c>
    </row>
    <row r="744" spans="1:5" x14ac:dyDescent="0.25">
      <c r="E744" s="15"/>
    </row>
    <row r="745" spans="1:5" x14ac:dyDescent="0.25">
      <c r="A745" t="s">
        <v>142</v>
      </c>
      <c r="B745" t="s">
        <v>161</v>
      </c>
      <c r="C745" t="s">
        <v>274</v>
      </c>
      <c r="D745" t="s">
        <v>73</v>
      </c>
      <c r="E745" s="15">
        <v>5312.2000000000007</v>
      </c>
    </row>
    <row r="746" spans="1:5" x14ac:dyDescent="0.25">
      <c r="E746" s="15"/>
    </row>
    <row r="747" spans="1:5" x14ac:dyDescent="0.25">
      <c r="A747" t="s">
        <v>142</v>
      </c>
      <c r="B747" t="s">
        <v>161</v>
      </c>
      <c r="C747" t="s">
        <v>295</v>
      </c>
      <c r="D747" t="s">
        <v>73</v>
      </c>
      <c r="E747" s="15">
        <v>10921.5</v>
      </c>
    </row>
    <row r="748" spans="1:5" x14ac:dyDescent="0.25">
      <c r="E748" s="15"/>
    </row>
    <row r="749" spans="1:5" x14ac:dyDescent="0.25">
      <c r="A749" t="s">
        <v>142</v>
      </c>
      <c r="B749" t="s">
        <v>161</v>
      </c>
      <c r="C749" t="s">
        <v>379</v>
      </c>
      <c r="D749" t="s">
        <v>37</v>
      </c>
      <c r="E749" s="15">
        <v>2203.5</v>
      </c>
    </row>
    <row r="750" spans="1:5" x14ac:dyDescent="0.25">
      <c r="A750" t="s">
        <v>142</v>
      </c>
      <c r="B750" t="s">
        <v>161</v>
      </c>
      <c r="D750" t="s">
        <v>52</v>
      </c>
      <c r="E750" s="15">
        <v>5257.15</v>
      </c>
    </row>
    <row r="751" spans="1:5" x14ac:dyDescent="0.25">
      <c r="E751" s="15"/>
    </row>
    <row r="752" spans="1:5" x14ac:dyDescent="0.25">
      <c r="A752" t="s">
        <v>142</v>
      </c>
      <c r="B752" t="s">
        <v>161</v>
      </c>
      <c r="C752" t="s">
        <v>381</v>
      </c>
      <c r="D752" t="s">
        <v>73</v>
      </c>
      <c r="E752" s="15">
        <v>9356.75</v>
      </c>
    </row>
    <row r="753" spans="1:5" x14ac:dyDescent="0.25">
      <c r="E753" s="15"/>
    </row>
    <row r="754" spans="1:5" x14ac:dyDescent="0.25">
      <c r="A754" t="s">
        <v>142</v>
      </c>
      <c r="B754" t="s">
        <v>161</v>
      </c>
      <c r="C754" t="s">
        <v>252</v>
      </c>
      <c r="D754" t="s">
        <v>52</v>
      </c>
      <c r="E754" s="15">
        <v>4046.7000000000003</v>
      </c>
    </row>
    <row r="755" spans="1:5" x14ac:dyDescent="0.25">
      <c r="E755" s="15"/>
    </row>
    <row r="756" spans="1:5" x14ac:dyDescent="0.25">
      <c r="A756" t="s">
        <v>142</v>
      </c>
      <c r="B756" t="s">
        <v>161</v>
      </c>
      <c r="C756" t="s">
        <v>251</v>
      </c>
      <c r="D756" t="s">
        <v>37</v>
      </c>
      <c r="E756" s="15">
        <v>12951.95</v>
      </c>
    </row>
    <row r="757" spans="1:5" x14ac:dyDescent="0.25">
      <c r="A757" t="s">
        <v>142</v>
      </c>
      <c r="B757" t="s">
        <v>161</v>
      </c>
      <c r="D757" t="s">
        <v>52</v>
      </c>
      <c r="E757" s="15">
        <v>13228.400000000001</v>
      </c>
    </row>
    <row r="758" spans="1:5" x14ac:dyDescent="0.25">
      <c r="A758" t="s">
        <v>142</v>
      </c>
      <c r="B758" t="s">
        <v>161</v>
      </c>
      <c r="D758" t="s">
        <v>73</v>
      </c>
      <c r="E758" s="15">
        <v>12865.600000000002</v>
      </c>
    </row>
    <row r="759" spans="1:5" x14ac:dyDescent="0.25">
      <c r="E759" s="15"/>
    </row>
    <row r="760" spans="1:5" x14ac:dyDescent="0.25">
      <c r="A760" t="s">
        <v>142</v>
      </c>
      <c r="B760" t="s">
        <v>161</v>
      </c>
      <c r="C760" t="s">
        <v>275</v>
      </c>
      <c r="D760" t="s">
        <v>73</v>
      </c>
      <c r="E760" s="15">
        <v>2739</v>
      </c>
    </row>
    <row r="761" spans="1:5" x14ac:dyDescent="0.25">
      <c r="E761" s="15"/>
    </row>
    <row r="762" spans="1:5" x14ac:dyDescent="0.25">
      <c r="A762" t="s">
        <v>142</v>
      </c>
      <c r="B762" t="s">
        <v>161</v>
      </c>
      <c r="C762" t="s">
        <v>394</v>
      </c>
      <c r="D762" t="s">
        <v>37</v>
      </c>
      <c r="E762" s="15">
        <v>511.25</v>
      </c>
    </row>
    <row r="763" spans="1:5" x14ac:dyDescent="0.25">
      <c r="A763" t="s">
        <v>142</v>
      </c>
      <c r="B763" t="s">
        <v>161</v>
      </c>
      <c r="D763" t="s">
        <v>52</v>
      </c>
      <c r="E763" s="15">
        <v>1213.05</v>
      </c>
    </row>
    <row r="764" spans="1:5" x14ac:dyDescent="0.25">
      <c r="A764" t="s">
        <v>142</v>
      </c>
      <c r="B764" t="s">
        <v>161</v>
      </c>
      <c r="D764" t="s">
        <v>73</v>
      </c>
      <c r="E764" s="15">
        <v>1987.3</v>
      </c>
    </row>
    <row r="765" spans="1:5" x14ac:dyDescent="0.25">
      <c r="E765" s="15"/>
    </row>
    <row r="766" spans="1:5" x14ac:dyDescent="0.25">
      <c r="A766" t="s">
        <v>142</v>
      </c>
      <c r="B766" t="s">
        <v>161</v>
      </c>
      <c r="C766" t="s">
        <v>224</v>
      </c>
      <c r="D766" t="s">
        <v>73</v>
      </c>
      <c r="E766" s="15">
        <v>2396.6999999999998</v>
      </c>
    </row>
    <row r="767" spans="1:5" x14ac:dyDescent="0.25">
      <c r="E767" s="15"/>
    </row>
    <row r="768" spans="1:5" x14ac:dyDescent="0.25">
      <c r="A768" t="s">
        <v>142</v>
      </c>
      <c r="B768" t="s">
        <v>161</v>
      </c>
      <c r="C768" t="s">
        <v>231</v>
      </c>
      <c r="D768" t="s">
        <v>84</v>
      </c>
      <c r="E768" s="15">
        <v>13889</v>
      </c>
    </row>
    <row r="769" spans="1:5" x14ac:dyDescent="0.25">
      <c r="E769" s="15"/>
    </row>
    <row r="770" spans="1:5" x14ac:dyDescent="0.25">
      <c r="A770" t="s">
        <v>142</v>
      </c>
      <c r="B770" t="s">
        <v>161</v>
      </c>
      <c r="C770" t="s">
        <v>253</v>
      </c>
      <c r="D770" t="s">
        <v>37</v>
      </c>
      <c r="E770" s="15">
        <v>10000</v>
      </c>
    </row>
    <row r="771" spans="1:5" x14ac:dyDescent="0.25">
      <c r="E771" s="15"/>
    </row>
    <row r="772" spans="1:5" x14ac:dyDescent="0.25">
      <c r="A772" t="s">
        <v>142</v>
      </c>
      <c r="B772" t="s">
        <v>161</v>
      </c>
      <c r="C772" t="s">
        <v>277</v>
      </c>
      <c r="D772" t="s">
        <v>84</v>
      </c>
      <c r="E772" s="15">
        <v>13889</v>
      </c>
    </row>
    <row r="773" spans="1:5" x14ac:dyDescent="0.25">
      <c r="E773" s="15"/>
    </row>
    <row r="774" spans="1:5" x14ac:dyDescent="0.25">
      <c r="A774" t="s">
        <v>142</v>
      </c>
      <c r="B774" t="s">
        <v>161</v>
      </c>
      <c r="C774" t="s">
        <v>278</v>
      </c>
      <c r="D774" t="s">
        <v>73</v>
      </c>
      <c r="E774" s="15">
        <v>2844.3</v>
      </c>
    </row>
    <row r="775" spans="1:5" x14ac:dyDescent="0.25">
      <c r="E775" s="15"/>
    </row>
    <row r="776" spans="1:5" x14ac:dyDescent="0.25">
      <c r="A776" t="s">
        <v>142</v>
      </c>
      <c r="B776" t="s">
        <v>161</v>
      </c>
      <c r="C776" t="s">
        <v>281</v>
      </c>
      <c r="D776" t="s">
        <v>73</v>
      </c>
      <c r="E776" s="15">
        <v>12101.900000000001</v>
      </c>
    </row>
    <row r="777" spans="1:5" x14ac:dyDescent="0.25">
      <c r="E777" s="15"/>
    </row>
    <row r="778" spans="1:5" x14ac:dyDescent="0.25">
      <c r="A778" t="s">
        <v>142</v>
      </c>
      <c r="B778" t="s">
        <v>161</v>
      </c>
      <c r="C778" t="s">
        <v>360</v>
      </c>
      <c r="D778" t="s">
        <v>52</v>
      </c>
      <c r="E778" s="15">
        <v>6010.9500000000007</v>
      </c>
    </row>
    <row r="779" spans="1:5" x14ac:dyDescent="0.25">
      <c r="A779" t="s">
        <v>142</v>
      </c>
      <c r="B779" t="s">
        <v>161</v>
      </c>
      <c r="D779" t="s">
        <v>73</v>
      </c>
      <c r="E779" s="15">
        <v>5355.7000000000007</v>
      </c>
    </row>
    <row r="780" spans="1:5" x14ac:dyDescent="0.25">
      <c r="E780" s="15"/>
    </row>
    <row r="781" spans="1:5" x14ac:dyDescent="0.25">
      <c r="A781" t="s">
        <v>142</v>
      </c>
      <c r="B781" t="s">
        <v>161</v>
      </c>
      <c r="C781" t="s">
        <v>361</v>
      </c>
      <c r="D781" t="s">
        <v>37</v>
      </c>
      <c r="E781" s="15">
        <v>1869.3</v>
      </c>
    </row>
    <row r="782" spans="1:5" x14ac:dyDescent="0.25">
      <c r="A782" t="s">
        <v>142</v>
      </c>
      <c r="B782" t="s">
        <v>161</v>
      </c>
      <c r="D782" t="s">
        <v>73</v>
      </c>
      <c r="E782" s="15">
        <v>2055.5500000000002</v>
      </c>
    </row>
    <row r="783" spans="1:5" x14ac:dyDescent="0.25">
      <c r="E783" s="15"/>
    </row>
    <row r="784" spans="1:5" x14ac:dyDescent="0.25">
      <c r="A784" t="s">
        <v>142</v>
      </c>
      <c r="B784" t="s">
        <v>162</v>
      </c>
      <c r="C784" t="s">
        <v>245</v>
      </c>
      <c r="D784" t="s">
        <v>52</v>
      </c>
      <c r="E784" s="15">
        <v>1234.8499999999999</v>
      </c>
    </row>
    <row r="785" spans="1:5" x14ac:dyDescent="0.25">
      <c r="E785" s="15"/>
    </row>
    <row r="786" spans="1:5" x14ac:dyDescent="0.25">
      <c r="A786" t="s">
        <v>142</v>
      </c>
      <c r="B786" t="s">
        <v>162</v>
      </c>
      <c r="C786" t="s">
        <v>246</v>
      </c>
      <c r="D786" t="s">
        <v>52</v>
      </c>
      <c r="E786" s="15">
        <v>6802.35</v>
      </c>
    </row>
    <row r="787" spans="1:5" x14ac:dyDescent="0.25">
      <c r="A787" t="s">
        <v>142</v>
      </c>
      <c r="B787" t="s">
        <v>162</v>
      </c>
      <c r="D787" t="s">
        <v>73</v>
      </c>
      <c r="E787" s="15">
        <v>870.25</v>
      </c>
    </row>
    <row r="788" spans="1:5" x14ac:dyDescent="0.25">
      <c r="E788" s="15"/>
    </row>
    <row r="789" spans="1:5" x14ac:dyDescent="0.25">
      <c r="A789" t="s">
        <v>142</v>
      </c>
      <c r="B789" t="s">
        <v>162</v>
      </c>
      <c r="C789" t="s">
        <v>388</v>
      </c>
      <c r="D789" t="s">
        <v>52</v>
      </c>
      <c r="E789" s="15">
        <v>66.8</v>
      </c>
    </row>
    <row r="790" spans="1:5" x14ac:dyDescent="0.25">
      <c r="E790" s="15"/>
    </row>
    <row r="791" spans="1:5" x14ac:dyDescent="0.25">
      <c r="A791" t="s">
        <v>142</v>
      </c>
      <c r="B791" t="s">
        <v>162</v>
      </c>
      <c r="C791" t="s">
        <v>244</v>
      </c>
      <c r="D791" t="s">
        <v>52</v>
      </c>
      <c r="E791" s="15">
        <v>15958.35</v>
      </c>
    </row>
    <row r="792" spans="1:5" x14ac:dyDescent="0.25">
      <c r="E792" s="15"/>
    </row>
    <row r="793" spans="1:5" x14ac:dyDescent="0.25">
      <c r="A793" t="s">
        <v>142</v>
      </c>
      <c r="B793" t="s">
        <v>162</v>
      </c>
      <c r="C793" t="s">
        <v>215</v>
      </c>
      <c r="D793" t="s">
        <v>52</v>
      </c>
      <c r="E793" s="15">
        <v>6130.5</v>
      </c>
    </row>
    <row r="794" spans="1:5" x14ac:dyDescent="0.25">
      <c r="E794" s="15"/>
    </row>
    <row r="795" spans="1:5" x14ac:dyDescent="0.25">
      <c r="A795" t="s">
        <v>142</v>
      </c>
      <c r="B795" t="s">
        <v>162</v>
      </c>
      <c r="C795" t="s">
        <v>348</v>
      </c>
      <c r="D795" t="s">
        <v>37</v>
      </c>
      <c r="E795" s="15">
        <v>1549.15</v>
      </c>
    </row>
    <row r="796" spans="1:5" x14ac:dyDescent="0.25">
      <c r="E796" s="15"/>
    </row>
    <row r="797" spans="1:5" x14ac:dyDescent="0.25">
      <c r="A797" t="s">
        <v>142</v>
      </c>
      <c r="B797" t="s">
        <v>162</v>
      </c>
      <c r="C797" t="s">
        <v>353</v>
      </c>
      <c r="D797" t="s">
        <v>73</v>
      </c>
      <c r="E797" s="15">
        <v>1370.95</v>
      </c>
    </row>
    <row r="798" spans="1:5" x14ac:dyDescent="0.25">
      <c r="E798" s="15"/>
    </row>
    <row r="799" spans="1:5" x14ac:dyDescent="0.25">
      <c r="A799" t="s">
        <v>142</v>
      </c>
      <c r="B799" t="s">
        <v>162</v>
      </c>
      <c r="C799" t="s">
        <v>350</v>
      </c>
      <c r="D799" t="s">
        <v>52</v>
      </c>
      <c r="E799" s="15">
        <v>2770.7</v>
      </c>
    </row>
    <row r="800" spans="1:5" x14ac:dyDescent="0.25">
      <c r="E800" s="15"/>
    </row>
    <row r="801" spans="1:5" x14ac:dyDescent="0.25">
      <c r="A801" t="s">
        <v>142</v>
      </c>
      <c r="B801" t="s">
        <v>162</v>
      </c>
      <c r="C801" t="s">
        <v>402</v>
      </c>
      <c r="D801" t="s">
        <v>84</v>
      </c>
      <c r="E801" s="15">
        <v>15500</v>
      </c>
    </row>
    <row r="802" spans="1:5" x14ac:dyDescent="0.25">
      <c r="E802" s="15"/>
    </row>
    <row r="803" spans="1:5" x14ac:dyDescent="0.25">
      <c r="A803" t="s">
        <v>142</v>
      </c>
      <c r="B803" t="s">
        <v>162</v>
      </c>
      <c r="C803" t="s">
        <v>368</v>
      </c>
      <c r="D803" t="s">
        <v>37</v>
      </c>
      <c r="E803" s="15">
        <v>2158.85</v>
      </c>
    </row>
    <row r="804" spans="1:5" x14ac:dyDescent="0.25">
      <c r="A804" t="s">
        <v>142</v>
      </c>
      <c r="B804" t="s">
        <v>162</v>
      </c>
      <c r="D804" t="s">
        <v>73</v>
      </c>
      <c r="E804" s="15">
        <v>3293.15</v>
      </c>
    </row>
    <row r="805" spans="1:5" x14ac:dyDescent="0.25">
      <c r="E805" s="15"/>
    </row>
    <row r="806" spans="1:5" x14ac:dyDescent="0.25">
      <c r="A806" t="s">
        <v>142</v>
      </c>
      <c r="B806" t="s">
        <v>162</v>
      </c>
      <c r="C806" t="s">
        <v>371</v>
      </c>
      <c r="D806" t="s">
        <v>73</v>
      </c>
      <c r="E806" s="15">
        <v>4499.2</v>
      </c>
    </row>
    <row r="807" spans="1:5" x14ac:dyDescent="0.25">
      <c r="E807" s="15"/>
    </row>
    <row r="808" spans="1:5" x14ac:dyDescent="0.25">
      <c r="A808" t="s">
        <v>142</v>
      </c>
      <c r="B808" t="s">
        <v>162</v>
      </c>
      <c r="C808" t="s">
        <v>369</v>
      </c>
      <c r="D808" t="s">
        <v>37</v>
      </c>
      <c r="E808" s="15">
        <v>1913.5</v>
      </c>
    </row>
    <row r="809" spans="1:5" x14ac:dyDescent="0.25">
      <c r="A809" t="s">
        <v>142</v>
      </c>
      <c r="B809" t="s">
        <v>162</v>
      </c>
      <c r="D809" t="s">
        <v>73</v>
      </c>
      <c r="E809" s="15">
        <v>3428.55</v>
      </c>
    </row>
    <row r="810" spans="1:5" x14ac:dyDescent="0.25">
      <c r="E810" s="15"/>
    </row>
    <row r="811" spans="1:5" x14ac:dyDescent="0.25">
      <c r="A811" t="s">
        <v>142</v>
      </c>
      <c r="B811" t="s">
        <v>162</v>
      </c>
      <c r="C811" t="s">
        <v>370</v>
      </c>
      <c r="D811" t="s">
        <v>37</v>
      </c>
      <c r="E811" s="15">
        <v>896.7</v>
      </c>
    </row>
    <row r="812" spans="1:5" x14ac:dyDescent="0.25">
      <c r="A812" t="s">
        <v>142</v>
      </c>
      <c r="B812" t="s">
        <v>162</v>
      </c>
      <c r="D812" t="s">
        <v>73</v>
      </c>
      <c r="E812" s="15">
        <v>1818.2</v>
      </c>
    </row>
    <row r="813" spans="1:5" x14ac:dyDescent="0.25">
      <c r="E813" s="15"/>
    </row>
    <row r="814" spans="1:5" x14ac:dyDescent="0.25">
      <c r="A814" t="s">
        <v>142</v>
      </c>
      <c r="B814" t="s">
        <v>163</v>
      </c>
      <c r="C814" t="s">
        <v>355</v>
      </c>
      <c r="D814" t="s">
        <v>33</v>
      </c>
      <c r="E814" s="15">
        <v>5871.6500000000005</v>
      </c>
    </row>
    <row r="815" spans="1:5" x14ac:dyDescent="0.25">
      <c r="E815" s="15"/>
    </row>
    <row r="816" spans="1:5" x14ac:dyDescent="0.25">
      <c r="A816" t="s">
        <v>142</v>
      </c>
      <c r="B816" t="s">
        <v>163</v>
      </c>
      <c r="C816" t="s">
        <v>391</v>
      </c>
      <c r="D816" t="s">
        <v>37</v>
      </c>
      <c r="E816" s="15">
        <v>1727.05</v>
      </c>
    </row>
    <row r="817" spans="1:5" x14ac:dyDescent="0.25">
      <c r="A817" t="s">
        <v>142</v>
      </c>
      <c r="B817" t="s">
        <v>163</v>
      </c>
      <c r="D817" t="s">
        <v>52</v>
      </c>
      <c r="E817" s="15">
        <v>722.7</v>
      </c>
    </row>
    <row r="818" spans="1:5" x14ac:dyDescent="0.25">
      <c r="A818" t="s">
        <v>142</v>
      </c>
      <c r="B818" t="s">
        <v>163</v>
      </c>
      <c r="D818" t="s">
        <v>73</v>
      </c>
      <c r="E818" s="15">
        <v>1911.1999999999998</v>
      </c>
    </row>
    <row r="819" spans="1:5" x14ac:dyDescent="0.25">
      <c r="E819" s="15"/>
    </row>
    <row r="820" spans="1:5" x14ac:dyDescent="0.25">
      <c r="A820" t="s">
        <v>142</v>
      </c>
      <c r="B820" t="s">
        <v>163</v>
      </c>
      <c r="C820" t="s">
        <v>276</v>
      </c>
      <c r="D820" t="s">
        <v>52</v>
      </c>
      <c r="E820" s="15">
        <v>3009.35</v>
      </c>
    </row>
    <row r="821" spans="1:5" x14ac:dyDescent="0.25">
      <c r="E821" s="15"/>
    </row>
    <row r="822" spans="1:5" x14ac:dyDescent="0.25">
      <c r="A822" t="s">
        <v>142</v>
      </c>
      <c r="B822" t="s">
        <v>163</v>
      </c>
      <c r="C822" t="s">
        <v>267</v>
      </c>
      <c r="D822" t="s">
        <v>37</v>
      </c>
      <c r="E822" s="15">
        <v>9600</v>
      </c>
    </row>
    <row r="823" spans="1:5" x14ac:dyDescent="0.25">
      <c r="A823" t="s">
        <v>142</v>
      </c>
      <c r="B823" t="s">
        <v>163</v>
      </c>
      <c r="D823" t="s">
        <v>52</v>
      </c>
      <c r="E823" s="15">
        <v>22400</v>
      </c>
    </row>
    <row r="824" spans="1:5" x14ac:dyDescent="0.25">
      <c r="E824" s="15"/>
    </row>
    <row r="825" spans="1:5" x14ac:dyDescent="0.25">
      <c r="A825" t="s">
        <v>142</v>
      </c>
      <c r="B825" t="s">
        <v>163</v>
      </c>
      <c r="C825" t="s">
        <v>268</v>
      </c>
      <c r="D825" t="s">
        <v>37</v>
      </c>
      <c r="E825" s="15">
        <v>10000</v>
      </c>
    </row>
    <row r="826" spans="1:5" x14ac:dyDescent="0.25">
      <c r="A826" t="s">
        <v>142</v>
      </c>
      <c r="B826" t="s">
        <v>163</v>
      </c>
      <c r="D826" t="s">
        <v>52</v>
      </c>
      <c r="E826" s="15">
        <v>31278.400000000001</v>
      </c>
    </row>
    <row r="827" spans="1:5" x14ac:dyDescent="0.25">
      <c r="E827" s="15"/>
    </row>
    <row r="828" spans="1:5" x14ac:dyDescent="0.25">
      <c r="A828" t="s">
        <v>142</v>
      </c>
      <c r="B828" t="s">
        <v>163</v>
      </c>
      <c r="C828" t="s">
        <v>269</v>
      </c>
      <c r="D828" t="s">
        <v>37</v>
      </c>
      <c r="E828" s="15">
        <v>4047.15</v>
      </c>
    </row>
    <row r="829" spans="1:5" x14ac:dyDescent="0.25">
      <c r="A829" t="s">
        <v>142</v>
      </c>
      <c r="B829" t="s">
        <v>163</v>
      </c>
      <c r="D829" t="s">
        <v>52</v>
      </c>
      <c r="E829" s="15">
        <v>9196.9499999999989</v>
      </c>
    </row>
    <row r="830" spans="1:5" x14ac:dyDescent="0.25">
      <c r="A830" t="s">
        <v>142</v>
      </c>
      <c r="B830" t="s">
        <v>163</v>
      </c>
      <c r="D830" t="s">
        <v>73</v>
      </c>
      <c r="E830" s="15">
        <v>1359.85</v>
      </c>
    </row>
    <row r="831" spans="1:5" x14ac:dyDescent="0.25">
      <c r="E831" s="15"/>
    </row>
    <row r="832" spans="1:5" x14ac:dyDescent="0.25">
      <c r="A832" t="s">
        <v>142</v>
      </c>
      <c r="B832" t="s">
        <v>163</v>
      </c>
      <c r="C832" t="s">
        <v>311</v>
      </c>
      <c r="D832" t="s">
        <v>52</v>
      </c>
      <c r="E832" s="15">
        <v>3048.1000000000004</v>
      </c>
    </row>
    <row r="833" spans="1:5" x14ac:dyDescent="0.25">
      <c r="E833" s="15"/>
    </row>
    <row r="834" spans="1:5" x14ac:dyDescent="0.25">
      <c r="A834" t="s">
        <v>142</v>
      </c>
      <c r="B834" t="s">
        <v>163</v>
      </c>
      <c r="C834" t="s">
        <v>374</v>
      </c>
      <c r="D834" t="s">
        <v>84</v>
      </c>
      <c r="E834" s="15">
        <v>31000</v>
      </c>
    </row>
    <row r="835" spans="1:5" x14ac:dyDescent="0.25">
      <c r="E835" s="15"/>
    </row>
    <row r="836" spans="1:5" x14ac:dyDescent="0.25">
      <c r="A836" t="s">
        <v>142</v>
      </c>
      <c r="B836" t="s">
        <v>163</v>
      </c>
      <c r="C836" t="s">
        <v>375</v>
      </c>
      <c r="D836" t="s">
        <v>37</v>
      </c>
      <c r="E836" s="15">
        <v>14000</v>
      </c>
    </row>
    <row r="837" spans="1:5" x14ac:dyDescent="0.25">
      <c r="A837" t="s">
        <v>142</v>
      </c>
      <c r="B837" t="s">
        <v>163</v>
      </c>
      <c r="D837" t="s">
        <v>52</v>
      </c>
      <c r="E837" s="15">
        <v>23000</v>
      </c>
    </row>
    <row r="838" spans="1:5" x14ac:dyDescent="0.25">
      <c r="E838" s="15"/>
    </row>
    <row r="839" spans="1:5" x14ac:dyDescent="0.25">
      <c r="A839" t="s">
        <v>142</v>
      </c>
      <c r="B839" t="s">
        <v>160</v>
      </c>
      <c r="C839" t="s">
        <v>143</v>
      </c>
      <c r="D839" t="s">
        <v>84</v>
      </c>
      <c r="E839" s="15">
        <v>46500</v>
      </c>
    </row>
    <row r="840" spans="1:5" x14ac:dyDescent="0.25">
      <c r="E840" s="15"/>
    </row>
    <row r="841" spans="1:5" x14ac:dyDescent="0.25">
      <c r="A841" t="s">
        <v>142</v>
      </c>
      <c r="B841" t="s">
        <v>160</v>
      </c>
      <c r="C841" t="s">
        <v>147</v>
      </c>
      <c r="D841" t="s">
        <v>73</v>
      </c>
      <c r="E841" s="15">
        <v>2213.4499999999998</v>
      </c>
    </row>
    <row r="842" spans="1:5" x14ac:dyDescent="0.25">
      <c r="E842" s="15"/>
    </row>
    <row r="843" spans="1:5" x14ac:dyDescent="0.25">
      <c r="A843" t="s">
        <v>142</v>
      </c>
      <c r="B843" t="s">
        <v>160</v>
      </c>
      <c r="C843" t="s">
        <v>283</v>
      </c>
      <c r="D843" t="s">
        <v>52</v>
      </c>
      <c r="E843" s="15">
        <v>2398.4</v>
      </c>
    </row>
    <row r="844" spans="1:5" x14ac:dyDescent="0.25">
      <c r="E844" s="15"/>
    </row>
    <row r="845" spans="1:5" x14ac:dyDescent="0.25">
      <c r="A845" t="s">
        <v>142</v>
      </c>
      <c r="B845" t="s">
        <v>160</v>
      </c>
      <c r="C845" t="s">
        <v>395</v>
      </c>
      <c r="D845" t="s">
        <v>37</v>
      </c>
      <c r="E845" s="15">
        <v>4843.8500000000004</v>
      </c>
    </row>
    <row r="846" spans="1:5" x14ac:dyDescent="0.25">
      <c r="A846" t="s">
        <v>142</v>
      </c>
      <c r="B846" t="s">
        <v>160</v>
      </c>
      <c r="D846" t="s">
        <v>52</v>
      </c>
      <c r="E846" s="15">
        <v>6493.35</v>
      </c>
    </row>
    <row r="847" spans="1:5" x14ac:dyDescent="0.25">
      <c r="A847" t="s">
        <v>142</v>
      </c>
      <c r="B847" t="s">
        <v>160</v>
      </c>
      <c r="D847" t="s">
        <v>73</v>
      </c>
      <c r="E847" s="15">
        <v>7910.5</v>
      </c>
    </row>
    <row r="848" spans="1:5" x14ac:dyDescent="0.25">
      <c r="E848" s="15"/>
    </row>
    <row r="849" spans="1:5" x14ac:dyDescent="0.25">
      <c r="A849" t="s">
        <v>142</v>
      </c>
      <c r="B849" t="s">
        <v>160</v>
      </c>
      <c r="C849" t="s">
        <v>405</v>
      </c>
      <c r="D849" t="s">
        <v>73</v>
      </c>
      <c r="E849" s="15">
        <v>4692.1000000000004</v>
      </c>
    </row>
    <row r="850" spans="1:5" x14ac:dyDescent="0.25">
      <c r="E850" s="15"/>
    </row>
    <row r="851" spans="1:5" x14ac:dyDescent="0.25">
      <c r="A851" t="s">
        <v>142</v>
      </c>
      <c r="B851" t="s">
        <v>160</v>
      </c>
      <c r="C851" t="s">
        <v>319</v>
      </c>
      <c r="D851" t="s">
        <v>52</v>
      </c>
      <c r="E851" s="15">
        <v>1923.8</v>
      </c>
    </row>
    <row r="852" spans="1:5" x14ac:dyDescent="0.25">
      <c r="E852" s="15"/>
    </row>
    <row r="853" spans="1:5" x14ac:dyDescent="0.25">
      <c r="A853" t="s">
        <v>142</v>
      </c>
      <c r="B853" t="s">
        <v>160</v>
      </c>
      <c r="C853" t="s">
        <v>243</v>
      </c>
      <c r="D853" t="s">
        <v>52</v>
      </c>
      <c r="E853" s="15">
        <v>6969.7999999999993</v>
      </c>
    </row>
    <row r="854" spans="1:5" x14ac:dyDescent="0.25">
      <c r="A854" t="s">
        <v>142</v>
      </c>
      <c r="B854" t="s">
        <v>160</v>
      </c>
      <c r="D854" t="s">
        <v>73</v>
      </c>
      <c r="E854" s="15">
        <v>7547.8499999999995</v>
      </c>
    </row>
    <row r="855" spans="1:5" x14ac:dyDescent="0.25">
      <c r="E855" s="15"/>
    </row>
    <row r="856" spans="1:5" x14ac:dyDescent="0.25">
      <c r="A856" t="s">
        <v>142</v>
      </c>
      <c r="B856" t="s">
        <v>160</v>
      </c>
      <c r="C856" t="s">
        <v>347</v>
      </c>
      <c r="D856" t="s">
        <v>52</v>
      </c>
      <c r="E856" s="15">
        <v>2497.85</v>
      </c>
    </row>
    <row r="857" spans="1:5" x14ac:dyDescent="0.25">
      <c r="E857" s="15"/>
    </row>
    <row r="858" spans="1:5" x14ac:dyDescent="0.25">
      <c r="A858" t="s">
        <v>142</v>
      </c>
      <c r="B858" t="s">
        <v>160</v>
      </c>
      <c r="C858" t="s">
        <v>365</v>
      </c>
      <c r="D858" t="s">
        <v>52</v>
      </c>
      <c r="E858" s="15">
        <v>2082.75</v>
      </c>
    </row>
    <row r="859" spans="1:5" x14ac:dyDescent="0.25">
      <c r="E859" s="15"/>
    </row>
    <row r="860" spans="1:5" x14ac:dyDescent="0.25">
      <c r="A860" t="s">
        <v>142</v>
      </c>
      <c r="B860" t="s">
        <v>160</v>
      </c>
      <c r="C860" t="s">
        <v>366</v>
      </c>
      <c r="D860" t="s">
        <v>52</v>
      </c>
      <c r="E860" s="15">
        <v>9648.85</v>
      </c>
    </row>
    <row r="861" spans="1:5" x14ac:dyDescent="0.25">
      <c r="A861" t="s">
        <v>142</v>
      </c>
      <c r="B861" t="s">
        <v>160</v>
      </c>
      <c r="D861" t="s">
        <v>73</v>
      </c>
      <c r="E861" s="15">
        <v>18172.100000000002</v>
      </c>
    </row>
    <row r="862" spans="1:5" x14ac:dyDescent="0.25">
      <c r="E862" s="15"/>
    </row>
    <row r="863" spans="1:5" x14ac:dyDescent="0.25">
      <c r="A863" t="s">
        <v>142</v>
      </c>
      <c r="B863" t="s">
        <v>160</v>
      </c>
      <c r="C863" t="s">
        <v>364</v>
      </c>
      <c r="D863" t="s">
        <v>84</v>
      </c>
      <c r="E863" s="15">
        <v>15500</v>
      </c>
    </row>
    <row r="864" spans="1:5" x14ac:dyDescent="0.25">
      <c r="E864" s="15"/>
    </row>
    <row r="865" spans="1:5" x14ac:dyDescent="0.25">
      <c r="A865" t="s">
        <v>142</v>
      </c>
      <c r="B865" t="s">
        <v>160</v>
      </c>
      <c r="C865" t="s">
        <v>367</v>
      </c>
      <c r="D865" t="s">
        <v>52</v>
      </c>
      <c r="E865" s="15">
        <v>3458.3</v>
      </c>
    </row>
    <row r="866" spans="1:5" x14ac:dyDescent="0.25">
      <c r="E866" s="15"/>
    </row>
    <row r="867" spans="1:5" x14ac:dyDescent="0.25">
      <c r="A867" t="s">
        <v>142</v>
      </c>
      <c r="B867" t="s">
        <v>160</v>
      </c>
      <c r="C867" t="s">
        <v>401</v>
      </c>
      <c r="D867" t="s">
        <v>73</v>
      </c>
      <c r="E867" s="15">
        <v>36.700000000000003</v>
      </c>
    </row>
    <row r="868" spans="1:5" x14ac:dyDescent="0.25">
      <c r="E868" s="15"/>
    </row>
    <row r="869" spans="1:5" x14ac:dyDescent="0.25">
      <c r="A869" t="s">
        <v>157</v>
      </c>
      <c r="E869" s="15">
        <v>591625.4</v>
      </c>
    </row>
    <row r="870" spans="1:5" x14ac:dyDescent="0.25">
      <c r="E870" s="15"/>
    </row>
    <row r="871" spans="1:5" x14ac:dyDescent="0.25">
      <c r="A871" t="s">
        <v>148</v>
      </c>
      <c r="B871" t="s">
        <v>161</v>
      </c>
      <c r="C871" t="s">
        <v>145</v>
      </c>
      <c r="D871" t="s">
        <v>73</v>
      </c>
      <c r="E871" s="15">
        <v>12296.45</v>
      </c>
    </row>
    <row r="872" spans="1:5" x14ac:dyDescent="0.25">
      <c r="E872" s="15"/>
    </row>
    <row r="873" spans="1:5" x14ac:dyDescent="0.25">
      <c r="A873" t="s">
        <v>148</v>
      </c>
      <c r="B873" t="s">
        <v>161</v>
      </c>
      <c r="C873" t="s">
        <v>134</v>
      </c>
      <c r="D873" t="s">
        <v>52</v>
      </c>
      <c r="E873" s="15">
        <v>2112.3000000000002</v>
      </c>
    </row>
    <row r="874" spans="1:5" x14ac:dyDescent="0.25">
      <c r="E874" s="15"/>
    </row>
    <row r="875" spans="1:5" x14ac:dyDescent="0.25">
      <c r="A875" t="s">
        <v>148</v>
      </c>
      <c r="B875" t="s">
        <v>161</v>
      </c>
      <c r="C875" t="s">
        <v>271</v>
      </c>
      <c r="D875" t="s">
        <v>73</v>
      </c>
      <c r="E875" s="15">
        <v>102.55</v>
      </c>
    </row>
    <row r="876" spans="1:5" x14ac:dyDescent="0.25">
      <c r="E876" s="15"/>
    </row>
    <row r="877" spans="1:5" x14ac:dyDescent="0.25">
      <c r="A877" t="s">
        <v>148</v>
      </c>
      <c r="B877" t="s">
        <v>161</v>
      </c>
      <c r="C877" t="s">
        <v>235</v>
      </c>
      <c r="D877" t="s">
        <v>52</v>
      </c>
      <c r="E877" s="15">
        <v>2525.6499999999996</v>
      </c>
    </row>
    <row r="878" spans="1:5" x14ac:dyDescent="0.25">
      <c r="E878" s="15"/>
    </row>
    <row r="879" spans="1:5" x14ac:dyDescent="0.25">
      <c r="A879" t="s">
        <v>148</v>
      </c>
      <c r="B879" t="s">
        <v>161</v>
      </c>
      <c r="C879" t="s">
        <v>274</v>
      </c>
      <c r="D879" t="s">
        <v>73</v>
      </c>
      <c r="E879" s="15">
        <v>5768.5499999999993</v>
      </c>
    </row>
    <row r="880" spans="1:5" x14ac:dyDescent="0.25">
      <c r="E880" s="15"/>
    </row>
    <row r="881" spans="1:5" x14ac:dyDescent="0.25">
      <c r="A881" t="s">
        <v>148</v>
      </c>
      <c r="B881" t="s">
        <v>161</v>
      </c>
      <c r="C881" t="s">
        <v>224</v>
      </c>
      <c r="D881" t="s">
        <v>73</v>
      </c>
      <c r="E881" s="15">
        <v>2603.3000000000002</v>
      </c>
    </row>
    <row r="882" spans="1:5" x14ac:dyDescent="0.25">
      <c r="E882" s="15"/>
    </row>
    <row r="883" spans="1:5" x14ac:dyDescent="0.25">
      <c r="A883" t="s">
        <v>148</v>
      </c>
      <c r="B883" t="s">
        <v>161</v>
      </c>
      <c r="C883" t="s">
        <v>278</v>
      </c>
      <c r="D883" t="s">
        <v>73</v>
      </c>
      <c r="E883" s="15">
        <v>7155.7</v>
      </c>
    </row>
    <row r="884" spans="1:5" x14ac:dyDescent="0.25">
      <c r="E884" s="15"/>
    </row>
    <row r="885" spans="1:5" x14ac:dyDescent="0.25">
      <c r="A885" t="s">
        <v>148</v>
      </c>
      <c r="B885" t="s">
        <v>161</v>
      </c>
      <c r="C885" t="s">
        <v>281</v>
      </c>
      <c r="D885" t="s">
        <v>73</v>
      </c>
      <c r="E885" s="15">
        <v>23554.649999999998</v>
      </c>
    </row>
    <row r="886" spans="1:5" x14ac:dyDescent="0.25">
      <c r="E886" s="15"/>
    </row>
    <row r="887" spans="1:5" x14ac:dyDescent="0.25">
      <c r="A887" t="s">
        <v>148</v>
      </c>
      <c r="B887" t="s">
        <v>161</v>
      </c>
      <c r="C887" t="s">
        <v>360</v>
      </c>
      <c r="D887" t="s">
        <v>52</v>
      </c>
      <c r="E887" s="15">
        <v>4239</v>
      </c>
    </row>
    <row r="888" spans="1:5" x14ac:dyDescent="0.25">
      <c r="A888" t="s">
        <v>148</v>
      </c>
      <c r="B888" t="s">
        <v>161</v>
      </c>
      <c r="D888" t="s">
        <v>73</v>
      </c>
      <c r="E888" s="15">
        <v>13144.3</v>
      </c>
    </row>
    <row r="889" spans="1:5" x14ac:dyDescent="0.25">
      <c r="E889" s="15"/>
    </row>
    <row r="890" spans="1:5" x14ac:dyDescent="0.25">
      <c r="A890" t="s">
        <v>148</v>
      </c>
      <c r="B890" t="s">
        <v>161</v>
      </c>
      <c r="C890" t="s">
        <v>361</v>
      </c>
      <c r="D890" t="s">
        <v>37</v>
      </c>
      <c r="E890" s="15">
        <v>2271.8000000000002</v>
      </c>
    </row>
    <row r="891" spans="1:5" x14ac:dyDescent="0.25">
      <c r="E891" s="15"/>
    </row>
    <row r="892" spans="1:5" x14ac:dyDescent="0.25">
      <c r="A892" t="s">
        <v>148</v>
      </c>
      <c r="B892" t="s">
        <v>161</v>
      </c>
      <c r="C892" t="s">
        <v>227</v>
      </c>
      <c r="D892" t="s">
        <v>52</v>
      </c>
      <c r="E892" s="15">
        <v>12927.05</v>
      </c>
    </row>
    <row r="893" spans="1:5" x14ac:dyDescent="0.25">
      <c r="E893" s="15"/>
    </row>
    <row r="894" spans="1:5" x14ac:dyDescent="0.25">
      <c r="A894" t="s">
        <v>148</v>
      </c>
      <c r="B894" t="s">
        <v>161</v>
      </c>
      <c r="C894" t="s">
        <v>256</v>
      </c>
      <c r="D894" t="s">
        <v>52</v>
      </c>
      <c r="E894" s="15">
        <v>15031.65</v>
      </c>
    </row>
    <row r="895" spans="1:5" x14ac:dyDescent="0.25">
      <c r="E895" s="15"/>
    </row>
    <row r="896" spans="1:5" x14ac:dyDescent="0.25">
      <c r="A896" t="s">
        <v>148</v>
      </c>
      <c r="B896" t="s">
        <v>161</v>
      </c>
      <c r="C896" t="s">
        <v>279</v>
      </c>
      <c r="D896" t="s">
        <v>37</v>
      </c>
      <c r="E896" s="15">
        <v>6658.4499999999989</v>
      </c>
    </row>
    <row r="897" spans="1:5" x14ac:dyDescent="0.25">
      <c r="E897" s="15"/>
    </row>
    <row r="898" spans="1:5" x14ac:dyDescent="0.25">
      <c r="A898" t="s">
        <v>148</v>
      </c>
      <c r="B898" t="s">
        <v>161</v>
      </c>
      <c r="C898" t="s">
        <v>280</v>
      </c>
      <c r="D898" t="s">
        <v>73</v>
      </c>
      <c r="E898" s="15">
        <v>3260.75</v>
      </c>
    </row>
    <row r="899" spans="1:5" x14ac:dyDescent="0.25">
      <c r="E899" s="15"/>
    </row>
    <row r="900" spans="1:5" x14ac:dyDescent="0.25">
      <c r="A900" t="s">
        <v>148</v>
      </c>
      <c r="B900" t="s">
        <v>161</v>
      </c>
      <c r="C900" t="s">
        <v>303</v>
      </c>
      <c r="D900" t="s">
        <v>84</v>
      </c>
      <c r="E900" s="15">
        <v>31000</v>
      </c>
    </row>
    <row r="901" spans="1:5" x14ac:dyDescent="0.25">
      <c r="E901" s="15"/>
    </row>
    <row r="902" spans="1:5" x14ac:dyDescent="0.25">
      <c r="A902" t="s">
        <v>148</v>
      </c>
      <c r="B902" t="s">
        <v>161</v>
      </c>
      <c r="C902" t="s">
        <v>304</v>
      </c>
      <c r="D902" t="s">
        <v>73</v>
      </c>
      <c r="E902" s="15">
        <v>10009.950000000001</v>
      </c>
    </row>
    <row r="903" spans="1:5" x14ac:dyDescent="0.25">
      <c r="E903" s="15"/>
    </row>
    <row r="904" spans="1:5" x14ac:dyDescent="0.25">
      <c r="A904" t="s">
        <v>148</v>
      </c>
      <c r="B904" t="s">
        <v>161</v>
      </c>
      <c r="C904" t="s">
        <v>362</v>
      </c>
      <c r="D904" t="s">
        <v>37</v>
      </c>
      <c r="E904" s="15">
        <v>1350</v>
      </c>
    </row>
    <row r="905" spans="1:5" x14ac:dyDescent="0.25">
      <c r="A905" t="s">
        <v>148</v>
      </c>
      <c r="B905" t="s">
        <v>161</v>
      </c>
      <c r="D905" t="s">
        <v>52</v>
      </c>
      <c r="E905" s="15">
        <v>2550</v>
      </c>
    </row>
    <row r="906" spans="1:5" x14ac:dyDescent="0.25">
      <c r="E906" s="15"/>
    </row>
    <row r="907" spans="1:5" x14ac:dyDescent="0.25">
      <c r="A907" t="s">
        <v>148</v>
      </c>
      <c r="B907" t="s">
        <v>161</v>
      </c>
      <c r="C907" t="s">
        <v>382</v>
      </c>
      <c r="D907" t="s">
        <v>37</v>
      </c>
      <c r="E907" s="15">
        <v>1606.05</v>
      </c>
    </row>
    <row r="908" spans="1:5" x14ac:dyDescent="0.25">
      <c r="A908" t="s">
        <v>148</v>
      </c>
      <c r="B908" t="s">
        <v>161</v>
      </c>
      <c r="D908" t="s">
        <v>52</v>
      </c>
      <c r="E908" s="15">
        <v>1679.2</v>
      </c>
    </row>
    <row r="909" spans="1:5" x14ac:dyDescent="0.25">
      <c r="E909" s="15"/>
    </row>
    <row r="910" spans="1:5" x14ac:dyDescent="0.25">
      <c r="A910" t="s">
        <v>148</v>
      </c>
      <c r="B910" t="s">
        <v>162</v>
      </c>
      <c r="C910" t="s">
        <v>245</v>
      </c>
      <c r="D910" t="s">
        <v>52</v>
      </c>
      <c r="E910" s="15">
        <v>1128.0999999999999</v>
      </c>
    </row>
    <row r="911" spans="1:5" x14ac:dyDescent="0.25">
      <c r="E911" s="15"/>
    </row>
    <row r="912" spans="1:5" x14ac:dyDescent="0.25">
      <c r="A912" t="s">
        <v>148</v>
      </c>
      <c r="B912" t="s">
        <v>162</v>
      </c>
      <c r="C912" t="s">
        <v>368</v>
      </c>
      <c r="D912" t="s">
        <v>37</v>
      </c>
      <c r="E912" s="15">
        <v>341.1</v>
      </c>
    </row>
    <row r="913" spans="1:5" x14ac:dyDescent="0.25">
      <c r="A913" t="s">
        <v>148</v>
      </c>
      <c r="B913" t="s">
        <v>162</v>
      </c>
      <c r="D913" t="s">
        <v>73</v>
      </c>
      <c r="E913" s="15">
        <v>1317.3000000000002</v>
      </c>
    </row>
    <row r="914" spans="1:5" x14ac:dyDescent="0.25">
      <c r="E914" s="15"/>
    </row>
    <row r="915" spans="1:5" x14ac:dyDescent="0.25">
      <c r="A915" t="s">
        <v>148</v>
      </c>
      <c r="B915" t="s">
        <v>162</v>
      </c>
      <c r="C915" t="s">
        <v>371</v>
      </c>
      <c r="D915" t="s">
        <v>73</v>
      </c>
      <c r="E915" s="15">
        <v>15297.1</v>
      </c>
    </row>
    <row r="916" spans="1:5" x14ac:dyDescent="0.25">
      <c r="E916" s="15"/>
    </row>
    <row r="917" spans="1:5" x14ac:dyDescent="0.25">
      <c r="A917" t="s">
        <v>148</v>
      </c>
      <c r="B917" t="s">
        <v>162</v>
      </c>
      <c r="C917" t="s">
        <v>369</v>
      </c>
      <c r="D917" t="s">
        <v>37</v>
      </c>
      <c r="E917" s="15">
        <v>79.3</v>
      </c>
    </row>
    <row r="918" spans="1:5" x14ac:dyDescent="0.25">
      <c r="A918" t="s">
        <v>148</v>
      </c>
      <c r="B918" t="s">
        <v>162</v>
      </c>
      <c r="D918" t="s">
        <v>73</v>
      </c>
      <c r="E918" s="15">
        <v>571.40000000000009</v>
      </c>
    </row>
    <row r="919" spans="1:5" x14ac:dyDescent="0.25">
      <c r="E919" s="15"/>
    </row>
    <row r="920" spans="1:5" x14ac:dyDescent="0.25">
      <c r="A920" t="s">
        <v>148</v>
      </c>
      <c r="B920" t="s">
        <v>162</v>
      </c>
      <c r="C920" t="s">
        <v>370</v>
      </c>
      <c r="D920" t="s">
        <v>37</v>
      </c>
      <c r="E920" s="15">
        <v>1601.1</v>
      </c>
    </row>
    <row r="921" spans="1:5" x14ac:dyDescent="0.25">
      <c r="A921" t="s">
        <v>148</v>
      </c>
      <c r="B921" t="s">
        <v>162</v>
      </c>
      <c r="D921" t="s">
        <v>73</v>
      </c>
      <c r="E921" s="15">
        <v>3181.8500000000004</v>
      </c>
    </row>
    <row r="922" spans="1:5" x14ac:dyDescent="0.25">
      <c r="E922" s="15"/>
    </row>
    <row r="923" spans="1:5" x14ac:dyDescent="0.25">
      <c r="A923" t="s">
        <v>148</v>
      </c>
      <c r="B923" t="s">
        <v>162</v>
      </c>
      <c r="C923" t="s">
        <v>217</v>
      </c>
      <c r="D923" t="s">
        <v>52</v>
      </c>
      <c r="E923" s="15">
        <v>9300.35</v>
      </c>
    </row>
    <row r="924" spans="1:5" x14ac:dyDescent="0.25">
      <c r="A924" t="s">
        <v>148</v>
      </c>
      <c r="B924" t="s">
        <v>162</v>
      </c>
      <c r="D924" t="s">
        <v>73</v>
      </c>
      <c r="E924" s="15">
        <v>11804</v>
      </c>
    </row>
    <row r="925" spans="1:5" x14ac:dyDescent="0.25">
      <c r="E925" s="15"/>
    </row>
    <row r="926" spans="1:5" x14ac:dyDescent="0.25">
      <c r="A926" t="s">
        <v>148</v>
      </c>
      <c r="B926" t="s">
        <v>162</v>
      </c>
      <c r="C926" t="s">
        <v>403</v>
      </c>
      <c r="D926" t="s">
        <v>84</v>
      </c>
      <c r="E926" s="15">
        <v>46500</v>
      </c>
    </row>
    <row r="927" spans="1:5" x14ac:dyDescent="0.25">
      <c r="E927" s="15"/>
    </row>
    <row r="928" spans="1:5" x14ac:dyDescent="0.25">
      <c r="A928" t="s">
        <v>148</v>
      </c>
      <c r="B928" t="s">
        <v>163</v>
      </c>
      <c r="C928" t="s">
        <v>355</v>
      </c>
      <c r="D928" t="s">
        <v>33</v>
      </c>
      <c r="E928" s="15">
        <v>279.35000000000002</v>
      </c>
    </row>
    <row r="929" spans="1:5" x14ac:dyDescent="0.25">
      <c r="E929" s="15"/>
    </row>
    <row r="930" spans="1:5" x14ac:dyDescent="0.25">
      <c r="A930" t="s">
        <v>148</v>
      </c>
      <c r="B930" t="s">
        <v>163</v>
      </c>
      <c r="C930" t="s">
        <v>276</v>
      </c>
      <c r="D930" t="s">
        <v>52</v>
      </c>
      <c r="E930" s="15">
        <v>4990.6499999999996</v>
      </c>
    </row>
    <row r="931" spans="1:5" x14ac:dyDescent="0.25">
      <c r="E931" s="15"/>
    </row>
    <row r="932" spans="1:5" x14ac:dyDescent="0.25">
      <c r="A932" t="s">
        <v>148</v>
      </c>
      <c r="B932" t="s">
        <v>163</v>
      </c>
      <c r="C932" t="s">
        <v>269</v>
      </c>
      <c r="D932" t="s">
        <v>37</v>
      </c>
      <c r="E932" s="15">
        <v>1712.8999999999999</v>
      </c>
    </row>
    <row r="933" spans="1:5" x14ac:dyDescent="0.25">
      <c r="A933" t="s">
        <v>148</v>
      </c>
      <c r="B933" t="s">
        <v>163</v>
      </c>
      <c r="D933" t="s">
        <v>52</v>
      </c>
      <c r="E933" s="15">
        <v>5203.0499999999993</v>
      </c>
    </row>
    <row r="934" spans="1:5" x14ac:dyDescent="0.25">
      <c r="A934" t="s">
        <v>148</v>
      </c>
      <c r="B934" t="s">
        <v>163</v>
      </c>
      <c r="D934" t="s">
        <v>73</v>
      </c>
      <c r="E934" s="15">
        <v>7280.25</v>
      </c>
    </row>
    <row r="935" spans="1:5" x14ac:dyDescent="0.25">
      <c r="E935" s="15"/>
    </row>
    <row r="936" spans="1:5" x14ac:dyDescent="0.25">
      <c r="A936" t="s">
        <v>148</v>
      </c>
      <c r="B936" t="s">
        <v>163</v>
      </c>
      <c r="C936" t="s">
        <v>311</v>
      </c>
      <c r="D936" t="s">
        <v>52</v>
      </c>
      <c r="E936" s="15">
        <v>2555.1999999999998</v>
      </c>
    </row>
    <row r="937" spans="1:5" x14ac:dyDescent="0.25">
      <c r="E937" s="15"/>
    </row>
    <row r="938" spans="1:5" x14ac:dyDescent="0.25">
      <c r="A938" t="s">
        <v>148</v>
      </c>
      <c r="B938" t="s">
        <v>163</v>
      </c>
      <c r="C938" t="s">
        <v>302</v>
      </c>
      <c r="D938" t="s">
        <v>37</v>
      </c>
      <c r="E938" s="15">
        <v>14439.699999999999</v>
      </c>
    </row>
    <row r="939" spans="1:5" x14ac:dyDescent="0.25">
      <c r="A939" t="s">
        <v>148</v>
      </c>
      <c r="B939" t="s">
        <v>163</v>
      </c>
      <c r="D939" t="s">
        <v>52</v>
      </c>
      <c r="E939" s="15">
        <v>21644.9</v>
      </c>
    </row>
    <row r="940" spans="1:5" x14ac:dyDescent="0.25">
      <c r="A940" t="s">
        <v>148</v>
      </c>
      <c r="B940" t="s">
        <v>163</v>
      </c>
      <c r="D940" t="s">
        <v>73</v>
      </c>
      <c r="E940" s="15">
        <v>9898.75</v>
      </c>
    </row>
    <row r="941" spans="1:5" x14ac:dyDescent="0.25">
      <c r="E941" s="15"/>
    </row>
    <row r="942" spans="1:5" x14ac:dyDescent="0.25">
      <c r="A942" t="s">
        <v>148</v>
      </c>
      <c r="B942" t="s">
        <v>163</v>
      </c>
      <c r="C942" t="s">
        <v>312</v>
      </c>
      <c r="D942" t="s">
        <v>37</v>
      </c>
      <c r="E942" s="15">
        <v>7172.45</v>
      </c>
    </row>
    <row r="943" spans="1:5" x14ac:dyDescent="0.25">
      <c r="A943" t="s">
        <v>148</v>
      </c>
      <c r="B943" t="s">
        <v>163</v>
      </c>
      <c r="D943" t="s">
        <v>52</v>
      </c>
      <c r="E943" s="15">
        <v>8218.7999999999993</v>
      </c>
    </row>
    <row r="944" spans="1:5" x14ac:dyDescent="0.25">
      <c r="E944" s="15"/>
    </row>
    <row r="945" spans="1:5" x14ac:dyDescent="0.25">
      <c r="A945" t="s">
        <v>148</v>
      </c>
      <c r="B945" t="s">
        <v>163</v>
      </c>
      <c r="C945" t="s">
        <v>376</v>
      </c>
      <c r="D945" t="s">
        <v>73</v>
      </c>
      <c r="E945" s="15">
        <v>25393.649999999998</v>
      </c>
    </row>
    <row r="946" spans="1:5" x14ac:dyDescent="0.25">
      <c r="E946" s="15"/>
    </row>
    <row r="947" spans="1:5" x14ac:dyDescent="0.25">
      <c r="A947" t="s">
        <v>148</v>
      </c>
      <c r="B947" t="s">
        <v>160</v>
      </c>
      <c r="C947" t="s">
        <v>143</v>
      </c>
      <c r="D947" t="s">
        <v>84</v>
      </c>
      <c r="E947" s="15">
        <v>15500</v>
      </c>
    </row>
    <row r="948" spans="1:5" x14ac:dyDescent="0.25">
      <c r="E948" s="15"/>
    </row>
    <row r="949" spans="1:5" x14ac:dyDescent="0.25">
      <c r="A949" t="s">
        <v>148</v>
      </c>
      <c r="B949" t="s">
        <v>160</v>
      </c>
      <c r="C949" t="s">
        <v>147</v>
      </c>
      <c r="D949" t="s">
        <v>73</v>
      </c>
      <c r="E949" s="15">
        <v>17486.55</v>
      </c>
    </row>
    <row r="950" spans="1:5" x14ac:dyDescent="0.25">
      <c r="E950" s="15"/>
    </row>
    <row r="951" spans="1:5" x14ac:dyDescent="0.25">
      <c r="A951" t="s">
        <v>148</v>
      </c>
      <c r="B951" t="s">
        <v>160</v>
      </c>
      <c r="C951" t="s">
        <v>283</v>
      </c>
      <c r="D951" t="s">
        <v>52</v>
      </c>
      <c r="E951" s="15">
        <v>2512.5499999999997</v>
      </c>
    </row>
    <row r="952" spans="1:5" x14ac:dyDescent="0.25">
      <c r="E952" s="15"/>
    </row>
    <row r="953" spans="1:5" x14ac:dyDescent="0.25">
      <c r="A953" t="s">
        <v>148</v>
      </c>
      <c r="B953" t="s">
        <v>160</v>
      </c>
      <c r="C953" t="s">
        <v>395</v>
      </c>
      <c r="D953" t="s">
        <v>37</v>
      </c>
      <c r="E953" s="15">
        <v>4165.3999999999996</v>
      </c>
    </row>
    <row r="954" spans="1:5" x14ac:dyDescent="0.25">
      <c r="A954" t="s">
        <v>148</v>
      </c>
      <c r="B954" t="s">
        <v>160</v>
      </c>
      <c r="D954" t="s">
        <v>52</v>
      </c>
      <c r="E954" s="15">
        <v>4999.05</v>
      </c>
    </row>
    <row r="955" spans="1:5" x14ac:dyDescent="0.25">
      <c r="A955" t="s">
        <v>148</v>
      </c>
      <c r="B955" t="s">
        <v>160</v>
      </c>
      <c r="D955" t="s">
        <v>73</v>
      </c>
      <c r="E955" s="15">
        <v>12421.300000000001</v>
      </c>
    </row>
    <row r="956" spans="1:5" x14ac:dyDescent="0.25">
      <c r="E956" s="15"/>
    </row>
    <row r="957" spans="1:5" x14ac:dyDescent="0.25">
      <c r="A957" t="s">
        <v>148</v>
      </c>
      <c r="B957" t="s">
        <v>160</v>
      </c>
      <c r="C957" t="s">
        <v>405</v>
      </c>
      <c r="D957" t="s">
        <v>73</v>
      </c>
      <c r="E957" s="15">
        <v>1566.6999999999998</v>
      </c>
    </row>
    <row r="958" spans="1:5" x14ac:dyDescent="0.25">
      <c r="E958" s="15"/>
    </row>
    <row r="959" spans="1:5" x14ac:dyDescent="0.25">
      <c r="A959" t="s">
        <v>148</v>
      </c>
      <c r="B959" t="s">
        <v>160</v>
      </c>
      <c r="C959" t="s">
        <v>365</v>
      </c>
      <c r="D959" t="s">
        <v>52</v>
      </c>
      <c r="E959" s="15">
        <v>12917.25</v>
      </c>
    </row>
    <row r="960" spans="1:5" x14ac:dyDescent="0.25">
      <c r="E960" s="15"/>
    </row>
    <row r="961" spans="1:5" x14ac:dyDescent="0.25">
      <c r="A961" t="s">
        <v>148</v>
      </c>
      <c r="B961" t="s">
        <v>160</v>
      </c>
      <c r="C961" t="s">
        <v>366</v>
      </c>
      <c r="D961" t="s">
        <v>52</v>
      </c>
      <c r="E961" s="15">
        <v>5329.35</v>
      </c>
    </row>
    <row r="962" spans="1:5" x14ac:dyDescent="0.25">
      <c r="E962" s="15"/>
    </row>
    <row r="963" spans="1:5" x14ac:dyDescent="0.25">
      <c r="A963" t="s">
        <v>148</v>
      </c>
      <c r="B963" t="s">
        <v>160</v>
      </c>
      <c r="C963" t="s">
        <v>367</v>
      </c>
      <c r="D963" t="s">
        <v>52</v>
      </c>
      <c r="E963" s="15">
        <v>2801.1</v>
      </c>
    </row>
    <row r="964" spans="1:5" x14ac:dyDescent="0.25">
      <c r="E964" s="15"/>
    </row>
    <row r="965" spans="1:5" x14ac:dyDescent="0.25">
      <c r="A965" t="s">
        <v>148</v>
      </c>
      <c r="B965" t="s">
        <v>160</v>
      </c>
      <c r="C965" t="s">
        <v>401</v>
      </c>
      <c r="D965" t="s">
        <v>73</v>
      </c>
      <c r="E965" s="15">
        <v>20456.599999999999</v>
      </c>
    </row>
    <row r="966" spans="1:5" x14ac:dyDescent="0.25">
      <c r="E966" s="15"/>
    </row>
    <row r="967" spans="1:5" x14ac:dyDescent="0.25">
      <c r="A967" t="s">
        <v>148</v>
      </c>
      <c r="B967" t="s">
        <v>160</v>
      </c>
      <c r="C967" t="s">
        <v>387</v>
      </c>
      <c r="D967" t="s">
        <v>73</v>
      </c>
      <c r="E967" s="15">
        <v>2823.4500000000003</v>
      </c>
    </row>
    <row r="968" spans="1:5" x14ac:dyDescent="0.25">
      <c r="E968" s="15"/>
    </row>
    <row r="969" spans="1:5" x14ac:dyDescent="0.25">
      <c r="A969" t="s">
        <v>148</v>
      </c>
      <c r="B969" t="s">
        <v>160</v>
      </c>
      <c r="C969" t="s">
        <v>384</v>
      </c>
      <c r="D969" t="s">
        <v>52</v>
      </c>
      <c r="E969" s="15">
        <v>9119.9500000000007</v>
      </c>
    </row>
    <row r="970" spans="1:5" x14ac:dyDescent="0.25">
      <c r="E970" s="15"/>
    </row>
    <row r="971" spans="1:5" x14ac:dyDescent="0.25">
      <c r="A971" t="s">
        <v>156</v>
      </c>
      <c r="E971" s="15">
        <v>473857.85000000003</v>
      </c>
    </row>
    <row r="972" spans="1:5" x14ac:dyDescent="0.25">
      <c r="E972" s="15"/>
    </row>
    <row r="973" spans="1:5" x14ac:dyDescent="0.25">
      <c r="A973" t="s">
        <v>151</v>
      </c>
      <c r="E973" s="15">
        <v>4052621.3999999994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93"/>
  <sheetViews>
    <sheetView tabSelected="1" workbookViewId="0">
      <pane ySplit="1" topLeftCell="A770" activePane="bottomLeft" state="frozen"/>
      <selection pane="bottomLeft" activeCell="X779" sqref="X779"/>
    </sheetView>
  </sheetViews>
  <sheetFormatPr defaultColWidth="11.42578125" defaultRowHeight="15" x14ac:dyDescent="0.25"/>
  <cols>
    <col min="1" max="4" width="11" hidden="1" customWidth="1"/>
    <col min="5" max="5" width="21.42578125" hidden="1" customWidth="1"/>
    <col min="6" max="8" width="11" hidden="1" customWidth="1"/>
    <col min="9" max="9" width="9.5703125" hidden="1" customWidth="1"/>
    <col min="10" max="10" width="9" hidden="1" customWidth="1"/>
    <col min="11" max="11" width="8.85546875" hidden="1" customWidth="1"/>
    <col min="12" max="12" width="20.5703125" hidden="1" customWidth="1"/>
    <col min="13" max="13" width="20.140625" hidden="1" customWidth="1"/>
    <col min="14" max="14" width="19.85546875" hidden="1" customWidth="1"/>
    <col min="15" max="15" width="22.28515625" hidden="1" customWidth="1"/>
    <col min="16" max="16" width="14.85546875" hidden="1" customWidth="1"/>
    <col min="17" max="17" width="23" hidden="1" customWidth="1"/>
    <col min="18" max="18" width="23.140625" hidden="1" customWidth="1"/>
    <col min="19" max="19" width="21.85546875" hidden="1" customWidth="1"/>
    <col min="20" max="20" width="20.85546875" hidden="1" customWidth="1"/>
    <col min="21" max="21" width="57.85546875" hidden="1" customWidth="1"/>
    <col min="22" max="22" width="23" hidden="1" customWidth="1"/>
    <col min="23" max="23" width="63.42578125" hidden="1" customWidth="1"/>
    <col min="24" max="24" width="107" customWidth="1"/>
    <col min="25" max="25" width="16.85546875" customWidth="1"/>
    <col min="26" max="26" width="23.140625" customWidth="1"/>
    <col min="27" max="27" width="33.7109375" customWidth="1"/>
    <col min="28" max="30" width="36.5703125" customWidth="1"/>
    <col min="31" max="31" width="51" customWidth="1"/>
    <col min="32" max="32" width="11.42578125" style="20" customWidth="1"/>
    <col min="33" max="33" width="14.85546875" style="20" customWidth="1"/>
    <col min="34" max="34" width="13.7109375" style="20" customWidth="1"/>
    <col min="35" max="35" width="16.7109375" bestFit="1" customWidth="1"/>
    <col min="36" max="36" width="19" bestFit="1" customWidth="1"/>
    <col min="37" max="37" width="14" bestFit="1" customWidth="1"/>
    <col min="38" max="38" width="40" bestFit="1" customWidth="1"/>
    <col min="39" max="39" width="16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169</v>
      </c>
      <c r="X1" s="18" t="s">
        <v>214</v>
      </c>
      <c r="Y1" s="18" t="s">
        <v>409</v>
      </c>
      <c r="Z1" s="18" t="s">
        <v>411</v>
      </c>
      <c r="AA1" s="18" t="s">
        <v>412</v>
      </c>
      <c r="AB1" s="18" t="s">
        <v>413</v>
      </c>
      <c r="AC1" s="18" t="s">
        <v>424</v>
      </c>
      <c r="AD1" s="18" t="s">
        <v>425</v>
      </c>
      <c r="AE1" s="19" t="s">
        <v>414</v>
      </c>
      <c r="AF1" s="19" t="s">
        <v>418</v>
      </c>
      <c r="AG1" s="19" t="s">
        <v>419</v>
      </c>
      <c r="AH1" s="19" t="s">
        <v>417</v>
      </c>
      <c r="AI1" s="19" t="s">
        <v>421</v>
      </c>
      <c r="AJ1" s="19" t="s">
        <v>422</v>
      </c>
      <c r="AK1" s="19" t="s">
        <v>423</v>
      </c>
      <c r="AL1" s="19" t="s">
        <v>650</v>
      </c>
      <c r="AM1" s="19" t="s">
        <v>651</v>
      </c>
    </row>
    <row r="2" spans="1:39" x14ac:dyDescent="0.25">
      <c r="A2" s="1">
        <v>42404</v>
      </c>
      <c r="B2" s="2">
        <v>17810</v>
      </c>
      <c r="C2" s="3">
        <v>0</v>
      </c>
      <c r="D2" s="4">
        <v>1</v>
      </c>
      <c r="E2" s="5" t="s">
        <v>50</v>
      </c>
      <c r="F2" s="6">
        <v>0</v>
      </c>
      <c r="G2" s="7" t="s">
        <v>22</v>
      </c>
      <c r="H2" s="8" t="s">
        <v>23</v>
      </c>
      <c r="I2" s="9">
        <v>18.606000000000002</v>
      </c>
      <c r="J2" s="6">
        <v>0</v>
      </c>
      <c r="K2" s="6">
        <v>12.95</v>
      </c>
      <c r="L2" s="6">
        <v>161.85</v>
      </c>
      <c r="M2" s="6">
        <v>174.8</v>
      </c>
      <c r="N2" s="10" t="s">
        <v>51</v>
      </c>
      <c r="O2" s="10" t="s">
        <v>162</v>
      </c>
      <c r="P2" s="11" t="s">
        <v>32</v>
      </c>
      <c r="Q2" s="11" t="s">
        <v>52</v>
      </c>
      <c r="R2" s="1">
        <v>42370</v>
      </c>
      <c r="S2" s="1">
        <v>42593</v>
      </c>
      <c r="T2" s="12" t="s">
        <v>25</v>
      </c>
      <c r="U2" s="13" t="s">
        <v>216</v>
      </c>
      <c r="V2" s="13" t="s">
        <v>85</v>
      </c>
      <c r="W2" t="s">
        <v>175</v>
      </c>
      <c r="X2" s="16" t="str">
        <f t="shared" ref="X2:X52" si="0">CONCATENATE(W2," - ","2016_",U2," - ")</f>
        <v xml:space="preserve">MEC (Switzerland) - CHE - Adobe - 2016_CCT_Germany - </v>
      </c>
      <c r="Y2" s="17" t="s">
        <v>410</v>
      </c>
      <c r="Z2" s="16" t="str">
        <f t="shared" ref="Z2:Z52" si="1">O2</f>
        <v>MEC (Switzerland)</v>
      </c>
      <c r="AA2" s="16" t="str">
        <f t="shared" ref="AA2:AA52" si="2">W2</f>
        <v>MEC (Switzerland) - CHE - Adobe</v>
      </c>
      <c r="AB2" s="16" t="str">
        <f t="shared" ref="AB2:AB52" si="3">CONCATENATE(Q2,"_",E2)</f>
        <v>Xaxis Premium_XAXIS-XP-HPBBMIX-D</v>
      </c>
      <c r="AC2" s="16" t="str">
        <f>VLOOKUP($U2,Sheet3!$A$1:$D$438,3,FALSE)</f>
        <v>14.09.2015</v>
      </c>
      <c r="AD2" s="16" t="str">
        <f>VLOOKUP($U2,Sheet3!$A$1:$D$438,4,FALSE)</f>
        <v>07.01.2016</v>
      </c>
      <c r="AE2" s="20" t="str">
        <f t="shared" ref="AE2:AE52" si="4">CONCATENATE(AB2,"_",V2)</f>
        <v>Xaxis Premium_XAXIS-XP-HPBBMIX-D_Januar 2016</v>
      </c>
      <c r="AF2" s="20" t="s">
        <v>415</v>
      </c>
      <c r="AG2" s="20" t="str">
        <f t="shared" ref="AG2:AG52" si="5">Q2</f>
        <v>Xaxis Premium</v>
      </c>
      <c r="AH2" s="20" t="s">
        <v>420</v>
      </c>
      <c r="AI2" s="21">
        <f t="shared" ref="AI2:AI17" si="6">(AJ2/AK2)*1000</f>
        <v>8.6988068365043532</v>
      </c>
      <c r="AJ2" s="21">
        <f t="shared" ref="AJ2:AJ17" si="7">L2</f>
        <v>161.85</v>
      </c>
      <c r="AK2" s="22">
        <f t="shared" ref="AK2:AK17" si="8">I2*1000</f>
        <v>18606</v>
      </c>
      <c r="AL2" s="20" t="s">
        <v>652</v>
      </c>
      <c r="AM2" s="20">
        <f>$AJ2*VLOOKUP($AL2,Sheet2!$C$1:$D$66,2,FALSE)</f>
        <v>69.595500000000001</v>
      </c>
    </row>
    <row r="3" spans="1:39" x14ac:dyDescent="0.25">
      <c r="A3" s="1">
        <v>42404</v>
      </c>
      <c r="B3" s="2">
        <v>17811</v>
      </c>
      <c r="C3" s="3">
        <v>0</v>
      </c>
      <c r="D3" s="4">
        <v>1</v>
      </c>
      <c r="E3" s="5" t="s">
        <v>53</v>
      </c>
      <c r="F3" s="6">
        <v>1.97</v>
      </c>
      <c r="G3" s="7" t="s">
        <v>22</v>
      </c>
      <c r="H3" s="8" t="s">
        <v>23</v>
      </c>
      <c r="I3" s="9">
        <v>0.309</v>
      </c>
      <c r="J3" s="6">
        <v>0</v>
      </c>
      <c r="K3" s="6">
        <v>0.55000000000000004</v>
      </c>
      <c r="L3" s="6">
        <v>7.1</v>
      </c>
      <c r="M3" s="6">
        <v>7.65</v>
      </c>
      <c r="N3" s="10" t="s">
        <v>42</v>
      </c>
      <c r="O3" s="10" t="s">
        <v>162</v>
      </c>
      <c r="P3" s="11" t="s">
        <v>32</v>
      </c>
      <c r="Q3" s="11" t="s">
        <v>52</v>
      </c>
      <c r="R3" s="1">
        <v>42370</v>
      </c>
      <c r="S3" s="1">
        <v>42593</v>
      </c>
      <c r="T3" s="12" t="s">
        <v>25</v>
      </c>
      <c r="U3" s="13" t="s">
        <v>245</v>
      </c>
      <c r="V3" s="13" t="s">
        <v>85</v>
      </c>
      <c r="W3" t="s">
        <v>178</v>
      </c>
      <c r="X3" s="16" t="str">
        <f t="shared" si="0"/>
        <v xml:space="preserve">MEC (Switzerland) - CHE - Geberit - 2016_SAS_2016 - </v>
      </c>
      <c r="Y3" s="17" t="s">
        <v>410</v>
      </c>
      <c r="Z3" s="16" t="str">
        <f t="shared" si="1"/>
        <v>MEC (Switzerland)</v>
      </c>
      <c r="AA3" s="16" t="str">
        <f t="shared" si="2"/>
        <v>MEC (Switzerland) - CHE - Geberit</v>
      </c>
      <c r="AB3" s="16" t="str">
        <f t="shared" si="3"/>
        <v>Xaxis Premium_XAXIS-XP-HP-D</v>
      </c>
      <c r="AC3" s="16" t="str">
        <f>VLOOKUP($U3,Sheet3!$A$1:$D$438,3,FALSE)</f>
        <v>11.01.2016</v>
      </c>
      <c r="AD3" s="16" t="str">
        <f>VLOOKUP($U3,Sheet3!$A$1:$D$438,4,FALSE)</f>
        <v>31.12.2016</v>
      </c>
      <c r="AE3" s="20" t="str">
        <f t="shared" si="4"/>
        <v>Xaxis Premium_XAXIS-XP-HP-D_Januar 2016</v>
      </c>
      <c r="AF3" s="20" t="s">
        <v>415</v>
      </c>
      <c r="AG3" s="20" t="str">
        <f t="shared" si="5"/>
        <v>Xaxis Premium</v>
      </c>
      <c r="AH3" s="20" t="s">
        <v>420</v>
      </c>
      <c r="AI3" s="21">
        <f t="shared" si="6"/>
        <v>22.97734627831715</v>
      </c>
      <c r="AJ3" s="21">
        <f t="shared" si="7"/>
        <v>7.1</v>
      </c>
      <c r="AK3" s="22">
        <f t="shared" si="8"/>
        <v>309</v>
      </c>
      <c r="AL3" s="20" t="s">
        <v>652</v>
      </c>
      <c r="AM3" s="20">
        <f>$AJ3*VLOOKUP($AL3,Sheet2!$C$1:$D$66,2,FALSE)</f>
        <v>3.0529999999999999</v>
      </c>
    </row>
    <row r="4" spans="1:39" x14ac:dyDescent="0.25">
      <c r="A4" s="1">
        <v>42404</v>
      </c>
      <c r="B4" s="2">
        <v>17812</v>
      </c>
      <c r="C4" s="3">
        <v>0</v>
      </c>
      <c r="D4" s="4">
        <v>1</v>
      </c>
      <c r="E4" s="5" t="s">
        <v>72</v>
      </c>
      <c r="F4" s="6">
        <v>2283.16</v>
      </c>
      <c r="G4" s="7" t="s">
        <v>22</v>
      </c>
      <c r="H4" s="8" t="s">
        <v>23</v>
      </c>
      <c r="I4" s="9">
        <v>135.05799999999999</v>
      </c>
      <c r="J4" s="6">
        <v>0</v>
      </c>
      <c r="K4" s="6">
        <v>356.55</v>
      </c>
      <c r="L4" s="6">
        <v>4456.8999999999996</v>
      </c>
      <c r="M4" s="6">
        <v>4813.45</v>
      </c>
      <c r="N4" s="10" t="s">
        <v>78</v>
      </c>
      <c r="O4" s="10" t="s">
        <v>161</v>
      </c>
      <c r="P4" s="11" t="s">
        <v>32</v>
      </c>
      <c r="Q4" s="11" t="s">
        <v>73</v>
      </c>
      <c r="R4" s="1">
        <v>42370</v>
      </c>
      <c r="S4" s="1">
        <v>42593</v>
      </c>
      <c r="T4" s="12" t="s">
        <v>25</v>
      </c>
      <c r="U4" s="13" t="s">
        <v>218</v>
      </c>
      <c r="V4" s="13" t="s">
        <v>85</v>
      </c>
      <c r="W4" t="s">
        <v>184</v>
      </c>
      <c r="X4" s="16" t="str">
        <f t="shared" si="0"/>
        <v xml:space="preserve">MEC (Switzerland) - CHE - ALLIANZ - 2016_OLV_1._HJ_Blaue_Welt - </v>
      </c>
      <c r="Y4" s="17" t="s">
        <v>410</v>
      </c>
      <c r="Z4" s="16" t="str">
        <f t="shared" si="1"/>
        <v>Mediacom (Switzerland)</v>
      </c>
      <c r="AA4" s="16" t="str">
        <f t="shared" si="2"/>
        <v>MEC (Switzerland) - CHE - ALLIANZ</v>
      </c>
      <c r="AB4" s="16" t="str">
        <f t="shared" si="3"/>
        <v>Xaxis TV_XAXIS-XT-ROLLS-D</v>
      </c>
      <c r="AC4" s="16" t="str">
        <f>VLOOKUP($U4,Sheet3!$A$1:$D$438,3,FALSE)</f>
        <v>25.01.2016</v>
      </c>
      <c r="AD4" s="16" t="str">
        <f>VLOOKUP($U4,Sheet3!$A$1:$D$438,4,FALSE)</f>
        <v>20.03.2016</v>
      </c>
      <c r="AE4" s="20" t="str">
        <f t="shared" si="4"/>
        <v>Xaxis TV_XAXIS-XT-ROLLS-D_Januar 2016</v>
      </c>
      <c r="AF4" s="20" t="s">
        <v>816</v>
      </c>
      <c r="AG4" s="20" t="str">
        <f t="shared" si="5"/>
        <v>Xaxis TV</v>
      </c>
      <c r="AH4" s="20" t="s">
        <v>420</v>
      </c>
      <c r="AI4" s="21">
        <f t="shared" si="6"/>
        <v>32.999896340831341</v>
      </c>
      <c r="AJ4" s="21">
        <f t="shared" si="7"/>
        <v>4456.8999999999996</v>
      </c>
      <c r="AK4" s="22">
        <f t="shared" si="8"/>
        <v>135058</v>
      </c>
      <c r="AL4" s="20" t="s">
        <v>653</v>
      </c>
      <c r="AM4" s="20">
        <f>$AJ4*VLOOKUP($AL4,Sheet2!$C$1:$D$66,2,FALSE)</f>
        <v>2718.7089999999998</v>
      </c>
    </row>
    <row r="5" spans="1:39" x14ac:dyDescent="0.25">
      <c r="A5" s="1">
        <v>42404</v>
      </c>
      <c r="B5" s="2">
        <v>17812</v>
      </c>
      <c r="C5" s="3">
        <v>0</v>
      </c>
      <c r="D5" s="4">
        <v>2</v>
      </c>
      <c r="E5" s="5" t="s">
        <v>76</v>
      </c>
      <c r="F5" s="6">
        <v>188.47</v>
      </c>
      <c r="G5" s="7" t="s">
        <v>22</v>
      </c>
      <c r="H5" s="8" t="s">
        <v>23</v>
      </c>
      <c r="I5" s="9">
        <v>11.65</v>
      </c>
      <c r="J5" s="6">
        <v>0</v>
      </c>
      <c r="K5" s="6">
        <v>30.75</v>
      </c>
      <c r="L5" s="6">
        <v>384.45</v>
      </c>
      <c r="M5" s="6">
        <v>415.2</v>
      </c>
      <c r="N5" s="10" t="s">
        <v>78</v>
      </c>
      <c r="O5" s="10" t="s">
        <v>161</v>
      </c>
      <c r="P5" s="11" t="s">
        <v>32</v>
      </c>
      <c r="Q5" s="11" t="s">
        <v>73</v>
      </c>
      <c r="R5" s="1">
        <v>42370</v>
      </c>
      <c r="S5" s="1">
        <v>42593</v>
      </c>
      <c r="T5" s="12" t="s">
        <v>25</v>
      </c>
      <c r="U5" s="13" t="s">
        <v>218</v>
      </c>
      <c r="V5" s="13" t="s">
        <v>85</v>
      </c>
      <c r="W5" t="s">
        <v>184</v>
      </c>
      <c r="X5" s="16" t="str">
        <f t="shared" si="0"/>
        <v xml:space="preserve">MEC (Switzerland) - CHE - ALLIANZ - 2016_OLV_1._HJ_Blaue_Welt - </v>
      </c>
      <c r="Y5" s="17" t="s">
        <v>410</v>
      </c>
      <c r="Z5" s="16" t="str">
        <f t="shared" si="1"/>
        <v>Mediacom (Switzerland)</v>
      </c>
      <c r="AA5" s="16" t="str">
        <f t="shared" si="2"/>
        <v>MEC (Switzerland) - CHE - ALLIANZ</v>
      </c>
      <c r="AB5" s="16" t="str">
        <f t="shared" si="3"/>
        <v>Xaxis TV_XAXIS-XT-ROLLS-F</v>
      </c>
      <c r="AC5" s="16" t="str">
        <f>VLOOKUP($U5,Sheet3!$A$1:$D$438,3,FALSE)</f>
        <v>25.01.2016</v>
      </c>
      <c r="AD5" s="16" t="str">
        <f>VLOOKUP($U5,Sheet3!$A$1:$D$438,4,FALSE)</f>
        <v>20.03.2016</v>
      </c>
      <c r="AE5" s="20" t="str">
        <f t="shared" si="4"/>
        <v>Xaxis TV_XAXIS-XT-ROLLS-F_Januar 2016</v>
      </c>
      <c r="AF5" s="20" t="s">
        <v>816</v>
      </c>
      <c r="AG5" s="20" t="str">
        <f t="shared" si="5"/>
        <v>Xaxis TV</v>
      </c>
      <c r="AH5" s="20" t="s">
        <v>420</v>
      </c>
      <c r="AI5" s="21">
        <f t="shared" si="6"/>
        <v>33</v>
      </c>
      <c r="AJ5" s="21">
        <f t="shared" si="7"/>
        <v>384.45</v>
      </c>
      <c r="AK5" s="22">
        <f t="shared" si="8"/>
        <v>11650</v>
      </c>
      <c r="AL5" s="20" t="s">
        <v>653</v>
      </c>
      <c r="AM5" s="20">
        <f>$AJ5*VLOOKUP($AL5,Sheet2!$C$1:$D$66,2,FALSE)</f>
        <v>234.5145</v>
      </c>
    </row>
    <row r="6" spans="1:39" x14ac:dyDescent="0.25">
      <c r="A6" s="1">
        <v>42404</v>
      </c>
      <c r="B6" s="2">
        <v>17812</v>
      </c>
      <c r="C6" s="3">
        <v>0</v>
      </c>
      <c r="D6" s="4">
        <v>3</v>
      </c>
      <c r="E6" s="5" t="s">
        <v>77</v>
      </c>
      <c r="F6" s="6">
        <v>142.16999999999999</v>
      </c>
      <c r="G6" s="7" t="s">
        <v>22</v>
      </c>
      <c r="H6" s="8" t="s">
        <v>23</v>
      </c>
      <c r="I6" s="9">
        <v>8.7089999999999996</v>
      </c>
      <c r="J6" s="6">
        <v>0</v>
      </c>
      <c r="K6" s="6">
        <v>23</v>
      </c>
      <c r="L6" s="6">
        <v>287.39999999999998</v>
      </c>
      <c r="M6" s="6">
        <v>310.39999999999998</v>
      </c>
      <c r="N6" s="10" t="s">
        <v>78</v>
      </c>
      <c r="O6" s="10" t="s">
        <v>161</v>
      </c>
      <c r="P6" s="11" t="s">
        <v>32</v>
      </c>
      <c r="Q6" s="11" t="s">
        <v>73</v>
      </c>
      <c r="R6" s="1">
        <v>42370</v>
      </c>
      <c r="S6" s="1">
        <v>42593</v>
      </c>
      <c r="T6" s="12" t="s">
        <v>25</v>
      </c>
      <c r="U6" s="13" t="s">
        <v>218</v>
      </c>
      <c r="V6" s="13" t="s">
        <v>85</v>
      </c>
      <c r="W6" t="s">
        <v>184</v>
      </c>
      <c r="X6" s="16" t="str">
        <f t="shared" si="0"/>
        <v xml:space="preserve">MEC (Switzerland) - CHE - ALLIANZ - 2016_OLV_1._HJ_Blaue_Welt - </v>
      </c>
      <c r="Y6" s="17" t="s">
        <v>410</v>
      </c>
      <c r="Z6" s="16" t="str">
        <f t="shared" si="1"/>
        <v>Mediacom (Switzerland)</v>
      </c>
      <c r="AA6" s="16" t="str">
        <f t="shared" si="2"/>
        <v>MEC (Switzerland) - CHE - ALLIANZ</v>
      </c>
      <c r="AB6" s="16" t="str">
        <f t="shared" si="3"/>
        <v>Xaxis TV_XAXIS-XT-ROLLS-I</v>
      </c>
      <c r="AC6" s="16" t="str">
        <f>VLOOKUP($U6,Sheet3!$A$1:$D$438,3,FALSE)</f>
        <v>25.01.2016</v>
      </c>
      <c r="AD6" s="16" t="str">
        <f>VLOOKUP($U6,Sheet3!$A$1:$D$438,4,FALSE)</f>
        <v>20.03.2016</v>
      </c>
      <c r="AE6" s="20" t="str">
        <f t="shared" si="4"/>
        <v>Xaxis TV_XAXIS-XT-ROLLS-I_Januar 2016</v>
      </c>
      <c r="AF6" s="20" t="s">
        <v>816</v>
      </c>
      <c r="AG6" s="20" t="str">
        <f t="shared" si="5"/>
        <v>Xaxis TV</v>
      </c>
      <c r="AH6" s="20" t="s">
        <v>420</v>
      </c>
      <c r="AI6" s="21">
        <f t="shared" si="6"/>
        <v>33.000344471236644</v>
      </c>
      <c r="AJ6" s="21">
        <f t="shared" si="7"/>
        <v>287.39999999999998</v>
      </c>
      <c r="AK6" s="22">
        <f t="shared" si="8"/>
        <v>8709</v>
      </c>
      <c r="AL6" s="20" t="s">
        <v>653</v>
      </c>
      <c r="AM6" s="20">
        <f>$AJ6*VLOOKUP($AL6,Sheet2!$C$1:$D$66,2,FALSE)</f>
        <v>175.31399999999999</v>
      </c>
    </row>
    <row r="7" spans="1:39" x14ac:dyDescent="0.25">
      <c r="A7" s="1">
        <v>42404</v>
      </c>
      <c r="B7" s="2">
        <v>17813</v>
      </c>
      <c r="C7" s="3">
        <v>0</v>
      </c>
      <c r="D7" s="4">
        <v>1</v>
      </c>
      <c r="E7" s="5" t="s">
        <v>65</v>
      </c>
      <c r="F7" s="6">
        <v>1863.59</v>
      </c>
      <c r="G7" s="7" t="s">
        <v>22</v>
      </c>
      <c r="H7" s="8" t="s">
        <v>23</v>
      </c>
      <c r="I7" s="9">
        <v>251.42500000000001</v>
      </c>
      <c r="J7" s="6">
        <v>0</v>
      </c>
      <c r="K7" s="6">
        <v>482.75</v>
      </c>
      <c r="L7" s="6">
        <v>6034.2</v>
      </c>
      <c r="M7" s="6">
        <v>6516.95</v>
      </c>
      <c r="N7" s="10" t="s">
        <v>62</v>
      </c>
      <c r="O7" s="10" t="s">
        <v>161</v>
      </c>
      <c r="P7" s="11" t="s">
        <v>32</v>
      </c>
      <c r="Q7" s="11" t="s">
        <v>52</v>
      </c>
      <c r="R7" s="1">
        <v>42370</v>
      </c>
      <c r="S7" s="1">
        <v>42593</v>
      </c>
      <c r="T7" s="12" t="s">
        <v>25</v>
      </c>
      <c r="U7" s="13" t="s">
        <v>225</v>
      </c>
      <c r="V7" s="13" t="s">
        <v>85</v>
      </c>
      <c r="W7" t="s">
        <v>185</v>
      </c>
      <c r="X7" s="16" t="str">
        <f t="shared" si="0"/>
        <v xml:space="preserve">Mediacom (Switzerland) - CHE - AMAG (Switzerland) - 2016_FastStart_2016 - </v>
      </c>
      <c r="Y7" s="17" t="s">
        <v>410</v>
      </c>
      <c r="Z7" s="16" t="str">
        <f t="shared" si="1"/>
        <v>Mediacom (Switzerland)</v>
      </c>
      <c r="AA7" s="16" t="str">
        <f t="shared" si="2"/>
        <v>Mediacom (Switzerland) - CHE - AMAG (Switzerland)</v>
      </c>
      <c r="AB7" s="16" t="str">
        <f t="shared" si="3"/>
        <v>Xaxis Premium_XAXIS-XP-WB-D</v>
      </c>
      <c r="AC7" s="16" t="str">
        <f>VLOOKUP($U7,Sheet3!$A$1:$D$438,3,FALSE)</f>
        <v>04.01.2016</v>
      </c>
      <c r="AD7" s="16" t="str">
        <f>VLOOKUP($U7,Sheet3!$A$1:$D$438,4,FALSE)</f>
        <v>28.02.2016</v>
      </c>
      <c r="AE7" s="20" t="str">
        <f t="shared" si="4"/>
        <v>Xaxis Premium_XAXIS-XP-WB-D_Januar 2016</v>
      </c>
      <c r="AF7" s="20" t="s">
        <v>415</v>
      </c>
      <c r="AG7" s="20" t="str">
        <f t="shared" si="5"/>
        <v>Xaxis Premium</v>
      </c>
      <c r="AH7" s="20" t="s">
        <v>420</v>
      </c>
      <c r="AI7" s="21">
        <f t="shared" si="6"/>
        <v>24</v>
      </c>
      <c r="AJ7" s="21">
        <f t="shared" si="7"/>
        <v>6034.2</v>
      </c>
      <c r="AK7" s="22">
        <f t="shared" si="8"/>
        <v>251425</v>
      </c>
      <c r="AL7" s="20" t="s">
        <v>654</v>
      </c>
      <c r="AM7" s="20">
        <f>$AJ7*VLOOKUP($AL7,Sheet2!$C$1:$D$66,2,FALSE)</f>
        <v>3379.152</v>
      </c>
    </row>
    <row r="8" spans="1:39" x14ac:dyDescent="0.25">
      <c r="A8" s="1">
        <v>42404</v>
      </c>
      <c r="B8" s="2">
        <v>17813</v>
      </c>
      <c r="C8" s="3">
        <v>0</v>
      </c>
      <c r="D8" s="4">
        <v>2</v>
      </c>
      <c r="E8" s="5" t="s">
        <v>69</v>
      </c>
      <c r="F8" s="6">
        <v>331.99</v>
      </c>
      <c r="G8" s="7" t="s">
        <v>22</v>
      </c>
      <c r="H8" s="8" t="s">
        <v>23</v>
      </c>
      <c r="I8" s="9">
        <v>55.192</v>
      </c>
      <c r="J8" s="6">
        <v>0</v>
      </c>
      <c r="K8" s="6">
        <v>105.95</v>
      </c>
      <c r="L8" s="6">
        <v>1324.6</v>
      </c>
      <c r="M8" s="6">
        <v>1430.55</v>
      </c>
      <c r="N8" s="10" t="s">
        <v>62</v>
      </c>
      <c r="O8" s="10" t="s">
        <v>161</v>
      </c>
      <c r="P8" s="11" t="s">
        <v>32</v>
      </c>
      <c r="Q8" s="11" t="s">
        <v>52</v>
      </c>
      <c r="R8" s="1">
        <v>42370</v>
      </c>
      <c r="S8" s="1">
        <v>42593</v>
      </c>
      <c r="T8" s="12" t="s">
        <v>25</v>
      </c>
      <c r="U8" s="13" t="s">
        <v>225</v>
      </c>
      <c r="V8" s="13" t="s">
        <v>85</v>
      </c>
      <c r="W8" t="s">
        <v>185</v>
      </c>
      <c r="X8" s="16" t="str">
        <f t="shared" si="0"/>
        <v xml:space="preserve">Mediacom (Switzerland) - CHE - AMAG (Switzerland) - 2016_FastStart_2016 - </v>
      </c>
      <c r="Y8" s="17" t="s">
        <v>410</v>
      </c>
      <c r="Z8" s="16" t="str">
        <f t="shared" si="1"/>
        <v>Mediacom (Switzerland)</v>
      </c>
      <c r="AA8" s="16" t="str">
        <f t="shared" si="2"/>
        <v>Mediacom (Switzerland) - CHE - AMAG (Switzerland)</v>
      </c>
      <c r="AB8" s="16" t="str">
        <f t="shared" si="3"/>
        <v>Xaxis Premium_XAXIS-XP-WB-F</v>
      </c>
      <c r="AC8" s="16" t="str">
        <f>VLOOKUP($U8,Sheet3!$A$1:$D$438,3,FALSE)</f>
        <v>04.01.2016</v>
      </c>
      <c r="AD8" s="16" t="str">
        <f>VLOOKUP($U8,Sheet3!$A$1:$D$438,4,FALSE)</f>
        <v>28.02.2016</v>
      </c>
      <c r="AE8" s="20" t="str">
        <f t="shared" si="4"/>
        <v>Xaxis Premium_XAXIS-XP-WB-F_Januar 2016</v>
      </c>
      <c r="AF8" s="20" t="s">
        <v>415</v>
      </c>
      <c r="AG8" s="20" t="str">
        <f t="shared" si="5"/>
        <v>Xaxis Premium</v>
      </c>
      <c r="AH8" s="20" t="s">
        <v>420</v>
      </c>
      <c r="AI8" s="21">
        <f t="shared" si="6"/>
        <v>23.999855051456731</v>
      </c>
      <c r="AJ8" s="21">
        <f t="shared" si="7"/>
        <v>1324.6</v>
      </c>
      <c r="AK8" s="22">
        <f t="shared" si="8"/>
        <v>55192</v>
      </c>
      <c r="AL8" s="20" t="s">
        <v>654</v>
      </c>
      <c r="AM8" s="20">
        <f>$AJ8*VLOOKUP($AL8,Sheet2!$C$1:$D$66,2,FALSE)</f>
        <v>741.77600000000007</v>
      </c>
    </row>
    <row r="9" spans="1:39" x14ac:dyDescent="0.25">
      <c r="A9" s="1">
        <v>42404</v>
      </c>
      <c r="B9" s="2">
        <v>17813</v>
      </c>
      <c r="C9" s="3">
        <v>0</v>
      </c>
      <c r="D9" s="4">
        <v>3</v>
      </c>
      <c r="E9" s="5" t="s">
        <v>70</v>
      </c>
      <c r="F9" s="6">
        <v>144.01</v>
      </c>
      <c r="G9" s="7" t="s">
        <v>22</v>
      </c>
      <c r="H9" s="8" t="s">
        <v>23</v>
      </c>
      <c r="I9" s="9">
        <v>25.416</v>
      </c>
      <c r="J9" s="6">
        <v>0</v>
      </c>
      <c r="K9" s="6">
        <v>48.8</v>
      </c>
      <c r="L9" s="6">
        <v>610</v>
      </c>
      <c r="M9" s="6">
        <v>658.8</v>
      </c>
      <c r="N9" s="10" t="s">
        <v>62</v>
      </c>
      <c r="O9" s="10" t="s">
        <v>161</v>
      </c>
      <c r="P9" s="11" t="s">
        <v>32</v>
      </c>
      <c r="Q9" s="11" t="s">
        <v>52</v>
      </c>
      <c r="R9" s="1">
        <v>42370</v>
      </c>
      <c r="S9" s="1">
        <v>42593</v>
      </c>
      <c r="T9" s="12" t="s">
        <v>25</v>
      </c>
      <c r="U9" s="13" t="s">
        <v>225</v>
      </c>
      <c r="V9" s="13" t="s">
        <v>85</v>
      </c>
      <c r="W9" t="s">
        <v>185</v>
      </c>
      <c r="X9" s="16" t="str">
        <f t="shared" si="0"/>
        <v xml:space="preserve">Mediacom (Switzerland) - CHE - AMAG (Switzerland) - 2016_FastStart_2016 - </v>
      </c>
      <c r="Y9" s="17" t="s">
        <v>410</v>
      </c>
      <c r="Z9" s="16" t="str">
        <f t="shared" si="1"/>
        <v>Mediacom (Switzerland)</v>
      </c>
      <c r="AA9" s="16" t="str">
        <f t="shared" si="2"/>
        <v>Mediacom (Switzerland) - CHE - AMAG (Switzerland)</v>
      </c>
      <c r="AB9" s="16" t="str">
        <f t="shared" si="3"/>
        <v>Xaxis Premium_XAXIS-XP-WB-I</v>
      </c>
      <c r="AC9" s="16" t="str">
        <f>VLOOKUP($U9,Sheet3!$A$1:$D$438,3,FALSE)</f>
        <v>04.01.2016</v>
      </c>
      <c r="AD9" s="16" t="str">
        <f>VLOOKUP($U9,Sheet3!$A$1:$D$438,4,FALSE)</f>
        <v>28.02.2016</v>
      </c>
      <c r="AE9" s="20" t="str">
        <f t="shared" si="4"/>
        <v>Xaxis Premium_XAXIS-XP-WB-I_Januar 2016</v>
      </c>
      <c r="AF9" s="20" t="s">
        <v>415</v>
      </c>
      <c r="AG9" s="20" t="str">
        <f t="shared" si="5"/>
        <v>Xaxis Premium</v>
      </c>
      <c r="AH9" s="20" t="s">
        <v>420</v>
      </c>
      <c r="AI9" s="21">
        <f t="shared" si="6"/>
        <v>24.000629524708845</v>
      </c>
      <c r="AJ9" s="21">
        <f t="shared" si="7"/>
        <v>610</v>
      </c>
      <c r="AK9" s="22">
        <f t="shared" si="8"/>
        <v>25416</v>
      </c>
      <c r="AL9" s="20" t="s">
        <v>654</v>
      </c>
      <c r="AM9" s="20">
        <f>$AJ9*VLOOKUP($AL9,Sheet2!$C$1:$D$66,2,FALSE)</f>
        <v>341.6</v>
      </c>
    </row>
    <row r="10" spans="1:39" x14ac:dyDescent="0.25">
      <c r="A10" s="1">
        <v>42404</v>
      </c>
      <c r="B10" s="2">
        <v>17816</v>
      </c>
      <c r="C10" s="3">
        <v>0</v>
      </c>
      <c r="D10" s="4">
        <v>1</v>
      </c>
      <c r="E10" s="5" t="s">
        <v>72</v>
      </c>
      <c r="F10" s="6">
        <v>641.75</v>
      </c>
      <c r="G10" s="7" t="s">
        <v>22</v>
      </c>
      <c r="H10" s="8" t="s">
        <v>23</v>
      </c>
      <c r="I10" s="9">
        <v>37.962000000000003</v>
      </c>
      <c r="J10" s="6">
        <v>0</v>
      </c>
      <c r="K10" s="6">
        <v>112.35</v>
      </c>
      <c r="L10" s="6">
        <v>1404.6</v>
      </c>
      <c r="M10" s="6">
        <v>1516.95</v>
      </c>
      <c r="N10" s="10" t="s">
        <v>74</v>
      </c>
      <c r="O10" s="10" t="s">
        <v>161</v>
      </c>
      <c r="P10" s="11" t="s">
        <v>32</v>
      </c>
      <c r="Q10" s="11" t="s">
        <v>73</v>
      </c>
      <c r="R10" s="1">
        <v>42370</v>
      </c>
      <c r="S10" s="1">
        <v>42593</v>
      </c>
      <c r="T10" s="12" t="s">
        <v>25</v>
      </c>
      <c r="U10" s="13" t="s">
        <v>263</v>
      </c>
      <c r="V10" s="13" t="s">
        <v>85</v>
      </c>
      <c r="W10" t="s">
        <v>193</v>
      </c>
      <c r="X10" s="16" t="str">
        <f t="shared" si="0"/>
        <v xml:space="preserve">Mediacom (Switzerland) - CHE - Emmi - 2016_Yoqua_Nature_1._HJ - </v>
      </c>
      <c r="Y10" s="17" t="s">
        <v>410</v>
      </c>
      <c r="Z10" s="16" t="str">
        <f t="shared" si="1"/>
        <v>Mediacom (Switzerland)</v>
      </c>
      <c r="AA10" s="16" t="str">
        <f t="shared" si="2"/>
        <v>Mediacom (Switzerland) - CHE - Emmi</v>
      </c>
      <c r="AB10" s="16" t="str">
        <f t="shared" si="3"/>
        <v>Xaxis TV_XAXIS-XT-ROLLS-D</v>
      </c>
      <c r="AC10" s="16" t="str">
        <f>VLOOKUP($U10,Sheet3!$A$1:$D$438,3,FALSE)</f>
        <v>25.01.2016</v>
      </c>
      <c r="AD10" s="16" t="str">
        <f>VLOOKUP($U10,Sheet3!$A$1:$D$438,4,FALSE)</f>
        <v>08.05.2016</v>
      </c>
      <c r="AE10" s="20" t="str">
        <f t="shared" si="4"/>
        <v>Xaxis TV_XAXIS-XT-ROLLS-D_Januar 2016</v>
      </c>
      <c r="AF10" s="20" t="s">
        <v>816</v>
      </c>
      <c r="AG10" s="20" t="str">
        <f t="shared" si="5"/>
        <v>Xaxis TV</v>
      </c>
      <c r="AH10" s="20" t="s">
        <v>420</v>
      </c>
      <c r="AI10" s="21">
        <f t="shared" si="6"/>
        <v>37.000158052789629</v>
      </c>
      <c r="AJ10" s="21">
        <f t="shared" si="7"/>
        <v>1404.6</v>
      </c>
      <c r="AK10" s="22">
        <f t="shared" si="8"/>
        <v>37962</v>
      </c>
      <c r="AL10" s="20" t="s">
        <v>653</v>
      </c>
      <c r="AM10" s="20">
        <f>$AJ10*VLOOKUP($AL10,Sheet2!$C$1:$D$66,2,FALSE)</f>
        <v>856.80599999999993</v>
      </c>
    </row>
    <row r="11" spans="1:39" x14ac:dyDescent="0.25">
      <c r="A11" s="1">
        <v>42404</v>
      </c>
      <c r="B11" s="2">
        <v>17816</v>
      </c>
      <c r="C11" s="3">
        <v>0</v>
      </c>
      <c r="D11" s="4">
        <v>2</v>
      </c>
      <c r="E11" s="5" t="s">
        <v>76</v>
      </c>
      <c r="F11" s="6">
        <v>206.86</v>
      </c>
      <c r="G11" s="7" t="s">
        <v>22</v>
      </c>
      <c r="H11" s="8" t="s">
        <v>23</v>
      </c>
      <c r="I11" s="9">
        <v>12.787000000000001</v>
      </c>
      <c r="J11" s="6">
        <v>0</v>
      </c>
      <c r="K11" s="6">
        <v>37.85</v>
      </c>
      <c r="L11" s="6">
        <v>473.1</v>
      </c>
      <c r="M11" s="6">
        <v>510.95</v>
      </c>
      <c r="N11" s="10" t="s">
        <v>74</v>
      </c>
      <c r="O11" s="10" t="s">
        <v>161</v>
      </c>
      <c r="P11" s="11" t="s">
        <v>32</v>
      </c>
      <c r="Q11" s="11" t="s">
        <v>73</v>
      </c>
      <c r="R11" s="1">
        <v>42370</v>
      </c>
      <c r="S11" s="1">
        <v>42593</v>
      </c>
      <c r="T11" s="12" t="s">
        <v>25</v>
      </c>
      <c r="U11" s="13" t="s">
        <v>263</v>
      </c>
      <c r="V11" s="13" t="s">
        <v>85</v>
      </c>
      <c r="W11" t="s">
        <v>193</v>
      </c>
      <c r="X11" s="16" t="str">
        <f t="shared" si="0"/>
        <v xml:space="preserve">Mediacom (Switzerland) - CHE - Emmi - 2016_Yoqua_Nature_1._HJ - </v>
      </c>
      <c r="Y11" s="17" t="s">
        <v>410</v>
      </c>
      <c r="Z11" s="16" t="str">
        <f t="shared" si="1"/>
        <v>Mediacom (Switzerland)</v>
      </c>
      <c r="AA11" s="16" t="str">
        <f t="shared" si="2"/>
        <v>Mediacom (Switzerland) - CHE - Emmi</v>
      </c>
      <c r="AB11" s="16" t="str">
        <f t="shared" si="3"/>
        <v>Xaxis TV_XAXIS-XT-ROLLS-F</v>
      </c>
      <c r="AC11" s="16" t="str">
        <f>VLOOKUP($U11,Sheet3!$A$1:$D$438,3,FALSE)</f>
        <v>25.01.2016</v>
      </c>
      <c r="AD11" s="16" t="str">
        <f>VLOOKUP($U11,Sheet3!$A$1:$D$438,4,FALSE)</f>
        <v>08.05.2016</v>
      </c>
      <c r="AE11" s="20" t="str">
        <f t="shared" si="4"/>
        <v>Xaxis TV_XAXIS-XT-ROLLS-F_Januar 2016</v>
      </c>
      <c r="AF11" s="20" t="s">
        <v>816</v>
      </c>
      <c r="AG11" s="20" t="str">
        <f t="shared" si="5"/>
        <v>Xaxis TV</v>
      </c>
      <c r="AH11" s="20" t="s">
        <v>420</v>
      </c>
      <c r="AI11" s="21">
        <f t="shared" si="6"/>
        <v>36.998514115898963</v>
      </c>
      <c r="AJ11" s="21">
        <f t="shared" si="7"/>
        <v>473.1</v>
      </c>
      <c r="AK11" s="22">
        <f t="shared" si="8"/>
        <v>12787</v>
      </c>
      <c r="AL11" s="20" t="s">
        <v>653</v>
      </c>
      <c r="AM11" s="20">
        <f>$AJ11*VLOOKUP($AL11,Sheet2!$C$1:$D$66,2,FALSE)</f>
        <v>288.59100000000001</v>
      </c>
    </row>
    <row r="12" spans="1:39" x14ac:dyDescent="0.25">
      <c r="A12" s="1">
        <v>42404</v>
      </c>
      <c r="B12" s="2">
        <v>17816</v>
      </c>
      <c r="C12" s="3">
        <v>0</v>
      </c>
      <c r="D12" s="4">
        <v>3</v>
      </c>
      <c r="E12" s="5" t="s">
        <v>77</v>
      </c>
      <c r="F12" s="6">
        <v>58.18</v>
      </c>
      <c r="G12" s="7" t="s">
        <v>22</v>
      </c>
      <c r="H12" s="8" t="s">
        <v>23</v>
      </c>
      <c r="I12" s="9">
        <v>3.5640000000000001</v>
      </c>
      <c r="J12" s="6">
        <v>0</v>
      </c>
      <c r="K12" s="6">
        <v>10.55</v>
      </c>
      <c r="L12" s="6">
        <v>131.85</v>
      </c>
      <c r="M12" s="6">
        <v>142.4</v>
      </c>
      <c r="N12" s="10" t="s">
        <v>74</v>
      </c>
      <c r="O12" s="10" t="s">
        <v>161</v>
      </c>
      <c r="P12" s="11" t="s">
        <v>32</v>
      </c>
      <c r="Q12" s="11" t="s">
        <v>73</v>
      </c>
      <c r="R12" s="1">
        <v>42370</v>
      </c>
      <c r="S12" s="1">
        <v>42593</v>
      </c>
      <c r="T12" s="12" t="s">
        <v>25</v>
      </c>
      <c r="U12" s="13" t="s">
        <v>263</v>
      </c>
      <c r="V12" s="13" t="s">
        <v>85</v>
      </c>
      <c r="W12" t="s">
        <v>193</v>
      </c>
      <c r="X12" s="16" t="str">
        <f t="shared" si="0"/>
        <v xml:space="preserve">Mediacom (Switzerland) - CHE - Emmi - 2016_Yoqua_Nature_1._HJ - </v>
      </c>
      <c r="Y12" s="17" t="s">
        <v>410</v>
      </c>
      <c r="Z12" s="16" t="str">
        <f t="shared" si="1"/>
        <v>Mediacom (Switzerland)</v>
      </c>
      <c r="AA12" s="16" t="str">
        <f t="shared" si="2"/>
        <v>Mediacom (Switzerland) - CHE - Emmi</v>
      </c>
      <c r="AB12" s="16" t="str">
        <f t="shared" si="3"/>
        <v>Xaxis TV_XAXIS-XT-ROLLS-I</v>
      </c>
      <c r="AC12" s="16" t="str">
        <f>VLOOKUP($U12,Sheet3!$A$1:$D$438,3,FALSE)</f>
        <v>25.01.2016</v>
      </c>
      <c r="AD12" s="16" t="str">
        <f>VLOOKUP($U12,Sheet3!$A$1:$D$438,4,FALSE)</f>
        <v>08.05.2016</v>
      </c>
      <c r="AE12" s="20" t="str">
        <f t="shared" si="4"/>
        <v>Xaxis TV_XAXIS-XT-ROLLS-I_Januar 2016</v>
      </c>
      <c r="AF12" s="20" t="s">
        <v>816</v>
      </c>
      <c r="AG12" s="20" t="str">
        <f t="shared" si="5"/>
        <v>Xaxis TV</v>
      </c>
      <c r="AH12" s="20" t="s">
        <v>420</v>
      </c>
      <c r="AI12" s="21">
        <f t="shared" si="6"/>
        <v>36.994949494949488</v>
      </c>
      <c r="AJ12" s="21">
        <f t="shared" si="7"/>
        <v>131.85</v>
      </c>
      <c r="AK12" s="22">
        <f t="shared" si="8"/>
        <v>3564</v>
      </c>
      <c r="AL12" s="20" t="s">
        <v>653</v>
      </c>
      <c r="AM12" s="20">
        <f>$AJ12*VLOOKUP($AL12,Sheet2!$C$1:$D$66,2,FALSE)</f>
        <v>80.4285</v>
      </c>
    </row>
    <row r="13" spans="1:39" x14ac:dyDescent="0.25">
      <c r="A13" s="1">
        <v>42404</v>
      </c>
      <c r="B13" s="2">
        <v>17816</v>
      </c>
      <c r="C13" s="3">
        <v>0</v>
      </c>
      <c r="D13" s="4">
        <v>7</v>
      </c>
      <c r="E13" s="5" t="s">
        <v>61</v>
      </c>
      <c r="F13" s="6">
        <v>424.5</v>
      </c>
      <c r="G13" s="7" t="s">
        <v>22</v>
      </c>
      <c r="H13" s="8" t="s">
        <v>23</v>
      </c>
      <c r="I13" s="9">
        <v>93.013999999999996</v>
      </c>
      <c r="J13" s="6">
        <v>0</v>
      </c>
      <c r="K13" s="6">
        <v>89.3</v>
      </c>
      <c r="L13" s="6">
        <v>1116.1500000000001</v>
      </c>
      <c r="M13" s="6">
        <v>1205.45</v>
      </c>
      <c r="N13" s="10" t="s">
        <v>74</v>
      </c>
      <c r="O13" s="10" t="s">
        <v>161</v>
      </c>
      <c r="P13" s="11" t="s">
        <v>32</v>
      </c>
      <c r="Q13" s="11" t="s">
        <v>52</v>
      </c>
      <c r="R13" s="1">
        <v>42370</v>
      </c>
      <c r="S13" s="1">
        <v>42593</v>
      </c>
      <c r="T13" s="12" t="s">
        <v>25</v>
      </c>
      <c r="U13" s="13" t="s">
        <v>263</v>
      </c>
      <c r="V13" s="13" t="s">
        <v>85</v>
      </c>
      <c r="W13" t="s">
        <v>193</v>
      </c>
      <c r="X13" s="16" t="str">
        <f t="shared" si="0"/>
        <v xml:space="preserve">Mediacom (Switzerland) - CHE - Emmi - 2016_Yoqua_Nature_1._HJ - </v>
      </c>
      <c r="Y13" s="17" t="s">
        <v>410</v>
      </c>
      <c r="Z13" s="16" t="str">
        <f t="shared" si="1"/>
        <v>Mediacom (Switzerland)</v>
      </c>
      <c r="AA13" s="16" t="str">
        <f t="shared" si="2"/>
        <v>Mediacom (Switzerland) - CHE - Emmi</v>
      </c>
      <c r="AB13" s="16" t="str">
        <f t="shared" si="3"/>
        <v>Xaxis Premium_XAXIS-XP-UAP-D</v>
      </c>
      <c r="AC13" s="16" t="str">
        <f>VLOOKUP($U13,Sheet3!$A$1:$D$438,3,FALSE)</f>
        <v>25.01.2016</v>
      </c>
      <c r="AD13" s="16" t="str">
        <f>VLOOKUP($U13,Sheet3!$A$1:$D$438,4,FALSE)</f>
        <v>08.05.2016</v>
      </c>
      <c r="AE13" s="20" t="str">
        <f t="shared" si="4"/>
        <v>Xaxis Premium_XAXIS-XP-UAP-D_Januar 2016</v>
      </c>
      <c r="AF13" s="20" t="s">
        <v>415</v>
      </c>
      <c r="AG13" s="20" t="str">
        <f t="shared" si="5"/>
        <v>Xaxis Premium</v>
      </c>
      <c r="AH13" s="20" t="s">
        <v>420</v>
      </c>
      <c r="AI13" s="21">
        <f t="shared" si="6"/>
        <v>11.999806480744834</v>
      </c>
      <c r="AJ13" s="21">
        <f t="shared" si="7"/>
        <v>1116.1500000000001</v>
      </c>
      <c r="AK13" s="22">
        <f t="shared" si="8"/>
        <v>93014</v>
      </c>
      <c r="AL13" s="20" t="s">
        <v>655</v>
      </c>
      <c r="AM13" s="20">
        <f>$AJ13*VLOOKUP($AL13,Sheet2!$C$1:$D$66,2,FALSE)</f>
        <v>346.00650000000002</v>
      </c>
    </row>
    <row r="14" spans="1:39" x14ac:dyDescent="0.25">
      <c r="A14" s="1">
        <v>42404</v>
      </c>
      <c r="B14" s="2">
        <v>17816</v>
      </c>
      <c r="C14" s="3">
        <v>0</v>
      </c>
      <c r="D14" s="4">
        <v>8</v>
      </c>
      <c r="E14" s="5" t="s">
        <v>63</v>
      </c>
      <c r="F14" s="6">
        <v>109.77</v>
      </c>
      <c r="G14" s="7" t="s">
        <v>22</v>
      </c>
      <c r="H14" s="8" t="s">
        <v>23</v>
      </c>
      <c r="I14" s="9">
        <v>23.884</v>
      </c>
      <c r="J14" s="6">
        <v>0</v>
      </c>
      <c r="K14" s="6">
        <v>22.95</v>
      </c>
      <c r="L14" s="6">
        <v>286.60000000000002</v>
      </c>
      <c r="M14" s="6">
        <v>309.55</v>
      </c>
      <c r="N14" s="10" t="s">
        <v>74</v>
      </c>
      <c r="O14" s="10" t="s">
        <v>161</v>
      </c>
      <c r="P14" s="11" t="s">
        <v>32</v>
      </c>
      <c r="Q14" s="11" t="s">
        <v>52</v>
      </c>
      <c r="R14" s="1">
        <v>42370</v>
      </c>
      <c r="S14" s="1">
        <v>42593</v>
      </c>
      <c r="T14" s="12" t="s">
        <v>25</v>
      </c>
      <c r="U14" s="13" t="s">
        <v>263</v>
      </c>
      <c r="V14" s="13" t="s">
        <v>85</v>
      </c>
      <c r="W14" t="s">
        <v>193</v>
      </c>
      <c r="X14" s="16" t="str">
        <f t="shared" si="0"/>
        <v xml:space="preserve">Mediacom (Switzerland) - CHE - Emmi - 2016_Yoqua_Nature_1._HJ - </v>
      </c>
      <c r="Y14" s="17" t="s">
        <v>410</v>
      </c>
      <c r="Z14" s="16" t="str">
        <f t="shared" si="1"/>
        <v>Mediacom (Switzerland)</v>
      </c>
      <c r="AA14" s="16" t="str">
        <f t="shared" si="2"/>
        <v>Mediacom (Switzerland) - CHE - Emmi</v>
      </c>
      <c r="AB14" s="16" t="str">
        <f t="shared" si="3"/>
        <v>Xaxis Premium_XAXIS-XP-UAP-F</v>
      </c>
      <c r="AC14" s="16" t="str">
        <f>VLOOKUP($U14,Sheet3!$A$1:$D$438,3,FALSE)</f>
        <v>25.01.2016</v>
      </c>
      <c r="AD14" s="16" t="str">
        <f>VLOOKUP($U14,Sheet3!$A$1:$D$438,4,FALSE)</f>
        <v>08.05.2016</v>
      </c>
      <c r="AE14" s="20" t="str">
        <f t="shared" si="4"/>
        <v>Xaxis Premium_XAXIS-XP-UAP-F_Januar 2016</v>
      </c>
      <c r="AF14" s="20" t="s">
        <v>415</v>
      </c>
      <c r="AG14" s="20" t="str">
        <f t="shared" si="5"/>
        <v>Xaxis Premium</v>
      </c>
      <c r="AH14" s="20" t="s">
        <v>420</v>
      </c>
      <c r="AI14" s="21">
        <f t="shared" si="6"/>
        <v>11.9996650477307</v>
      </c>
      <c r="AJ14" s="21">
        <f t="shared" si="7"/>
        <v>286.60000000000002</v>
      </c>
      <c r="AK14" s="22">
        <f t="shared" si="8"/>
        <v>23884</v>
      </c>
      <c r="AL14" s="20" t="s">
        <v>655</v>
      </c>
      <c r="AM14" s="20">
        <f>$AJ14*VLOOKUP($AL14,Sheet2!$C$1:$D$66,2,FALSE)</f>
        <v>88.846000000000004</v>
      </c>
    </row>
    <row r="15" spans="1:39" x14ac:dyDescent="0.25">
      <c r="A15" s="1">
        <v>42404</v>
      </c>
      <c r="B15" s="2">
        <v>17816</v>
      </c>
      <c r="C15" s="3">
        <v>0</v>
      </c>
      <c r="D15" s="4">
        <v>9</v>
      </c>
      <c r="E15" s="5" t="s">
        <v>64</v>
      </c>
      <c r="F15" s="6">
        <v>15.9</v>
      </c>
      <c r="G15" s="7" t="s">
        <v>22</v>
      </c>
      <c r="H15" s="8" t="s">
        <v>23</v>
      </c>
      <c r="I15" s="9">
        <v>7.8979999999999997</v>
      </c>
      <c r="J15" s="6">
        <v>0</v>
      </c>
      <c r="K15" s="6">
        <v>7.6</v>
      </c>
      <c r="L15" s="6">
        <v>94.8</v>
      </c>
      <c r="M15" s="6">
        <v>102.4</v>
      </c>
      <c r="N15" s="10" t="s">
        <v>74</v>
      </c>
      <c r="O15" s="10" t="s">
        <v>161</v>
      </c>
      <c r="P15" s="11" t="s">
        <v>32</v>
      </c>
      <c r="Q15" s="11" t="s">
        <v>52</v>
      </c>
      <c r="R15" s="1">
        <v>42370</v>
      </c>
      <c r="S15" s="1">
        <v>42593</v>
      </c>
      <c r="T15" s="12" t="s">
        <v>25</v>
      </c>
      <c r="U15" s="13" t="s">
        <v>263</v>
      </c>
      <c r="V15" s="13" t="s">
        <v>85</v>
      </c>
      <c r="W15" t="s">
        <v>193</v>
      </c>
      <c r="X15" s="16" t="str">
        <f t="shared" si="0"/>
        <v xml:space="preserve">Mediacom (Switzerland) - CHE - Emmi - 2016_Yoqua_Nature_1._HJ - </v>
      </c>
      <c r="Y15" s="17" t="s">
        <v>410</v>
      </c>
      <c r="Z15" s="16" t="str">
        <f t="shared" si="1"/>
        <v>Mediacom (Switzerland)</v>
      </c>
      <c r="AA15" s="16" t="str">
        <f t="shared" si="2"/>
        <v>Mediacom (Switzerland) - CHE - Emmi</v>
      </c>
      <c r="AB15" s="16" t="str">
        <f t="shared" si="3"/>
        <v>Xaxis Premium_XAXIS-XP-UAP-I</v>
      </c>
      <c r="AC15" s="16" t="str">
        <f>VLOOKUP($U15,Sheet3!$A$1:$D$438,3,FALSE)</f>
        <v>25.01.2016</v>
      </c>
      <c r="AD15" s="16" t="str">
        <f>VLOOKUP($U15,Sheet3!$A$1:$D$438,4,FALSE)</f>
        <v>08.05.2016</v>
      </c>
      <c r="AE15" s="20" t="str">
        <f t="shared" si="4"/>
        <v>Xaxis Premium_XAXIS-XP-UAP-I_Januar 2016</v>
      </c>
      <c r="AF15" s="20" t="s">
        <v>415</v>
      </c>
      <c r="AG15" s="20" t="str">
        <f t="shared" si="5"/>
        <v>Xaxis Premium</v>
      </c>
      <c r="AH15" s="20" t="s">
        <v>420</v>
      </c>
      <c r="AI15" s="21">
        <f t="shared" si="6"/>
        <v>12.003038743985819</v>
      </c>
      <c r="AJ15" s="21">
        <f t="shared" si="7"/>
        <v>94.8</v>
      </c>
      <c r="AK15" s="22">
        <f t="shared" si="8"/>
        <v>7898</v>
      </c>
      <c r="AL15" s="20" t="s">
        <v>655</v>
      </c>
      <c r="AM15" s="20">
        <f>$AJ15*VLOOKUP($AL15,Sheet2!$C$1:$D$66,2,FALSE)</f>
        <v>29.387999999999998</v>
      </c>
    </row>
    <row r="16" spans="1:39" x14ac:dyDescent="0.25">
      <c r="A16" s="1">
        <v>42404</v>
      </c>
      <c r="B16" s="2">
        <v>17816</v>
      </c>
      <c r="C16" s="3">
        <v>0</v>
      </c>
      <c r="D16" s="4">
        <v>4</v>
      </c>
      <c r="E16" s="5" t="s">
        <v>65</v>
      </c>
      <c r="F16" s="6">
        <v>264.83</v>
      </c>
      <c r="G16" s="7" t="s">
        <v>22</v>
      </c>
      <c r="H16" s="8" t="s">
        <v>23</v>
      </c>
      <c r="I16" s="9">
        <v>35.728999999999999</v>
      </c>
      <c r="J16" s="6">
        <v>0</v>
      </c>
      <c r="K16" s="6">
        <v>57.15</v>
      </c>
      <c r="L16" s="6">
        <v>714.6</v>
      </c>
      <c r="M16" s="6">
        <v>771.75</v>
      </c>
      <c r="N16" s="10" t="s">
        <v>74</v>
      </c>
      <c r="O16" s="10" t="s">
        <v>161</v>
      </c>
      <c r="P16" s="11" t="s">
        <v>32</v>
      </c>
      <c r="Q16" s="11" t="s">
        <v>52</v>
      </c>
      <c r="R16" s="1">
        <v>42370</v>
      </c>
      <c r="S16" s="1">
        <v>42593</v>
      </c>
      <c r="T16" s="12" t="s">
        <v>25</v>
      </c>
      <c r="U16" s="13" t="s">
        <v>263</v>
      </c>
      <c r="V16" s="13" t="s">
        <v>85</v>
      </c>
      <c r="W16" t="s">
        <v>193</v>
      </c>
      <c r="X16" s="16" t="str">
        <f t="shared" si="0"/>
        <v xml:space="preserve">Mediacom (Switzerland) - CHE - Emmi - 2016_Yoqua_Nature_1._HJ - </v>
      </c>
      <c r="Y16" s="17" t="s">
        <v>410</v>
      </c>
      <c r="Z16" s="16" t="str">
        <f t="shared" si="1"/>
        <v>Mediacom (Switzerland)</v>
      </c>
      <c r="AA16" s="16" t="str">
        <f t="shared" si="2"/>
        <v>Mediacom (Switzerland) - CHE - Emmi</v>
      </c>
      <c r="AB16" s="16" t="str">
        <f t="shared" si="3"/>
        <v>Xaxis Premium_XAXIS-XP-WB-D</v>
      </c>
      <c r="AC16" s="16" t="str">
        <f>VLOOKUP($U16,Sheet3!$A$1:$D$438,3,FALSE)</f>
        <v>25.01.2016</v>
      </c>
      <c r="AD16" s="16" t="str">
        <f>VLOOKUP($U16,Sheet3!$A$1:$D$438,4,FALSE)</f>
        <v>08.05.2016</v>
      </c>
      <c r="AE16" s="20" t="str">
        <f t="shared" si="4"/>
        <v>Xaxis Premium_XAXIS-XP-WB-D_Januar 2016</v>
      </c>
      <c r="AF16" s="20" t="s">
        <v>415</v>
      </c>
      <c r="AG16" s="20" t="str">
        <f t="shared" si="5"/>
        <v>Xaxis Premium</v>
      </c>
      <c r="AH16" s="20" t="s">
        <v>420</v>
      </c>
      <c r="AI16" s="21">
        <f t="shared" si="6"/>
        <v>20.00055976937502</v>
      </c>
      <c r="AJ16" s="21">
        <f t="shared" si="7"/>
        <v>714.6</v>
      </c>
      <c r="AK16" s="22">
        <f t="shared" si="8"/>
        <v>35729</v>
      </c>
      <c r="AL16" s="20" t="s">
        <v>654</v>
      </c>
      <c r="AM16" s="20">
        <f>$AJ16*VLOOKUP($AL16,Sheet2!$C$1:$D$66,2,FALSE)</f>
        <v>400.17600000000004</v>
      </c>
    </row>
    <row r="17" spans="1:39" x14ac:dyDescent="0.25">
      <c r="A17" s="1">
        <v>42404</v>
      </c>
      <c r="B17" s="2">
        <v>17816</v>
      </c>
      <c r="C17" s="3">
        <v>0</v>
      </c>
      <c r="D17" s="4">
        <v>5</v>
      </c>
      <c r="E17" s="5" t="s">
        <v>69</v>
      </c>
      <c r="F17" s="6">
        <v>46.35</v>
      </c>
      <c r="G17" s="7" t="s">
        <v>22</v>
      </c>
      <c r="H17" s="8" t="s">
        <v>23</v>
      </c>
      <c r="I17" s="9">
        <v>7.7050000000000001</v>
      </c>
      <c r="J17" s="6">
        <v>0</v>
      </c>
      <c r="K17" s="6">
        <v>12.35</v>
      </c>
      <c r="L17" s="6">
        <v>154.1</v>
      </c>
      <c r="M17" s="6">
        <v>166.45</v>
      </c>
      <c r="N17" s="10" t="s">
        <v>74</v>
      </c>
      <c r="O17" s="10" t="s">
        <v>161</v>
      </c>
      <c r="P17" s="11" t="s">
        <v>32</v>
      </c>
      <c r="Q17" s="11" t="s">
        <v>52</v>
      </c>
      <c r="R17" s="1">
        <v>42370</v>
      </c>
      <c r="S17" s="1">
        <v>42593</v>
      </c>
      <c r="T17" s="12" t="s">
        <v>25</v>
      </c>
      <c r="U17" s="13" t="s">
        <v>263</v>
      </c>
      <c r="V17" s="13" t="s">
        <v>85</v>
      </c>
      <c r="W17" t="s">
        <v>193</v>
      </c>
      <c r="X17" s="16" t="str">
        <f t="shared" si="0"/>
        <v xml:space="preserve">Mediacom (Switzerland) - CHE - Emmi - 2016_Yoqua_Nature_1._HJ - </v>
      </c>
      <c r="Y17" s="17" t="s">
        <v>410</v>
      </c>
      <c r="Z17" s="16" t="str">
        <f t="shared" si="1"/>
        <v>Mediacom (Switzerland)</v>
      </c>
      <c r="AA17" s="16" t="str">
        <f t="shared" si="2"/>
        <v>Mediacom (Switzerland) - CHE - Emmi</v>
      </c>
      <c r="AB17" s="16" t="str">
        <f t="shared" si="3"/>
        <v>Xaxis Premium_XAXIS-XP-WB-F</v>
      </c>
      <c r="AC17" s="16" t="str">
        <f>VLOOKUP($U17,Sheet3!$A$1:$D$438,3,FALSE)</f>
        <v>25.01.2016</v>
      </c>
      <c r="AD17" s="16" t="str">
        <f>VLOOKUP($U17,Sheet3!$A$1:$D$438,4,FALSE)</f>
        <v>08.05.2016</v>
      </c>
      <c r="AE17" s="20" t="str">
        <f t="shared" si="4"/>
        <v>Xaxis Premium_XAXIS-XP-WB-F_Januar 2016</v>
      </c>
      <c r="AF17" s="20" t="s">
        <v>415</v>
      </c>
      <c r="AG17" s="20" t="str">
        <f t="shared" si="5"/>
        <v>Xaxis Premium</v>
      </c>
      <c r="AH17" s="20" t="s">
        <v>420</v>
      </c>
      <c r="AI17" s="21">
        <f t="shared" si="6"/>
        <v>20</v>
      </c>
      <c r="AJ17" s="21">
        <f t="shared" si="7"/>
        <v>154.1</v>
      </c>
      <c r="AK17" s="22">
        <f t="shared" si="8"/>
        <v>7705</v>
      </c>
      <c r="AL17" s="20" t="s">
        <v>654</v>
      </c>
      <c r="AM17" s="20">
        <f>$AJ17*VLOOKUP($AL17,Sheet2!$C$1:$D$66,2,FALSE)</f>
        <v>86.296000000000006</v>
      </c>
    </row>
    <row r="18" spans="1:39" x14ac:dyDescent="0.25">
      <c r="A18" s="1">
        <v>42404</v>
      </c>
      <c r="B18" s="2">
        <v>17816</v>
      </c>
      <c r="C18" s="3">
        <v>0</v>
      </c>
      <c r="D18" s="4">
        <v>6</v>
      </c>
      <c r="E18" s="5" t="s">
        <v>70</v>
      </c>
      <c r="F18" s="6">
        <v>9.2799999999999994</v>
      </c>
      <c r="G18" s="7" t="s">
        <v>22</v>
      </c>
      <c r="H18" s="8" t="s">
        <v>23</v>
      </c>
      <c r="I18" s="9">
        <v>1.6379999999999999</v>
      </c>
      <c r="J18" s="6">
        <v>0</v>
      </c>
      <c r="K18" s="6">
        <v>2.6</v>
      </c>
      <c r="L18" s="6">
        <v>32.75</v>
      </c>
      <c r="M18" s="6">
        <v>35.35</v>
      </c>
      <c r="N18" s="10" t="s">
        <v>74</v>
      </c>
      <c r="O18" s="10" t="s">
        <v>161</v>
      </c>
      <c r="P18" s="11" t="s">
        <v>32</v>
      </c>
      <c r="Q18" s="11" t="s">
        <v>52</v>
      </c>
      <c r="R18" s="1">
        <v>42370</v>
      </c>
      <c r="S18" s="1">
        <v>42593</v>
      </c>
      <c r="T18" s="12" t="s">
        <v>25</v>
      </c>
      <c r="U18" s="13" t="s">
        <v>263</v>
      </c>
      <c r="V18" s="13" t="s">
        <v>85</v>
      </c>
      <c r="W18" t="s">
        <v>193</v>
      </c>
      <c r="X18" s="16" t="str">
        <f t="shared" si="0"/>
        <v xml:space="preserve">Mediacom (Switzerland) - CHE - Emmi - 2016_Yoqua_Nature_1._HJ - </v>
      </c>
      <c r="Y18" s="17" t="s">
        <v>410</v>
      </c>
      <c r="Z18" s="16" t="str">
        <f t="shared" si="1"/>
        <v>Mediacom (Switzerland)</v>
      </c>
      <c r="AA18" s="16" t="str">
        <f t="shared" si="2"/>
        <v>Mediacom (Switzerland) - CHE - Emmi</v>
      </c>
      <c r="AB18" s="16" t="str">
        <f t="shared" si="3"/>
        <v>Xaxis Premium_XAXIS-XP-WB-I</v>
      </c>
      <c r="AC18" s="16" t="str">
        <f>VLOOKUP($U18,Sheet3!$A$1:$D$438,3,FALSE)</f>
        <v>25.01.2016</v>
      </c>
      <c r="AD18" s="16" t="str">
        <f>VLOOKUP($U18,Sheet3!$A$1:$D$438,4,FALSE)</f>
        <v>08.05.2016</v>
      </c>
      <c r="AE18" s="20" t="str">
        <f t="shared" si="4"/>
        <v>Xaxis Premium_XAXIS-XP-WB-I_Januar 2016</v>
      </c>
      <c r="AF18" s="20" t="s">
        <v>415</v>
      </c>
      <c r="AG18" s="20" t="str">
        <f t="shared" si="5"/>
        <v>Xaxis Premium</v>
      </c>
      <c r="AH18" s="20" t="s">
        <v>420</v>
      </c>
      <c r="AI18" s="21">
        <f t="shared" ref="AI18:AI79" si="9">(AJ18/AK18)*1000</f>
        <v>19.993894993894994</v>
      </c>
      <c r="AJ18" s="21">
        <f t="shared" ref="AJ18:AJ79" si="10">L18</f>
        <v>32.75</v>
      </c>
      <c r="AK18" s="22">
        <f t="shared" ref="AK18:AK79" si="11">I18*1000</f>
        <v>1638</v>
      </c>
      <c r="AL18" s="20" t="s">
        <v>654</v>
      </c>
      <c r="AM18" s="20">
        <f>$AJ18*VLOOKUP($AL18,Sheet2!$C$1:$D$66,2,FALSE)</f>
        <v>18.340000000000003</v>
      </c>
    </row>
    <row r="19" spans="1:39" x14ac:dyDescent="0.25">
      <c r="A19" s="1">
        <v>42404</v>
      </c>
      <c r="B19" s="2">
        <v>17817</v>
      </c>
      <c r="C19" s="3">
        <v>0</v>
      </c>
      <c r="D19" s="4">
        <v>1</v>
      </c>
      <c r="E19" s="5" t="s">
        <v>72</v>
      </c>
      <c r="F19" s="6">
        <v>458.55</v>
      </c>
      <c r="G19" s="7" t="s">
        <v>22</v>
      </c>
      <c r="H19" s="8" t="s">
        <v>23</v>
      </c>
      <c r="I19" s="9">
        <v>27.125</v>
      </c>
      <c r="J19" s="6">
        <v>0</v>
      </c>
      <c r="K19" s="6">
        <v>62.95</v>
      </c>
      <c r="L19" s="6">
        <v>786.65</v>
      </c>
      <c r="M19" s="6">
        <v>849.6</v>
      </c>
      <c r="N19" s="10" t="s">
        <v>74</v>
      </c>
      <c r="O19" s="10" t="s">
        <v>161</v>
      </c>
      <c r="P19" s="11" t="s">
        <v>32</v>
      </c>
      <c r="Q19" s="11" t="s">
        <v>73</v>
      </c>
      <c r="R19" s="1">
        <v>42370</v>
      </c>
      <c r="S19" s="1">
        <v>42593</v>
      </c>
      <c r="T19" s="12" t="s">
        <v>25</v>
      </c>
      <c r="U19" s="13" t="s">
        <v>264</v>
      </c>
      <c r="V19" s="13" t="s">
        <v>85</v>
      </c>
      <c r="W19" t="s">
        <v>193</v>
      </c>
      <c r="X19" s="16" t="str">
        <f t="shared" si="0"/>
        <v xml:space="preserve">Mediacom (Switzerland) - CHE - Emmi - 2016_Yoqua_1._HJ_KW_4-7 - </v>
      </c>
      <c r="Y19" s="17" t="s">
        <v>410</v>
      </c>
      <c r="Z19" s="16" t="str">
        <f t="shared" si="1"/>
        <v>Mediacom (Switzerland)</v>
      </c>
      <c r="AA19" s="16" t="str">
        <f t="shared" si="2"/>
        <v>Mediacom (Switzerland) - CHE - Emmi</v>
      </c>
      <c r="AB19" s="16" t="str">
        <f t="shared" si="3"/>
        <v>Xaxis TV_XAXIS-XT-ROLLS-D</v>
      </c>
      <c r="AC19" s="16" t="str">
        <f>VLOOKUP($U19,Sheet3!$A$1:$D$438,3,FALSE)</f>
        <v>25.01.2016</v>
      </c>
      <c r="AD19" s="16" t="str">
        <f>VLOOKUP($U19,Sheet3!$A$1:$D$438,4,FALSE)</f>
        <v>21.02.2016</v>
      </c>
      <c r="AE19" s="20" t="str">
        <f t="shared" si="4"/>
        <v>Xaxis TV_XAXIS-XT-ROLLS-D_Januar 2016</v>
      </c>
      <c r="AF19" s="20" t="s">
        <v>816</v>
      </c>
      <c r="AG19" s="20" t="str">
        <f t="shared" si="5"/>
        <v>Xaxis TV</v>
      </c>
      <c r="AH19" s="20" t="s">
        <v>420</v>
      </c>
      <c r="AI19" s="21">
        <f t="shared" si="9"/>
        <v>29.000921658986172</v>
      </c>
      <c r="AJ19" s="21">
        <f t="shared" si="10"/>
        <v>786.65</v>
      </c>
      <c r="AK19" s="22">
        <f t="shared" si="11"/>
        <v>27125</v>
      </c>
      <c r="AL19" s="20" t="s">
        <v>653</v>
      </c>
      <c r="AM19" s="20">
        <f>$AJ19*VLOOKUP($AL19,Sheet2!$C$1:$D$66,2,FALSE)</f>
        <v>479.85649999999998</v>
      </c>
    </row>
    <row r="20" spans="1:39" x14ac:dyDescent="0.25">
      <c r="A20" s="1">
        <v>42404</v>
      </c>
      <c r="B20" s="2">
        <v>17817</v>
      </c>
      <c r="C20" s="3">
        <v>0</v>
      </c>
      <c r="D20" s="4">
        <v>2</v>
      </c>
      <c r="E20" s="5" t="s">
        <v>76</v>
      </c>
      <c r="F20" s="6">
        <v>202.09</v>
      </c>
      <c r="G20" s="7" t="s">
        <v>22</v>
      </c>
      <c r="H20" s="8" t="s">
        <v>23</v>
      </c>
      <c r="I20" s="9">
        <v>12.492000000000001</v>
      </c>
      <c r="J20" s="6">
        <v>0</v>
      </c>
      <c r="K20" s="6">
        <v>29</v>
      </c>
      <c r="L20" s="6">
        <v>362.25</v>
      </c>
      <c r="M20" s="6">
        <v>391.25</v>
      </c>
      <c r="N20" s="10" t="s">
        <v>74</v>
      </c>
      <c r="O20" s="10" t="s">
        <v>161</v>
      </c>
      <c r="P20" s="11" t="s">
        <v>32</v>
      </c>
      <c r="Q20" s="11" t="s">
        <v>73</v>
      </c>
      <c r="R20" s="1">
        <v>42370</v>
      </c>
      <c r="S20" s="1">
        <v>42593</v>
      </c>
      <c r="T20" s="12" t="s">
        <v>25</v>
      </c>
      <c r="U20" s="13" t="s">
        <v>264</v>
      </c>
      <c r="V20" s="13" t="s">
        <v>85</v>
      </c>
      <c r="W20" t="s">
        <v>193</v>
      </c>
      <c r="X20" s="16" t="str">
        <f t="shared" si="0"/>
        <v xml:space="preserve">Mediacom (Switzerland) - CHE - Emmi - 2016_Yoqua_1._HJ_KW_4-7 - </v>
      </c>
      <c r="Y20" s="17" t="s">
        <v>410</v>
      </c>
      <c r="Z20" s="16" t="str">
        <f t="shared" si="1"/>
        <v>Mediacom (Switzerland)</v>
      </c>
      <c r="AA20" s="16" t="str">
        <f t="shared" si="2"/>
        <v>Mediacom (Switzerland) - CHE - Emmi</v>
      </c>
      <c r="AB20" s="16" t="str">
        <f t="shared" si="3"/>
        <v>Xaxis TV_XAXIS-XT-ROLLS-F</v>
      </c>
      <c r="AC20" s="16" t="str">
        <f>VLOOKUP($U20,Sheet3!$A$1:$D$438,3,FALSE)</f>
        <v>25.01.2016</v>
      </c>
      <c r="AD20" s="16" t="str">
        <f>VLOOKUP($U20,Sheet3!$A$1:$D$438,4,FALSE)</f>
        <v>21.02.2016</v>
      </c>
      <c r="AE20" s="20" t="str">
        <f t="shared" si="4"/>
        <v>Xaxis TV_XAXIS-XT-ROLLS-F_Januar 2016</v>
      </c>
      <c r="AF20" s="20" t="s">
        <v>816</v>
      </c>
      <c r="AG20" s="20" t="str">
        <f t="shared" si="5"/>
        <v>Xaxis TV</v>
      </c>
      <c r="AH20" s="20" t="s">
        <v>420</v>
      </c>
      <c r="AI20" s="21">
        <f t="shared" si="9"/>
        <v>28.998559077809798</v>
      </c>
      <c r="AJ20" s="21">
        <f t="shared" si="10"/>
        <v>362.25</v>
      </c>
      <c r="AK20" s="22">
        <f t="shared" si="11"/>
        <v>12492</v>
      </c>
      <c r="AL20" s="20" t="s">
        <v>653</v>
      </c>
      <c r="AM20" s="20">
        <f>$AJ20*VLOOKUP($AL20,Sheet2!$C$1:$D$66,2,FALSE)</f>
        <v>220.9725</v>
      </c>
    </row>
    <row r="21" spans="1:39" x14ac:dyDescent="0.25">
      <c r="A21" s="1">
        <v>42404</v>
      </c>
      <c r="B21" s="2">
        <v>17817</v>
      </c>
      <c r="C21" s="3">
        <v>0</v>
      </c>
      <c r="D21" s="4">
        <v>3</v>
      </c>
      <c r="E21" s="5" t="s">
        <v>77</v>
      </c>
      <c r="F21" s="6">
        <v>28.76</v>
      </c>
      <c r="G21" s="7" t="s">
        <v>22</v>
      </c>
      <c r="H21" s="8" t="s">
        <v>23</v>
      </c>
      <c r="I21" s="9">
        <v>1.762</v>
      </c>
      <c r="J21" s="6">
        <v>0</v>
      </c>
      <c r="K21" s="6">
        <v>4.0999999999999996</v>
      </c>
      <c r="L21" s="6">
        <v>51.1</v>
      </c>
      <c r="M21" s="6">
        <v>55.2</v>
      </c>
      <c r="N21" s="10" t="s">
        <v>74</v>
      </c>
      <c r="O21" s="10" t="s">
        <v>161</v>
      </c>
      <c r="P21" s="11" t="s">
        <v>32</v>
      </c>
      <c r="Q21" s="11" t="s">
        <v>73</v>
      </c>
      <c r="R21" s="1">
        <v>42370</v>
      </c>
      <c r="S21" s="1">
        <v>42593</v>
      </c>
      <c r="T21" s="12" t="s">
        <v>25</v>
      </c>
      <c r="U21" s="13" t="s">
        <v>264</v>
      </c>
      <c r="V21" s="13" t="s">
        <v>85</v>
      </c>
      <c r="W21" t="s">
        <v>193</v>
      </c>
      <c r="X21" s="16" t="str">
        <f t="shared" si="0"/>
        <v xml:space="preserve">Mediacom (Switzerland) - CHE - Emmi - 2016_Yoqua_1._HJ_KW_4-7 - </v>
      </c>
      <c r="Y21" s="17" t="s">
        <v>410</v>
      </c>
      <c r="Z21" s="16" t="str">
        <f t="shared" si="1"/>
        <v>Mediacom (Switzerland)</v>
      </c>
      <c r="AA21" s="16" t="str">
        <f t="shared" si="2"/>
        <v>Mediacom (Switzerland) - CHE - Emmi</v>
      </c>
      <c r="AB21" s="16" t="str">
        <f t="shared" si="3"/>
        <v>Xaxis TV_XAXIS-XT-ROLLS-I</v>
      </c>
      <c r="AC21" s="16" t="str">
        <f>VLOOKUP($U21,Sheet3!$A$1:$D$438,3,FALSE)</f>
        <v>25.01.2016</v>
      </c>
      <c r="AD21" s="16" t="str">
        <f>VLOOKUP($U21,Sheet3!$A$1:$D$438,4,FALSE)</f>
        <v>21.02.2016</v>
      </c>
      <c r="AE21" s="20" t="str">
        <f t="shared" si="4"/>
        <v>Xaxis TV_XAXIS-XT-ROLLS-I_Januar 2016</v>
      </c>
      <c r="AF21" s="20" t="s">
        <v>816</v>
      </c>
      <c r="AG21" s="20" t="str">
        <f t="shared" si="5"/>
        <v>Xaxis TV</v>
      </c>
      <c r="AH21" s="20" t="s">
        <v>420</v>
      </c>
      <c r="AI21" s="21">
        <f t="shared" si="9"/>
        <v>29.001135073779796</v>
      </c>
      <c r="AJ21" s="21">
        <f t="shared" si="10"/>
        <v>51.1</v>
      </c>
      <c r="AK21" s="22">
        <f t="shared" si="11"/>
        <v>1762</v>
      </c>
      <c r="AL21" s="20" t="s">
        <v>653</v>
      </c>
      <c r="AM21" s="20">
        <f>$AJ21*VLOOKUP($AL21,Sheet2!$C$1:$D$66,2,FALSE)</f>
        <v>31.170999999999999</v>
      </c>
    </row>
    <row r="22" spans="1:39" x14ac:dyDescent="0.25">
      <c r="A22" s="1">
        <v>42404</v>
      </c>
      <c r="B22" s="2">
        <v>17818</v>
      </c>
      <c r="C22" s="3">
        <v>0</v>
      </c>
      <c r="D22" s="4">
        <v>1</v>
      </c>
      <c r="E22" s="5" t="s">
        <v>65</v>
      </c>
      <c r="F22" s="6">
        <v>3742.18</v>
      </c>
      <c r="G22" s="7" t="s">
        <v>22</v>
      </c>
      <c r="H22" s="8" t="s">
        <v>23</v>
      </c>
      <c r="I22" s="9">
        <v>504.875</v>
      </c>
      <c r="J22" s="6">
        <v>0</v>
      </c>
      <c r="K22" s="6">
        <v>1130.9000000000001</v>
      </c>
      <c r="L22" s="6">
        <v>14136.5</v>
      </c>
      <c r="M22" s="6">
        <v>15267.4</v>
      </c>
      <c r="N22" s="10" t="s">
        <v>95</v>
      </c>
      <c r="O22" s="10" t="s">
        <v>161</v>
      </c>
      <c r="P22" s="11" t="s">
        <v>32</v>
      </c>
      <c r="Q22" s="11" t="s">
        <v>52</v>
      </c>
      <c r="R22" s="1">
        <v>42370</v>
      </c>
      <c r="S22" s="1">
        <v>42593</v>
      </c>
      <c r="T22" s="12" t="s">
        <v>25</v>
      </c>
      <c r="U22" s="13" t="s">
        <v>282</v>
      </c>
      <c r="V22" s="13" t="s">
        <v>85</v>
      </c>
      <c r="W22" t="s">
        <v>195</v>
      </c>
      <c r="X22" s="16" t="str">
        <f t="shared" si="0"/>
        <v xml:space="preserve">Mediacom (Switzerland) - CHE - Ikea - 2016_Healthy_Living - </v>
      </c>
      <c r="Y22" s="17" t="s">
        <v>410</v>
      </c>
      <c r="Z22" s="16" t="str">
        <f t="shared" si="1"/>
        <v>Mediacom (Switzerland)</v>
      </c>
      <c r="AA22" s="16" t="str">
        <f t="shared" si="2"/>
        <v>Mediacom (Switzerland) - CHE - Ikea</v>
      </c>
      <c r="AB22" s="16" t="str">
        <f t="shared" si="3"/>
        <v>Xaxis Premium_XAXIS-XP-WB-D</v>
      </c>
      <c r="AC22" s="16" t="str">
        <f>VLOOKUP($U22,Sheet3!$A$1:$D$438,3,FALSE)</f>
        <v>31.01.2016</v>
      </c>
      <c r="AD22" s="16" t="str">
        <f>VLOOKUP($U22,Sheet3!$A$1:$D$438,4,FALSE)</f>
        <v>21.02.2016</v>
      </c>
      <c r="AE22" s="20" t="str">
        <f t="shared" si="4"/>
        <v>Xaxis Premium_XAXIS-XP-WB-D_Januar 2016</v>
      </c>
      <c r="AF22" s="20" t="s">
        <v>415</v>
      </c>
      <c r="AG22" s="20" t="str">
        <f t="shared" si="5"/>
        <v>Xaxis Premium</v>
      </c>
      <c r="AH22" s="20" t="s">
        <v>420</v>
      </c>
      <c r="AI22" s="21">
        <f t="shared" si="9"/>
        <v>28</v>
      </c>
      <c r="AJ22" s="21">
        <f t="shared" si="10"/>
        <v>14136.5</v>
      </c>
      <c r="AK22" s="22">
        <f t="shared" si="11"/>
        <v>504875</v>
      </c>
      <c r="AL22" s="20" t="s">
        <v>654</v>
      </c>
      <c r="AM22" s="20">
        <f>$AJ22*VLOOKUP($AL22,Sheet2!$C$1:$D$66,2,FALSE)</f>
        <v>7916.4400000000005</v>
      </c>
    </row>
    <row r="23" spans="1:39" x14ac:dyDescent="0.25">
      <c r="A23" s="1">
        <v>42404</v>
      </c>
      <c r="B23" s="2">
        <v>17818</v>
      </c>
      <c r="C23" s="3">
        <v>0</v>
      </c>
      <c r="D23" s="4">
        <v>2</v>
      </c>
      <c r="E23" s="5" t="s">
        <v>69</v>
      </c>
      <c r="F23" s="6">
        <v>1084.5999999999999</v>
      </c>
      <c r="G23" s="7" t="s">
        <v>22</v>
      </c>
      <c r="H23" s="8" t="s">
        <v>23</v>
      </c>
      <c r="I23" s="9">
        <v>180.31299999999999</v>
      </c>
      <c r="J23" s="6">
        <v>0</v>
      </c>
      <c r="K23" s="6">
        <v>403.9</v>
      </c>
      <c r="L23" s="6">
        <v>5048.75</v>
      </c>
      <c r="M23" s="6">
        <v>5452.65</v>
      </c>
      <c r="N23" s="10" t="s">
        <v>95</v>
      </c>
      <c r="O23" s="10" t="s">
        <v>161</v>
      </c>
      <c r="P23" s="11" t="s">
        <v>32</v>
      </c>
      <c r="Q23" s="11" t="s">
        <v>52</v>
      </c>
      <c r="R23" s="1">
        <v>42370</v>
      </c>
      <c r="S23" s="1">
        <v>42593</v>
      </c>
      <c r="T23" s="12" t="s">
        <v>25</v>
      </c>
      <c r="U23" s="13" t="s">
        <v>282</v>
      </c>
      <c r="V23" s="13" t="s">
        <v>85</v>
      </c>
      <c r="W23" t="s">
        <v>195</v>
      </c>
      <c r="X23" s="16" t="str">
        <f t="shared" si="0"/>
        <v xml:space="preserve">Mediacom (Switzerland) - CHE - Ikea - 2016_Healthy_Living - </v>
      </c>
      <c r="Y23" s="17" t="s">
        <v>410</v>
      </c>
      <c r="Z23" s="16" t="str">
        <f t="shared" si="1"/>
        <v>Mediacom (Switzerland)</v>
      </c>
      <c r="AA23" s="16" t="str">
        <f t="shared" si="2"/>
        <v>Mediacom (Switzerland) - CHE - Ikea</v>
      </c>
      <c r="AB23" s="16" t="str">
        <f t="shared" si="3"/>
        <v>Xaxis Premium_XAXIS-XP-WB-F</v>
      </c>
      <c r="AC23" s="16" t="str">
        <f>VLOOKUP($U23,Sheet3!$A$1:$D$438,3,FALSE)</f>
        <v>31.01.2016</v>
      </c>
      <c r="AD23" s="16" t="str">
        <f>VLOOKUP($U23,Sheet3!$A$1:$D$438,4,FALSE)</f>
        <v>21.02.2016</v>
      </c>
      <c r="AE23" s="20" t="str">
        <f t="shared" si="4"/>
        <v>Xaxis Premium_XAXIS-XP-WB-F_Januar 2016</v>
      </c>
      <c r="AF23" s="20" t="s">
        <v>415</v>
      </c>
      <c r="AG23" s="20" t="str">
        <f t="shared" si="5"/>
        <v>Xaxis Premium</v>
      </c>
      <c r="AH23" s="20" t="s">
        <v>420</v>
      </c>
      <c r="AI23" s="21">
        <f t="shared" si="9"/>
        <v>27.999922357234365</v>
      </c>
      <c r="AJ23" s="21">
        <f t="shared" si="10"/>
        <v>5048.75</v>
      </c>
      <c r="AK23" s="22">
        <f t="shared" si="11"/>
        <v>180313</v>
      </c>
      <c r="AL23" s="20" t="s">
        <v>654</v>
      </c>
      <c r="AM23" s="20">
        <f>$AJ23*VLOOKUP($AL23,Sheet2!$C$1:$D$66,2,FALSE)</f>
        <v>2827.3</v>
      </c>
    </row>
    <row r="24" spans="1:39" x14ac:dyDescent="0.25">
      <c r="A24" s="1">
        <v>42404</v>
      </c>
      <c r="B24" s="2">
        <v>17818</v>
      </c>
      <c r="C24" s="3">
        <v>0</v>
      </c>
      <c r="D24" s="4">
        <v>3</v>
      </c>
      <c r="E24" s="5" t="s">
        <v>70</v>
      </c>
      <c r="F24" s="6">
        <v>204.34</v>
      </c>
      <c r="G24" s="7" t="s">
        <v>22</v>
      </c>
      <c r="H24" s="8" t="s">
        <v>23</v>
      </c>
      <c r="I24" s="9">
        <v>36.063000000000002</v>
      </c>
      <c r="J24" s="6">
        <v>0</v>
      </c>
      <c r="K24" s="6">
        <v>80.8</v>
      </c>
      <c r="L24" s="6">
        <v>1009.75</v>
      </c>
      <c r="M24" s="6">
        <v>1090.55</v>
      </c>
      <c r="N24" s="10" t="s">
        <v>95</v>
      </c>
      <c r="O24" s="10" t="s">
        <v>161</v>
      </c>
      <c r="P24" s="11" t="s">
        <v>32</v>
      </c>
      <c r="Q24" s="11" t="s">
        <v>52</v>
      </c>
      <c r="R24" s="1">
        <v>42370</v>
      </c>
      <c r="S24" s="1">
        <v>42593</v>
      </c>
      <c r="T24" s="12" t="s">
        <v>25</v>
      </c>
      <c r="U24" s="13" t="s">
        <v>282</v>
      </c>
      <c r="V24" s="13" t="s">
        <v>85</v>
      </c>
      <c r="W24" t="s">
        <v>195</v>
      </c>
      <c r="X24" s="16" t="str">
        <f t="shared" si="0"/>
        <v xml:space="preserve">Mediacom (Switzerland) - CHE - Ikea - 2016_Healthy_Living - </v>
      </c>
      <c r="Y24" s="17" t="s">
        <v>410</v>
      </c>
      <c r="Z24" s="16" t="str">
        <f t="shared" si="1"/>
        <v>Mediacom (Switzerland)</v>
      </c>
      <c r="AA24" s="16" t="str">
        <f t="shared" si="2"/>
        <v>Mediacom (Switzerland) - CHE - Ikea</v>
      </c>
      <c r="AB24" s="16" t="str">
        <f t="shared" si="3"/>
        <v>Xaxis Premium_XAXIS-XP-WB-I</v>
      </c>
      <c r="AC24" s="16" t="str">
        <f>VLOOKUP($U24,Sheet3!$A$1:$D$438,3,FALSE)</f>
        <v>31.01.2016</v>
      </c>
      <c r="AD24" s="16" t="str">
        <f>VLOOKUP($U24,Sheet3!$A$1:$D$438,4,FALSE)</f>
        <v>21.02.2016</v>
      </c>
      <c r="AE24" s="20" t="str">
        <f t="shared" si="4"/>
        <v>Xaxis Premium_XAXIS-XP-WB-I_Januar 2016</v>
      </c>
      <c r="AF24" s="20" t="s">
        <v>415</v>
      </c>
      <c r="AG24" s="20" t="str">
        <f t="shared" si="5"/>
        <v>Xaxis Premium</v>
      </c>
      <c r="AH24" s="20" t="s">
        <v>420</v>
      </c>
      <c r="AI24" s="21">
        <f t="shared" si="9"/>
        <v>27.999611790477775</v>
      </c>
      <c r="AJ24" s="21">
        <f t="shared" si="10"/>
        <v>1009.75</v>
      </c>
      <c r="AK24" s="22">
        <f t="shared" si="11"/>
        <v>36063</v>
      </c>
      <c r="AL24" s="20" t="s">
        <v>654</v>
      </c>
      <c r="AM24" s="20">
        <f>$AJ24*VLOOKUP($AL24,Sheet2!$C$1:$D$66,2,FALSE)</f>
        <v>565.46</v>
      </c>
    </row>
    <row r="25" spans="1:39" x14ac:dyDescent="0.25">
      <c r="A25" s="1">
        <v>42404</v>
      </c>
      <c r="B25" s="2">
        <v>17819</v>
      </c>
      <c r="C25" s="3">
        <v>0</v>
      </c>
      <c r="D25" s="4">
        <v>1</v>
      </c>
      <c r="E25" s="5" t="s">
        <v>72</v>
      </c>
      <c r="F25" s="6">
        <v>4074.95</v>
      </c>
      <c r="G25" s="7" t="s">
        <v>22</v>
      </c>
      <c r="H25" s="8" t="s">
        <v>23</v>
      </c>
      <c r="I25" s="9">
        <v>241.05</v>
      </c>
      <c r="J25" s="6">
        <v>0</v>
      </c>
      <c r="K25" s="6">
        <v>559.25</v>
      </c>
      <c r="L25" s="6">
        <v>6990.45</v>
      </c>
      <c r="M25" s="6">
        <v>7549.7</v>
      </c>
      <c r="N25" s="10" t="s">
        <v>28</v>
      </c>
      <c r="O25" s="10" t="s">
        <v>161</v>
      </c>
      <c r="P25" s="11" t="s">
        <v>32</v>
      </c>
      <c r="Q25" s="11" t="s">
        <v>73</v>
      </c>
      <c r="R25" s="1">
        <v>42370</v>
      </c>
      <c r="S25" s="1">
        <v>42593</v>
      </c>
      <c r="T25" s="12" t="s">
        <v>25</v>
      </c>
      <c r="U25" s="13" t="s">
        <v>99</v>
      </c>
      <c r="V25" s="13" t="s">
        <v>85</v>
      </c>
      <c r="W25" t="s">
        <v>196</v>
      </c>
      <c r="X25" s="16" t="str">
        <f t="shared" si="0"/>
        <v xml:space="preserve">Mediacom (Switzerland) - CHE - Media Markt E-Commerce AG - 2016_2_Video_N_2016_CW03 - </v>
      </c>
      <c r="Y25" s="17" t="s">
        <v>410</v>
      </c>
      <c r="Z25" s="16" t="str">
        <f t="shared" si="1"/>
        <v>Mediacom (Switzerland)</v>
      </c>
      <c r="AA25" s="16" t="str">
        <f t="shared" si="2"/>
        <v>Mediacom (Switzerland) - CHE - Media Markt E-Commerce AG</v>
      </c>
      <c r="AB25" s="16" t="str">
        <f t="shared" si="3"/>
        <v>Xaxis TV_XAXIS-XT-ROLLS-D</v>
      </c>
      <c r="AC25" s="16" t="str">
        <f>VLOOKUP($U25,Sheet3!$A$1:$D$438,3,FALSE)</f>
        <v>19.01.2016</v>
      </c>
      <c r="AD25" s="16" t="str">
        <f>VLOOKUP($U25,Sheet3!$A$1:$D$438,4,FALSE)</f>
        <v>24.01.2016</v>
      </c>
      <c r="AE25" s="20" t="str">
        <f t="shared" si="4"/>
        <v>Xaxis TV_XAXIS-XT-ROLLS-D_Januar 2016</v>
      </c>
      <c r="AF25" s="20" t="s">
        <v>816</v>
      </c>
      <c r="AG25" s="20" t="str">
        <f t="shared" si="5"/>
        <v>Xaxis TV</v>
      </c>
      <c r="AH25" s="20" t="s">
        <v>420</v>
      </c>
      <c r="AI25" s="21">
        <f t="shared" si="9"/>
        <v>28.999999999999996</v>
      </c>
      <c r="AJ25" s="21">
        <f t="shared" si="10"/>
        <v>6990.45</v>
      </c>
      <c r="AK25" s="22">
        <f t="shared" si="11"/>
        <v>241050</v>
      </c>
      <c r="AL25" s="20" t="s">
        <v>653</v>
      </c>
      <c r="AM25" s="20">
        <f>$AJ25*VLOOKUP($AL25,Sheet2!$C$1:$D$66,2,FALSE)</f>
        <v>4264.1745000000001</v>
      </c>
    </row>
    <row r="26" spans="1:39" x14ac:dyDescent="0.25">
      <c r="A26" s="1">
        <v>42404</v>
      </c>
      <c r="B26" s="2">
        <v>17819</v>
      </c>
      <c r="C26" s="3">
        <v>0</v>
      </c>
      <c r="D26" s="4">
        <v>4</v>
      </c>
      <c r="E26" s="5" t="s">
        <v>76</v>
      </c>
      <c r="F26" s="6">
        <v>1350</v>
      </c>
      <c r="G26" s="7" t="s">
        <v>22</v>
      </c>
      <c r="H26" s="8" t="s">
        <v>23</v>
      </c>
      <c r="I26" s="9">
        <v>83.45</v>
      </c>
      <c r="J26" s="6">
        <v>0</v>
      </c>
      <c r="K26" s="6">
        <v>193.6</v>
      </c>
      <c r="L26" s="6">
        <v>2420.0500000000002</v>
      </c>
      <c r="M26" s="6">
        <v>2613.65</v>
      </c>
      <c r="N26" s="10" t="s">
        <v>28</v>
      </c>
      <c r="O26" s="10" t="s">
        <v>161</v>
      </c>
      <c r="P26" s="11" t="s">
        <v>32</v>
      </c>
      <c r="Q26" s="11" t="s">
        <v>73</v>
      </c>
      <c r="R26" s="1">
        <v>42370</v>
      </c>
      <c r="S26" s="1">
        <v>42593</v>
      </c>
      <c r="T26" s="12" t="s">
        <v>25</v>
      </c>
      <c r="U26" s="13" t="s">
        <v>99</v>
      </c>
      <c r="V26" s="13" t="s">
        <v>85</v>
      </c>
      <c r="W26" t="s">
        <v>196</v>
      </c>
      <c r="X26" s="16" t="str">
        <f t="shared" si="0"/>
        <v xml:space="preserve">Mediacom (Switzerland) - CHE - Media Markt E-Commerce AG - 2016_2_Video_N_2016_CW03 - </v>
      </c>
      <c r="Y26" s="17" t="s">
        <v>410</v>
      </c>
      <c r="Z26" s="16" t="str">
        <f t="shared" si="1"/>
        <v>Mediacom (Switzerland)</v>
      </c>
      <c r="AA26" s="16" t="str">
        <f t="shared" si="2"/>
        <v>Mediacom (Switzerland) - CHE - Media Markt E-Commerce AG</v>
      </c>
      <c r="AB26" s="16" t="str">
        <f t="shared" si="3"/>
        <v>Xaxis TV_XAXIS-XT-ROLLS-F</v>
      </c>
      <c r="AC26" s="16" t="str">
        <f>VLOOKUP($U26,Sheet3!$A$1:$D$438,3,FALSE)</f>
        <v>19.01.2016</v>
      </c>
      <c r="AD26" s="16" t="str">
        <f>VLOOKUP($U26,Sheet3!$A$1:$D$438,4,FALSE)</f>
        <v>24.01.2016</v>
      </c>
      <c r="AE26" s="20" t="str">
        <f t="shared" si="4"/>
        <v>Xaxis TV_XAXIS-XT-ROLLS-F_Januar 2016</v>
      </c>
      <c r="AF26" s="20" t="s">
        <v>816</v>
      </c>
      <c r="AG26" s="20" t="str">
        <f t="shared" si="5"/>
        <v>Xaxis TV</v>
      </c>
      <c r="AH26" s="20" t="s">
        <v>420</v>
      </c>
      <c r="AI26" s="21">
        <f t="shared" si="9"/>
        <v>29</v>
      </c>
      <c r="AJ26" s="21">
        <f t="shared" si="10"/>
        <v>2420.0500000000002</v>
      </c>
      <c r="AK26" s="22">
        <f t="shared" si="11"/>
        <v>83450</v>
      </c>
      <c r="AL26" s="20" t="s">
        <v>653</v>
      </c>
      <c r="AM26" s="20">
        <f>$AJ26*VLOOKUP($AL26,Sheet2!$C$1:$D$66,2,FALSE)</f>
        <v>1476.2305000000001</v>
      </c>
    </row>
    <row r="27" spans="1:39" x14ac:dyDescent="0.25">
      <c r="A27" s="1">
        <v>42404</v>
      </c>
      <c r="B27" s="2">
        <v>17819</v>
      </c>
      <c r="C27" s="3">
        <v>0</v>
      </c>
      <c r="D27" s="4">
        <v>6</v>
      </c>
      <c r="E27" s="5" t="s">
        <v>77</v>
      </c>
      <c r="F27" s="6">
        <v>235.07</v>
      </c>
      <c r="G27" s="7" t="s">
        <v>22</v>
      </c>
      <c r="H27" s="8" t="s">
        <v>23</v>
      </c>
      <c r="I27" s="9">
        <v>14.4</v>
      </c>
      <c r="J27" s="6">
        <v>0</v>
      </c>
      <c r="K27" s="6">
        <v>33.4</v>
      </c>
      <c r="L27" s="6">
        <v>417.6</v>
      </c>
      <c r="M27" s="6">
        <v>451</v>
      </c>
      <c r="N27" s="10" t="s">
        <v>28</v>
      </c>
      <c r="O27" s="10" t="s">
        <v>161</v>
      </c>
      <c r="P27" s="11" t="s">
        <v>32</v>
      </c>
      <c r="Q27" s="11" t="s">
        <v>73</v>
      </c>
      <c r="R27" s="1">
        <v>42370</v>
      </c>
      <c r="S27" s="1">
        <v>42593</v>
      </c>
      <c r="T27" s="12" t="s">
        <v>25</v>
      </c>
      <c r="U27" s="13" t="s">
        <v>99</v>
      </c>
      <c r="V27" s="13" t="s">
        <v>85</v>
      </c>
      <c r="W27" t="s">
        <v>196</v>
      </c>
      <c r="X27" s="16" t="str">
        <f t="shared" si="0"/>
        <v xml:space="preserve">Mediacom (Switzerland) - CHE - Media Markt E-Commerce AG - 2016_2_Video_N_2016_CW03 - </v>
      </c>
      <c r="Y27" s="17" t="s">
        <v>410</v>
      </c>
      <c r="Z27" s="16" t="str">
        <f t="shared" si="1"/>
        <v>Mediacom (Switzerland)</v>
      </c>
      <c r="AA27" s="16" t="str">
        <f t="shared" si="2"/>
        <v>Mediacom (Switzerland) - CHE - Media Markt E-Commerce AG</v>
      </c>
      <c r="AB27" s="16" t="str">
        <f t="shared" si="3"/>
        <v>Xaxis TV_XAXIS-XT-ROLLS-I</v>
      </c>
      <c r="AC27" s="16" t="str">
        <f>VLOOKUP($U27,Sheet3!$A$1:$D$438,3,FALSE)</f>
        <v>19.01.2016</v>
      </c>
      <c r="AD27" s="16" t="str">
        <f>VLOOKUP($U27,Sheet3!$A$1:$D$438,4,FALSE)</f>
        <v>24.01.2016</v>
      </c>
      <c r="AE27" s="20" t="str">
        <f t="shared" si="4"/>
        <v>Xaxis TV_XAXIS-XT-ROLLS-I_Januar 2016</v>
      </c>
      <c r="AF27" s="20" t="s">
        <v>816</v>
      </c>
      <c r="AG27" s="20" t="str">
        <f t="shared" si="5"/>
        <v>Xaxis TV</v>
      </c>
      <c r="AH27" s="20" t="s">
        <v>420</v>
      </c>
      <c r="AI27" s="21">
        <f t="shared" si="9"/>
        <v>29</v>
      </c>
      <c r="AJ27" s="21">
        <f t="shared" si="10"/>
        <v>417.6</v>
      </c>
      <c r="AK27" s="22">
        <f t="shared" si="11"/>
        <v>14400</v>
      </c>
      <c r="AL27" s="20" t="s">
        <v>653</v>
      </c>
      <c r="AM27" s="20">
        <f>$AJ27*VLOOKUP($AL27,Sheet2!$C$1:$D$66,2,FALSE)</f>
        <v>254.73600000000002</v>
      </c>
    </row>
    <row r="28" spans="1:39" x14ac:dyDescent="0.25">
      <c r="A28" s="1">
        <v>42404</v>
      </c>
      <c r="B28" s="2">
        <v>17820</v>
      </c>
      <c r="C28" s="3">
        <v>0</v>
      </c>
      <c r="D28" s="4">
        <v>1</v>
      </c>
      <c r="E28" s="5" t="s">
        <v>72</v>
      </c>
      <c r="F28" s="6">
        <v>903.35</v>
      </c>
      <c r="G28" s="7" t="s">
        <v>22</v>
      </c>
      <c r="H28" s="8" t="s">
        <v>23</v>
      </c>
      <c r="I28" s="9">
        <v>53.436999999999998</v>
      </c>
      <c r="J28" s="6">
        <v>0</v>
      </c>
      <c r="K28" s="6">
        <v>123.95</v>
      </c>
      <c r="L28" s="6">
        <v>1549.65</v>
      </c>
      <c r="M28" s="6">
        <v>1673.6</v>
      </c>
      <c r="N28" s="10" t="s">
        <v>28</v>
      </c>
      <c r="O28" s="10" t="s">
        <v>161</v>
      </c>
      <c r="P28" s="11" t="s">
        <v>32</v>
      </c>
      <c r="Q28" s="11" t="s">
        <v>73</v>
      </c>
      <c r="R28" s="1">
        <v>42370</v>
      </c>
      <c r="S28" s="1">
        <v>42593</v>
      </c>
      <c r="T28" s="12" t="s">
        <v>25</v>
      </c>
      <c r="U28" s="13" t="s">
        <v>75</v>
      </c>
      <c r="V28" s="13" t="s">
        <v>85</v>
      </c>
      <c r="W28" t="s">
        <v>196</v>
      </c>
      <c r="X28" s="16" t="str">
        <f t="shared" si="0"/>
        <v xml:space="preserve">Mediacom (Switzerland) - CHE - Media Markt E-Commerce AG - 2016_2_Video_N_2015_CW53 - </v>
      </c>
      <c r="Y28" s="17" t="s">
        <v>410</v>
      </c>
      <c r="Z28" s="16" t="str">
        <f t="shared" si="1"/>
        <v>Mediacom (Switzerland)</v>
      </c>
      <c r="AA28" s="16" t="str">
        <f t="shared" si="2"/>
        <v>Mediacom (Switzerland) - CHE - Media Markt E-Commerce AG</v>
      </c>
      <c r="AB28" s="16" t="str">
        <f t="shared" si="3"/>
        <v>Xaxis TV_XAXIS-XT-ROLLS-D</v>
      </c>
      <c r="AC28" s="16" t="str">
        <f>VLOOKUP($U28,Sheet3!$A$1:$D$438,3,FALSE)</f>
        <v>29.12.2016</v>
      </c>
      <c r="AD28" s="16" t="str">
        <f>VLOOKUP($U28,Sheet3!$A$1:$D$438,4,FALSE)</f>
        <v>04.01.2016</v>
      </c>
      <c r="AE28" s="20" t="str">
        <f t="shared" si="4"/>
        <v>Xaxis TV_XAXIS-XT-ROLLS-D_Januar 2016</v>
      </c>
      <c r="AF28" s="20" t="s">
        <v>816</v>
      </c>
      <c r="AG28" s="20" t="str">
        <f t="shared" si="5"/>
        <v>Xaxis TV</v>
      </c>
      <c r="AH28" s="20" t="s">
        <v>420</v>
      </c>
      <c r="AI28" s="21">
        <f t="shared" si="9"/>
        <v>28.999569586616015</v>
      </c>
      <c r="AJ28" s="21">
        <f t="shared" si="10"/>
        <v>1549.65</v>
      </c>
      <c r="AK28" s="22">
        <f t="shared" si="11"/>
        <v>53437</v>
      </c>
      <c r="AL28" s="20" t="s">
        <v>653</v>
      </c>
      <c r="AM28" s="20">
        <f>$AJ28*VLOOKUP($AL28,Sheet2!$C$1:$D$66,2,FALSE)</f>
        <v>945.28650000000005</v>
      </c>
    </row>
    <row r="29" spans="1:39" x14ac:dyDescent="0.25">
      <c r="A29" s="1">
        <v>42404</v>
      </c>
      <c r="B29" s="2">
        <v>17820</v>
      </c>
      <c r="C29" s="3">
        <v>0</v>
      </c>
      <c r="D29" s="4">
        <v>2</v>
      </c>
      <c r="E29" s="5" t="s">
        <v>72</v>
      </c>
      <c r="F29" s="6">
        <v>814.89</v>
      </c>
      <c r="G29" s="7" t="s">
        <v>22</v>
      </c>
      <c r="H29" s="8" t="s">
        <v>23</v>
      </c>
      <c r="I29" s="9">
        <v>48.204000000000001</v>
      </c>
      <c r="J29" s="6">
        <v>0</v>
      </c>
      <c r="K29" s="6">
        <v>111.85</v>
      </c>
      <c r="L29" s="6">
        <v>1397.9</v>
      </c>
      <c r="M29" s="6">
        <v>1509.75</v>
      </c>
      <c r="N29" s="10" t="s">
        <v>28</v>
      </c>
      <c r="O29" s="10" t="s">
        <v>161</v>
      </c>
      <c r="P29" s="11" t="s">
        <v>32</v>
      </c>
      <c r="Q29" s="11" t="s">
        <v>73</v>
      </c>
      <c r="R29" s="1">
        <v>42370</v>
      </c>
      <c r="S29" s="1">
        <v>42593</v>
      </c>
      <c r="T29" s="12" t="s">
        <v>25</v>
      </c>
      <c r="U29" s="13" t="s">
        <v>75</v>
      </c>
      <c r="V29" s="13" t="s">
        <v>85</v>
      </c>
      <c r="W29" t="s">
        <v>196</v>
      </c>
      <c r="X29" s="16" t="str">
        <f t="shared" si="0"/>
        <v xml:space="preserve">Mediacom (Switzerland) - CHE - Media Markt E-Commerce AG - 2016_2_Video_N_2015_CW53 - </v>
      </c>
      <c r="Y29" s="17" t="s">
        <v>410</v>
      </c>
      <c r="Z29" s="16" t="str">
        <f t="shared" si="1"/>
        <v>Mediacom (Switzerland)</v>
      </c>
      <c r="AA29" s="16" t="str">
        <f t="shared" si="2"/>
        <v>Mediacom (Switzerland) - CHE - Media Markt E-Commerce AG</v>
      </c>
      <c r="AB29" s="16" t="str">
        <f t="shared" si="3"/>
        <v>Xaxis TV_XAXIS-XT-ROLLS-D</v>
      </c>
      <c r="AC29" s="16" t="str">
        <f>VLOOKUP($U29,Sheet3!$A$1:$D$438,3,FALSE)</f>
        <v>29.12.2016</v>
      </c>
      <c r="AD29" s="16" t="str">
        <f>VLOOKUP($U29,Sheet3!$A$1:$D$438,4,FALSE)</f>
        <v>04.01.2016</v>
      </c>
      <c r="AE29" s="20" t="str">
        <f t="shared" si="4"/>
        <v>Xaxis TV_XAXIS-XT-ROLLS-D_Januar 2016</v>
      </c>
      <c r="AF29" s="20" t="s">
        <v>816</v>
      </c>
      <c r="AG29" s="20" t="str">
        <f t="shared" si="5"/>
        <v>Xaxis TV</v>
      </c>
      <c r="AH29" s="20" t="s">
        <v>420</v>
      </c>
      <c r="AI29" s="21">
        <f t="shared" si="9"/>
        <v>28.999668077337983</v>
      </c>
      <c r="AJ29" s="21">
        <f t="shared" si="10"/>
        <v>1397.9</v>
      </c>
      <c r="AK29" s="22">
        <f t="shared" si="11"/>
        <v>48204</v>
      </c>
      <c r="AL29" s="20" t="s">
        <v>653</v>
      </c>
      <c r="AM29" s="20">
        <f>$AJ29*VLOOKUP($AL29,Sheet2!$C$1:$D$66,2,FALSE)</f>
        <v>852.71900000000005</v>
      </c>
    </row>
    <row r="30" spans="1:39" x14ac:dyDescent="0.25">
      <c r="A30" s="1">
        <v>42404</v>
      </c>
      <c r="B30" s="2">
        <v>17820</v>
      </c>
      <c r="C30" s="3">
        <v>0</v>
      </c>
      <c r="D30" s="4">
        <v>3</v>
      </c>
      <c r="E30" s="5" t="s">
        <v>76</v>
      </c>
      <c r="F30" s="6">
        <v>259.18</v>
      </c>
      <c r="G30" s="7" t="s">
        <v>22</v>
      </c>
      <c r="H30" s="8" t="s">
        <v>23</v>
      </c>
      <c r="I30" s="9">
        <v>16.021000000000001</v>
      </c>
      <c r="J30" s="6">
        <v>0</v>
      </c>
      <c r="K30" s="6">
        <v>37.15</v>
      </c>
      <c r="L30" s="6">
        <v>464.6</v>
      </c>
      <c r="M30" s="6">
        <v>501.75</v>
      </c>
      <c r="N30" s="10" t="s">
        <v>28</v>
      </c>
      <c r="O30" s="10" t="s">
        <v>161</v>
      </c>
      <c r="P30" s="11" t="s">
        <v>32</v>
      </c>
      <c r="Q30" s="11" t="s">
        <v>73</v>
      </c>
      <c r="R30" s="1">
        <v>42370</v>
      </c>
      <c r="S30" s="1">
        <v>42593</v>
      </c>
      <c r="T30" s="12" t="s">
        <v>25</v>
      </c>
      <c r="U30" s="13" t="s">
        <v>75</v>
      </c>
      <c r="V30" s="13" t="s">
        <v>85</v>
      </c>
      <c r="W30" t="s">
        <v>196</v>
      </c>
      <c r="X30" s="16" t="str">
        <f t="shared" si="0"/>
        <v xml:space="preserve">Mediacom (Switzerland) - CHE - Media Markt E-Commerce AG - 2016_2_Video_N_2015_CW53 - </v>
      </c>
      <c r="Y30" s="17" t="s">
        <v>410</v>
      </c>
      <c r="Z30" s="16" t="str">
        <f t="shared" si="1"/>
        <v>Mediacom (Switzerland)</v>
      </c>
      <c r="AA30" s="16" t="str">
        <f t="shared" si="2"/>
        <v>Mediacom (Switzerland) - CHE - Media Markt E-Commerce AG</v>
      </c>
      <c r="AB30" s="16" t="str">
        <f t="shared" si="3"/>
        <v>Xaxis TV_XAXIS-XT-ROLLS-F</v>
      </c>
      <c r="AC30" s="16" t="str">
        <f>VLOOKUP($U30,Sheet3!$A$1:$D$438,3,FALSE)</f>
        <v>29.12.2016</v>
      </c>
      <c r="AD30" s="16" t="str">
        <f>VLOOKUP($U30,Sheet3!$A$1:$D$438,4,FALSE)</f>
        <v>04.01.2016</v>
      </c>
      <c r="AE30" s="20" t="str">
        <f t="shared" si="4"/>
        <v>Xaxis TV_XAXIS-XT-ROLLS-F_Januar 2016</v>
      </c>
      <c r="AF30" s="20" t="s">
        <v>816</v>
      </c>
      <c r="AG30" s="20" t="str">
        <f t="shared" si="5"/>
        <v>Xaxis TV</v>
      </c>
      <c r="AH30" s="20" t="s">
        <v>420</v>
      </c>
      <c r="AI30" s="21">
        <f t="shared" si="9"/>
        <v>28.99943823731353</v>
      </c>
      <c r="AJ30" s="21">
        <f t="shared" si="10"/>
        <v>464.6</v>
      </c>
      <c r="AK30" s="22">
        <f t="shared" si="11"/>
        <v>16021</v>
      </c>
      <c r="AL30" s="20" t="s">
        <v>653</v>
      </c>
      <c r="AM30" s="20">
        <f>$AJ30*VLOOKUP($AL30,Sheet2!$C$1:$D$66,2,FALSE)</f>
        <v>283.40600000000001</v>
      </c>
    </row>
    <row r="31" spans="1:39" x14ac:dyDescent="0.25">
      <c r="A31" s="1">
        <v>42404</v>
      </c>
      <c r="B31" s="2">
        <v>17820</v>
      </c>
      <c r="C31" s="3">
        <v>0</v>
      </c>
      <c r="D31" s="4">
        <v>4</v>
      </c>
      <c r="E31" s="5" t="s">
        <v>76</v>
      </c>
      <c r="F31" s="6">
        <v>286.92</v>
      </c>
      <c r="G31" s="7" t="s">
        <v>22</v>
      </c>
      <c r="H31" s="8" t="s">
        <v>23</v>
      </c>
      <c r="I31" s="9">
        <v>17.736000000000001</v>
      </c>
      <c r="J31" s="6">
        <v>0</v>
      </c>
      <c r="K31" s="6">
        <v>41.15</v>
      </c>
      <c r="L31" s="6">
        <v>514.35</v>
      </c>
      <c r="M31" s="6">
        <v>555.5</v>
      </c>
      <c r="N31" s="10" t="s">
        <v>28</v>
      </c>
      <c r="O31" s="10" t="s">
        <v>161</v>
      </c>
      <c r="P31" s="11" t="s">
        <v>32</v>
      </c>
      <c r="Q31" s="11" t="s">
        <v>73</v>
      </c>
      <c r="R31" s="1">
        <v>42370</v>
      </c>
      <c r="S31" s="1">
        <v>42593</v>
      </c>
      <c r="T31" s="12" t="s">
        <v>25</v>
      </c>
      <c r="U31" s="13" t="s">
        <v>75</v>
      </c>
      <c r="V31" s="13" t="s">
        <v>85</v>
      </c>
      <c r="W31" t="s">
        <v>196</v>
      </c>
      <c r="X31" s="16" t="str">
        <f t="shared" si="0"/>
        <v xml:space="preserve">Mediacom (Switzerland) - CHE - Media Markt E-Commerce AG - 2016_2_Video_N_2015_CW53 - </v>
      </c>
      <c r="Y31" s="17" t="s">
        <v>410</v>
      </c>
      <c r="Z31" s="16" t="str">
        <f t="shared" si="1"/>
        <v>Mediacom (Switzerland)</v>
      </c>
      <c r="AA31" s="16" t="str">
        <f t="shared" si="2"/>
        <v>Mediacom (Switzerland) - CHE - Media Markt E-Commerce AG</v>
      </c>
      <c r="AB31" s="16" t="str">
        <f t="shared" si="3"/>
        <v>Xaxis TV_XAXIS-XT-ROLLS-F</v>
      </c>
      <c r="AC31" s="16" t="str">
        <f>VLOOKUP($U31,Sheet3!$A$1:$D$438,3,FALSE)</f>
        <v>29.12.2016</v>
      </c>
      <c r="AD31" s="16" t="str">
        <f>VLOOKUP($U31,Sheet3!$A$1:$D$438,4,FALSE)</f>
        <v>04.01.2016</v>
      </c>
      <c r="AE31" s="20" t="str">
        <f t="shared" si="4"/>
        <v>Xaxis TV_XAXIS-XT-ROLLS-F_Januar 2016</v>
      </c>
      <c r="AF31" s="20" t="s">
        <v>816</v>
      </c>
      <c r="AG31" s="20" t="str">
        <f t="shared" si="5"/>
        <v>Xaxis TV</v>
      </c>
      <c r="AH31" s="20" t="s">
        <v>420</v>
      </c>
      <c r="AI31" s="21">
        <f t="shared" si="9"/>
        <v>29.000338294993234</v>
      </c>
      <c r="AJ31" s="21">
        <f t="shared" si="10"/>
        <v>514.35</v>
      </c>
      <c r="AK31" s="22">
        <f t="shared" si="11"/>
        <v>17736</v>
      </c>
      <c r="AL31" s="20" t="s">
        <v>653</v>
      </c>
      <c r="AM31" s="20">
        <f>$AJ31*VLOOKUP($AL31,Sheet2!$C$1:$D$66,2,FALSE)</f>
        <v>313.75350000000003</v>
      </c>
    </row>
    <row r="32" spans="1:39" x14ac:dyDescent="0.25">
      <c r="A32" s="1">
        <v>42404</v>
      </c>
      <c r="B32" s="2">
        <v>17820</v>
      </c>
      <c r="C32" s="3">
        <v>0</v>
      </c>
      <c r="D32" s="4">
        <v>5</v>
      </c>
      <c r="E32" s="5" t="s">
        <v>77</v>
      </c>
      <c r="F32" s="6">
        <v>35.54</v>
      </c>
      <c r="G32" s="7" t="s">
        <v>22</v>
      </c>
      <c r="H32" s="8" t="s">
        <v>23</v>
      </c>
      <c r="I32" s="9">
        <v>2.177</v>
      </c>
      <c r="J32" s="6">
        <v>0</v>
      </c>
      <c r="K32" s="6">
        <v>5.05</v>
      </c>
      <c r="L32" s="6">
        <v>63.15</v>
      </c>
      <c r="M32" s="6">
        <v>68.2</v>
      </c>
      <c r="N32" s="10" t="s">
        <v>28</v>
      </c>
      <c r="O32" s="10" t="s">
        <v>161</v>
      </c>
      <c r="P32" s="11" t="s">
        <v>32</v>
      </c>
      <c r="Q32" s="11" t="s">
        <v>73</v>
      </c>
      <c r="R32" s="1">
        <v>42370</v>
      </c>
      <c r="S32" s="1">
        <v>42593</v>
      </c>
      <c r="T32" s="12" t="s">
        <v>25</v>
      </c>
      <c r="U32" s="13" t="s">
        <v>75</v>
      </c>
      <c r="V32" s="13" t="s">
        <v>85</v>
      </c>
      <c r="W32" t="s">
        <v>196</v>
      </c>
      <c r="X32" s="16" t="str">
        <f t="shared" si="0"/>
        <v xml:space="preserve">Mediacom (Switzerland) - CHE - Media Markt E-Commerce AG - 2016_2_Video_N_2015_CW53 - </v>
      </c>
      <c r="Y32" s="17" t="s">
        <v>410</v>
      </c>
      <c r="Z32" s="16" t="str">
        <f t="shared" si="1"/>
        <v>Mediacom (Switzerland)</v>
      </c>
      <c r="AA32" s="16" t="str">
        <f t="shared" si="2"/>
        <v>Mediacom (Switzerland) - CHE - Media Markt E-Commerce AG</v>
      </c>
      <c r="AB32" s="16" t="str">
        <f t="shared" si="3"/>
        <v>Xaxis TV_XAXIS-XT-ROLLS-I</v>
      </c>
      <c r="AC32" s="16" t="str">
        <f>VLOOKUP($U32,Sheet3!$A$1:$D$438,3,FALSE)</f>
        <v>29.12.2016</v>
      </c>
      <c r="AD32" s="16" t="str">
        <f>VLOOKUP($U32,Sheet3!$A$1:$D$438,4,FALSE)</f>
        <v>04.01.2016</v>
      </c>
      <c r="AE32" s="20" t="str">
        <f t="shared" si="4"/>
        <v>Xaxis TV_XAXIS-XT-ROLLS-I_Januar 2016</v>
      </c>
      <c r="AF32" s="20" t="s">
        <v>816</v>
      </c>
      <c r="AG32" s="20" t="str">
        <f t="shared" si="5"/>
        <v>Xaxis TV</v>
      </c>
      <c r="AH32" s="20" t="s">
        <v>420</v>
      </c>
      <c r="AI32" s="21">
        <f t="shared" si="9"/>
        <v>29.007808911345887</v>
      </c>
      <c r="AJ32" s="21">
        <f t="shared" si="10"/>
        <v>63.15</v>
      </c>
      <c r="AK32" s="22">
        <f t="shared" si="11"/>
        <v>2177</v>
      </c>
      <c r="AL32" s="20" t="s">
        <v>653</v>
      </c>
      <c r="AM32" s="20">
        <f>$AJ32*VLOOKUP($AL32,Sheet2!$C$1:$D$66,2,FALSE)</f>
        <v>38.521499999999996</v>
      </c>
    </row>
    <row r="33" spans="1:39" x14ac:dyDescent="0.25">
      <c r="A33" s="1">
        <v>42404</v>
      </c>
      <c r="B33" s="2">
        <v>17820</v>
      </c>
      <c r="C33" s="3">
        <v>0</v>
      </c>
      <c r="D33" s="4">
        <v>6</v>
      </c>
      <c r="E33" s="5" t="s">
        <v>77</v>
      </c>
      <c r="F33" s="6">
        <v>34.58</v>
      </c>
      <c r="G33" s="7" t="s">
        <v>22</v>
      </c>
      <c r="H33" s="8" t="s">
        <v>23</v>
      </c>
      <c r="I33" s="9">
        <v>2.1179999999999999</v>
      </c>
      <c r="J33" s="6">
        <v>0</v>
      </c>
      <c r="K33" s="6">
        <v>4.9000000000000004</v>
      </c>
      <c r="L33" s="6">
        <v>61.4</v>
      </c>
      <c r="M33" s="6">
        <v>66.3</v>
      </c>
      <c r="N33" s="10" t="s">
        <v>28</v>
      </c>
      <c r="O33" s="10" t="s">
        <v>161</v>
      </c>
      <c r="P33" s="11" t="s">
        <v>32</v>
      </c>
      <c r="Q33" s="11" t="s">
        <v>73</v>
      </c>
      <c r="R33" s="1">
        <v>42370</v>
      </c>
      <c r="S33" s="1">
        <v>42593</v>
      </c>
      <c r="T33" s="12" t="s">
        <v>25</v>
      </c>
      <c r="U33" s="13" t="s">
        <v>75</v>
      </c>
      <c r="V33" s="13" t="s">
        <v>85</v>
      </c>
      <c r="W33" t="s">
        <v>196</v>
      </c>
      <c r="X33" s="16" t="str">
        <f t="shared" si="0"/>
        <v xml:space="preserve">Mediacom (Switzerland) - CHE - Media Markt E-Commerce AG - 2016_2_Video_N_2015_CW53 - </v>
      </c>
      <c r="Y33" s="17" t="s">
        <v>410</v>
      </c>
      <c r="Z33" s="16" t="str">
        <f t="shared" si="1"/>
        <v>Mediacom (Switzerland)</v>
      </c>
      <c r="AA33" s="16" t="str">
        <f t="shared" si="2"/>
        <v>Mediacom (Switzerland) - CHE - Media Markt E-Commerce AG</v>
      </c>
      <c r="AB33" s="16" t="str">
        <f t="shared" si="3"/>
        <v>Xaxis TV_XAXIS-XT-ROLLS-I</v>
      </c>
      <c r="AC33" s="16" t="str">
        <f>VLOOKUP($U33,Sheet3!$A$1:$D$438,3,FALSE)</f>
        <v>29.12.2016</v>
      </c>
      <c r="AD33" s="16" t="str">
        <f>VLOOKUP($U33,Sheet3!$A$1:$D$438,4,FALSE)</f>
        <v>04.01.2016</v>
      </c>
      <c r="AE33" s="20" t="str">
        <f t="shared" si="4"/>
        <v>Xaxis TV_XAXIS-XT-ROLLS-I_Januar 2016</v>
      </c>
      <c r="AF33" s="20" t="s">
        <v>816</v>
      </c>
      <c r="AG33" s="20" t="str">
        <f t="shared" si="5"/>
        <v>Xaxis TV</v>
      </c>
      <c r="AH33" s="20" t="s">
        <v>420</v>
      </c>
      <c r="AI33" s="21">
        <f>(AJ33/AK33)</f>
        <v>61.4</v>
      </c>
      <c r="AJ33" s="21">
        <f t="shared" si="10"/>
        <v>61.4</v>
      </c>
      <c r="AK33" s="22">
        <v>1</v>
      </c>
      <c r="AL33" s="20" t="s">
        <v>653</v>
      </c>
      <c r="AM33" s="20">
        <f>$AJ33*VLOOKUP($AL33,Sheet2!$C$1:$D$66,2,FALSE)</f>
        <v>37.454000000000001</v>
      </c>
    </row>
    <row r="34" spans="1:39" x14ac:dyDescent="0.25">
      <c r="A34" s="1">
        <v>42404</v>
      </c>
      <c r="B34" s="2">
        <v>17822</v>
      </c>
      <c r="C34" s="3">
        <v>0</v>
      </c>
      <c r="D34" s="4">
        <v>7</v>
      </c>
      <c r="E34" s="5" t="s">
        <v>61</v>
      </c>
      <c r="F34" s="6">
        <v>456.38</v>
      </c>
      <c r="G34" s="7" t="s">
        <v>22</v>
      </c>
      <c r="H34" s="8" t="s">
        <v>23</v>
      </c>
      <c r="I34" s="9">
        <v>100</v>
      </c>
      <c r="J34" s="6">
        <v>0</v>
      </c>
      <c r="K34" s="6">
        <v>64</v>
      </c>
      <c r="L34" s="6">
        <v>800</v>
      </c>
      <c r="M34" s="6">
        <v>864</v>
      </c>
      <c r="N34" s="10" t="s">
        <v>28</v>
      </c>
      <c r="O34" s="10" t="s">
        <v>161</v>
      </c>
      <c r="P34" s="11" t="s">
        <v>32</v>
      </c>
      <c r="Q34" s="11" t="s">
        <v>52</v>
      </c>
      <c r="R34" s="1">
        <v>42370</v>
      </c>
      <c r="S34" s="1">
        <v>42593</v>
      </c>
      <c r="T34" s="12" t="s">
        <v>25</v>
      </c>
      <c r="U34" s="13" t="s">
        <v>89</v>
      </c>
      <c r="V34" s="13" t="s">
        <v>85</v>
      </c>
      <c r="W34" t="s">
        <v>196</v>
      </c>
      <c r="X34" s="16" t="str">
        <f t="shared" si="0"/>
        <v xml:space="preserve">Mediacom (Switzerland) - CHE - Media Markt E-Commerce AG - 2016_2_DIS_FlyerFlight_2016_CW03 - </v>
      </c>
      <c r="Y34" s="17" t="s">
        <v>410</v>
      </c>
      <c r="Z34" s="16" t="str">
        <f t="shared" si="1"/>
        <v>Mediacom (Switzerland)</v>
      </c>
      <c r="AA34" s="16" t="str">
        <f t="shared" si="2"/>
        <v>Mediacom (Switzerland) - CHE - Media Markt E-Commerce AG</v>
      </c>
      <c r="AB34" s="16" t="str">
        <f t="shared" si="3"/>
        <v>Xaxis Premium_XAXIS-XP-UAP-D</v>
      </c>
      <c r="AC34" s="16" t="str">
        <f>VLOOKUP($U34,Sheet3!$A$1:$D$438,3,FALSE)</f>
        <v>19.01.2016</v>
      </c>
      <c r="AD34" s="16" t="str">
        <f>VLOOKUP($U34,Sheet3!$A$1:$D$438,4,FALSE)</f>
        <v>24.01.2016</v>
      </c>
      <c r="AE34" s="20" t="str">
        <f t="shared" si="4"/>
        <v>Xaxis Premium_XAXIS-XP-UAP-D_Januar 2016</v>
      </c>
      <c r="AF34" s="20" t="s">
        <v>415</v>
      </c>
      <c r="AG34" s="20" t="str">
        <f t="shared" si="5"/>
        <v>Xaxis Premium</v>
      </c>
      <c r="AH34" s="20" t="s">
        <v>420</v>
      </c>
      <c r="AI34" s="21">
        <f t="shared" si="9"/>
        <v>8</v>
      </c>
      <c r="AJ34" s="21">
        <f t="shared" si="10"/>
        <v>800</v>
      </c>
      <c r="AK34" s="22">
        <f t="shared" si="11"/>
        <v>100000</v>
      </c>
      <c r="AL34" s="20" t="s">
        <v>655</v>
      </c>
      <c r="AM34" s="20">
        <f>$AJ34*VLOOKUP($AL34,Sheet2!$C$1:$D$66,2,FALSE)</f>
        <v>248</v>
      </c>
    </row>
    <row r="35" spans="1:39" x14ac:dyDescent="0.25">
      <c r="A35" s="1">
        <v>42404</v>
      </c>
      <c r="B35" s="2">
        <v>17822</v>
      </c>
      <c r="C35" s="3">
        <v>0</v>
      </c>
      <c r="D35" s="4">
        <v>13</v>
      </c>
      <c r="E35" s="5" t="s">
        <v>61</v>
      </c>
      <c r="F35" s="6">
        <v>1186.28</v>
      </c>
      <c r="G35" s="7" t="s">
        <v>22</v>
      </c>
      <c r="H35" s="8" t="s">
        <v>23</v>
      </c>
      <c r="I35" s="9">
        <v>259.93299999999999</v>
      </c>
      <c r="J35" s="6">
        <v>0</v>
      </c>
      <c r="K35" s="6">
        <v>249.55</v>
      </c>
      <c r="L35" s="6">
        <v>3119.2</v>
      </c>
      <c r="M35" s="6">
        <v>3368.75</v>
      </c>
      <c r="N35" s="10" t="s">
        <v>28</v>
      </c>
      <c r="O35" s="10" t="s">
        <v>161</v>
      </c>
      <c r="P35" s="11" t="s">
        <v>32</v>
      </c>
      <c r="Q35" s="11" t="s">
        <v>52</v>
      </c>
      <c r="R35" s="1">
        <v>42370</v>
      </c>
      <c r="S35" s="1">
        <v>42593</v>
      </c>
      <c r="T35" s="12" t="s">
        <v>25</v>
      </c>
      <c r="U35" s="13" t="s">
        <v>89</v>
      </c>
      <c r="V35" s="13" t="s">
        <v>85</v>
      </c>
      <c r="W35" t="s">
        <v>196</v>
      </c>
      <c r="X35" s="16" t="str">
        <f t="shared" si="0"/>
        <v xml:space="preserve">Mediacom (Switzerland) - CHE - Media Markt E-Commerce AG - 2016_2_DIS_FlyerFlight_2016_CW03 - </v>
      </c>
      <c r="Y35" s="17" t="s">
        <v>410</v>
      </c>
      <c r="Z35" s="16" t="str">
        <f t="shared" si="1"/>
        <v>Mediacom (Switzerland)</v>
      </c>
      <c r="AA35" s="16" t="str">
        <f t="shared" si="2"/>
        <v>Mediacom (Switzerland) - CHE - Media Markt E-Commerce AG</v>
      </c>
      <c r="AB35" s="16" t="str">
        <f t="shared" si="3"/>
        <v>Xaxis Premium_XAXIS-XP-UAP-D</v>
      </c>
      <c r="AC35" s="16" t="str">
        <f>VLOOKUP($U35,Sheet3!$A$1:$D$438,3,FALSE)</f>
        <v>19.01.2016</v>
      </c>
      <c r="AD35" s="16" t="str">
        <f>VLOOKUP($U35,Sheet3!$A$1:$D$438,4,FALSE)</f>
        <v>24.01.2016</v>
      </c>
      <c r="AE35" s="20" t="str">
        <f t="shared" si="4"/>
        <v>Xaxis Premium_XAXIS-XP-UAP-D_Januar 2016</v>
      </c>
      <c r="AF35" s="20" t="s">
        <v>415</v>
      </c>
      <c r="AG35" s="20" t="str">
        <f t="shared" si="5"/>
        <v>Xaxis Premium</v>
      </c>
      <c r="AH35" s="20" t="s">
        <v>420</v>
      </c>
      <c r="AI35" s="21">
        <f t="shared" si="9"/>
        <v>12.000015388580902</v>
      </c>
      <c r="AJ35" s="21">
        <f t="shared" si="10"/>
        <v>3119.2</v>
      </c>
      <c r="AK35" s="22">
        <f t="shared" si="11"/>
        <v>259933</v>
      </c>
      <c r="AL35" s="20" t="s">
        <v>655</v>
      </c>
      <c r="AM35" s="20">
        <f>$AJ35*VLOOKUP($AL35,Sheet2!$C$1:$D$66,2,FALSE)</f>
        <v>966.95199999999988</v>
      </c>
    </row>
    <row r="36" spans="1:39" x14ac:dyDescent="0.25">
      <c r="A36" s="1">
        <v>42404</v>
      </c>
      <c r="B36" s="2">
        <v>17822</v>
      </c>
      <c r="C36" s="3">
        <v>0</v>
      </c>
      <c r="D36" s="4">
        <v>8</v>
      </c>
      <c r="E36" s="5" t="s">
        <v>63</v>
      </c>
      <c r="F36" s="6">
        <v>155.66</v>
      </c>
      <c r="G36" s="7" t="s">
        <v>22</v>
      </c>
      <c r="H36" s="8" t="s">
        <v>23</v>
      </c>
      <c r="I36" s="9">
        <v>33.868000000000002</v>
      </c>
      <c r="J36" s="6">
        <v>0</v>
      </c>
      <c r="K36" s="6">
        <v>21.7</v>
      </c>
      <c r="L36" s="6">
        <v>270.95</v>
      </c>
      <c r="M36" s="6">
        <v>292.64999999999998</v>
      </c>
      <c r="N36" s="10" t="s">
        <v>28</v>
      </c>
      <c r="O36" s="10" t="s">
        <v>161</v>
      </c>
      <c r="P36" s="11" t="s">
        <v>32</v>
      </c>
      <c r="Q36" s="11" t="s">
        <v>52</v>
      </c>
      <c r="R36" s="1">
        <v>42370</v>
      </c>
      <c r="S36" s="1">
        <v>42593</v>
      </c>
      <c r="T36" s="12" t="s">
        <v>25</v>
      </c>
      <c r="U36" s="13" t="s">
        <v>89</v>
      </c>
      <c r="V36" s="13" t="s">
        <v>85</v>
      </c>
      <c r="W36" t="s">
        <v>196</v>
      </c>
      <c r="X36" s="16" t="str">
        <f t="shared" si="0"/>
        <v xml:space="preserve">Mediacom (Switzerland) - CHE - Media Markt E-Commerce AG - 2016_2_DIS_FlyerFlight_2016_CW03 - </v>
      </c>
      <c r="Y36" s="17" t="s">
        <v>410</v>
      </c>
      <c r="Z36" s="16" t="str">
        <f t="shared" si="1"/>
        <v>Mediacom (Switzerland)</v>
      </c>
      <c r="AA36" s="16" t="str">
        <f t="shared" si="2"/>
        <v>Mediacom (Switzerland) - CHE - Media Markt E-Commerce AG</v>
      </c>
      <c r="AB36" s="16" t="str">
        <f t="shared" si="3"/>
        <v>Xaxis Premium_XAXIS-XP-UAP-F</v>
      </c>
      <c r="AC36" s="16" t="str">
        <f>VLOOKUP($U36,Sheet3!$A$1:$D$438,3,FALSE)</f>
        <v>19.01.2016</v>
      </c>
      <c r="AD36" s="16" t="str">
        <f>VLOOKUP($U36,Sheet3!$A$1:$D$438,4,FALSE)</f>
        <v>24.01.2016</v>
      </c>
      <c r="AE36" s="20" t="str">
        <f t="shared" si="4"/>
        <v>Xaxis Premium_XAXIS-XP-UAP-F_Januar 2016</v>
      </c>
      <c r="AF36" s="20" t="s">
        <v>415</v>
      </c>
      <c r="AG36" s="20" t="str">
        <f t="shared" si="5"/>
        <v>Xaxis Premium</v>
      </c>
      <c r="AH36" s="20" t="s">
        <v>420</v>
      </c>
      <c r="AI36" s="21">
        <f t="shared" si="9"/>
        <v>8.0001771583795911</v>
      </c>
      <c r="AJ36" s="21">
        <f t="shared" si="10"/>
        <v>270.95</v>
      </c>
      <c r="AK36" s="22">
        <f t="shared" si="11"/>
        <v>33868</v>
      </c>
      <c r="AL36" s="20" t="s">
        <v>655</v>
      </c>
      <c r="AM36" s="20">
        <f>$AJ36*VLOOKUP($AL36,Sheet2!$C$1:$D$66,2,FALSE)</f>
        <v>83.994500000000002</v>
      </c>
    </row>
    <row r="37" spans="1:39" x14ac:dyDescent="0.25">
      <c r="A37" s="1">
        <v>42404</v>
      </c>
      <c r="B37" s="2">
        <v>17822</v>
      </c>
      <c r="C37" s="3">
        <v>0</v>
      </c>
      <c r="D37" s="4">
        <v>14</v>
      </c>
      <c r="E37" s="5" t="s">
        <v>63</v>
      </c>
      <c r="F37" s="6">
        <v>352.38</v>
      </c>
      <c r="G37" s="7" t="s">
        <v>22</v>
      </c>
      <c r="H37" s="8" t="s">
        <v>23</v>
      </c>
      <c r="I37" s="9">
        <v>76.671000000000006</v>
      </c>
      <c r="J37" s="6">
        <v>0</v>
      </c>
      <c r="K37" s="6">
        <v>73.599999999999994</v>
      </c>
      <c r="L37" s="6">
        <v>920.05</v>
      </c>
      <c r="M37" s="6">
        <v>993.65</v>
      </c>
      <c r="N37" s="10" t="s">
        <v>28</v>
      </c>
      <c r="O37" s="10" t="s">
        <v>161</v>
      </c>
      <c r="P37" s="11" t="s">
        <v>32</v>
      </c>
      <c r="Q37" s="11" t="s">
        <v>52</v>
      </c>
      <c r="R37" s="1">
        <v>42370</v>
      </c>
      <c r="S37" s="1">
        <v>42593</v>
      </c>
      <c r="T37" s="12" t="s">
        <v>25</v>
      </c>
      <c r="U37" s="13" t="s">
        <v>89</v>
      </c>
      <c r="V37" s="13" t="s">
        <v>85</v>
      </c>
      <c r="W37" t="s">
        <v>196</v>
      </c>
      <c r="X37" s="16" t="str">
        <f t="shared" si="0"/>
        <v xml:space="preserve">Mediacom (Switzerland) - CHE - Media Markt E-Commerce AG - 2016_2_DIS_FlyerFlight_2016_CW03 - </v>
      </c>
      <c r="Y37" s="17" t="s">
        <v>410</v>
      </c>
      <c r="Z37" s="16" t="str">
        <f t="shared" si="1"/>
        <v>Mediacom (Switzerland)</v>
      </c>
      <c r="AA37" s="16" t="str">
        <f t="shared" si="2"/>
        <v>Mediacom (Switzerland) - CHE - Media Markt E-Commerce AG</v>
      </c>
      <c r="AB37" s="16" t="str">
        <f t="shared" si="3"/>
        <v>Xaxis Premium_XAXIS-XP-UAP-F</v>
      </c>
      <c r="AC37" s="16" t="str">
        <f>VLOOKUP($U37,Sheet3!$A$1:$D$438,3,FALSE)</f>
        <v>19.01.2016</v>
      </c>
      <c r="AD37" s="16" t="str">
        <f>VLOOKUP($U37,Sheet3!$A$1:$D$438,4,FALSE)</f>
        <v>24.01.2016</v>
      </c>
      <c r="AE37" s="20" t="str">
        <f t="shared" si="4"/>
        <v>Xaxis Premium_XAXIS-XP-UAP-F_Januar 2016</v>
      </c>
      <c r="AF37" s="20" t="s">
        <v>415</v>
      </c>
      <c r="AG37" s="20" t="str">
        <f t="shared" si="5"/>
        <v>Xaxis Premium</v>
      </c>
      <c r="AH37" s="20" t="s">
        <v>420</v>
      </c>
      <c r="AI37" s="21">
        <f t="shared" si="9"/>
        <v>11.999973914517875</v>
      </c>
      <c r="AJ37" s="21">
        <f t="shared" si="10"/>
        <v>920.05</v>
      </c>
      <c r="AK37" s="22">
        <f t="shared" si="11"/>
        <v>76671</v>
      </c>
      <c r="AL37" s="20" t="s">
        <v>655</v>
      </c>
      <c r="AM37" s="20">
        <f>$AJ37*VLOOKUP($AL37,Sheet2!$C$1:$D$66,2,FALSE)</f>
        <v>285.21549999999996</v>
      </c>
    </row>
    <row r="38" spans="1:39" x14ac:dyDescent="0.25">
      <c r="A38" s="1">
        <v>42404</v>
      </c>
      <c r="B38" s="2">
        <v>17822</v>
      </c>
      <c r="C38" s="3">
        <v>0</v>
      </c>
      <c r="D38" s="4">
        <v>9</v>
      </c>
      <c r="E38" s="5" t="s">
        <v>64</v>
      </c>
      <c r="F38" s="6">
        <v>11.67</v>
      </c>
      <c r="G38" s="7" t="s">
        <v>22</v>
      </c>
      <c r="H38" s="8" t="s">
        <v>23</v>
      </c>
      <c r="I38" s="9">
        <v>5.8</v>
      </c>
      <c r="J38" s="6">
        <v>0</v>
      </c>
      <c r="K38" s="6">
        <v>3.7</v>
      </c>
      <c r="L38" s="6">
        <v>46.4</v>
      </c>
      <c r="M38" s="6">
        <v>50.1</v>
      </c>
      <c r="N38" s="10" t="s">
        <v>28</v>
      </c>
      <c r="O38" s="10" t="s">
        <v>161</v>
      </c>
      <c r="P38" s="11" t="s">
        <v>32</v>
      </c>
      <c r="Q38" s="11" t="s">
        <v>52</v>
      </c>
      <c r="R38" s="1">
        <v>42370</v>
      </c>
      <c r="S38" s="1">
        <v>42593</v>
      </c>
      <c r="T38" s="12" t="s">
        <v>25</v>
      </c>
      <c r="U38" s="13" t="s">
        <v>89</v>
      </c>
      <c r="V38" s="13" t="s">
        <v>85</v>
      </c>
      <c r="W38" t="s">
        <v>196</v>
      </c>
      <c r="X38" s="16" t="str">
        <f t="shared" si="0"/>
        <v xml:space="preserve">Mediacom (Switzerland) - CHE - Media Markt E-Commerce AG - 2016_2_DIS_FlyerFlight_2016_CW03 - </v>
      </c>
      <c r="Y38" s="17" t="s">
        <v>410</v>
      </c>
      <c r="Z38" s="16" t="str">
        <f t="shared" si="1"/>
        <v>Mediacom (Switzerland)</v>
      </c>
      <c r="AA38" s="16" t="str">
        <f t="shared" si="2"/>
        <v>Mediacom (Switzerland) - CHE - Media Markt E-Commerce AG</v>
      </c>
      <c r="AB38" s="16" t="str">
        <f t="shared" si="3"/>
        <v>Xaxis Premium_XAXIS-XP-UAP-I</v>
      </c>
      <c r="AC38" s="16" t="str">
        <f>VLOOKUP($U38,Sheet3!$A$1:$D$438,3,FALSE)</f>
        <v>19.01.2016</v>
      </c>
      <c r="AD38" s="16" t="str">
        <f>VLOOKUP($U38,Sheet3!$A$1:$D$438,4,FALSE)</f>
        <v>24.01.2016</v>
      </c>
      <c r="AE38" s="20" t="str">
        <f t="shared" si="4"/>
        <v>Xaxis Premium_XAXIS-XP-UAP-I_Januar 2016</v>
      </c>
      <c r="AF38" s="20" t="s">
        <v>415</v>
      </c>
      <c r="AG38" s="20" t="str">
        <f t="shared" si="5"/>
        <v>Xaxis Premium</v>
      </c>
      <c r="AH38" s="20" t="s">
        <v>420</v>
      </c>
      <c r="AI38" s="21">
        <f t="shared" si="9"/>
        <v>8</v>
      </c>
      <c r="AJ38" s="21">
        <f t="shared" si="10"/>
        <v>46.4</v>
      </c>
      <c r="AK38" s="22">
        <f t="shared" si="11"/>
        <v>5800</v>
      </c>
      <c r="AL38" s="20" t="s">
        <v>655</v>
      </c>
      <c r="AM38" s="20">
        <f>$AJ38*VLOOKUP($AL38,Sheet2!$C$1:$D$66,2,FALSE)</f>
        <v>14.384</v>
      </c>
    </row>
    <row r="39" spans="1:39" x14ac:dyDescent="0.25">
      <c r="A39" s="1">
        <v>42404</v>
      </c>
      <c r="B39" s="2">
        <v>17822</v>
      </c>
      <c r="C39" s="3">
        <v>0</v>
      </c>
      <c r="D39" s="4">
        <v>15</v>
      </c>
      <c r="E39" s="5" t="s">
        <v>64</v>
      </c>
      <c r="F39" s="6">
        <v>36.520000000000003</v>
      </c>
      <c r="G39" s="7" t="s">
        <v>22</v>
      </c>
      <c r="H39" s="8" t="s">
        <v>23</v>
      </c>
      <c r="I39" s="9">
        <v>18.143000000000001</v>
      </c>
      <c r="J39" s="6">
        <v>0</v>
      </c>
      <c r="K39" s="6">
        <v>17.399999999999999</v>
      </c>
      <c r="L39" s="6">
        <v>217.7</v>
      </c>
      <c r="M39" s="6">
        <v>235.1</v>
      </c>
      <c r="N39" s="10" t="s">
        <v>28</v>
      </c>
      <c r="O39" s="10" t="s">
        <v>161</v>
      </c>
      <c r="P39" s="11" t="s">
        <v>32</v>
      </c>
      <c r="Q39" s="11" t="s">
        <v>52</v>
      </c>
      <c r="R39" s="1">
        <v>42370</v>
      </c>
      <c r="S39" s="1">
        <v>42593</v>
      </c>
      <c r="T39" s="12" t="s">
        <v>25</v>
      </c>
      <c r="U39" s="13" t="s">
        <v>89</v>
      </c>
      <c r="V39" s="13" t="s">
        <v>85</v>
      </c>
      <c r="W39" t="s">
        <v>196</v>
      </c>
      <c r="X39" s="16" t="str">
        <f t="shared" si="0"/>
        <v xml:space="preserve">Mediacom (Switzerland) - CHE - Media Markt E-Commerce AG - 2016_2_DIS_FlyerFlight_2016_CW03 - </v>
      </c>
      <c r="Y39" s="17" t="s">
        <v>410</v>
      </c>
      <c r="Z39" s="16" t="str">
        <f t="shared" si="1"/>
        <v>Mediacom (Switzerland)</v>
      </c>
      <c r="AA39" s="16" t="str">
        <f t="shared" si="2"/>
        <v>Mediacom (Switzerland) - CHE - Media Markt E-Commerce AG</v>
      </c>
      <c r="AB39" s="16" t="str">
        <f t="shared" si="3"/>
        <v>Xaxis Premium_XAXIS-XP-UAP-I</v>
      </c>
      <c r="AC39" s="16" t="str">
        <f>VLOOKUP($U39,Sheet3!$A$1:$D$438,3,FALSE)</f>
        <v>19.01.2016</v>
      </c>
      <c r="AD39" s="16" t="str">
        <f>VLOOKUP($U39,Sheet3!$A$1:$D$438,4,FALSE)</f>
        <v>24.01.2016</v>
      </c>
      <c r="AE39" s="20" t="str">
        <f t="shared" si="4"/>
        <v>Xaxis Premium_XAXIS-XP-UAP-I_Januar 2016</v>
      </c>
      <c r="AF39" s="20" t="s">
        <v>415</v>
      </c>
      <c r="AG39" s="20" t="str">
        <f t="shared" si="5"/>
        <v>Xaxis Premium</v>
      </c>
      <c r="AH39" s="20" t="s">
        <v>420</v>
      </c>
      <c r="AI39" s="21">
        <f t="shared" si="9"/>
        <v>11.999118117180178</v>
      </c>
      <c r="AJ39" s="21">
        <f t="shared" si="10"/>
        <v>217.7</v>
      </c>
      <c r="AK39" s="22">
        <f t="shared" si="11"/>
        <v>18143</v>
      </c>
      <c r="AL39" s="20" t="s">
        <v>655</v>
      </c>
      <c r="AM39" s="20">
        <f>$AJ39*VLOOKUP($AL39,Sheet2!$C$1:$D$66,2,FALSE)</f>
        <v>67.486999999999995</v>
      </c>
    </row>
    <row r="40" spans="1:39" x14ac:dyDescent="0.25">
      <c r="A40" s="1">
        <v>42404</v>
      </c>
      <c r="B40" s="2">
        <v>17822</v>
      </c>
      <c r="C40" s="3">
        <v>0</v>
      </c>
      <c r="D40" s="4">
        <v>1</v>
      </c>
      <c r="E40" s="5" t="s">
        <v>41</v>
      </c>
      <c r="F40" s="6">
        <v>515.16999999999996</v>
      </c>
      <c r="G40" s="7" t="s">
        <v>22</v>
      </c>
      <c r="H40" s="8" t="s">
        <v>23</v>
      </c>
      <c r="I40" s="9">
        <v>54.506</v>
      </c>
      <c r="J40" s="6">
        <v>0</v>
      </c>
      <c r="K40" s="6">
        <v>113.35</v>
      </c>
      <c r="L40" s="6">
        <v>1417.15</v>
      </c>
      <c r="M40" s="6">
        <v>1530.5</v>
      </c>
      <c r="N40" s="10" t="s">
        <v>28</v>
      </c>
      <c r="O40" s="10" t="s">
        <v>161</v>
      </c>
      <c r="P40" s="11" t="s">
        <v>32</v>
      </c>
      <c r="Q40" s="11" t="s">
        <v>37</v>
      </c>
      <c r="R40" s="1">
        <v>42370</v>
      </c>
      <c r="S40" s="1">
        <v>42593</v>
      </c>
      <c r="T40" s="12" t="s">
        <v>25</v>
      </c>
      <c r="U40" s="13" t="s">
        <v>89</v>
      </c>
      <c r="V40" s="13" t="s">
        <v>85</v>
      </c>
      <c r="W40" t="s">
        <v>196</v>
      </c>
      <c r="X40" s="16" t="str">
        <f t="shared" si="0"/>
        <v xml:space="preserve">Mediacom (Switzerland) - CHE - Media Markt E-Commerce AG - 2016_2_DIS_FlyerFlight_2016_CW03 - </v>
      </c>
      <c r="Y40" s="17" t="s">
        <v>410</v>
      </c>
      <c r="Z40" s="16" t="str">
        <f t="shared" si="1"/>
        <v>Mediacom (Switzerland)</v>
      </c>
      <c r="AA40" s="16" t="str">
        <f t="shared" si="2"/>
        <v>Mediacom (Switzerland) - CHE - Media Markt E-Commerce AG</v>
      </c>
      <c r="AB40" s="16" t="str">
        <f t="shared" si="3"/>
        <v>Xaxis Mobile_XAXIS-XM-MRT-D</v>
      </c>
      <c r="AC40" s="16" t="str">
        <f>VLOOKUP($U40,Sheet3!$A$1:$D$438,3,FALSE)</f>
        <v>19.01.2016</v>
      </c>
      <c r="AD40" s="16" t="str">
        <f>VLOOKUP($U40,Sheet3!$A$1:$D$438,4,FALSE)</f>
        <v>24.01.2016</v>
      </c>
      <c r="AE40" s="20" t="str">
        <f t="shared" si="4"/>
        <v>Xaxis Mobile_XAXIS-XM-MRT-D_Januar 2016</v>
      </c>
      <c r="AF40" s="20" t="s">
        <v>416</v>
      </c>
      <c r="AG40" s="20" t="str">
        <f t="shared" si="5"/>
        <v>Xaxis Mobile</v>
      </c>
      <c r="AH40" s="20" t="s">
        <v>420</v>
      </c>
      <c r="AI40" s="21">
        <f t="shared" si="9"/>
        <v>25.99988992037574</v>
      </c>
      <c r="AJ40" s="21">
        <f t="shared" si="10"/>
        <v>1417.15</v>
      </c>
      <c r="AK40" s="22">
        <f t="shared" si="11"/>
        <v>54506</v>
      </c>
      <c r="AL40" s="20" t="s">
        <v>656</v>
      </c>
      <c r="AM40" s="20">
        <f>$AJ40*VLOOKUP($AL40,Sheet2!$C$1:$D$66,2,FALSE)</f>
        <v>736.91800000000012</v>
      </c>
    </row>
    <row r="41" spans="1:39" x14ac:dyDescent="0.25">
      <c r="A41" s="1">
        <v>42404</v>
      </c>
      <c r="B41" s="2">
        <v>17822</v>
      </c>
      <c r="C41" s="3">
        <v>0</v>
      </c>
      <c r="D41" s="4">
        <v>10</v>
      </c>
      <c r="E41" s="5" t="s">
        <v>41</v>
      </c>
      <c r="F41" s="6">
        <v>491.49</v>
      </c>
      <c r="G41" s="7" t="s">
        <v>22</v>
      </c>
      <c r="H41" s="8" t="s">
        <v>23</v>
      </c>
      <c r="I41" s="9">
        <v>52</v>
      </c>
      <c r="J41" s="6">
        <v>0</v>
      </c>
      <c r="K41" s="6">
        <v>124.8</v>
      </c>
      <c r="L41" s="6">
        <v>1560</v>
      </c>
      <c r="M41" s="6">
        <v>1684.8</v>
      </c>
      <c r="N41" s="10" t="s">
        <v>28</v>
      </c>
      <c r="O41" s="10" t="s">
        <v>161</v>
      </c>
      <c r="P41" s="11" t="s">
        <v>32</v>
      </c>
      <c r="Q41" s="11" t="s">
        <v>37</v>
      </c>
      <c r="R41" s="1">
        <v>42370</v>
      </c>
      <c r="S41" s="1">
        <v>42593</v>
      </c>
      <c r="T41" s="12" t="s">
        <v>25</v>
      </c>
      <c r="U41" s="13" t="s">
        <v>89</v>
      </c>
      <c r="V41" s="13" t="s">
        <v>85</v>
      </c>
      <c r="W41" t="s">
        <v>196</v>
      </c>
      <c r="X41" s="16" t="str">
        <f t="shared" si="0"/>
        <v xml:space="preserve">Mediacom (Switzerland) - CHE - Media Markt E-Commerce AG - 2016_2_DIS_FlyerFlight_2016_CW03 - </v>
      </c>
      <c r="Y41" s="17" t="s">
        <v>410</v>
      </c>
      <c r="Z41" s="16" t="str">
        <f t="shared" si="1"/>
        <v>Mediacom (Switzerland)</v>
      </c>
      <c r="AA41" s="16" t="str">
        <f t="shared" si="2"/>
        <v>Mediacom (Switzerland) - CHE - Media Markt E-Commerce AG</v>
      </c>
      <c r="AB41" s="16" t="str">
        <f t="shared" si="3"/>
        <v>Xaxis Mobile_XAXIS-XM-MRT-D</v>
      </c>
      <c r="AC41" s="16" t="str">
        <f>VLOOKUP($U41,Sheet3!$A$1:$D$438,3,FALSE)</f>
        <v>19.01.2016</v>
      </c>
      <c r="AD41" s="16" t="str">
        <f>VLOOKUP($U41,Sheet3!$A$1:$D$438,4,FALSE)</f>
        <v>24.01.2016</v>
      </c>
      <c r="AE41" s="20" t="str">
        <f t="shared" si="4"/>
        <v>Xaxis Mobile_XAXIS-XM-MRT-D_Januar 2016</v>
      </c>
      <c r="AF41" s="20" t="s">
        <v>416</v>
      </c>
      <c r="AG41" s="20" t="str">
        <f t="shared" si="5"/>
        <v>Xaxis Mobile</v>
      </c>
      <c r="AH41" s="20" t="s">
        <v>420</v>
      </c>
      <c r="AI41" s="21">
        <f t="shared" si="9"/>
        <v>30</v>
      </c>
      <c r="AJ41" s="21">
        <f t="shared" si="10"/>
        <v>1560</v>
      </c>
      <c r="AK41" s="22">
        <f t="shared" si="11"/>
        <v>52000</v>
      </c>
      <c r="AL41" s="20" t="s">
        <v>656</v>
      </c>
      <c r="AM41" s="20">
        <f>$AJ41*VLOOKUP($AL41,Sheet2!$C$1:$D$66,2,FALSE)</f>
        <v>811.2</v>
      </c>
    </row>
    <row r="42" spans="1:39" x14ac:dyDescent="0.25">
      <c r="A42" s="1">
        <v>42404</v>
      </c>
      <c r="B42" s="2">
        <v>17822</v>
      </c>
      <c r="C42" s="3">
        <v>0</v>
      </c>
      <c r="D42" s="4">
        <v>2</v>
      </c>
      <c r="E42" s="5" t="s">
        <v>45</v>
      </c>
      <c r="F42" s="6">
        <v>77.19</v>
      </c>
      <c r="G42" s="7" t="s">
        <v>22</v>
      </c>
      <c r="H42" s="8" t="s">
        <v>23</v>
      </c>
      <c r="I42" s="9">
        <v>20</v>
      </c>
      <c r="J42" s="6">
        <v>0</v>
      </c>
      <c r="K42" s="6">
        <v>41.6</v>
      </c>
      <c r="L42" s="6">
        <v>520</v>
      </c>
      <c r="M42" s="6">
        <v>561.6</v>
      </c>
      <c r="N42" s="10" t="s">
        <v>28</v>
      </c>
      <c r="O42" s="10" t="s">
        <v>161</v>
      </c>
      <c r="P42" s="11" t="s">
        <v>32</v>
      </c>
      <c r="Q42" s="11" t="s">
        <v>37</v>
      </c>
      <c r="R42" s="1">
        <v>42370</v>
      </c>
      <c r="S42" s="1">
        <v>42593</v>
      </c>
      <c r="T42" s="12" t="s">
        <v>25</v>
      </c>
      <c r="U42" s="13" t="s">
        <v>89</v>
      </c>
      <c r="V42" s="13" t="s">
        <v>85</v>
      </c>
      <c r="W42" t="s">
        <v>196</v>
      </c>
      <c r="X42" s="16" t="str">
        <f t="shared" si="0"/>
        <v xml:space="preserve">Mediacom (Switzerland) - CHE - Media Markt E-Commerce AG - 2016_2_DIS_FlyerFlight_2016_CW03 - </v>
      </c>
      <c r="Y42" s="17" t="s">
        <v>410</v>
      </c>
      <c r="Z42" s="16" t="str">
        <f t="shared" si="1"/>
        <v>Mediacom (Switzerland)</v>
      </c>
      <c r="AA42" s="16" t="str">
        <f t="shared" si="2"/>
        <v>Mediacom (Switzerland) - CHE - Media Markt E-Commerce AG</v>
      </c>
      <c r="AB42" s="16" t="str">
        <f t="shared" si="3"/>
        <v>Xaxis Mobile_XAXIS-XM-MRT-F</v>
      </c>
      <c r="AC42" s="16" t="str">
        <f>VLOOKUP($U42,Sheet3!$A$1:$D$438,3,FALSE)</f>
        <v>19.01.2016</v>
      </c>
      <c r="AD42" s="16" t="str">
        <f>VLOOKUP($U42,Sheet3!$A$1:$D$438,4,FALSE)</f>
        <v>24.01.2016</v>
      </c>
      <c r="AE42" s="20" t="str">
        <f t="shared" si="4"/>
        <v>Xaxis Mobile_XAXIS-XM-MRT-F_Januar 2016</v>
      </c>
      <c r="AF42" s="20" t="s">
        <v>416</v>
      </c>
      <c r="AG42" s="20" t="str">
        <f t="shared" si="5"/>
        <v>Xaxis Mobile</v>
      </c>
      <c r="AH42" s="20" t="s">
        <v>420</v>
      </c>
      <c r="AI42" s="21">
        <f t="shared" si="9"/>
        <v>26</v>
      </c>
      <c r="AJ42" s="21">
        <f t="shared" si="10"/>
        <v>520</v>
      </c>
      <c r="AK42" s="22">
        <f t="shared" si="11"/>
        <v>20000</v>
      </c>
      <c r="AL42" s="20" t="s">
        <v>656</v>
      </c>
      <c r="AM42" s="20">
        <f>$AJ42*VLOOKUP($AL42,Sheet2!$C$1:$D$66,2,FALSE)</f>
        <v>270.40000000000003</v>
      </c>
    </row>
    <row r="43" spans="1:39" x14ac:dyDescent="0.25">
      <c r="A43" s="1">
        <v>42404</v>
      </c>
      <c r="B43" s="2">
        <v>17822</v>
      </c>
      <c r="C43" s="3">
        <v>0</v>
      </c>
      <c r="D43" s="4">
        <v>11</v>
      </c>
      <c r="E43" s="5" t="s">
        <v>45</v>
      </c>
      <c r="F43" s="6">
        <v>77.16</v>
      </c>
      <c r="G43" s="7" t="s">
        <v>22</v>
      </c>
      <c r="H43" s="8" t="s">
        <v>23</v>
      </c>
      <c r="I43" s="9">
        <v>19.992000000000001</v>
      </c>
      <c r="J43" s="6">
        <v>0</v>
      </c>
      <c r="K43" s="6">
        <v>48</v>
      </c>
      <c r="L43" s="6">
        <v>599.75</v>
      </c>
      <c r="M43" s="6">
        <v>647.75</v>
      </c>
      <c r="N43" s="10" t="s">
        <v>28</v>
      </c>
      <c r="O43" s="10" t="s">
        <v>161</v>
      </c>
      <c r="P43" s="11" t="s">
        <v>32</v>
      </c>
      <c r="Q43" s="11" t="s">
        <v>37</v>
      </c>
      <c r="R43" s="1">
        <v>42370</v>
      </c>
      <c r="S43" s="1">
        <v>42593</v>
      </c>
      <c r="T43" s="12" t="s">
        <v>25</v>
      </c>
      <c r="U43" s="13" t="s">
        <v>89</v>
      </c>
      <c r="V43" s="13" t="s">
        <v>85</v>
      </c>
      <c r="W43" t="s">
        <v>196</v>
      </c>
      <c r="X43" s="16" t="str">
        <f t="shared" si="0"/>
        <v xml:space="preserve">Mediacom (Switzerland) - CHE - Media Markt E-Commerce AG - 2016_2_DIS_FlyerFlight_2016_CW03 - </v>
      </c>
      <c r="Y43" s="17" t="s">
        <v>410</v>
      </c>
      <c r="Z43" s="16" t="str">
        <f t="shared" si="1"/>
        <v>Mediacom (Switzerland)</v>
      </c>
      <c r="AA43" s="16" t="str">
        <f t="shared" si="2"/>
        <v>Mediacom (Switzerland) - CHE - Media Markt E-Commerce AG</v>
      </c>
      <c r="AB43" s="16" t="str">
        <f t="shared" si="3"/>
        <v>Xaxis Mobile_XAXIS-XM-MRT-F</v>
      </c>
      <c r="AC43" s="16" t="str">
        <f>VLOOKUP($U43,Sheet3!$A$1:$D$438,3,FALSE)</f>
        <v>19.01.2016</v>
      </c>
      <c r="AD43" s="16" t="str">
        <f>VLOOKUP($U43,Sheet3!$A$1:$D$438,4,FALSE)</f>
        <v>24.01.2016</v>
      </c>
      <c r="AE43" s="20" t="str">
        <f t="shared" si="4"/>
        <v>Xaxis Mobile_XAXIS-XM-MRT-F_Januar 2016</v>
      </c>
      <c r="AF43" s="20" t="s">
        <v>416</v>
      </c>
      <c r="AG43" s="20" t="str">
        <f t="shared" si="5"/>
        <v>Xaxis Mobile</v>
      </c>
      <c r="AH43" s="20" t="s">
        <v>420</v>
      </c>
      <c r="AI43" s="21">
        <f t="shared" si="9"/>
        <v>29.99949979991997</v>
      </c>
      <c r="AJ43" s="21">
        <f t="shared" si="10"/>
        <v>599.75</v>
      </c>
      <c r="AK43" s="22">
        <f t="shared" si="11"/>
        <v>19992</v>
      </c>
      <c r="AL43" s="20" t="s">
        <v>656</v>
      </c>
      <c r="AM43" s="20">
        <f>$AJ43*VLOOKUP($AL43,Sheet2!$C$1:$D$66,2,FALSE)</f>
        <v>311.87</v>
      </c>
    </row>
    <row r="44" spans="1:39" x14ac:dyDescent="0.25">
      <c r="A44" s="1">
        <v>42404</v>
      </c>
      <c r="B44" s="2">
        <v>17822</v>
      </c>
      <c r="C44" s="3">
        <v>0</v>
      </c>
      <c r="D44" s="4">
        <v>3</v>
      </c>
      <c r="E44" s="5" t="s">
        <v>46</v>
      </c>
      <c r="F44" s="6">
        <v>38.53</v>
      </c>
      <c r="G44" s="7" t="s">
        <v>22</v>
      </c>
      <c r="H44" s="8" t="s">
        <v>23</v>
      </c>
      <c r="I44" s="9">
        <v>4</v>
      </c>
      <c r="J44" s="6">
        <v>0</v>
      </c>
      <c r="K44" s="6">
        <v>8.3000000000000007</v>
      </c>
      <c r="L44" s="6">
        <v>104</v>
      </c>
      <c r="M44" s="6">
        <v>112.3</v>
      </c>
      <c r="N44" s="10" t="s">
        <v>28</v>
      </c>
      <c r="O44" s="10" t="s">
        <v>161</v>
      </c>
      <c r="P44" s="11" t="s">
        <v>32</v>
      </c>
      <c r="Q44" s="11" t="s">
        <v>37</v>
      </c>
      <c r="R44" s="1">
        <v>42370</v>
      </c>
      <c r="S44" s="1">
        <v>42593</v>
      </c>
      <c r="T44" s="12" t="s">
        <v>25</v>
      </c>
      <c r="U44" s="13" t="s">
        <v>89</v>
      </c>
      <c r="V44" s="13" t="s">
        <v>85</v>
      </c>
      <c r="W44" t="s">
        <v>196</v>
      </c>
      <c r="X44" s="16" t="str">
        <f t="shared" si="0"/>
        <v xml:space="preserve">Mediacom (Switzerland) - CHE - Media Markt E-Commerce AG - 2016_2_DIS_FlyerFlight_2016_CW03 - </v>
      </c>
      <c r="Y44" s="17" t="s">
        <v>410</v>
      </c>
      <c r="Z44" s="16" t="str">
        <f t="shared" si="1"/>
        <v>Mediacom (Switzerland)</v>
      </c>
      <c r="AA44" s="16" t="str">
        <f t="shared" si="2"/>
        <v>Mediacom (Switzerland) - CHE - Media Markt E-Commerce AG</v>
      </c>
      <c r="AB44" s="16" t="str">
        <f t="shared" si="3"/>
        <v>Xaxis Mobile_XAXIS-XM-MRT-I</v>
      </c>
      <c r="AC44" s="16" t="str">
        <f>VLOOKUP($U44,Sheet3!$A$1:$D$438,3,FALSE)</f>
        <v>19.01.2016</v>
      </c>
      <c r="AD44" s="16" t="str">
        <f>VLOOKUP($U44,Sheet3!$A$1:$D$438,4,FALSE)</f>
        <v>24.01.2016</v>
      </c>
      <c r="AE44" s="20" t="str">
        <f t="shared" si="4"/>
        <v>Xaxis Mobile_XAXIS-XM-MRT-I_Januar 2016</v>
      </c>
      <c r="AF44" s="20" t="s">
        <v>416</v>
      </c>
      <c r="AG44" s="20" t="str">
        <f t="shared" si="5"/>
        <v>Xaxis Mobile</v>
      </c>
      <c r="AH44" s="20" t="s">
        <v>420</v>
      </c>
      <c r="AI44" s="21">
        <f t="shared" si="9"/>
        <v>26</v>
      </c>
      <c r="AJ44" s="21">
        <f t="shared" si="10"/>
        <v>104</v>
      </c>
      <c r="AK44" s="22">
        <f t="shared" si="11"/>
        <v>4000</v>
      </c>
      <c r="AL44" s="20" t="s">
        <v>656</v>
      </c>
      <c r="AM44" s="20">
        <f>$AJ44*VLOOKUP($AL44,Sheet2!$C$1:$D$66,2,FALSE)</f>
        <v>54.08</v>
      </c>
    </row>
    <row r="45" spans="1:39" x14ac:dyDescent="0.25">
      <c r="A45" s="1">
        <v>42404</v>
      </c>
      <c r="B45" s="2">
        <v>17822</v>
      </c>
      <c r="C45" s="3">
        <v>0</v>
      </c>
      <c r="D45" s="4">
        <v>12</v>
      </c>
      <c r="E45" s="5" t="s">
        <v>46</v>
      </c>
      <c r="F45" s="6">
        <v>38.53</v>
      </c>
      <c r="G45" s="7" t="s">
        <v>22</v>
      </c>
      <c r="H45" s="8" t="s">
        <v>23</v>
      </c>
      <c r="I45" s="9">
        <v>4</v>
      </c>
      <c r="J45" s="6">
        <v>0</v>
      </c>
      <c r="K45" s="6">
        <v>9.6</v>
      </c>
      <c r="L45" s="6">
        <v>120</v>
      </c>
      <c r="M45" s="6">
        <v>129.6</v>
      </c>
      <c r="N45" s="10" t="s">
        <v>28</v>
      </c>
      <c r="O45" s="10" t="s">
        <v>161</v>
      </c>
      <c r="P45" s="11" t="s">
        <v>32</v>
      </c>
      <c r="Q45" s="11" t="s">
        <v>37</v>
      </c>
      <c r="R45" s="1">
        <v>42370</v>
      </c>
      <c r="S45" s="1">
        <v>42593</v>
      </c>
      <c r="T45" s="12" t="s">
        <v>25</v>
      </c>
      <c r="U45" s="13" t="s">
        <v>89</v>
      </c>
      <c r="V45" s="13" t="s">
        <v>85</v>
      </c>
      <c r="W45" t="s">
        <v>196</v>
      </c>
      <c r="X45" s="16" t="str">
        <f t="shared" si="0"/>
        <v xml:space="preserve">Mediacom (Switzerland) - CHE - Media Markt E-Commerce AG - 2016_2_DIS_FlyerFlight_2016_CW03 - </v>
      </c>
      <c r="Y45" s="17" t="s">
        <v>410</v>
      </c>
      <c r="Z45" s="16" t="str">
        <f t="shared" si="1"/>
        <v>Mediacom (Switzerland)</v>
      </c>
      <c r="AA45" s="16" t="str">
        <f t="shared" si="2"/>
        <v>Mediacom (Switzerland) - CHE - Media Markt E-Commerce AG</v>
      </c>
      <c r="AB45" s="16" t="str">
        <f t="shared" si="3"/>
        <v>Xaxis Mobile_XAXIS-XM-MRT-I</v>
      </c>
      <c r="AC45" s="16" t="str">
        <f>VLOOKUP($U45,Sheet3!$A$1:$D$438,3,FALSE)</f>
        <v>19.01.2016</v>
      </c>
      <c r="AD45" s="16" t="str">
        <f>VLOOKUP($U45,Sheet3!$A$1:$D$438,4,FALSE)</f>
        <v>24.01.2016</v>
      </c>
      <c r="AE45" s="20" t="str">
        <f t="shared" si="4"/>
        <v>Xaxis Mobile_XAXIS-XM-MRT-I_Januar 2016</v>
      </c>
      <c r="AF45" s="20" t="s">
        <v>416</v>
      </c>
      <c r="AG45" s="20" t="str">
        <f t="shared" si="5"/>
        <v>Xaxis Mobile</v>
      </c>
      <c r="AH45" s="20" t="s">
        <v>420</v>
      </c>
      <c r="AI45" s="21">
        <f t="shared" si="9"/>
        <v>30</v>
      </c>
      <c r="AJ45" s="21">
        <f t="shared" si="10"/>
        <v>120</v>
      </c>
      <c r="AK45" s="22">
        <f t="shared" si="11"/>
        <v>4000</v>
      </c>
      <c r="AL45" s="20" t="s">
        <v>656</v>
      </c>
      <c r="AM45" s="20">
        <f>$AJ45*VLOOKUP($AL45,Sheet2!$C$1:$D$66,2,FALSE)</f>
        <v>62.400000000000006</v>
      </c>
    </row>
    <row r="46" spans="1:39" x14ac:dyDescent="0.25">
      <c r="A46" s="1">
        <v>42404</v>
      </c>
      <c r="B46" s="2">
        <v>17823</v>
      </c>
      <c r="C46" s="3">
        <v>0</v>
      </c>
      <c r="D46" s="4">
        <v>6</v>
      </c>
      <c r="E46" s="5" t="s">
        <v>61</v>
      </c>
      <c r="F46" s="6">
        <v>228.19</v>
      </c>
      <c r="G46" s="7" t="s">
        <v>22</v>
      </c>
      <c r="H46" s="8" t="s">
        <v>23</v>
      </c>
      <c r="I46" s="9">
        <v>50</v>
      </c>
      <c r="J46" s="6">
        <v>0</v>
      </c>
      <c r="K46" s="6">
        <v>32</v>
      </c>
      <c r="L46" s="6">
        <v>400</v>
      </c>
      <c r="M46" s="6">
        <v>432</v>
      </c>
      <c r="N46" s="10" t="s">
        <v>28</v>
      </c>
      <c r="O46" s="10" t="s">
        <v>161</v>
      </c>
      <c r="P46" s="11" t="s">
        <v>32</v>
      </c>
      <c r="Q46" s="11" t="s">
        <v>52</v>
      </c>
      <c r="R46" s="1">
        <v>42370</v>
      </c>
      <c r="S46" s="1">
        <v>42593</v>
      </c>
      <c r="T46" s="12" t="s">
        <v>25</v>
      </c>
      <c r="U46" s="13" t="s">
        <v>88</v>
      </c>
      <c r="V46" s="13" t="s">
        <v>85</v>
      </c>
      <c r="W46" t="s">
        <v>196</v>
      </c>
      <c r="X46" s="16" t="str">
        <f t="shared" si="0"/>
        <v xml:space="preserve">Mediacom (Switzerland) - CHE - Media Markt E-Commerce AG - 2016_2_DIS_FlyerFlight_2016_CW04 - </v>
      </c>
      <c r="Y46" s="17" t="s">
        <v>410</v>
      </c>
      <c r="Z46" s="16" t="str">
        <f t="shared" si="1"/>
        <v>Mediacom (Switzerland)</v>
      </c>
      <c r="AA46" s="16" t="str">
        <f t="shared" si="2"/>
        <v>Mediacom (Switzerland) - CHE - Media Markt E-Commerce AG</v>
      </c>
      <c r="AB46" s="16" t="str">
        <f t="shared" si="3"/>
        <v>Xaxis Premium_XAXIS-XP-UAP-D</v>
      </c>
      <c r="AC46" s="16" t="str">
        <f>VLOOKUP($U46,Sheet3!$A$1:$D$438,3,FALSE)</f>
        <v>27.01.2016</v>
      </c>
      <c r="AD46" s="16" t="str">
        <f>VLOOKUP($U46,Sheet3!$A$1:$D$438,4,FALSE)</f>
        <v>31.01.2016</v>
      </c>
      <c r="AE46" s="20" t="str">
        <f t="shared" si="4"/>
        <v>Xaxis Premium_XAXIS-XP-UAP-D_Januar 2016</v>
      </c>
      <c r="AF46" s="20" t="s">
        <v>415</v>
      </c>
      <c r="AG46" s="20" t="str">
        <f t="shared" si="5"/>
        <v>Xaxis Premium</v>
      </c>
      <c r="AH46" s="20" t="s">
        <v>420</v>
      </c>
      <c r="AI46" s="21">
        <f t="shared" si="9"/>
        <v>8</v>
      </c>
      <c r="AJ46" s="21">
        <f t="shared" si="10"/>
        <v>400</v>
      </c>
      <c r="AK46" s="22">
        <f t="shared" si="11"/>
        <v>50000</v>
      </c>
      <c r="AL46" s="20" t="s">
        <v>655</v>
      </c>
      <c r="AM46" s="20">
        <f>$AJ46*VLOOKUP($AL46,Sheet2!$C$1:$D$66,2,FALSE)</f>
        <v>124</v>
      </c>
    </row>
    <row r="47" spans="1:39" x14ac:dyDescent="0.25">
      <c r="A47" s="1">
        <v>42404</v>
      </c>
      <c r="B47" s="2">
        <v>17823</v>
      </c>
      <c r="C47" s="3">
        <v>0</v>
      </c>
      <c r="D47" s="4">
        <v>12</v>
      </c>
      <c r="E47" s="5" t="s">
        <v>61</v>
      </c>
      <c r="F47" s="6">
        <v>593.29</v>
      </c>
      <c r="G47" s="7" t="s">
        <v>22</v>
      </c>
      <c r="H47" s="8" t="s">
        <v>23</v>
      </c>
      <c r="I47" s="9">
        <v>130</v>
      </c>
      <c r="J47" s="6">
        <v>0</v>
      </c>
      <c r="K47" s="6">
        <v>124.8</v>
      </c>
      <c r="L47" s="6">
        <v>1560</v>
      </c>
      <c r="M47" s="6">
        <v>1684.8</v>
      </c>
      <c r="N47" s="10" t="s">
        <v>28</v>
      </c>
      <c r="O47" s="10" t="s">
        <v>161</v>
      </c>
      <c r="P47" s="11" t="s">
        <v>32</v>
      </c>
      <c r="Q47" s="11" t="s">
        <v>52</v>
      </c>
      <c r="R47" s="1">
        <v>42370</v>
      </c>
      <c r="S47" s="1">
        <v>42593</v>
      </c>
      <c r="T47" s="12" t="s">
        <v>25</v>
      </c>
      <c r="U47" s="13" t="s">
        <v>88</v>
      </c>
      <c r="V47" s="13" t="s">
        <v>85</v>
      </c>
      <c r="W47" t="s">
        <v>196</v>
      </c>
      <c r="X47" s="16" t="str">
        <f t="shared" si="0"/>
        <v xml:space="preserve">Mediacom (Switzerland) - CHE - Media Markt E-Commerce AG - 2016_2_DIS_FlyerFlight_2016_CW04 - </v>
      </c>
      <c r="Y47" s="17" t="s">
        <v>410</v>
      </c>
      <c r="Z47" s="16" t="str">
        <f t="shared" si="1"/>
        <v>Mediacom (Switzerland)</v>
      </c>
      <c r="AA47" s="16" t="str">
        <f t="shared" si="2"/>
        <v>Mediacom (Switzerland) - CHE - Media Markt E-Commerce AG</v>
      </c>
      <c r="AB47" s="16" t="str">
        <f t="shared" si="3"/>
        <v>Xaxis Premium_XAXIS-XP-UAP-D</v>
      </c>
      <c r="AC47" s="16" t="str">
        <f>VLOOKUP($U47,Sheet3!$A$1:$D$438,3,FALSE)</f>
        <v>27.01.2016</v>
      </c>
      <c r="AD47" s="16" t="str">
        <f>VLOOKUP($U47,Sheet3!$A$1:$D$438,4,FALSE)</f>
        <v>31.01.2016</v>
      </c>
      <c r="AE47" s="20" t="str">
        <f t="shared" si="4"/>
        <v>Xaxis Premium_XAXIS-XP-UAP-D_Januar 2016</v>
      </c>
      <c r="AF47" s="20" t="s">
        <v>415</v>
      </c>
      <c r="AG47" s="20" t="str">
        <f t="shared" si="5"/>
        <v>Xaxis Premium</v>
      </c>
      <c r="AH47" s="20" t="s">
        <v>420</v>
      </c>
      <c r="AI47" s="21">
        <f t="shared" si="9"/>
        <v>12</v>
      </c>
      <c r="AJ47" s="21">
        <f t="shared" si="10"/>
        <v>1560</v>
      </c>
      <c r="AK47" s="22">
        <f t="shared" si="11"/>
        <v>130000</v>
      </c>
      <c r="AL47" s="20" t="s">
        <v>655</v>
      </c>
      <c r="AM47" s="20">
        <f>$AJ47*VLOOKUP($AL47,Sheet2!$C$1:$D$66,2,FALSE)</f>
        <v>483.6</v>
      </c>
    </row>
    <row r="48" spans="1:39" x14ac:dyDescent="0.25">
      <c r="A48" s="1">
        <v>42404</v>
      </c>
      <c r="B48" s="2">
        <v>17823</v>
      </c>
      <c r="C48" s="3">
        <v>0</v>
      </c>
      <c r="D48" s="4">
        <v>7</v>
      </c>
      <c r="E48" s="5" t="s">
        <v>63</v>
      </c>
      <c r="F48" s="6">
        <v>90.61</v>
      </c>
      <c r="G48" s="7" t="s">
        <v>22</v>
      </c>
      <c r="H48" s="8" t="s">
        <v>23</v>
      </c>
      <c r="I48" s="9">
        <v>19.715</v>
      </c>
      <c r="J48" s="6">
        <v>0</v>
      </c>
      <c r="K48" s="6">
        <v>12.6</v>
      </c>
      <c r="L48" s="6">
        <v>157.69999999999999</v>
      </c>
      <c r="M48" s="6">
        <v>170.3</v>
      </c>
      <c r="N48" s="10" t="s">
        <v>28</v>
      </c>
      <c r="O48" s="10" t="s">
        <v>161</v>
      </c>
      <c r="P48" s="11" t="s">
        <v>32</v>
      </c>
      <c r="Q48" s="11" t="s">
        <v>52</v>
      </c>
      <c r="R48" s="1">
        <v>42370</v>
      </c>
      <c r="S48" s="1">
        <v>42593</v>
      </c>
      <c r="T48" s="12" t="s">
        <v>25</v>
      </c>
      <c r="U48" s="13" t="s">
        <v>88</v>
      </c>
      <c r="V48" s="13" t="s">
        <v>85</v>
      </c>
      <c r="W48" t="s">
        <v>196</v>
      </c>
      <c r="X48" s="16" t="str">
        <f t="shared" si="0"/>
        <v xml:space="preserve">Mediacom (Switzerland) - CHE - Media Markt E-Commerce AG - 2016_2_DIS_FlyerFlight_2016_CW04 - </v>
      </c>
      <c r="Y48" s="17" t="s">
        <v>410</v>
      </c>
      <c r="Z48" s="16" t="str">
        <f t="shared" si="1"/>
        <v>Mediacom (Switzerland)</v>
      </c>
      <c r="AA48" s="16" t="str">
        <f t="shared" si="2"/>
        <v>Mediacom (Switzerland) - CHE - Media Markt E-Commerce AG</v>
      </c>
      <c r="AB48" s="16" t="str">
        <f t="shared" si="3"/>
        <v>Xaxis Premium_XAXIS-XP-UAP-F</v>
      </c>
      <c r="AC48" s="16" t="str">
        <f>VLOOKUP($U48,Sheet3!$A$1:$D$438,3,FALSE)</f>
        <v>27.01.2016</v>
      </c>
      <c r="AD48" s="16" t="str">
        <f>VLOOKUP($U48,Sheet3!$A$1:$D$438,4,FALSE)</f>
        <v>31.01.2016</v>
      </c>
      <c r="AE48" s="20" t="str">
        <f t="shared" si="4"/>
        <v>Xaxis Premium_XAXIS-XP-UAP-F_Januar 2016</v>
      </c>
      <c r="AF48" s="20" t="s">
        <v>415</v>
      </c>
      <c r="AG48" s="20" t="str">
        <f t="shared" si="5"/>
        <v>Xaxis Premium</v>
      </c>
      <c r="AH48" s="20" t="s">
        <v>420</v>
      </c>
      <c r="AI48" s="21">
        <f t="shared" si="9"/>
        <v>7.9989855440020277</v>
      </c>
      <c r="AJ48" s="21">
        <f t="shared" si="10"/>
        <v>157.69999999999999</v>
      </c>
      <c r="AK48" s="22">
        <f t="shared" si="11"/>
        <v>19715</v>
      </c>
      <c r="AL48" s="20" t="s">
        <v>655</v>
      </c>
      <c r="AM48" s="20">
        <f>$AJ48*VLOOKUP($AL48,Sheet2!$C$1:$D$66,2,FALSE)</f>
        <v>48.886999999999993</v>
      </c>
    </row>
    <row r="49" spans="1:39" x14ac:dyDescent="0.25">
      <c r="A49" s="1">
        <v>42404</v>
      </c>
      <c r="B49" s="2">
        <v>17823</v>
      </c>
      <c r="C49" s="3">
        <v>0</v>
      </c>
      <c r="D49" s="4">
        <v>13</v>
      </c>
      <c r="E49" s="5" t="s">
        <v>63</v>
      </c>
      <c r="F49" s="6">
        <v>218.31</v>
      </c>
      <c r="G49" s="7" t="s">
        <v>22</v>
      </c>
      <c r="H49" s="8" t="s">
        <v>23</v>
      </c>
      <c r="I49" s="9">
        <v>47.5</v>
      </c>
      <c r="J49" s="6">
        <v>0</v>
      </c>
      <c r="K49" s="6">
        <v>45.6</v>
      </c>
      <c r="L49" s="6">
        <v>570</v>
      </c>
      <c r="M49" s="6">
        <v>615.6</v>
      </c>
      <c r="N49" s="10" t="s">
        <v>28</v>
      </c>
      <c r="O49" s="10" t="s">
        <v>161</v>
      </c>
      <c r="P49" s="11" t="s">
        <v>32</v>
      </c>
      <c r="Q49" s="11" t="s">
        <v>52</v>
      </c>
      <c r="R49" s="1">
        <v>42370</v>
      </c>
      <c r="S49" s="1">
        <v>42593</v>
      </c>
      <c r="T49" s="12" t="s">
        <v>25</v>
      </c>
      <c r="U49" s="13" t="s">
        <v>88</v>
      </c>
      <c r="V49" s="13" t="s">
        <v>85</v>
      </c>
      <c r="W49" t="s">
        <v>196</v>
      </c>
      <c r="X49" s="16" t="str">
        <f t="shared" si="0"/>
        <v xml:space="preserve">Mediacom (Switzerland) - CHE - Media Markt E-Commerce AG - 2016_2_DIS_FlyerFlight_2016_CW04 - </v>
      </c>
      <c r="Y49" s="17" t="s">
        <v>410</v>
      </c>
      <c r="Z49" s="16" t="str">
        <f t="shared" si="1"/>
        <v>Mediacom (Switzerland)</v>
      </c>
      <c r="AA49" s="16" t="str">
        <f t="shared" si="2"/>
        <v>Mediacom (Switzerland) - CHE - Media Markt E-Commerce AG</v>
      </c>
      <c r="AB49" s="16" t="str">
        <f t="shared" si="3"/>
        <v>Xaxis Premium_XAXIS-XP-UAP-F</v>
      </c>
      <c r="AC49" s="16" t="str">
        <f>VLOOKUP($U49,Sheet3!$A$1:$D$438,3,FALSE)</f>
        <v>27.01.2016</v>
      </c>
      <c r="AD49" s="16" t="str">
        <f>VLOOKUP($U49,Sheet3!$A$1:$D$438,4,FALSE)</f>
        <v>31.01.2016</v>
      </c>
      <c r="AE49" s="20" t="str">
        <f t="shared" si="4"/>
        <v>Xaxis Premium_XAXIS-XP-UAP-F_Januar 2016</v>
      </c>
      <c r="AF49" s="20" t="s">
        <v>415</v>
      </c>
      <c r="AG49" s="20" t="str">
        <f t="shared" si="5"/>
        <v>Xaxis Premium</v>
      </c>
      <c r="AH49" s="20" t="s">
        <v>420</v>
      </c>
      <c r="AI49" s="21">
        <f t="shared" si="9"/>
        <v>12</v>
      </c>
      <c r="AJ49" s="21">
        <f t="shared" si="10"/>
        <v>570</v>
      </c>
      <c r="AK49" s="22">
        <f t="shared" si="11"/>
        <v>47500</v>
      </c>
      <c r="AL49" s="20" t="s">
        <v>655</v>
      </c>
      <c r="AM49" s="20">
        <f>$AJ49*VLOOKUP($AL49,Sheet2!$C$1:$D$66,2,FALSE)</f>
        <v>176.7</v>
      </c>
    </row>
    <row r="50" spans="1:39" x14ac:dyDescent="0.25">
      <c r="A50" s="1">
        <v>42404</v>
      </c>
      <c r="B50" s="2">
        <v>17823</v>
      </c>
      <c r="C50" s="3">
        <v>0</v>
      </c>
      <c r="D50" s="4">
        <v>8</v>
      </c>
      <c r="E50" s="5" t="s">
        <v>64</v>
      </c>
      <c r="F50" s="6">
        <v>5.84</v>
      </c>
      <c r="G50" s="7" t="s">
        <v>22</v>
      </c>
      <c r="H50" s="8" t="s">
        <v>23</v>
      </c>
      <c r="I50" s="9">
        <v>2.9</v>
      </c>
      <c r="J50" s="6">
        <v>0</v>
      </c>
      <c r="K50" s="6">
        <v>1.85</v>
      </c>
      <c r="L50" s="6">
        <v>23.2</v>
      </c>
      <c r="M50" s="6">
        <v>25.05</v>
      </c>
      <c r="N50" s="10" t="s">
        <v>28</v>
      </c>
      <c r="O50" s="10" t="s">
        <v>161</v>
      </c>
      <c r="P50" s="11" t="s">
        <v>32</v>
      </c>
      <c r="Q50" s="11" t="s">
        <v>52</v>
      </c>
      <c r="R50" s="1">
        <v>42370</v>
      </c>
      <c r="S50" s="1">
        <v>42593</v>
      </c>
      <c r="T50" s="12" t="s">
        <v>25</v>
      </c>
      <c r="U50" s="13" t="s">
        <v>88</v>
      </c>
      <c r="V50" s="13" t="s">
        <v>85</v>
      </c>
      <c r="W50" t="s">
        <v>196</v>
      </c>
      <c r="X50" s="16" t="str">
        <f t="shared" si="0"/>
        <v xml:space="preserve">Mediacom (Switzerland) - CHE - Media Markt E-Commerce AG - 2016_2_DIS_FlyerFlight_2016_CW04 - </v>
      </c>
      <c r="Y50" s="17" t="s">
        <v>410</v>
      </c>
      <c r="Z50" s="16" t="str">
        <f t="shared" si="1"/>
        <v>Mediacom (Switzerland)</v>
      </c>
      <c r="AA50" s="16" t="str">
        <f t="shared" si="2"/>
        <v>Mediacom (Switzerland) - CHE - Media Markt E-Commerce AG</v>
      </c>
      <c r="AB50" s="16" t="str">
        <f t="shared" si="3"/>
        <v>Xaxis Premium_XAXIS-XP-UAP-I</v>
      </c>
      <c r="AC50" s="16" t="str">
        <f>VLOOKUP($U50,Sheet3!$A$1:$D$438,3,FALSE)</f>
        <v>27.01.2016</v>
      </c>
      <c r="AD50" s="16" t="str">
        <f>VLOOKUP($U50,Sheet3!$A$1:$D$438,4,FALSE)</f>
        <v>31.01.2016</v>
      </c>
      <c r="AE50" s="20" t="str">
        <f t="shared" si="4"/>
        <v>Xaxis Premium_XAXIS-XP-UAP-I_Januar 2016</v>
      </c>
      <c r="AF50" s="20" t="s">
        <v>415</v>
      </c>
      <c r="AG50" s="20" t="str">
        <f t="shared" si="5"/>
        <v>Xaxis Premium</v>
      </c>
      <c r="AH50" s="20" t="s">
        <v>420</v>
      </c>
      <c r="AI50" s="21">
        <f t="shared" si="9"/>
        <v>8</v>
      </c>
      <c r="AJ50" s="21">
        <f t="shared" si="10"/>
        <v>23.2</v>
      </c>
      <c r="AK50" s="22">
        <f t="shared" si="11"/>
        <v>2900</v>
      </c>
      <c r="AL50" s="20" t="s">
        <v>655</v>
      </c>
      <c r="AM50" s="20">
        <f>$AJ50*VLOOKUP($AL50,Sheet2!$C$1:$D$66,2,FALSE)</f>
        <v>7.1920000000000002</v>
      </c>
    </row>
    <row r="51" spans="1:39" x14ac:dyDescent="0.25">
      <c r="A51" s="1">
        <v>42404</v>
      </c>
      <c r="B51" s="2">
        <v>17823</v>
      </c>
      <c r="C51" s="3">
        <v>0</v>
      </c>
      <c r="D51" s="4">
        <v>14</v>
      </c>
      <c r="E51" s="5" t="s">
        <v>64</v>
      </c>
      <c r="F51" s="6">
        <v>20.13</v>
      </c>
      <c r="G51" s="7" t="s">
        <v>22</v>
      </c>
      <c r="H51" s="8" t="s">
        <v>23</v>
      </c>
      <c r="I51" s="9">
        <v>10</v>
      </c>
      <c r="J51" s="6">
        <v>0</v>
      </c>
      <c r="K51" s="6">
        <v>9.6</v>
      </c>
      <c r="L51" s="6">
        <v>120</v>
      </c>
      <c r="M51" s="6">
        <v>129.6</v>
      </c>
      <c r="N51" s="10" t="s">
        <v>28</v>
      </c>
      <c r="O51" s="10" t="s">
        <v>161</v>
      </c>
      <c r="P51" s="11" t="s">
        <v>32</v>
      </c>
      <c r="Q51" s="11" t="s">
        <v>52</v>
      </c>
      <c r="R51" s="1">
        <v>42370</v>
      </c>
      <c r="S51" s="1">
        <v>42593</v>
      </c>
      <c r="T51" s="12" t="s">
        <v>25</v>
      </c>
      <c r="U51" s="13" t="s">
        <v>88</v>
      </c>
      <c r="V51" s="13" t="s">
        <v>85</v>
      </c>
      <c r="W51" t="s">
        <v>196</v>
      </c>
      <c r="X51" s="16" t="str">
        <f t="shared" si="0"/>
        <v xml:space="preserve">Mediacom (Switzerland) - CHE - Media Markt E-Commerce AG - 2016_2_DIS_FlyerFlight_2016_CW04 - </v>
      </c>
      <c r="Y51" s="17" t="s">
        <v>410</v>
      </c>
      <c r="Z51" s="16" t="str">
        <f t="shared" si="1"/>
        <v>Mediacom (Switzerland)</v>
      </c>
      <c r="AA51" s="16" t="str">
        <f t="shared" si="2"/>
        <v>Mediacom (Switzerland) - CHE - Media Markt E-Commerce AG</v>
      </c>
      <c r="AB51" s="16" t="str">
        <f t="shared" si="3"/>
        <v>Xaxis Premium_XAXIS-XP-UAP-I</v>
      </c>
      <c r="AC51" s="16" t="str">
        <f>VLOOKUP($U51,Sheet3!$A$1:$D$438,3,FALSE)</f>
        <v>27.01.2016</v>
      </c>
      <c r="AD51" s="16" t="str">
        <f>VLOOKUP($U51,Sheet3!$A$1:$D$438,4,FALSE)</f>
        <v>31.01.2016</v>
      </c>
      <c r="AE51" s="20" t="str">
        <f t="shared" si="4"/>
        <v>Xaxis Premium_XAXIS-XP-UAP-I_Januar 2016</v>
      </c>
      <c r="AF51" s="20" t="s">
        <v>415</v>
      </c>
      <c r="AG51" s="20" t="str">
        <f t="shared" si="5"/>
        <v>Xaxis Premium</v>
      </c>
      <c r="AH51" s="20" t="s">
        <v>420</v>
      </c>
      <c r="AI51" s="21">
        <f t="shared" si="9"/>
        <v>12</v>
      </c>
      <c r="AJ51" s="21">
        <f t="shared" si="10"/>
        <v>120</v>
      </c>
      <c r="AK51" s="22">
        <f t="shared" si="11"/>
        <v>10000</v>
      </c>
      <c r="AL51" s="20" t="s">
        <v>655</v>
      </c>
      <c r="AM51" s="20">
        <f>$AJ51*VLOOKUP($AL51,Sheet2!$C$1:$D$66,2,FALSE)</f>
        <v>37.200000000000003</v>
      </c>
    </row>
    <row r="52" spans="1:39" x14ac:dyDescent="0.25">
      <c r="A52" s="1">
        <v>42404</v>
      </c>
      <c r="B52" s="2">
        <v>17823</v>
      </c>
      <c r="C52" s="3">
        <v>0</v>
      </c>
      <c r="D52" s="4">
        <v>1</v>
      </c>
      <c r="E52" s="5" t="s">
        <v>41</v>
      </c>
      <c r="F52" s="6">
        <v>283.55</v>
      </c>
      <c r="G52" s="7" t="s">
        <v>22</v>
      </c>
      <c r="H52" s="8" t="s">
        <v>23</v>
      </c>
      <c r="I52" s="9">
        <v>30</v>
      </c>
      <c r="J52" s="6">
        <v>0</v>
      </c>
      <c r="K52" s="6">
        <v>62.4</v>
      </c>
      <c r="L52" s="6">
        <v>780</v>
      </c>
      <c r="M52" s="6">
        <v>842.4</v>
      </c>
      <c r="N52" s="10" t="s">
        <v>28</v>
      </c>
      <c r="O52" s="10" t="s">
        <v>161</v>
      </c>
      <c r="P52" s="11" t="s">
        <v>32</v>
      </c>
      <c r="Q52" s="11" t="s">
        <v>37</v>
      </c>
      <c r="R52" s="1">
        <v>42370</v>
      </c>
      <c r="S52" s="1">
        <v>42593</v>
      </c>
      <c r="T52" s="12" t="s">
        <v>25</v>
      </c>
      <c r="U52" s="13" t="s">
        <v>88</v>
      </c>
      <c r="V52" s="13" t="s">
        <v>85</v>
      </c>
      <c r="W52" t="s">
        <v>196</v>
      </c>
      <c r="X52" s="16" t="str">
        <f t="shared" si="0"/>
        <v xml:space="preserve">Mediacom (Switzerland) - CHE - Media Markt E-Commerce AG - 2016_2_DIS_FlyerFlight_2016_CW04 - </v>
      </c>
      <c r="Y52" s="17" t="s">
        <v>410</v>
      </c>
      <c r="Z52" s="16" t="str">
        <f t="shared" si="1"/>
        <v>Mediacom (Switzerland)</v>
      </c>
      <c r="AA52" s="16" t="str">
        <f t="shared" si="2"/>
        <v>Mediacom (Switzerland) - CHE - Media Markt E-Commerce AG</v>
      </c>
      <c r="AB52" s="16" t="str">
        <f t="shared" si="3"/>
        <v>Xaxis Mobile_XAXIS-XM-MRT-D</v>
      </c>
      <c r="AC52" s="16" t="str">
        <f>VLOOKUP($U52,Sheet3!$A$1:$D$438,3,FALSE)</f>
        <v>27.01.2016</v>
      </c>
      <c r="AD52" s="16" t="str">
        <f>VLOOKUP($U52,Sheet3!$A$1:$D$438,4,FALSE)</f>
        <v>31.01.2016</v>
      </c>
      <c r="AE52" s="20" t="str">
        <f t="shared" si="4"/>
        <v>Xaxis Mobile_XAXIS-XM-MRT-D_Januar 2016</v>
      </c>
      <c r="AF52" s="20" t="s">
        <v>416</v>
      </c>
      <c r="AG52" s="20" t="str">
        <f t="shared" si="5"/>
        <v>Xaxis Mobile</v>
      </c>
      <c r="AH52" s="20" t="s">
        <v>420</v>
      </c>
      <c r="AI52" s="21">
        <f t="shared" si="9"/>
        <v>26</v>
      </c>
      <c r="AJ52" s="21">
        <f t="shared" si="10"/>
        <v>780</v>
      </c>
      <c r="AK52" s="22">
        <f t="shared" si="11"/>
        <v>30000</v>
      </c>
      <c r="AL52" s="20" t="s">
        <v>656</v>
      </c>
      <c r="AM52" s="20">
        <f>$AJ52*VLOOKUP($AL52,Sheet2!$C$1:$D$66,2,FALSE)</f>
        <v>405.6</v>
      </c>
    </row>
    <row r="53" spans="1:39" x14ac:dyDescent="0.25">
      <c r="A53" s="1">
        <v>42404</v>
      </c>
      <c r="B53" s="2">
        <v>17823</v>
      </c>
      <c r="C53" s="3">
        <v>0</v>
      </c>
      <c r="D53" s="4">
        <v>9</v>
      </c>
      <c r="E53" s="5" t="s">
        <v>41</v>
      </c>
      <c r="F53" s="6">
        <v>270.79000000000002</v>
      </c>
      <c r="G53" s="7" t="s">
        <v>22</v>
      </c>
      <c r="H53" s="8" t="s">
        <v>23</v>
      </c>
      <c r="I53" s="9">
        <v>28.65</v>
      </c>
      <c r="J53" s="6">
        <v>0</v>
      </c>
      <c r="K53" s="6">
        <v>68.75</v>
      </c>
      <c r="L53" s="6">
        <v>859.5</v>
      </c>
      <c r="M53" s="6">
        <v>928.25</v>
      </c>
      <c r="N53" s="10" t="s">
        <v>28</v>
      </c>
      <c r="O53" s="10" t="s">
        <v>161</v>
      </c>
      <c r="P53" s="11" t="s">
        <v>32</v>
      </c>
      <c r="Q53" s="11" t="s">
        <v>37</v>
      </c>
      <c r="R53" s="1">
        <v>42370</v>
      </c>
      <c r="S53" s="1">
        <v>42593</v>
      </c>
      <c r="T53" s="12" t="s">
        <v>25</v>
      </c>
      <c r="U53" s="13" t="s">
        <v>88</v>
      </c>
      <c r="V53" s="13" t="s">
        <v>85</v>
      </c>
      <c r="W53" t="s">
        <v>196</v>
      </c>
      <c r="X53" s="16" t="str">
        <f t="shared" ref="X53:X116" si="12">CONCATENATE(W53," - ","2016_",U53," - ")</f>
        <v xml:space="preserve">Mediacom (Switzerland) - CHE - Media Markt E-Commerce AG - 2016_2_DIS_FlyerFlight_2016_CW04 - </v>
      </c>
      <c r="Y53" s="17" t="s">
        <v>410</v>
      </c>
      <c r="Z53" s="16" t="str">
        <f t="shared" ref="Z53:Z116" si="13">O53</f>
        <v>Mediacom (Switzerland)</v>
      </c>
      <c r="AA53" s="16" t="str">
        <f t="shared" ref="AA53:AA116" si="14">W53</f>
        <v>Mediacom (Switzerland) - CHE - Media Markt E-Commerce AG</v>
      </c>
      <c r="AB53" s="16" t="str">
        <f t="shared" ref="AB53:AB116" si="15">CONCATENATE(Q53,"_",E53)</f>
        <v>Xaxis Mobile_XAXIS-XM-MRT-D</v>
      </c>
      <c r="AC53" s="16" t="str">
        <f>VLOOKUP($U53,Sheet3!$A$1:$D$438,3,FALSE)</f>
        <v>27.01.2016</v>
      </c>
      <c r="AD53" s="16" t="str">
        <f>VLOOKUP($U53,Sheet3!$A$1:$D$438,4,FALSE)</f>
        <v>31.01.2016</v>
      </c>
      <c r="AE53" s="20" t="str">
        <f t="shared" ref="AE53:AE116" si="16">CONCATENATE(AB53,"_",V53)</f>
        <v>Xaxis Mobile_XAXIS-XM-MRT-D_Januar 2016</v>
      </c>
      <c r="AF53" s="20" t="s">
        <v>416</v>
      </c>
      <c r="AG53" s="20" t="str">
        <f t="shared" ref="AG53:AG116" si="17">Q53</f>
        <v>Xaxis Mobile</v>
      </c>
      <c r="AH53" s="20" t="s">
        <v>420</v>
      </c>
      <c r="AI53" s="21">
        <f t="shared" si="9"/>
        <v>30</v>
      </c>
      <c r="AJ53" s="21">
        <f t="shared" si="10"/>
        <v>859.5</v>
      </c>
      <c r="AK53" s="22">
        <f t="shared" si="11"/>
        <v>28650</v>
      </c>
      <c r="AL53" s="20" t="s">
        <v>656</v>
      </c>
      <c r="AM53" s="20">
        <f>$AJ53*VLOOKUP($AL53,Sheet2!$C$1:$D$66,2,FALSE)</f>
        <v>446.94</v>
      </c>
    </row>
    <row r="54" spans="1:39" x14ac:dyDescent="0.25">
      <c r="A54" s="1">
        <v>42404</v>
      </c>
      <c r="B54" s="2">
        <v>17823</v>
      </c>
      <c r="C54" s="3">
        <v>0</v>
      </c>
      <c r="D54" s="4">
        <v>2</v>
      </c>
      <c r="E54" s="5" t="s">
        <v>45</v>
      </c>
      <c r="F54" s="6">
        <v>38.6</v>
      </c>
      <c r="G54" s="7" t="s">
        <v>22</v>
      </c>
      <c r="H54" s="8" t="s">
        <v>23</v>
      </c>
      <c r="I54" s="9">
        <v>10</v>
      </c>
      <c r="J54" s="6">
        <v>0</v>
      </c>
      <c r="K54" s="6">
        <v>20.8</v>
      </c>
      <c r="L54" s="6">
        <v>260</v>
      </c>
      <c r="M54" s="6">
        <v>280.8</v>
      </c>
      <c r="N54" s="10" t="s">
        <v>28</v>
      </c>
      <c r="O54" s="10" t="s">
        <v>161</v>
      </c>
      <c r="P54" s="11" t="s">
        <v>32</v>
      </c>
      <c r="Q54" s="11" t="s">
        <v>37</v>
      </c>
      <c r="R54" s="1">
        <v>42370</v>
      </c>
      <c r="S54" s="1">
        <v>42593</v>
      </c>
      <c r="T54" s="12" t="s">
        <v>25</v>
      </c>
      <c r="U54" s="13" t="s">
        <v>88</v>
      </c>
      <c r="V54" s="13" t="s">
        <v>85</v>
      </c>
      <c r="W54" t="s">
        <v>196</v>
      </c>
      <c r="X54" s="16" t="str">
        <f t="shared" si="12"/>
        <v xml:space="preserve">Mediacom (Switzerland) - CHE - Media Markt E-Commerce AG - 2016_2_DIS_FlyerFlight_2016_CW04 - </v>
      </c>
      <c r="Y54" s="17" t="s">
        <v>410</v>
      </c>
      <c r="Z54" s="16" t="str">
        <f t="shared" si="13"/>
        <v>Mediacom (Switzerland)</v>
      </c>
      <c r="AA54" s="16" t="str">
        <f t="shared" si="14"/>
        <v>Mediacom (Switzerland) - CHE - Media Markt E-Commerce AG</v>
      </c>
      <c r="AB54" s="16" t="str">
        <f t="shared" si="15"/>
        <v>Xaxis Mobile_XAXIS-XM-MRT-F</v>
      </c>
      <c r="AC54" s="16" t="str">
        <f>VLOOKUP($U54,Sheet3!$A$1:$D$438,3,FALSE)</f>
        <v>27.01.2016</v>
      </c>
      <c r="AD54" s="16" t="str">
        <f>VLOOKUP($U54,Sheet3!$A$1:$D$438,4,FALSE)</f>
        <v>31.01.2016</v>
      </c>
      <c r="AE54" s="20" t="str">
        <f t="shared" si="16"/>
        <v>Xaxis Mobile_XAXIS-XM-MRT-F_Januar 2016</v>
      </c>
      <c r="AF54" s="20" t="s">
        <v>416</v>
      </c>
      <c r="AG54" s="20" t="str">
        <f t="shared" si="17"/>
        <v>Xaxis Mobile</v>
      </c>
      <c r="AH54" s="20" t="s">
        <v>420</v>
      </c>
      <c r="AI54" s="21">
        <f t="shared" si="9"/>
        <v>26</v>
      </c>
      <c r="AJ54" s="21">
        <f t="shared" si="10"/>
        <v>260</v>
      </c>
      <c r="AK54" s="22">
        <f t="shared" si="11"/>
        <v>10000</v>
      </c>
      <c r="AL54" s="20" t="s">
        <v>656</v>
      </c>
      <c r="AM54" s="20">
        <f>$AJ54*VLOOKUP($AL54,Sheet2!$C$1:$D$66,2,FALSE)</f>
        <v>135.20000000000002</v>
      </c>
    </row>
    <row r="55" spans="1:39" x14ac:dyDescent="0.25">
      <c r="A55" s="1">
        <v>42404</v>
      </c>
      <c r="B55" s="2">
        <v>17823</v>
      </c>
      <c r="C55" s="3">
        <v>0</v>
      </c>
      <c r="D55" s="4">
        <v>10</v>
      </c>
      <c r="E55" s="5" t="s">
        <v>45</v>
      </c>
      <c r="F55" s="6">
        <v>38.6</v>
      </c>
      <c r="G55" s="7" t="s">
        <v>22</v>
      </c>
      <c r="H55" s="8" t="s">
        <v>23</v>
      </c>
      <c r="I55" s="9">
        <v>10</v>
      </c>
      <c r="J55" s="6">
        <v>0</v>
      </c>
      <c r="K55" s="6">
        <v>24</v>
      </c>
      <c r="L55" s="6">
        <v>300</v>
      </c>
      <c r="M55" s="6">
        <v>324</v>
      </c>
      <c r="N55" s="10" t="s">
        <v>28</v>
      </c>
      <c r="O55" s="10" t="s">
        <v>161</v>
      </c>
      <c r="P55" s="11" t="s">
        <v>32</v>
      </c>
      <c r="Q55" s="11" t="s">
        <v>37</v>
      </c>
      <c r="R55" s="1">
        <v>42370</v>
      </c>
      <c r="S55" s="1">
        <v>42593</v>
      </c>
      <c r="T55" s="12" t="s">
        <v>25</v>
      </c>
      <c r="U55" s="13" t="s">
        <v>88</v>
      </c>
      <c r="V55" s="13" t="s">
        <v>85</v>
      </c>
      <c r="W55" t="s">
        <v>196</v>
      </c>
      <c r="X55" s="16" t="str">
        <f t="shared" si="12"/>
        <v xml:space="preserve">Mediacom (Switzerland) - CHE - Media Markt E-Commerce AG - 2016_2_DIS_FlyerFlight_2016_CW04 - </v>
      </c>
      <c r="Y55" s="17" t="s">
        <v>410</v>
      </c>
      <c r="Z55" s="16" t="str">
        <f t="shared" si="13"/>
        <v>Mediacom (Switzerland)</v>
      </c>
      <c r="AA55" s="16" t="str">
        <f t="shared" si="14"/>
        <v>Mediacom (Switzerland) - CHE - Media Markt E-Commerce AG</v>
      </c>
      <c r="AB55" s="16" t="str">
        <f t="shared" si="15"/>
        <v>Xaxis Mobile_XAXIS-XM-MRT-F</v>
      </c>
      <c r="AC55" s="16" t="str">
        <f>VLOOKUP($U55,Sheet3!$A$1:$D$438,3,FALSE)</f>
        <v>27.01.2016</v>
      </c>
      <c r="AD55" s="16" t="str">
        <f>VLOOKUP($U55,Sheet3!$A$1:$D$438,4,FALSE)</f>
        <v>31.01.2016</v>
      </c>
      <c r="AE55" s="20" t="str">
        <f t="shared" si="16"/>
        <v>Xaxis Mobile_XAXIS-XM-MRT-F_Januar 2016</v>
      </c>
      <c r="AF55" s="20" t="s">
        <v>416</v>
      </c>
      <c r="AG55" s="20" t="str">
        <f t="shared" si="17"/>
        <v>Xaxis Mobile</v>
      </c>
      <c r="AH55" s="20" t="s">
        <v>420</v>
      </c>
      <c r="AI55" s="21">
        <f t="shared" si="9"/>
        <v>30</v>
      </c>
      <c r="AJ55" s="21">
        <f t="shared" si="10"/>
        <v>300</v>
      </c>
      <c r="AK55" s="22">
        <f t="shared" si="11"/>
        <v>10000</v>
      </c>
      <c r="AL55" s="20" t="s">
        <v>656</v>
      </c>
      <c r="AM55" s="20">
        <f>$AJ55*VLOOKUP($AL55,Sheet2!$C$1:$D$66,2,FALSE)</f>
        <v>156</v>
      </c>
    </row>
    <row r="56" spans="1:39" x14ac:dyDescent="0.25">
      <c r="A56" s="1">
        <v>42404</v>
      </c>
      <c r="B56" s="2">
        <v>17823</v>
      </c>
      <c r="C56" s="3">
        <v>0</v>
      </c>
      <c r="D56" s="4">
        <v>3</v>
      </c>
      <c r="E56" s="5" t="s">
        <v>46</v>
      </c>
      <c r="F56" s="6">
        <v>19.27</v>
      </c>
      <c r="G56" s="7" t="s">
        <v>22</v>
      </c>
      <c r="H56" s="8" t="s">
        <v>23</v>
      </c>
      <c r="I56" s="9">
        <v>2</v>
      </c>
      <c r="J56" s="6">
        <v>0</v>
      </c>
      <c r="K56" s="6">
        <v>4.1500000000000004</v>
      </c>
      <c r="L56" s="6">
        <v>52</v>
      </c>
      <c r="M56" s="6">
        <v>56.15</v>
      </c>
      <c r="N56" s="10" t="s">
        <v>28</v>
      </c>
      <c r="O56" s="10" t="s">
        <v>161</v>
      </c>
      <c r="P56" s="11" t="s">
        <v>32</v>
      </c>
      <c r="Q56" s="11" t="s">
        <v>37</v>
      </c>
      <c r="R56" s="1">
        <v>42370</v>
      </c>
      <c r="S56" s="1">
        <v>42593</v>
      </c>
      <c r="T56" s="12" t="s">
        <v>25</v>
      </c>
      <c r="U56" s="13" t="s">
        <v>88</v>
      </c>
      <c r="V56" s="13" t="s">
        <v>85</v>
      </c>
      <c r="W56" t="s">
        <v>196</v>
      </c>
      <c r="X56" s="16" t="str">
        <f t="shared" si="12"/>
        <v xml:space="preserve">Mediacom (Switzerland) - CHE - Media Markt E-Commerce AG - 2016_2_DIS_FlyerFlight_2016_CW04 - </v>
      </c>
      <c r="Y56" s="17" t="s">
        <v>410</v>
      </c>
      <c r="Z56" s="16" t="str">
        <f t="shared" si="13"/>
        <v>Mediacom (Switzerland)</v>
      </c>
      <c r="AA56" s="16" t="str">
        <f t="shared" si="14"/>
        <v>Mediacom (Switzerland) - CHE - Media Markt E-Commerce AG</v>
      </c>
      <c r="AB56" s="16" t="str">
        <f t="shared" si="15"/>
        <v>Xaxis Mobile_XAXIS-XM-MRT-I</v>
      </c>
      <c r="AC56" s="16" t="str">
        <f>VLOOKUP($U56,Sheet3!$A$1:$D$438,3,FALSE)</f>
        <v>27.01.2016</v>
      </c>
      <c r="AD56" s="16" t="str">
        <f>VLOOKUP($U56,Sheet3!$A$1:$D$438,4,FALSE)</f>
        <v>31.01.2016</v>
      </c>
      <c r="AE56" s="20" t="str">
        <f t="shared" si="16"/>
        <v>Xaxis Mobile_XAXIS-XM-MRT-I_Januar 2016</v>
      </c>
      <c r="AF56" s="20" t="s">
        <v>416</v>
      </c>
      <c r="AG56" s="20" t="str">
        <f t="shared" si="17"/>
        <v>Xaxis Mobile</v>
      </c>
      <c r="AH56" s="20" t="s">
        <v>420</v>
      </c>
      <c r="AI56" s="21">
        <f t="shared" si="9"/>
        <v>26</v>
      </c>
      <c r="AJ56" s="21">
        <f t="shared" si="10"/>
        <v>52</v>
      </c>
      <c r="AK56" s="22">
        <f t="shared" si="11"/>
        <v>2000</v>
      </c>
      <c r="AL56" s="20" t="s">
        <v>656</v>
      </c>
      <c r="AM56" s="20">
        <f>$AJ56*VLOOKUP($AL56,Sheet2!$C$1:$D$66,2,FALSE)</f>
        <v>27.04</v>
      </c>
    </row>
    <row r="57" spans="1:39" x14ac:dyDescent="0.25">
      <c r="A57" s="1">
        <v>42404</v>
      </c>
      <c r="B57" s="2">
        <v>17823</v>
      </c>
      <c r="C57" s="3">
        <v>0</v>
      </c>
      <c r="D57" s="4">
        <v>11</v>
      </c>
      <c r="E57" s="5" t="s">
        <v>46</v>
      </c>
      <c r="F57" s="6">
        <v>19.27</v>
      </c>
      <c r="G57" s="7" t="s">
        <v>22</v>
      </c>
      <c r="H57" s="8" t="s">
        <v>23</v>
      </c>
      <c r="I57" s="9">
        <v>2</v>
      </c>
      <c r="J57" s="6">
        <v>0</v>
      </c>
      <c r="K57" s="6">
        <v>4.8</v>
      </c>
      <c r="L57" s="6">
        <v>60</v>
      </c>
      <c r="M57" s="6">
        <v>64.8</v>
      </c>
      <c r="N57" s="10" t="s">
        <v>28</v>
      </c>
      <c r="O57" s="10" t="s">
        <v>161</v>
      </c>
      <c r="P57" s="11" t="s">
        <v>32</v>
      </c>
      <c r="Q57" s="11" t="s">
        <v>37</v>
      </c>
      <c r="R57" s="1">
        <v>42370</v>
      </c>
      <c r="S57" s="1">
        <v>42593</v>
      </c>
      <c r="T57" s="12" t="s">
        <v>25</v>
      </c>
      <c r="U57" s="13" t="s">
        <v>88</v>
      </c>
      <c r="V57" s="13" t="s">
        <v>85</v>
      </c>
      <c r="W57" t="s">
        <v>196</v>
      </c>
      <c r="X57" s="16" t="str">
        <f t="shared" si="12"/>
        <v xml:space="preserve">Mediacom (Switzerland) - CHE - Media Markt E-Commerce AG - 2016_2_DIS_FlyerFlight_2016_CW04 - </v>
      </c>
      <c r="Y57" s="17" t="s">
        <v>410</v>
      </c>
      <c r="Z57" s="16" t="str">
        <f t="shared" si="13"/>
        <v>Mediacom (Switzerland)</v>
      </c>
      <c r="AA57" s="16" t="str">
        <f t="shared" si="14"/>
        <v>Mediacom (Switzerland) - CHE - Media Markt E-Commerce AG</v>
      </c>
      <c r="AB57" s="16" t="str">
        <f t="shared" si="15"/>
        <v>Xaxis Mobile_XAXIS-XM-MRT-I</v>
      </c>
      <c r="AC57" s="16" t="str">
        <f>VLOOKUP($U57,Sheet3!$A$1:$D$438,3,FALSE)</f>
        <v>27.01.2016</v>
      </c>
      <c r="AD57" s="16" t="str">
        <f>VLOOKUP($U57,Sheet3!$A$1:$D$438,4,FALSE)</f>
        <v>31.01.2016</v>
      </c>
      <c r="AE57" s="20" t="str">
        <f t="shared" si="16"/>
        <v>Xaxis Mobile_XAXIS-XM-MRT-I_Januar 2016</v>
      </c>
      <c r="AF57" s="20" t="s">
        <v>416</v>
      </c>
      <c r="AG57" s="20" t="str">
        <f t="shared" si="17"/>
        <v>Xaxis Mobile</v>
      </c>
      <c r="AH57" s="20" t="s">
        <v>420</v>
      </c>
      <c r="AI57" s="21">
        <f t="shared" si="9"/>
        <v>30</v>
      </c>
      <c r="AJ57" s="21">
        <f t="shared" si="10"/>
        <v>60</v>
      </c>
      <c r="AK57" s="22">
        <f t="shared" si="11"/>
        <v>2000</v>
      </c>
      <c r="AL57" s="20" t="s">
        <v>656</v>
      </c>
      <c r="AM57" s="20">
        <f>$AJ57*VLOOKUP($AL57,Sheet2!$C$1:$D$66,2,FALSE)</f>
        <v>31.200000000000003</v>
      </c>
    </row>
    <row r="58" spans="1:39" x14ac:dyDescent="0.25">
      <c r="A58" s="1">
        <v>42404</v>
      </c>
      <c r="B58" s="2">
        <v>17824</v>
      </c>
      <c r="C58" s="3">
        <v>0</v>
      </c>
      <c r="D58" s="4">
        <v>7</v>
      </c>
      <c r="E58" s="5" t="s">
        <v>61</v>
      </c>
      <c r="F58" s="6">
        <v>3872.05</v>
      </c>
      <c r="G58" s="7" t="s">
        <v>22</v>
      </c>
      <c r="H58" s="8" t="s">
        <v>23</v>
      </c>
      <c r="I58" s="9">
        <v>848.42600000000004</v>
      </c>
      <c r="J58" s="6">
        <v>0</v>
      </c>
      <c r="K58" s="6">
        <v>271.5</v>
      </c>
      <c r="L58" s="6">
        <v>3393.7</v>
      </c>
      <c r="M58" s="6">
        <v>3665.2</v>
      </c>
      <c r="N58" s="10" t="s">
        <v>28</v>
      </c>
      <c r="O58" s="10" t="s">
        <v>161</v>
      </c>
      <c r="P58" s="11" t="s">
        <v>32</v>
      </c>
      <c r="Q58" s="11" t="s">
        <v>52</v>
      </c>
      <c r="R58" s="1">
        <v>42370</v>
      </c>
      <c r="S58" s="1">
        <v>42593</v>
      </c>
      <c r="T58" s="12" t="s">
        <v>25</v>
      </c>
      <c r="U58" s="13" t="s">
        <v>43</v>
      </c>
      <c r="V58" s="13" t="s">
        <v>85</v>
      </c>
      <c r="W58" t="s">
        <v>196</v>
      </c>
      <c r="X58" s="16" t="str">
        <f t="shared" si="12"/>
        <v xml:space="preserve">Mediacom (Switzerland) - CHE - Media Markt E-Commerce AG - 2016_2_DIS_FlyerFlight_2015_CW53 - </v>
      </c>
      <c r="Y58" s="17" t="s">
        <v>410</v>
      </c>
      <c r="Z58" s="16" t="str">
        <f t="shared" si="13"/>
        <v>Mediacom (Switzerland)</v>
      </c>
      <c r="AA58" s="16" t="str">
        <f t="shared" si="14"/>
        <v>Mediacom (Switzerland) - CHE - Media Markt E-Commerce AG</v>
      </c>
      <c r="AB58" s="16" t="str">
        <f t="shared" si="15"/>
        <v>Xaxis Premium_XAXIS-XP-UAP-D</v>
      </c>
      <c r="AC58" s="16" t="str">
        <f>VLOOKUP($U58,Sheet3!$A$1:$D$438,3,FALSE)</f>
        <v>29.12.2016</v>
      </c>
      <c r="AD58" s="16" t="str">
        <f>VLOOKUP($U58,Sheet3!$A$1:$D$438,4,FALSE)</f>
        <v>04.01.2016</v>
      </c>
      <c r="AE58" s="20" t="str">
        <f t="shared" si="16"/>
        <v>Xaxis Premium_XAXIS-XP-UAP-D_Januar 2016</v>
      </c>
      <c r="AF58" s="20" t="s">
        <v>415</v>
      </c>
      <c r="AG58" s="20" t="str">
        <f t="shared" si="17"/>
        <v>Xaxis Premium</v>
      </c>
      <c r="AH58" s="20" t="s">
        <v>420</v>
      </c>
      <c r="AI58" s="21">
        <f t="shared" si="9"/>
        <v>3.999995285387294</v>
      </c>
      <c r="AJ58" s="21">
        <f t="shared" si="10"/>
        <v>3393.7</v>
      </c>
      <c r="AK58" s="22">
        <f t="shared" si="11"/>
        <v>848426</v>
      </c>
      <c r="AL58" s="20" t="s">
        <v>655</v>
      </c>
      <c r="AM58" s="20">
        <f>$AJ58*VLOOKUP($AL58,Sheet2!$C$1:$D$66,2,FALSE)</f>
        <v>1052.047</v>
      </c>
    </row>
    <row r="59" spans="1:39" x14ac:dyDescent="0.25">
      <c r="A59" s="1">
        <v>42404</v>
      </c>
      <c r="B59" s="2">
        <v>17824</v>
      </c>
      <c r="C59" s="3">
        <v>0</v>
      </c>
      <c r="D59" s="4">
        <v>8</v>
      </c>
      <c r="E59" s="5" t="s">
        <v>63</v>
      </c>
      <c r="F59" s="6">
        <v>1744.23</v>
      </c>
      <c r="G59" s="7" t="s">
        <v>22</v>
      </c>
      <c r="H59" s="8" t="s">
        <v>23</v>
      </c>
      <c r="I59" s="9">
        <v>379.51100000000002</v>
      </c>
      <c r="J59" s="6">
        <v>0</v>
      </c>
      <c r="K59" s="6">
        <v>121.45</v>
      </c>
      <c r="L59" s="6">
        <v>1518.05</v>
      </c>
      <c r="M59" s="6">
        <v>1639.5</v>
      </c>
      <c r="N59" s="10" t="s">
        <v>28</v>
      </c>
      <c r="O59" s="10" t="s">
        <v>161</v>
      </c>
      <c r="P59" s="11" t="s">
        <v>32</v>
      </c>
      <c r="Q59" s="11" t="s">
        <v>52</v>
      </c>
      <c r="R59" s="1">
        <v>42370</v>
      </c>
      <c r="S59" s="1">
        <v>42593</v>
      </c>
      <c r="T59" s="12" t="s">
        <v>25</v>
      </c>
      <c r="U59" s="13" t="s">
        <v>43</v>
      </c>
      <c r="V59" s="13" t="s">
        <v>85</v>
      </c>
      <c r="W59" t="s">
        <v>196</v>
      </c>
      <c r="X59" s="16" t="str">
        <f t="shared" si="12"/>
        <v xml:space="preserve">Mediacom (Switzerland) - CHE - Media Markt E-Commerce AG - 2016_2_DIS_FlyerFlight_2015_CW53 - </v>
      </c>
      <c r="Y59" s="17" t="s">
        <v>410</v>
      </c>
      <c r="Z59" s="16" t="str">
        <f t="shared" si="13"/>
        <v>Mediacom (Switzerland)</v>
      </c>
      <c r="AA59" s="16" t="str">
        <f t="shared" si="14"/>
        <v>Mediacom (Switzerland) - CHE - Media Markt E-Commerce AG</v>
      </c>
      <c r="AB59" s="16" t="str">
        <f t="shared" si="15"/>
        <v>Xaxis Premium_XAXIS-XP-UAP-F</v>
      </c>
      <c r="AC59" s="16" t="str">
        <f>VLOOKUP($U59,Sheet3!$A$1:$D$438,3,FALSE)</f>
        <v>29.12.2016</v>
      </c>
      <c r="AD59" s="16" t="str">
        <f>VLOOKUP($U59,Sheet3!$A$1:$D$438,4,FALSE)</f>
        <v>04.01.2016</v>
      </c>
      <c r="AE59" s="20" t="str">
        <f t="shared" si="16"/>
        <v>Xaxis Premium_XAXIS-XP-UAP-F_Januar 2016</v>
      </c>
      <c r="AF59" s="20" t="s">
        <v>415</v>
      </c>
      <c r="AG59" s="20" t="str">
        <f t="shared" si="17"/>
        <v>Xaxis Premium</v>
      </c>
      <c r="AH59" s="20" t="s">
        <v>420</v>
      </c>
      <c r="AI59" s="21">
        <f t="shared" si="9"/>
        <v>4.0000158098184242</v>
      </c>
      <c r="AJ59" s="21">
        <f t="shared" si="10"/>
        <v>1518.05</v>
      </c>
      <c r="AK59" s="22">
        <f t="shared" si="11"/>
        <v>379511</v>
      </c>
      <c r="AL59" s="20" t="s">
        <v>655</v>
      </c>
      <c r="AM59" s="20">
        <f>$AJ59*VLOOKUP($AL59,Sheet2!$C$1:$D$66,2,FALSE)</f>
        <v>470.59549999999996</v>
      </c>
    </row>
    <row r="60" spans="1:39" x14ac:dyDescent="0.25">
      <c r="A60" s="1">
        <v>42404</v>
      </c>
      <c r="B60" s="2">
        <v>17824</v>
      </c>
      <c r="C60" s="3">
        <v>0</v>
      </c>
      <c r="D60" s="4">
        <v>9</v>
      </c>
      <c r="E60" s="5" t="s">
        <v>64</v>
      </c>
      <c r="F60" s="6">
        <v>148.9</v>
      </c>
      <c r="G60" s="7" t="s">
        <v>22</v>
      </c>
      <c r="H60" s="8" t="s">
        <v>23</v>
      </c>
      <c r="I60" s="9">
        <v>73.977999999999994</v>
      </c>
      <c r="J60" s="6">
        <v>0</v>
      </c>
      <c r="K60" s="6">
        <v>23.65</v>
      </c>
      <c r="L60" s="6">
        <v>295.89999999999998</v>
      </c>
      <c r="M60" s="6">
        <v>319.55</v>
      </c>
      <c r="N60" s="10" t="s">
        <v>28</v>
      </c>
      <c r="O60" s="10" t="s">
        <v>161</v>
      </c>
      <c r="P60" s="11" t="s">
        <v>32</v>
      </c>
      <c r="Q60" s="11" t="s">
        <v>52</v>
      </c>
      <c r="R60" s="1">
        <v>42370</v>
      </c>
      <c r="S60" s="1">
        <v>42593</v>
      </c>
      <c r="T60" s="12" t="s">
        <v>25</v>
      </c>
      <c r="U60" s="13" t="s">
        <v>43</v>
      </c>
      <c r="V60" s="13" t="s">
        <v>85</v>
      </c>
      <c r="W60" t="s">
        <v>196</v>
      </c>
      <c r="X60" s="16" t="str">
        <f t="shared" si="12"/>
        <v xml:space="preserve">Mediacom (Switzerland) - CHE - Media Markt E-Commerce AG - 2016_2_DIS_FlyerFlight_2015_CW53 - </v>
      </c>
      <c r="Y60" s="17" t="s">
        <v>410</v>
      </c>
      <c r="Z60" s="16" t="str">
        <f t="shared" si="13"/>
        <v>Mediacom (Switzerland)</v>
      </c>
      <c r="AA60" s="16" t="str">
        <f t="shared" si="14"/>
        <v>Mediacom (Switzerland) - CHE - Media Markt E-Commerce AG</v>
      </c>
      <c r="AB60" s="16" t="str">
        <f t="shared" si="15"/>
        <v>Xaxis Premium_XAXIS-XP-UAP-I</v>
      </c>
      <c r="AC60" s="16" t="str">
        <f>VLOOKUP($U60,Sheet3!$A$1:$D$438,3,FALSE)</f>
        <v>29.12.2016</v>
      </c>
      <c r="AD60" s="16" t="str">
        <f>VLOOKUP($U60,Sheet3!$A$1:$D$438,4,FALSE)</f>
        <v>04.01.2016</v>
      </c>
      <c r="AE60" s="20" t="str">
        <f t="shared" si="16"/>
        <v>Xaxis Premium_XAXIS-XP-UAP-I_Januar 2016</v>
      </c>
      <c r="AF60" s="20" t="s">
        <v>415</v>
      </c>
      <c r="AG60" s="20" t="str">
        <f t="shared" si="17"/>
        <v>Xaxis Premium</v>
      </c>
      <c r="AH60" s="20" t="s">
        <v>420</v>
      </c>
      <c r="AI60" s="21">
        <f t="shared" si="9"/>
        <v>3.9998377896131276</v>
      </c>
      <c r="AJ60" s="21">
        <f t="shared" si="10"/>
        <v>295.89999999999998</v>
      </c>
      <c r="AK60" s="22">
        <f t="shared" si="11"/>
        <v>73978</v>
      </c>
      <c r="AL60" s="20" t="s">
        <v>655</v>
      </c>
      <c r="AM60" s="20">
        <f>$AJ60*VLOOKUP($AL60,Sheet2!$C$1:$D$66,2,FALSE)</f>
        <v>91.728999999999999</v>
      </c>
    </row>
    <row r="61" spans="1:39" x14ac:dyDescent="0.25">
      <c r="A61" s="1">
        <v>42404</v>
      </c>
      <c r="B61" s="2">
        <v>17824</v>
      </c>
      <c r="C61" s="3">
        <v>0</v>
      </c>
      <c r="D61" s="4">
        <v>4</v>
      </c>
      <c r="E61" s="5" t="s">
        <v>41</v>
      </c>
      <c r="F61" s="6">
        <v>410.66</v>
      </c>
      <c r="G61" s="7" t="s">
        <v>22</v>
      </c>
      <c r="H61" s="8" t="s">
        <v>23</v>
      </c>
      <c r="I61" s="9">
        <v>43.448</v>
      </c>
      <c r="J61" s="6">
        <v>0</v>
      </c>
      <c r="K61" s="6">
        <v>76.45</v>
      </c>
      <c r="L61" s="6">
        <v>955.85</v>
      </c>
      <c r="M61" s="6">
        <v>1032.3</v>
      </c>
      <c r="N61" s="10" t="s">
        <v>28</v>
      </c>
      <c r="O61" s="10" t="s">
        <v>161</v>
      </c>
      <c r="P61" s="11" t="s">
        <v>32</v>
      </c>
      <c r="Q61" s="11" t="s">
        <v>37</v>
      </c>
      <c r="R61" s="1">
        <v>42370</v>
      </c>
      <c r="S61" s="1">
        <v>42593</v>
      </c>
      <c r="T61" s="12" t="s">
        <v>25</v>
      </c>
      <c r="U61" s="13" t="s">
        <v>43</v>
      </c>
      <c r="V61" s="13" t="s">
        <v>85</v>
      </c>
      <c r="W61" t="s">
        <v>196</v>
      </c>
      <c r="X61" s="16" t="str">
        <f t="shared" si="12"/>
        <v xml:space="preserve">Mediacom (Switzerland) - CHE - Media Markt E-Commerce AG - 2016_2_DIS_FlyerFlight_2015_CW53 - </v>
      </c>
      <c r="Y61" s="17" t="s">
        <v>410</v>
      </c>
      <c r="Z61" s="16" t="str">
        <f t="shared" si="13"/>
        <v>Mediacom (Switzerland)</v>
      </c>
      <c r="AA61" s="16" t="str">
        <f t="shared" si="14"/>
        <v>Mediacom (Switzerland) - CHE - Media Markt E-Commerce AG</v>
      </c>
      <c r="AB61" s="16" t="str">
        <f t="shared" si="15"/>
        <v>Xaxis Mobile_XAXIS-XM-MRT-D</v>
      </c>
      <c r="AC61" s="16" t="str">
        <f>VLOOKUP($U61,Sheet3!$A$1:$D$438,3,FALSE)</f>
        <v>29.12.2016</v>
      </c>
      <c r="AD61" s="16" t="str">
        <f>VLOOKUP($U61,Sheet3!$A$1:$D$438,4,FALSE)</f>
        <v>04.01.2016</v>
      </c>
      <c r="AE61" s="20" t="str">
        <f t="shared" si="16"/>
        <v>Xaxis Mobile_XAXIS-XM-MRT-D_Januar 2016</v>
      </c>
      <c r="AF61" s="20" t="s">
        <v>416</v>
      </c>
      <c r="AG61" s="20" t="str">
        <f t="shared" si="17"/>
        <v>Xaxis Mobile</v>
      </c>
      <c r="AH61" s="20" t="s">
        <v>420</v>
      </c>
      <c r="AI61" s="21">
        <f t="shared" si="9"/>
        <v>21.999861903885105</v>
      </c>
      <c r="AJ61" s="21">
        <f t="shared" si="10"/>
        <v>955.85</v>
      </c>
      <c r="AK61" s="22">
        <f t="shared" si="11"/>
        <v>43448</v>
      </c>
      <c r="AL61" s="20" t="s">
        <v>656</v>
      </c>
      <c r="AM61" s="20">
        <f>$AJ61*VLOOKUP($AL61,Sheet2!$C$1:$D$66,2,FALSE)</f>
        <v>497.04200000000003</v>
      </c>
    </row>
    <row r="62" spans="1:39" x14ac:dyDescent="0.25">
      <c r="A62" s="1">
        <v>42404</v>
      </c>
      <c r="B62" s="2">
        <v>17824</v>
      </c>
      <c r="C62" s="3">
        <v>0</v>
      </c>
      <c r="D62" s="4">
        <v>5</v>
      </c>
      <c r="E62" s="5" t="s">
        <v>45</v>
      </c>
      <c r="F62" s="6">
        <v>64.56</v>
      </c>
      <c r="G62" s="7" t="s">
        <v>22</v>
      </c>
      <c r="H62" s="8" t="s">
        <v>23</v>
      </c>
      <c r="I62" s="9">
        <v>16.727</v>
      </c>
      <c r="J62" s="6">
        <v>0</v>
      </c>
      <c r="K62" s="6">
        <v>29.45</v>
      </c>
      <c r="L62" s="6">
        <v>368</v>
      </c>
      <c r="M62" s="6">
        <v>397.45</v>
      </c>
      <c r="N62" s="10" t="s">
        <v>28</v>
      </c>
      <c r="O62" s="10" t="s">
        <v>161</v>
      </c>
      <c r="P62" s="11" t="s">
        <v>32</v>
      </c>
      <c r="Q62" s="11" t="s">
        <v>37</v>
      </c>
      <c r="R62" s="1">
        <v>42370</v>
      </c>
      <c r="S62" s="1">
        <v>42593</v>
      </c>
      <c r="T62" s="12" t="s">
        <v>25</v>
      </c>
      <c r="U62" s="13" t="s">
        <v>43</v>
      </c>
      <c r="V62" s="13" t="s">
        <v>85</v>
      </c>
      <c r="W62" t="s">
        <v>196</v>
      </c>
      <c r="X62" s="16" t="str">
        <f t="shared" si="12"/>
        <v xml:space="preserve">Mediacom (Switzerland) - CHE - Media Markt E-Commerce AG - 2016_2_DIS_FlyerFlight_2015_CW53 - </v>
      </c>
      <c r="Y62" s="17" t="s">
        <v>410</v>
      </c>
      <c r="Z62" s="16" t="str">
        <f t="shared" si="13"/>
        <v>Mediacom (Switzerland)</v>
      </c>
      <c r="AA62" s="16" t="str">
        <f t="shared" si="14"/>
        <v>Mediacom (Switzerland) - CHE - Media Markt E-Commerce AG</v>
      </c>
      <c r="AB62" s="16" t="str">
        <f t="shared" si="15"/>
        <v>Xaxis Mobile_XAXIS-XM-MRT-F</v>
      </c>
      <c r="AC62" s="16" t="str">
        <f>VLOOKUP($U62,Sheet3!$A$1:$D$438,3,FALSE)</f>
        <v>29.12.2016</v>
      </c>
      <c r="AD62" s="16" t="str">
        <f>VLOOKUP($U62,Sheet3!$A$1:$D$438,4,FALSE)</f>
        <v>04.01.2016</v>
      </c>
      <c r="AE62" s="20" t="str">
        <f t="shared" si="16"/>
        <v>Xaxis Mobile_XAXIS-XM-MRT-F_Januar 2016</v>
      </c>
      <c r="AF62" s="20" t="s">
        <v>416</v>
      </c>
      <c r="AG62" s="20" t="str">
        <f t="shared" si="17"/>
        <v>Xaxis Mobile</v>
      </c>
      <c r="AH62" s="20" t="s">
        <v>420</v>
      </c>
      <c r="AI62" s="21">
        <f t="shared" si="9"/>
        <v>22.000358701500566</v>
      </c>
      <c r="AJ62" s="21">
        <f t="shared" si="10"/>
        <v>368</v>
      </c>
      <c r="AK62" s="22">
        <f t="shared" si="11"/>
        <v>16727</v>
      </c>
      <c r="AL62" s="20" t="s">
        <v>656</v>
      </c>
      <c r="AM62" s="20">
        <f>$AJ62*VLOOKUP($AL62,Sheet2!$C$1:$D$66,2,FALSE)</f>
        <v>191.36</v>
      </c>
    </row>
    <row r="63" spans="1:39" x14ac:dyDescent="0.25">
      <c r="A63" s="1">
        <v>42404</v>
      </c>
      <c r="B63" s="2">
        <v>17824</v>
      </c>
      <c r="C63" s="3">
        <v>0</v>
      </c>
      <c r="D63" s="4">
        <v>6</v>
      </c>
      <c r="E63" s="5" t="s">
        <v>46</v>
      </c>
      <c r="F63" s="6">
        <v>23.48</v>
      </c>
      <c r="G63" s="7" t="s">
        <v>22</v>
      </c>
      <c r="H63" s="8" t="s">
        <v>23</v>
      </c>
      <c r="I63" s="9">
        <v>2.4369999999999998</v>
      </c>
      <c r="J63" s="6">
        <v>0</v>
      </c>
      <c r="K63" s="6">
        <v>4.3</v>
      </c>
      <c r="L63" s="6">
        <v>53.6</v>
      </c>
      <c r="M63" s="6">
        <v>57.9</v>
      </c>
      <c r="N63" s="10" t="s">
        <v>28</v>
      </c>
      <c r="O63" s="10" t="s">
        <v>161</v>
      </c>
      <c r="P63" s="11" t="s">
        <v>32</v>
      </c>
      <c r="Q63" s="11" t="s">
        <v>37</v>
      </c>
      <c r="R63" s="1">
        <v>42370</v>
      </c>
      <c r="S63" s="1">
        <v>42593</v>
      </c>
      <c r="T63" s="12" t="s">
        <v>25</v>
      </c>
      <c r="U63" s="13" t="s">
        <v>43</v>
      </c>
      <c r="V63" s="13" t="s">
        <v>85</v>
      </c>
      <c r="W63" t="s">
        <v>196</v>
      </c>
      <c r="X63" s="16" t="str">
        <f t="shared" si="12"/>
        <v xml:space="preserve">Mediacom (Switzerland) - CHE - Media Markt E-Commerce AG - 2016_2_DIS_FlyerFlight_2015_CW53 - </v>
      </c>
      <c r="Y63" s="17" t="s">
        <v>410</v>
      </c>
      <c r="Z63" s="16" t="str">
        <f t="shared" si="13"/>
        <v>Mediacom (Switzerland)</v>
      </c>
      <c r="AA63" s="16" t="str">
        <f t="shared" si="14"/>
        <v>Mediacom (Switzerland) - CHE - Media Markt E-Commerce AG</v>
      </c>
      <c r="AB63" s="16" t="str">
        <f t="shared" si="15"/>
        <v>Xaxis Mobile_XAXIS-XM-MRT-I</v>
      </c>
      <c r="AC63" s="16" t="str">
        <f>VLOOKUP($U63,Sheet3!$A$1:$D$438,3,FALSE)</f>
        <v>29.12.2016</v>
      </c>
      <c r="AD63" s="16" t="str">
        <f>VLOOKUP($U63,Sheet3!$A$1:$D$438,4,FALSE)</f>
        <v>04.01.2016</v>
      </c>
      <c r="AE63" s="20" t="str">
        <f t="shared" si="16"/>
        <v>Xaxis Mobile_XAXIS-XM-MRT-I_Januar 2016</v>
      </c>
      <c r="AF63" s="20" t="s">
        <v>416</v>
      </c>
      <c r="AG63" s="20" t="str">
        <f t="shared" si="17"/>
        <v>Xaxis Mobile</v>
      </c>
      <c r="AH63" s="20" t="s">
        <v>420</v>
      </c>
      <c r="AI63" s="21">
        <f t="shared" si="9"/>
        <v>21.99425523184243</v>
      </c>
      <c r="AJ63" s="21">
        <f t="shared" si="10"/>
        <v>53.6</v>
      </c>
      <c r="AK63" s="22">
        <f t="shared" si="11"/>
        <v>2437</v>
      </c>
      <c r="AL63" s="20" t="s">
        <v>656</v>
      </c>
      <c r="AM63" s="20">
        <f>$AJ63*VLOOKUP($AL63,Sheet2!$C$1:$D$66,2,FALSE)</f>
        <v>27.872000000000003</v>
      </c>
    </row>
    <row r="64" spans="1:39" x14ac:dyDescent="0.25">
      <c r="A64" s="1">
        <v>42404</v>
      </c>
      <c r="B64" s="2">
        <v>17825</v>
      </c>
      <c r="C64" s="3">
        <v>0</v>
      </c>
      <c r="D64" s="4">
        <v>7</v>
      </c>
      <c r="E64" s="5" t="s">
        <v>61</v>
      </c>
      <c r="F64" s="6">
        <v>5545.93</v>
      </c>
      <c r="G64" s="7" t="s">
        <v>22</v>
      </c>
      <c r="H64" s="8" t="s">
        <v>23</v>
      </c>
      <c r="I64" s="9">
        <v>1215.201</v>
      </c>
      <c r="J64" s="6">
        <v>0</v>
      </c>
      <c r="K64" s="6">
        <v>388.85</v>
      </c>
      <c r="L64" s="6">
        <v>4860.8</v>
      </c>
      <c r="M64" s="6">
        <v>5249.65</v>
      </c>
      <c r="N64" s="10" t="s">
        <v>28</v>
      </c>
      <c r="O64" s="10" t="s">
        <v>161</v>
      </c>
      <c r="P64" s="11" t="s">
        <v>32</v>
      </c>
      <c r="Q64" s="11" t="s">
        <v>52</v>
      </c>
      <c r="R64" s="1">
        <v>42370</v>
      </c>
      <c r="S64" s="1">
        <v>42593</v>
      </c>
      <c r="T64" s="12" t="s">
        <v>25</v>
      </c>
      <c r="U64" s="13" t="s">
        <v>87</v>
      </c>
      <c r="V64" s="13" t="s">
        <v>85</v>
      </c>
      <c r="W64" t="s">
        <v>196</v>
      </c>
      <c r="X64" s="16" t="str">
        <f t="shared" si="12"/>
        <v xml:space="preserve">Mediacom (Switzerland) - CHE - Media Markt E-Commerce AG - 2016_2_DIS_FlyerFlight_2016_CW01 - </v>
      </c>
      <c r="Y64" s="17" t="s">
        <v>410</v>
      </c>
      <c r="Z64" s="16" t="str">
        <f t="shared" si="13"/>
        <v>Mediacom (Switzerland)</v>
      </c>
      <c r="AA64" s="16" t="str">
        <f t="shared" si="14"/>
        <v>Mediacom (Switzerland) - CHE - Media Markt E-Commerce AG</v>
      </c>
      <c r="AB64" s="16" t="str">
        <f t="shared" si="15"/>
        <v>Xaxis Premium_XAXIS-XP-UAP-D</v>
      </c>
      <c r="AC64" s="16" t="str">
        <f>VLOOKUP($U64,Sheet3!$A$1:$D$438,3,FALSE)</f>
        <v>05.01.2016</v>
      </c>
      <c r="AD64" s="16" t="str">
        <f>VLOOKUP($U64,Sheet3!$A$1:$D$438,4,FALSE)</f>
        <v>10.01.2016</v>
      </c>
      <c r="AE64" s="20" t="str">
        <f t="shared" si="16"/>
        <v>Xaxis Premium_XAXIS-XP-UAP-D_Januar 2016</v>
      </c>
      <c r="AF64" s="20" t="s">
        <v>415</v>
      </c>
      <c r="AG64" s="20" t="str">
        <f t="shared" si="17"/>
        <v>Xaxis Premium</v>
      </c>
      <c r="AH64" s="20" t="s">
        <v>420</v>
      </c>
      <c r="AI64" s="21">
        <f t="shared" si="9"/>
        <v>3.9999967083634727</v>
      </c>
      <c r="AJ64" s="21">
        <f t="shared" si="10"/>
        <v>4860.8</v>
      </c>
      <c r="AK64" s="22">
        <f t="shared" si="11"/>
        <v>1215201</v>
      </c>
      <c r="AL64" s="20" t="s">
        <v>655</v>
      </c>
      <c r="AM64" s="20">
        <f>$AJ64*VLOOKUP($AL64,Sheet2!$C$1:$D$66,2,FALSE)</f>
        <v>1506.848</v>
      </c>
    </row>
    <row r="65" spans="1:39" x14ac:dyDescent="0.25">
      <c r="A65" s="1">
        <v>42404</v>
      </c>
      <c r="B65" s="2">
        <v>17825</v>
      </c>
      <c r="C65" s="3">
        <v>0</v>
      </c>
      <c r="D65" s="4">
        <v>8</v>
      </c>
      <c r="E65" s="5" t="s">
        <v>63</v>
      </c>
      <c r="F65" s="6">
        <v>2303.96</v>
      </c>
      <c r="G65" s="7" t="s">
        <v>22</v>
      </c>
      <c r="H65" s="8" t="s">
        <v>23</v>
      </c>
      <c r="I65" s="9">
        <v>501.29700000000003</v>
      </c>
      <c r="J65" s="6">
        <v>0</v>
      </c>
      <c r="K65" s="6">
        <v>160.4</v>
      </c>
      <c r="L65" s="6">
        <v>2005.2</v>
      </c>
      <c r="M65" s="6">
        <v>2165.6</v>
      </c>
      <c r="N65" s="10" t="s">
        <v>28</v>
      </c>
      <c r="O65" s="10" t="s">
        <v>161</v>
      </c>
      <c r="P65" s="11" t="s">
        <v>32</v>
      </c>
      <c r="Q65" s="11" t="s">
        <v>52</v>
      </c>
      <c r="R65" s="1">
        <v>42370</v>
      </c>
      <c r="S65" s="1">
        <v>42593</v>
      </c>
      <c r="T65" s="12" t="s">
        <v>25</v>
      </c>
      <c r="U65" s="13" t="s">
        <v>87</v>
      </c>
      <c r="V65" s="13" t="s">
        <v>85</v>
      </c>
      <c r="W65" t="s">
        <v>196</v>
      </c>
      <c r="X65" s="16" t="str">
        <f t="shared" si="12"/>
        <v xml:space="preserve">Mediacom (Switzerland) - CHE - Media Markt E-Commerce AG - 2016_2_DIS_FlyerFlight_2016_CW01 - </v>
      </c>
      <c r="Y65" s="17" t="s">
        <v>410</v>
      </c>
      <c r="Z65" s="16" t="str">
        <f t="shared" si="13"/>
        <v>Mediacom (Switzerland)</v>
      </c>
      <c r="AA65" s="16" t="str">
        <f t="shared" si="14"/>
        <v>Mediacom (Switzerland) - CHE - Media Markt E-Commerce AG</v>
      </c>
      <c r="AB65" s="16" t="str">
        <f t="shared" si="15"/>
        <v>Xaxis Premium_XAXIS-XP-UAP-F</v>
      </c>
      <c r="AC65" s="16" t="str">
        <f>VLOOKUP($U65,Sheet3!$A$1:$D$438,3,FALSE)</f>
        <v>05.01.2016</v>
      </c>
      <c r="AD65" s="16" t="str">
        <f>VLOOKUP($U65,Sheet3!$A$1:$D$438,4,FALSE)</f>
        <v>10.01.2016</v>
      </c>
      <c r="AE65" s="20" t="str">
        <f t="shared" si="16"/>
        <v>Xaxis Premium_XAXIS-XP-UAP-F_Januar 2016</v>
      </c>
      <c r="AF65" s="20" t="s">
        <v>415</v>
      </c>
      <c r="AG65" s="20" t="str">
        <f t="shared" si="17"/>
        <v>Xaxis Premium</v>
      </c>
      <c r="AH65" s="20" t="s">
        <v>420</v>
      </c>
      <c r="AI65" s="21">
        <f t="shared" si="9"/>
        <v>4.0000239379050742</v>
      </c>
      <c r="AJ65" s="21">
        <f t="shared" si="10"/>
        <v>2005.2</v>
      </c>
      <c r="AK65" s="22">
        <f t="shared" si="11"/>
        <v>501297</v>
      </c>
      <c r="AL65" s="20" t="s">
        <v>655</v>
      </c>
      <c r="AM65" s="20">
        <f>$AJ65*VLOOKUP($AL65,Sheet2!$C$1:$D$66,2,FALSE)</f>
        <v>621.61199999999997</v>
      </c>
    </row>
    <row r="66" spans="1:39" x14ac:dyDescent="0.25">
      <c r="A66" s="1">
        <v>42404</v>
      </c>
      <c r="B66" s="2">
        <v>17825</v>
      </c>
      <c r="C66" s="3">
        <v>0</v>
      </c>
      <c r="D66" s="4">
        <v>9</v>
      </c>
      <c r="E66" s="5" t="s">
        <v>64</v>
      </c>
      <c r="F66" s="6">
        <v>198.51</v>
      </c>
      <c r="G66" s="7" t="s">
        <v>22</v>
      </c>
      <c r="H66" s="8" t="s">
        <v>23</v>
      </c>
      <c r="I66" s="9">
        <v>98.626999999999995</v>
      </c>
      <c r="J66" s="6">
        <v>0</v>
      </c>
      <c r="K66" s="6">
        <v>31.55</v>
      </c>
      <c r="L66" s="6">
        <v>394.5</v>
      </c>
      <c r="M66" s="6">
        <v>426.05</v>
      </c>
      <c r="N66" s="10" t="s">
        <v>28</v>
      </c>
      <c r="O66" s="10" t="s">
        <v>161</v>
      </c>
      <c r="P66" s="11" t="s">
        <v>32</v>
      </c>
      <c r="Q66" s="11" t="s">
        <v>52</v>
      </c>
      <c r="R66" s="1">
        <v>42370</v>
      </c>
      <c r="S66" s="1">
        <v>42593</v>
      </c>
      <c r="T66" s="12" t="s">
        <v>25</v>
      </c>
      <c r="U66" s="13" t="s">
        <v>87</v>
      </c>
      <c r="V66" s="13" t="s">
        <v>85</v>
      </c>
      <c r="W66" t="s">
        <v>196</v>
      </c>
      <c r="X66" s="16" t="str">
        <f t="shared" si="12"/>
        <v xml:space="preserve">Mediacom (Switzerland) - CHE - Media Markt E-Commerce AG - 2016_2_DIS_FlyerFlight_2016_CW01 - </v>
      </c>
      <c r="Y66" s="17" t="s">
        <v>410</v>
      </c>
      <c r="Z66" s="16" t="str">
        <f t="shared" si="13"/>
        <v>Mediacom (Switzerland)</v>
      </c>
      <c r="AA66" s="16" t="str">
        <f t="shared" si="14"/>
        <v>Mediacom (Switzerland) - CHE - Media Markt E-Commerce AG</v>
      </c>
      <c r="AB66" s="16" t="str">
        <f t="shared" si="15"/>
        <v>Xaxis Premium_XAXIS-XP-UAP-I</v>
      </c>
      <c r="AC66" s="16" t="str">
        <f>VLOOKUP($U66,Sheet3!$A$1:$D$438,3,FALSE)</f>
        <v>05.01.2016</v>
      </c>
      <c r="AD66" s="16" t="str">
        <f>VLOOKUP($U66,Sheet3!$A$1:$D$438,4,FALSE)</f>
        <v>10.01.2016</v>
      </c>
      <c r="AE66" s="20" t="str">
        <f t="shared" si="16"/>
        <v>Xaxis Premium_XAXIS-XP-UAP-I_Januar 2016</v>
      </c>
      <c r="AF66" s="20" t="s">
        <v>415</v>
      </c>
      <c r="AG66" s="20" t="str">
        <f t="shared" si="17"/>
        <v>Xaxis Premium</v>
      </c>
      <c r="AH66" s="20" t="s">
        <v>420</v>
      </c>
      <c r="AI66" s="21">
        <f t="shared" si="9"/>
        <v>3.9999188863090227</v>
      </c>
      <c r="AJ66" s="21">
        <f t="shared" si="10"/>
        <v>394.5</v>
      </c>
      <c r="AK66" s="22">
        <f t="shared" si="11"/>
        <v>98627</v>
      </c>
      <c r="AL66" s="20" t="s">
        <v>655</v>
      </c>
      <c r="AM66" s="20">
        <f>$AJ66*VLOOKUP($AL66,Sheet2!$C$1:$D$66,2,FALSE)</f>
        <v>122.295</v>
      </c>
    </row>
    <row r="67" spans="1:39" x14ac:dyDescent="0.25">
      <c r="A67" s="1">
        <v>42404</v>
      </c>
      <c r="B67" s="2">
        <v>17825</v>
      </c>
      <c r="C67" s="3">
        <v>0</v>
      </c>
      <c r="D67" s="4">
        <v>1</v>
      </c>
      <c r="E67" s="5" t="s">
        <v>41</v>
      </c>
      <c r="F67" s="6">
        <v>614.36</v>
      </c>
      <c r="G67" s="7" t="s">
        <v>22</v>
      </c>
      <c r="H67" s="8" t="s">
        <v>23</v>
      </c>
      <c r="I67" s="9">
        <v>65</v>
      </c>
      <c r="J67" s="6">
        <v>0</v>
      </c>
      <c r="K67" s="6">
        <v>114.4</v>
      </c>
      <c r="L67" s="6">
        <v>1430</v>
      </c>
      <c r="M67" s="6">
        <v>1544.4</v>
      </c>
      <c r="N67" s="10" t="s">
        <v>28</v>
      </c>
      <c r="O67" s="10" t="s">
        <v>161</v>
      </c>
      <c r="P67" s="11" t="s">
        <v>32</v>
      </c>
      <c r="Q67" s="11" t="s">
        <v>37</v>
      </c>
      <c r="R67" s="1">
        <v>42370</v>
      </c>
      <c r="S67" s="1">
        <v>42593</v>
      </c>
      <c r="T67" s="12" t="s">
        <v>25</v>
      </c>
      <c r="U67" s="13" t="s">
        <v>87</v>
      </c>
      <c r="V67" s="13" t="s">
        <v>85</v>
      </c>
      <c r="W67" t="s">
        <v>196</v>
      </c>
      <c r="X67" s="16" t="str">
        <f t="shared" si="12"/>
        <v xml:space="preserve">Mediacom (Switzerland) - CHE - Media Markt E-Commerce AG - 2016_2_DIS_FlyerFlight_2016_CW01 - </v>
      </c>
      <c r="Y67" s="17" t="s">
        <v>410</v>
      </c>
      <c r="Z67" s="16" t="str">
        <f t="shared" si="13"/>
        <v>Mediacom (Switzerland)</v>
      </c>
      <c r="AA67" s="16" t="str">
        <f t="shared" si="14"/>
        <v>Mediacom (Switzerland) - CHE - Media Markt E-Commerce AG</v>
      </c>
      <c r="AB67" s="16" t="str">
        <f t="shared" si="15"/>
        <v>Xaxis Mobile_XAXIS-XM-MRT-D</v>
      </c>
      <c r="AC67" s="16" t="str">
        <f>VLOOKUP($U67,Sheet3!$A$1:$D$438,3,FALSE)</f>
        <v>05.01.2016</v>
      </c>
      <c r="AD67" s="16" t="str">
        <f>VLOOKUP($U67,Sheet3!$A$1:$D$438,4,FALSE)</f>
        <v>10.01.2016</v>
      </c>
      <c r="AE67" s="20" t="str">
        <f t="shared" si="16"/>
        <v>Xaxis Mobile_XAXIS-XM-MRT-D_Januar 2016</v>
      </c>
      <c r="AF67" s="20" t="s">
        <v>416</v>
      </c>
      <c r="AG67" s="20" t="str">
        <f t="shared" si="17"/>
        <v>Xaxis Mobile</v>
      </c>
      <c r="AH67" s="20" t="s">
        <v>420</v>
      </c>
      <c r="AI67" s="21">
        <f t="shared" si="9"/>
        <v>22</v>
      </c>
      <c r="AJ67" s="21">
        <f t="shared" si="10"/>
        <v>1430</v>
      </c>
      <c r="AK67" s="22">
        <f t="shared" si="11"/>
        <v>65000</v>
      </c>
      <c r="AL67" s="20" t="s">
        <v>656</v>
      </c>
      <c r="AM67" s="20">
        <f>$AJ67*VLOOKUP($AL67,Sheet2!$C$1:$D$66,2,FALSE)</f>
        <v>743.6</v>
      </c>
    </row>
    <row r="68" spans="1:39" x14ac:dyDescent="0.25">
      <c r="A68" s="1">
        <v>42404</v>
      </c>
      <c r="B68" s="2">
        <v>17825</v>
      </c>
      <c r="C68" s="3">
        <v>0</v>
      </c>
      <c r="D68" s="4">
        <v>2</v>
      </c>
      <c r="E68" s="5" t="s">
        <v>45</v>
      </c>
      <c r="F68" s="6">
        <v>88.77</v>
      </c>
      <c r="G68" s="7" t="s">
        <v>22</v>
      </c>
      <c r="H68" s="8" t="s">
        <v>23</v>
      </c>
      <c r="I68" s="9">
        <v>23</v>
      </c>
      <c r="J68" s="6">
        <v>0</v>
      </c>
      <c r="K68" s="6">
        <v>40.5</v>
      </c>
      <c r="L68" s="6">
        <v>506</v>
      </c>
      <c r="M68" s="6">
        <v>546.5</v>
      </c>
      <c r="N68" s="10" t="s">
        <v>28</v>
      </c>
      <c r="O68" s="10" t="s">
        <v>161</v>
      </c>
      <c r="P68" s="11" t="s">
        <v>32</v>
      </c>
      <c r="Q68" s="11" t="s">
        <v>37</v>
      </c>
      <c r="R68" s="1">
        <v>42370</v>
      </c>
      <c r="S68" s="1">
        <v>42593</v>
      </c>
      <c r="T68" s="12" t="s">
        <v>25</v>
      </c>
      <c r="U68" s="13" t="s">
        <v>87</v>
      </c>
      <c r="V68" s="13" t="s">
        <v>85</v>
      </c>
      <c r="W68" t="s">
        <v>196</v>
      </c>
      <c r="X68" s="16" t="str">
        <f t="shared" si="12"/>
        <v xml:space="preserve">Mediacom (Switzerland) - CHE - Media Markt E-Commerce AG - 2016_2_DIS_FlyerFlight_2016_CW01 - </v>
      </c>
      <c r="Y68" s="17" t="s">
        <v>410</v>
      </c>
      <c r="Z68" s="16" t="str">
        <f t="shared" si="13"/>
        <v>Mediacom (Switzerland)</v>
      </c>
      <c r="AA68" s="16" t="str">
        <f t="shared" si="14"/>
        <v>Mediacom (Switzerland) - CHE - Media Markt E-Commerce AG</v>
      </c>
      <c r="AB68" s="16" t="str">
        <f t="shared" si="15"/>
        <v>Xaxis Mobile_XAXIS-XM-MRT-F</v>
      </c>
      <c r="AC68" s="16" t="str">
        <f>VLOOKUP($U68,Sheet3!$A$1:$D$438,3,FALSE)</f>
        <v>05.01.2016</v>
      </c>
      <c r="AD68" s="16" t="str">
        <f>VLOOKUP($U68,Sheet3!$A$1:$D$438,4,FALSE)</f>
        <v>10.01.2016</v>
      </c>
      <c r="AE68" s="20" t="str">
        <f t="shared" si="16"/>
        <v>Xaxis Mobile_XAXIS-XM-MRT-F_Januar 2016</v>
      </c>
      <c r="AF68" s="20" t="s">
        <v>416</v>
      </c>
      <c r="AG68" s="20" t="str">
        <f t="shared" si="17"/>
        <v>Xaxis Mobile</v>
      </c>
      <c r="AH68" s="20" t="s">
        <v>420</v>
      </c>
      <c r="AI68" s="21">
        <f t="shared" si="9"/>
        <v>22</v>
      </c>
      <c r="AJ68" s="21">
        <f t="shared" si="10"/>
        <v>506</v>
      </c>
      <c r="AK68" s="22">
        <f t="shared" si="11"/>
        <v>23000</v>
      </c>
      <c r="AL68" s="20" t="s">
        <v>656</v>
      </c>
      <c r="AM68" s="20">
        <f>$AJ68*VLOOKUP($AL68,Sheet2!$C$1:$D$66,2,FALSE)</f>
        <v>263.12</v>
      </c>
    </row>
    <row r="69" spans="1:39" x14ac:dyDescent="0.25">
      <c r="A69" s="1">
        <v>42404</v>
      </c>
      <c r="B69" s="2">
        <v>17825</v>
      </c>
      <c r="C69" s="3">
        <v>0</v>
      </c>
      <c r="D69" s="4">
        <v>3</v>
      </c>
      <c r="E69" s="5" t="s">
        <v>46</v>
      </c>
      <c r="F69" s="6">
        <v>42.34</v>
      </c>
      <c r="G69" s="7" t="s">
        <v>22</v>
      </c>
      <c r="H69" s="8" t="s">
        <v>23</v>
      </c>
      <c r="I69" s="9">
        <v>4.3949999999999996</v>
      </c>
      <c r="J69" s="6">
        <v>0</v>
      </c>
      <c r="K69" s="6">
        <v>7.75</v>
      </c>
      <c r="L69" s="6">
        <v>96.7</v>
      </c>
      <c r="M69" s="6">
        <v>104.45</v>
      </c>
      <c r="N69" s="10" t="s">
        <v>28</v>
      </c>
      <c r="O69" s="10" t="s">
        <v>161</v>
      </c>
      <c r="P69" s="11" t="s">
        <v>32</v>
      </c>
      <c r="Q69" s="11" t="s">
        <v>37</v>
      </c>
      <c r="R69" s="1">
        <v>42370</v>
      </c>
      <c r="S69" s="1">
        <v>42593</v>
      </c>
      <c r="T69" s="12" t="s">
        <v>25</v>
      </c>
      <c r="U69" s="13" t="s">
        <v>87</v>
      </c>
      <c r="V69" s="13" t="s">
        <v>85</v>
      </c>
      <c r="W69" t="s">
        <v>196</v>
      </c>
      <c r="X69" s="16" t="str">
        <f t="shared" si="12"/>
        <v xml:space="preserve">Mediacom (Switzerland) - CHE - Media Markt E-Commerce AG - 2016_2_DIS_FlyerFlight_2016_CW01 - </v>
      </c>
      <c r="Y69" s="17" t="s">
        <v>410</v>
      </c>
      <c r="Z69" s="16" t="str">
        <f t="shared" si="13"/>
        <v>Mediacom (Switzerland)</v>
      </c>
      <c r="AA69" s="16" t="str">
        <f t="shared" si="14"/>
        <v>Mediacom (Switzerland) - CHE - Media Markt E-Commerce AG</v>
      </c>
      <c r="AB69" s="16" t="str">
        <f t="shared" si="15"/>
        <v>Xaxis Mobile_XAXIS-XM-MRT-I</v>
      </c>
      <c r="AC69" s="16" t="str">
        <f>VLOOKUP($U69,Sheet3!$A$1:$D$438,3,FALSE)</f>
        <v>05.01.2016</v>
      </c>
      <c r="AD69" s="16" t="str">
        <f>VLOOKUP($U69,Sheet3!$A$1:$D$438,4,FALSE)</f>
        <v>10.01.2016</v>
      </c>
      <c r="AE69" s="20" t="str">
        <f t="shared" si="16"/>
        <v>Xaxis Mobile_XAXIS-XM-MRT-I_Januar 2016</v>
      </c>
      <c r="AF69" s="20" t="s">
        <v>416</v>
      </c>
      <c r="AG69" s="20" t="str">
        <f t="shared" si="17"/>
        <v>Xaxis Mobile</v>
      </c>
      <c r="AH69" s="20" t="s">
        <v>420</v>
      </c>
      <c r="AI69" s="21">
        <f t="shared" si="9"/>
        <v>22.002275312855517</v>
      </c>
      <c r="AJ69" s="21">
        <f t="shared" si="10"/>
        <v>96.7</v>
      </c>
      <c r="AK69" s="22">
        <f t="shared" si="11"/>
        <v>4395</v>
      </c>
      <c r="AL69" s="20" t="s">
        <v>656</v>
      </c>
      <c r="AM69" s="20">
        <f>$AJ69*VLOOKUP($AL69,Sheet2!$C$1:$D$66,2,FALSE)</f>
        <v>50.284000000000006</v>
      </c>
    </row>
    <row r="70" spans="1:39" x14ac:dyDescent="0.25">
      <c r="A70" s="1">
        <v>42404</v>
      </c>
      <c r="B70" s="2">
        <v>17826</v>
      </c>
      <c r="C70" s="3">
        <v>0</v>
      </c>
      <c r="D70" s="4">
        <v>1</v>
      </c>
      <c r="E70" s="5" t="s">
        <v>72</v>
      </c>
      <c r="F70" s="6">
        <v>4074.95</v>
      </c>
      <c r="G70" s="7" t="s">
        <v>22</v>
      </c>
      <c r="H70" s="8" t="s">
        <v>23</v>
      </c>
      <c r="I70" s="9">
        <v>241.05</v>
      </c>
      <c r="J70" s="6">
        <v>0</v>
      </c>
      <c r="K70" s="6">
        <v>559.25</v>
      </c>
      <c r="L70" s="6">
        <v>6990.45</v>
      </c>
      <c r="M70" s="6">
        <v>7549.7</v>
      </c>
      <c r="N70" s="10" t="s">
        <v>28</v>
      </c>
      <c r="O70" s="10" t="s">
        <v>161</v>
      </c>
      <c r="P70" s="11" t="s">
        <v>32</v>
      </c>
      <c r="Q70" s="11" t="s">
        <v>73</v>
      </c>
      <c r="R70" s="1">
        <v>42370</v>
      </c>
      <c r="S70" s="1">
        <v>42593</v>
      </c>
      <c r="T70" s="12" t="s">
        <v>25</v>
      </c>
      <c r="U70" s="13" t="s">
        <v>98</v>
      </c>
      <c r="V70" s="13" t="s">
        <v>85</v>
      </c>
      <c r="W70" t="s">
        <v>196</v>
      </c>
      <c r="X70" s="16" t="str">
        <f t="shared" si="12"/>
        <v xml:space="preserve">Mediacom (Switzerland) - CHE - Media Markt E-Commerce AG - 2016_2_Video_N_2016_CW04 - </v>
      </c>
      <c r="Y70" s="17" t="s">
        <v>410</v>
      </c>
      <c r="Z70" s="16" t="str">
        <f t="shared" si="13"/>
        <v>Mediacom (Switzerland)</v>
      </c>
      <c r="AA70" s="16" t="str">
        <f t="shared" si="14"/>
        <v>Mediacom (Switzerland) - CHE - Media Markt E-Commerce AG</v>
      </c>
      <c r="AB70" s="16" t="str">
        <f t="shared" si="15"/>
        <v>Xaxis TV_XAXIS-XT-ROLLS-D</v>
      </c>
      <c r="AC70" s="16" t="str">
        <f>VLOOKUP($U70,Sheet3!$A$1:$D$438,3,FALSE)</f>
        <v>26.01.2016</v>
      </c>
      <c r="AD70" s="16" t="str">
        <f>VLOOKUP($U70,Sheet3!$A$1:$D$438,4,FALSE)</f>
        <v>31.01.2016</v>
      </c>
      <c r="AE70" s="20" t="str">
        <f t="shared" si="16"/>
        <v>Xaxis TV_XAXIS-XT-ROLLS-D_Januar 2016</v>
      </c>
      <c r="AF70" s="20" t="s">
        <v>816</v>
      </c>
      <c r="AG70" s="20" t="str">
        <f t="shared" si="17"/>
        <v>Xaxis TV</v>
      </c>
      <c r="AH70" s="20" t="s">
        <v>420</v>
      </c>
      <c r="AI70" s="21">
        <f t="shared" si="9"/>
        <v>28.999999999999996</v>
      </c>
      <c r="AJ70" s="21">
        <f t="shared" si="10"/>
        <v>6990.45</v>
      </c>
      <c r="AK70" s="22">
        <f t="shared" si="11"/>
        <v>241050</v>
      </c>
      <c r="AL70" s="20" t="s">
        <v>653</v>
      </c>
      <c r="AM70" s="20">
        <f>$AJ70*VLOOKUP($AL70,Sheet2!$C$1:$D$66,2,FALSE)</f>
        <v>4264.1745000000001</v>
      </c>
    </row>
    <row r="71" spans="1:39" x14ac:dyDescent="0.25">
      <c r="A71" s="1">
        <v>42404</v>
      </c>
      <c r="B71" s="2">
        <v>17826</v>
      </c>
      <c r="C71" s="3">
        <v>0</v>
      </c>
      <c r="D71" s="4">
        <v>4</v>
      </c>
      <c r="E71" s="5" t="s">
        <v>76</v>
      </c>
      <c r="F71" s="6">
        <v>1350</v>
      </c>
      <c r="G71" s="7" t="s">
        <v>22</v>
      </c>
      <c r="H71" s="8" t="s">
        <v>23</v>
      </c>
      <c r="I71" s="9">
        <v>83.45</v>
      </c>
      <c r="J71" s="6">
        <v>0</v>
      </c>
      <c r="K71" s="6">
        <v>193.6</v>
      </c>
      <c r="L71" s="6">
        <v>2420.0500000000002</v>
      </c>
      <c r="M71" s="6">
        <v>2613.65</v>
      </c>
      <c r="N71" s="10" t="s">
        <v>28</v>
      </c>
      <c r="O71" s="10" t="s">
        <v>161</v>
      </c>
      <c r="P71" s="11" t="s">
        <v>32</v>
      </c>
      <c r="Q71" s="11" t="s">
        <v>73</v>
      </c>
      <c r="R71" s="1">
        <v>42370</v>
      </c>
      <c r="S71" s="1">
        <v>42593</v>
      </c>
      <c r="T71" s="12" t="s">
        <v>25</v>
      </c>
      <c r="U71" s="13" t="s">
        <v>98</v>
      </c>
      <c r="V71" s="13" t="s">
        <v>85</v>
      </c>
      <c r="W71" t="s">
        <v>196</v>
      </c>
      <c r="X71" s="16" t="str">
        <f t="shared" si="12"/>
        <v xml:space="preserve">Mediacom (Switzerland) - CHE - Media Markt E-Commerce AG - 2016_2_Video_N_2016_CW04 - </v>
      </c>
      <c r="Y71" s="17" t="s">
        <v>410</v>
      </c>
      <c r="Z71" s="16" t="str">
        <f t="shared" si="13"/>
        <v>Mediacom (Switzerland)</v>
      </c>
      <c r="AA71" s="16" t="str">
        <f t="shared" si="14"/>
        <v>Mediacom (Switzerland) - CHE - Media Markt E-Commerce AG</v>
      </c>
      <c r="AB71" s="16" t="str">
        <f t="shared" si="15"/>
        <v>Xaxis TV_XAXIS-XT-ROLLS-F</v>
      </c>
      <c r="AC71" s="16" t="str">
        <f>VLOOKUP($U71,Sheet3!$A$1:$D$438,3,FALSE)</f>
        <v>26.01.2016</v>
      </c>
      <c r="AD71" s="16" t="str">
        <f>VLOOKUP($U71,Sheet3!$A$1:$D$438,4,FALSE)</f>
        <v>31.01.2016</v>
      </c>
      <c r="AE71" s="20" t="str">
        <f t="shared" si="16"/>
        <v>Xaxis TV_XAXIS-XT-ROLLS-F_Januar 2016</v>
      </c>
      <c r="AF71" s="20" t="s">
        <v>816</v>
      </c>
      <c r="AG71" s="20" t="str">
        <f t="shared" si="17"/>
        <v>Xaxis TV</v>
      </c>
      <c r="AH71" s="20" t="s">
        <v>420</v>
      </c>
      <c r="AI71" s="21">
        <f t="shared" si="9"/>
        <v>29</v>
      </c>
      <c r="AJ71" s="21">
        <f t="shared" si="10"/>
        <v>2420.0500000000002</v>
      </c>
      <c r="AK71" s="22">
        <f t="shared" si="11"/>
        <v>83450</v>
      </c>
      <c r="AL71" s="20" t="s">
        <v>653</v>
      </c>
      <c r="AM71" s="20">
        <f>$AJ71*VLOOKUP($AL71,Sheet2!$C$1:$D$66,2,FALSE)</f>
        <v>1476.2305000000001</v>
      </c>
    </row>
    <row r="72" spans="1:39" x14ac:dyDescent="0.25">
      <c r="A72" s="1">
        <v>42404</v>
      </c>
      <c r="B72" s="2">
        <v>17826</v>
      </c>
      <c r="C72" s="3">
        <v>0</v>
      </c>
      <c r="D72" s="4">
        <v>6</v>
      </c>
      <c r="E72" s="5" t="s">
        <v>77</v>
      </c>
      <c r="F72" s="6">
        <v>235.07</v>
      </c>
      <c r="G72" s="7" t="s">
        <v>22</v>
      </c>
      <c r="H72" s="8" t="s">
        <v>23</v>
      </c>
      <c r="I72" s="9">
        <v>14.4</v>
      </c>
      <c r="J72" s="6">
        <v>0</v>
      </c>
      <c r="K72" s="6">
        <v>33.4</v>
      </c>
      <c r="L72" s="6">
        <v>417.6</v>
      </c>
      <c r="M72" s="6">
        <v>451</v>
      </c>
      <c r="N72" s="10" t="s">
        <v>28</v>
      </c>
      <c r="O72" s="10" t="s">
        <v>161</v>
      </c>
      <c r="P72" s="11" t="s">
        <v>32</v>
      </c>
      <c r="Q72" s="11" t="s">
        <v>73</v>
      </c>
      <c r="R72" s="1">
        <v>42370</v>
      </c>
      <c r="S72" s="1">
        <v>42593</v>
      </c>
      <c r="T72" s="12" t="s">
        <v>25</v>
      </c>
      <c r="U72" s="13" t="s">
        <v>98</v>
      </c>
      <c r="V72" s="13" t="s">
        <v>85</v>
      </c>
      <c r="W72" t="s">
        <v>196</v>
      </c>
      <c r="X72" s="16" t="str">
        <f t="shared" si="12"/>
        <v xml:space="preserve">Mediacom (Switzerland) - CHE - Media Markt E-Commerce AG - 2016_2_Video_N_2016_CW04 - </v>
      </c>
      <c r="Y72" s="17" t="s">
        <v>410</v>
      </c>
      <c r="Z72" s="16" t="str">
        <f t="shared" si="13"/>
        <v>Mediacom (Switzerland)</v>
      </c>
      <c r="AA72" s="16" t="str">
        <f t="shared" si="14"/>
        <v>Mediacom (Switzerland) - CHE - Media Markt E-Commerce AG</v>
      </c>
      <c r="AB72" s="16" t="str">
        <f t="shared" si="15"/>
        <v>Xaxis TV_XAXIS-XT-ROLLS-I</v>
      </c>
      <c r="AC72" s="16" t="str">
        <f>VLOOKUP($U72,Sheet3!$A$1:$D$438,3,FALSE)</f>
        <v>26.01.2016</v>
      </c>
      <c r="AD72" s="16" t="str">
        <f>VLOOKUP($U72,Sheet3!$A$1:$D$438,4,FALSE)</f>
        <v>31.01.2016</v>
      </c>
      <c r="AE72" s="20" t="str">
        <f t="shared" si="16"/>
        <v>Xaxis TV_XAXIS-XT-ROLLS-I_Januar 2016</v>
      </c>
      <c r="AF72" s="20" t="s">
        <v>816</v>
      </c>
      <c r="AG72" s="20" t="str">
        <f t="shared" si="17"/>
        <v>Xaxis TV</v>
      </c>
      <c r="AH72" s="20" t="s">
        <v>420</v>
      </c>
      <c r="AI72" s="21">
        <f t="shared" si="9"/>
        <v>29</v>
      </c>
      <c r="AJ72" s="21">
        <f t="shared" si="10"/>
        <v>417.6</v>
      </c>
      <c r="AK72" s="22">
        <f t="shared" si="11"/>
        <v>14400</v>
      </c>
      <c r="AL72" s="20" t="s">
        <v>653</v>
      </c>
      <c r="AM72" s="20">
        <f>$AJ72*VLOOKUP($AL72,Sheet2!$C$1:$D$66,2,FALSE)</f>
        <v>254.73600000000002</v>
      </c>
    </row>
    <row r="73" spans="1:39" x14ac:dyDescent="0.25">
      <c r="A73" s="1">
        <v>42404</v>
      </c>
      <c r="B73" s="2">
        <v>17827</v>
      </c>
      <c r="C73" s="3">
        <v>0</v>
      </c>
      <c r="D73" s="4">
        <v>1</v>
      </c>
      <c r="E73" s="5" t="s">
        <v>72</v>
      </c>
      <c r="F73" s="6">
        <v>1385.45</v>
      </c>
      <c r="G73" s="7" t="s">
        <v>22</v>
      </c>
      <c r="H73" s="8" t="s">
        <v>23</v>
      </c>
      <c r="I73" s="9">
        <v>81.954999999999998</v>
      </c>
      <c r="J73" s="6">
        <v>0</v>
      </c>
      <c r="K73" s="6">
        <v>190.15</v>
      </c>
      <c r="L73" s="6">
        <v>2376.6999999999998</v>
      </c>
      <c r="M73" s="6">
        <v>2566.85</v>
      </c>
      <c r="N73" s="10" t="s">
        <v>44</v>
      </c>
      <c r="O73" s="10" t="s">
        <v>161</v>
      </c>
      <c r="P73" s="11" t="s">
        <v>32</v>
      </c>
      <c r="Q73" s="11" t="s">
        <v>73</v>
      </c>
      <c r="R73" s="1">
        <v>42370</v>
      </c>
      <c r="S73" s="1">
        <v>42593</v>
      </c>
      <c r="T73" s="12" t="s">
        <v>25</v>
      </c>
      <c r="U73" s="13" t="s">
        <v>337</v>
      </c>
      <c r="V73" s="13" t="s">
        <v>85</v>
      </c>
      <c r="W73" t="s">
        <v>197</v>
      </c>
      <c r="X73" s="16" t="str">
        <f t="shared" si="12"/>
        <v xml:space="preserve">Mediacom (Switzerland) - CHE - NIKON - 2016_152ki_2._HJ_Online_Video - </v>
      </c>
      <c r="Y73" s="17" t="s">
        <v>410</v>
      </c>
      <c r="Z73" s="16" t="str">
        <f t="shared" si="13"/>
        <v>Mediacom (Switzerland)</v>
      </c>
      <c r="AA73" s="16" t="str">
        <f t="shared" si="14"/>
        <v>Mediacom (Switzerland) - CHE - NIKON</v>
      </c>
      <c r="AB73" s="16" t="str">
        <f t="shared" si="15"/>
        <v>Xaxis TV_XAXIS-XT-ROLLS-D</v>
      </c>
      <c r="AC73" s="16" t="str">
        <f>VLOOKUP($U73,Sheet3!$A$1:$D$438,3,FALSE)</f>
        <v>23.11.2016</v>
      </c>
      <c r="AD73" s="16" t="str">
        <f>VLOOKUP($U73,Sheet3!$A$1:$D$438,4,FALSE)</f>
        <v>10.01.2016</v>
      </c>
      <c r="AE73" s="20" t="str">
        <f t="shared" si="16"/>
        <v>Xaxis TV_XAXIS-XT-ROLLS-D_Januar 2016</v>
      </c>
      <c r="AF73" s="20" t="s">
        <v>816</v>
      </c>
      <c r="AG73" s="20" t="str">
        <f t="shared" si="17"/>
        <v>Xaxis TV</v>
      </c>
      <c r="AH73" s="20" t="s">
        <v>420</v>
      </c>
      <c r="AI73" s="21">
        <f t="shared" si="9"/>
        <v>29.000061009090352</v>
      </c>
      <c r="AJ73" s="21">
        <f t="shared" si="10"/>
        <v>2376.6999999999998</v>
      </c>
      <c r="AK73" s="22">
        <f t="shared" si="11"/>
        <v>81955</v>
      </c>
      <c r="AL73" s="20" t="s">
        <v>653</v>
      </c>
      <c r="AM73" s="20">
        <f>$AJ73*VLOOKUP($AL73,Sheet2!$C$1:$D$66,2,FALSE)</f>
        <v>1449.7869999999998</v>
      </c>
    </row>
    <row r="74" spans="1:39" x14ac:dyDescent="0.25">
      <c r="A74" s="1">
        <v>42404</v>
      </c>
      <c r="B74" s="2">
        <v>17827</v>
      </c>
      <c r="C74" s="3">
        <v>0</v>
      </c>
      <c r="D74" s="4">
        <v>2</v>
      </c>
      <c r="E74" s="5" t="s">
        <v>76</v>
      </c>
      <c r="F74" s="6">
        <v>91.24</v>
      </c>
      <c r="G74" s="7" t="s">
        <v>22</v>
      </c>
      <c r="H74" s="8" t="s">
        <v>23</v>
      </c>
      <c r="I74" s="9">
        <v>5.64</v>
      </c>
      <c r="J74" s="6">
        <v>0</v>
      </c>
      <c r="K74" s="6">
        <v>13.1</v>
      </c>
      <c r="L74" s="6">
        <v>163.55000000000001</v>
      </c>
      <c r="M74" s="6">
        <v>176.65</v>
      </c>
      <c r="N74" s="10" t="s">
        <v>44</v>
      </c>
      <c r="O74" s="10" t="s">
        <v>161</v>
      </c>
      <c r="P74" s="11" t="s">
        <v>32</v>
      </c>
      <c r="Q74" s="11" t="s">
        <v>73</v>
      </c>
      <c r="R74" s="1">
        <v>42370</v>
      </c>
      <c r="S74" s="1">
        <v>42593</v>
      </c>
      <c r="T74" s="12" t="s">
        <v>25</v>
      </c>
      <c r="U74" s="13" t="s">
        <v>337</v>
      </c>
      <c r="V74" s="13" t="s">
        <v>85</v>
      </c>
      <c r="W74" t="s">
        <v>197</v>
      </c>
      <c r="X74" s="16" t="str">
        <f t="shared" si="12"/>
        <v xml:space="preserve">Mediacom (Switzerland) - CHE - NIKON - 2016_152ki_2._HJ_Online_Video - </v>
      </c>
      <c r="Y74" s="17" t="s">
        <v>410</v>
      </c>
      <c r="Z74" s="16" t="str">
        <f t="shared" si="13"/>
        <v>Mediacom (Switzerland)</v>
      </c>
      <c r="AA74" s="16" t="str">
        <f t="shared" si="14"/>
        <v>Mediacom (Switzerland) - CHE - NIKON</v>
      </c>
      <c r="AB74" s="16" t="str">
        <f t="shared" si="15"/>
        <v>Xaxis TV_XAXIS-XT-ROLLS-F</v>
      </c>
      <c r="AC74" s="16" t="str">
        <f>VLOOKUP($U74,Sheet3!$A$1:$D$438,3,FALSE)</f>
        <v>23.11.2016</v>
      </c>
      <c r="AD74" s="16" t="str">
        <f>VLOOKUP($U74,Sheet3!$A$1:$D$438,4,FALSE)</f>
        <v>10.01.2016</v>
      </c>
      <c r="AE74" s="20" t="str">
        <f t="shared" si="16"/>
        <v>Xaxis TV_XAXIS-XT-ROLLS-F_Januar 2016</v>
      </c>
      <c r="AF74" s="20" t="s">
        <v>816</v>
      </c>
      <c r="AG74" s="20" t="str">
        <f t="shared" si="17"/>
        <v>Xaxis TV</v>
      </c>
      <c r="AH74" s="20" t="s">
        <v>420</v>
      </c>
      <c r="AI74" s="21">
        <f t="shared" si="9"/>
        <v>28.998226950354614</v>
      </c>
      <c r="AJ74" s="21">
        <f t="shared" si="10"/>
        <v>163.55000000000001</v>
      </c>
      <c r="AK74" s="22">
        <f t="shared" si="11"/>
        <v>5640</v>
      </c>
      <c r="AL74" s="20" t="s">
        <v>653</v>
      </c>
      <c r="AM74" s="20">
        <f>$AJ74*VLOOKUP($AL74,Sheet2!$C$1:$D$66,2,FALSE)</f>
        <v>99.765500000000003</v>
      </c>
    </row>
    <row r="75" spans="1:39" x14ac:dyDescent="0.25">
      <c r="A75" s="1">
        <v>42404</v>
      </c>
      <c r="B75" s="2">
        <v>17827</v>
      </c>
      <c r="C75" s="3">
        <v>0</v>
      </c>
      <c r="D75" s="4">
        <v>3</v>
      </c>
      <c r="E75" s="5" t="s">
        <v>77</v>
      </c>
      <c r="F75" s="6">
        <v>18.05</v>
      </c>
      <c r="G75" s="7" t="s">
        <v>22</v>
      </c>
      <c r="H75" s="8" t="s">
        <v>23</v>
      </c>
      <c r="I75" s="9">
        <v>1.1060000000000001</v>
      </c>
      <c r="J75" s="6">
        <v>0</v>
      </c>
      <c r="K75" s="6">
        <v>2.5499999999999998</v>
      </c>
      <c r="L75" s="6">
        <v>32.049999999999997</v>
      </c>
      <c r="M75" s="6">
        <v>34.6</v>
      </c>
      <c r="N75" s="10" t="s">
        <v>44</v>
      </c>
      <c r="O75" s="10" t="s">
        <v>161</v>
      </c>
      <c r="P75" s="11" t="s">
        <v>32</v>
      </c>
      <c r="Q75" s="11" t="s">
        <v>73</v>
      </c>
      <c r="R75" s="1">
        <v>42370</v>
      </c>
      <c r="S75" s="1">
        <v>42593</v>
      </c>
      <c r="T75" s="12" t="s">
        <v>25</v>
      </c>
      <c r="U75" s="13" t="s">
        <v>337</v>
      </c>
      <c r="V75" s="13" t="s">
        <v>85</v>
      </c>
      <c r="W75" t="s">
        <v>197</v>
      </c>
      <c r="X75" s="16" t="str">
        <f t="shared" si="12"/>
        <v xml:space="preserve">Mediacom (Switzerland) - CHE - NIKON - 2016_152ki_2._HJ_Online_Video - </v>
      </c>
      <c r="Y75" s="17" t="s">
        <v>410</v>
      </c>
      <c r="Z75" s="16" t="str">
        <f t="shared" si="13"/>
        <v>Mediacom (Switzerland)</v>
      </c>
      <c r="AA75" s="16" t="str">
        <f t="shared" si="14"/>
        <v>Mediacom (Switzerland) - CHE - NIKON</v>
      </c>
      <c r="AB75" s="16" t="str">
        <f t="shared" si="15"/>
        <v>Xaxis TV_XAXIS-XT-ROLLS-I</v>
      </c>
      <c r="AC75" s="16" t="str">
        <f>VLOOKUP($U75,Sheet3!$A$1:$D$438,3,FALSE)</f>
        <v>23.11.2016</v>
      </c>
      <c r="AD75" s="16" t="str">
        <f>VLOOKUP($U75,Sheet3!$A$1:$D$438,4,FALSE)</f>
        <v>10.01.2016</v>
      </c>
      <c r="AE75" s="20" t="str">
        <f t="shared" si="16"/>
        <v>Xaxis TV_XAXIS-XT-ROLLS-I_Januar 2016</v>
      </c>
      <c r="AF75" s="20" t="s">
        <v>816</v>
      </c>
      <c r="AG75" s="20" t="str">
        <f t="shared" si="17"/>
        <v>Xaxis TV</v>
      </c>
      <c r="AH75" s="20" t="s">
        <v>420</v>
      </c>
      <c r="AI75" s="21">
        <f t="shared" si="9"/>
        <v>28.978300180831823</v>
      </c>
      <c r="AJ75" s="21">
        <f t="shared" si="10"/>
        <v>32.049999999999997</v>
      </c>
      <c r="AK75" s="22">
        <f t="shared" si="11"/>
        <v>1106</v>
      </c>
      <c r="AL75" s="20" t="s">
        <v>653</v>
      </c>
      <c r="AM75" s="20">
        <f>$AJ75*VLOOKUP($AL75,Sheet2!$C$1:$D$66,2,FALSE)</f>
        <v>19.5505</v>
      </c>
    </row>
    <row r="76" spans="1:39" x14ac:dyDescent="0.25">
      <c r="A76" s="1">
        <v>42404</v>
      </c>
      <c r="B76" s="2">
        <v>17828</v>
      </c>
      <c r="C76" s="3">
        <v>0</v>
      </c>
      <c r="D76" s="4">
        <v>1</v>
      </c>
      <c r="E76" s="5" t="s">
        <v>53</v>
      </c>
      <c r="F76" s="6">
        <v>1127.8599999999999</v>
      </c>
      <c r="G76" s="7" t="s">
        <v>22</v>
      </c>
      <c r="H76" s="8" t="s">
        <v>23</v>
      </c>
      <c r="I76" s="9">
        <v>177.155</v>
      </c>
      <c r="J76" s="6">
        <v>0</v>
      </c>
      <c r="K76" s="6">
        <v>325.95</v>
      </c>
      <c r="L76" s="6">
        <v>4074.55</v>
      </c>
      <c r="M76" s="6">
        <v>4400.5</v>
      </c>
      <c r="N76" s="10" t="s">
        <v>44</v>
      </c>
      <c r="O76" s="10" t="s">
        <v>161</v>
      </c>
      <c r="P76" s="11" t="s">
        <v>32</v>
      </c>
      <c r="Q76" s="11" t="s">
        <v>52</v>
      </c>
      <c r="R76" s="1">
        <v>42370</v>
      </c>
      <c r="S76" s="1">
        <v>42593</v>
      </c>
      <c r="T76" s="12" t="s">
        <v>25</v>
      </c>
      <c r="U76" s="13" t="s">
        <v>334</v>
      </c>
      <c r="V76" s="13" t="s">
        <v>85</v>
      </c>
      <c r="W76" t="s">
        <v>197</v>
      </c>
      <c r="X76" s="16" t="str">
        <f t="shared" si="12"/>
        <v xml:space="preserve">Mediacom (Switzerland) - CHE - NIKON - 2016_152ki_Display_Promotion - </v>
      </c>
      <c r="Y76" s="17" t="s">
        <v>410</v>
      </c>
      <c r="Z76" s="16" t="str">
        <f t="shared" si="13"/>
        <v>Mediacom (Switzerland)</v>
      </c>
      <c r="AA76" s="16" t="str">
        <f t="shared" si="14"/>
        <v>Mediacom (Switzerland) - CHE - NIKON</v>
      </c>
      <c r="AB76" s="16" t="str">
        <f t="shared" si="15"/>
        <v>Xaxis Premium_XAXIS-XP-HP-D</v>
      </c>
      <c r="AC76" s="16" t="str">
        <f>VLOOKUP($U76,Sheet3!$A$1:$D$438,3,FALSE)</f>
        <v>23.11.2016</v>
      </c>
      <c r="AD76" s="16" t="str">
        <f>VLOOKUP($U76,Sheet3!$A$1:$D$438,4,FALSE)</f>
        <v>10.01.2016</v>
      </c>
      <c r="AE76" s="20" t="str">
        <f t="shared" si="16"/>
        <v>Xaxis Premium_XAXIS-XP-HP-D_Januar 2016</v>
      </c>
      <c r="AF76" s="20" t="s">
        <v>415</v>
      </c>
      <c r="AG76" s="20" t="str">
        <f t="shared" si="17"/>
        <v>Xaxis Premium</v>
      </c>
      <c r="AH76" s="20" t="s">
        <v>420</v>
      </c>
      <c r="AI76" s="21">
        <f t="shared" si="9"/>
        <v>22.999915328384748</v>
      </c>
      <c r="AJ76" s="21">
        <f t="shared" si="10"/>
        <v>4074.55</v>
      </c>
      <c r="AK76" s="22">
        <f t="shared" si="11"/>
        <v>177155</v>
      </c>
      <c r="AL76" s="20" t="s">
        <v>652</v>
      </c>
      <c r="AM76" s="20">
        <f>$AJ76*VLOOKUP($AL76,Sheet2!$C$1:$D$66,2,FALSE)</f>
        <v>1752.0565000000001</v>
      </c>
    </row>
    <row r="77" spans="1:39" x14ac:dyDescent="0.25">
      <c r="A77" s="1">
        <v>42404</v>
      </c>
      <c r="B77" s="2">
        <v>17828</v>
      </c>
      <c r="C77" s="3">
        <v>0</v>
      </c>
      <c r="D77" s="4">
        <v>2</v>
      </c>
      <c r="E77" s="5" t="s">
        <v>59</v>
      </c>
      <c r="F77" s="6">
        <v>5.37</v>
      </c>
      <c r="G77" s="7" t="s">
        <v>22</v>
      </c>
      <c r="H77" s="8" t="s">
        <v>23</v>
      </c>
      <c r="I77" s="9">
        <v>0.92800000000000005</v>
      </c>
      <c r="J77" s="6">
        <v>0</v>
      </c>
      <c r="K77" s="6">
        <v>1.7</v>
      </c>
      <c r="L77" s="6">
        <v>21.35</v>
      </c>
      <c r="M77" s="6">
        <v>23.05</v>
      </c>
      <c r="N77" s="10" t="s">
        <v>44</v>
      </c>
      <c r="O77" s="10" t="s">
        <v>161</v>
      </c>
      <c r="P77" s="11" t="s">
        <v>32</v>
      </c>
      <c r="Q77" s="11" t="s">
        <v>52</v>
      </c>
      <c r="R77" s="1">
        <v>42370</v>
      </c>
      <c r="S77" s="1">
        <v>42593</v>
      </c>
      <c r="T77" s="12" t="s">
        <v>25</v>
      </c>
      <c r="U77" s="13" t="s">
        <v>334</v>
      </c>
      <c r="V77" s="13" t="s">
        <v>85</v>
      </c>
      <c r="W77" t="s">
        <v>197</v>
      </c>
      <c r="X77" s="16" t="str">
        <f t="shared" si="12"/>
        <v xml:space="preserve">Mediacom (Switzerland) - CHE - NIKON - 2016_152ki_Display_Promotion - </v>
      </c>
      <c r="Y77" s="17" t="s">
        <v>410</v>
      </c>
      <c r="Z77" s="16" t="str">
        <f t="shared" si="13"/>
        <v>Mediacom (Switzerland)</v>
      </c>
      <c r="AA77" s="16" t="str">
        <f t="shared" si="14"/>
        <v>Mediacom (Switzerland) - CHE - NIKON</v>
      </c>
      <c r="AB77" s="16" t="str">
        <f t="shared" si="15"/>
        <v>Xaxis Premium_XAXIS-XP-HP-F</v>
      </c>
      <c r="AC77" s="16" t="str">
        <f>VLOOKUP($U77,Sheet3!$A$1:$D$438,3,FALSE)</f>
        <v>23.11.2016</v>
      </c>
      <c r="AD77" s="16" t="str">
        <f>VLOOKUP($U77,Sheet3!$A$1:$D$438,4,FALSE)</f>
        <v>10.01.2016</v>
      </c>
      <c r="AE77" s="20" t="str">
        <f t="shared" si="16"/>
        <v>Xaxis Premium_XAXIS-XP-HP-F_Januar 2016</v>
      </c>
      <c r="AF77" s="20" t="s">
        <v>415</v>
      </c>
      <c r="AG77" s="20" t="str">
        <f t="shared" si="17"/>
        <v>Xaxis Premium</v>
      </c>
      <c r="AH77" s="20" t="s">
        <v>420</v>
      </c>
      <c r="AI77" s="21">
        <f t="shared" si="9"/>
        <v>23.006465517241381</v>
      </c>
      <c r="AJ77" s="21">
        <f t="shared" si="10"/>
        <v>21.35</v>
      </c>
      <c r="AK77" s="22">
        <f t="shared" si="11"/>
        <v>928</v>
      </c>
      <c r="AL77" s="20" t="s">
        <v>652</v>
      </c>
      <c r="AM77" s="20">
        <f>$AJ77*VLOOKUP($AL77,Sheet2!$C$1:$D$66,2,FALSE)</f>
        <v>9.1805000000000003</v>
      </c>
    </row>
    <row r="78" spans="1:39" x14ac:dyDescent="0.25">
      <c r="A78" s="1">
        <v>42404</v>
      </c>
      <c r="B78" s="2">
        <v>17828</v>
      </c>
      <c r="C78" s="3">
        <v>0</v>
      </c>
      <c r="D78" s="4">
        <v>3</v>
      </c>
      <c r="E78" s="5" t="s">
        <v>69</v>
      </c>
      <c r="F78" s="6">
        <v>41.37</v>
      </c>
      <c r="G78" s="7" t="s">
        <v>22</v>
      </c>
      <c r="H78" s="8" t="s">
        <v>23</v>
      </c>
      <c r="I78" s="9">
        <v>6.8780000000000001</v>
      </c>
      <c r="J78" s="6">
        <v>0</v>
      </c>
      <c r="K78" s="6">
        <v>15.4</v>
      </c>
      <c r="L78" s="6">
        <v>192.6</v>
      </c>
      <c r="M78" s="6">
        <v>208</v>
      </c>
      <c r="N78" s="10" t="s">
        <v>44</v>
      </c>
      <c r="O78" s="10" t="s">
        <v>161</v>
      </c>
      <c r="P78" s="11" t="s">
        <v>32</v>
      </c>
      <c r="Q78" s="11" t="s">
        <v>52</v>
      </c>
      <c r="R78" s="1">
        <v>42370</v>
      </c>
      <c r="S78" s="1">
        <v>42593</v>
      </c>
      <c r="T78" s="12" t="s">
        <v>25</v>
      </c>
      <c r="U78" s="13" t="s">
        <v>334</v>
      </c>
      <c r="V78" s="13" t="s">
        <v>85</v>
      </c>
      <c r="W78" t="s">
        <v>197</v>
      </c>
      <c r="X78" s="16" t="str">
        <f t="shared" si="12"/>
        <v xml:space="preserve">Mediacom (Switzerland) - CHE - NIKON - 2016_152ki_Display_Promotion - </v>
      </c>
      <c r="Y78" s="17" t="s">
        <v>410</v>
      </c>
      <c r="Z78" s="16" t="str">
        <f t="shared" si="13"/>
        <v>Mediacom (Switzerland)</v>
      </c>
      <c r="AA78" s="16" t="str">
        <f t="shared" si="14"/>
        <v>Mediacom (Switzerland) - CHE - NIKON</v>
      </c>
      <c r="AB78" s="16" t="str">
        <f t="shared" si="15"/>
        <v>Xaxis Premium_XAXIS-XP-WB-F</v>
      </c>
      <c r="AC78" s="16" t="str">
        <f>VLOOKUP($U78,Sheet3!$A$1:$D$438,3,FALSE)</f>
        <v>23.11.2016</v>
      </c>
      <c r="AD78" s="16" t="str">
        <f>VLOOKUP($U78,Sheet3!$A$1:$D$438,4,FALSE)</f>
        <v>10.01.2016</v>
      </c>
      <c r="AE78" s="20" t="str">
        <f t="shared" si="16"/>
        <v>Xaxis Premium_XAXIS-XP-WB-F_Januar 2016</v>
      </c>
      <c r="AF78" s="20" t="s">
        <v>415</v>
      </c>
      <c r="AG78" s="20" t="str">
        <f t="shared" si="17"/>
        <v>Xaxis Premium</v>
      </c>
      <c r="AH78" s="20" t="s">
        <v>420</v>
      </c>
      <c r="AI78" s="21">
        <f t="shared" si="9"/>
        <v>28.00232625763303</v>
      </c>
      <c r="AJ78" s="21">
        <f t="shared" si="10"/>
        <v>192.6</v>
      </c>
      <c r="AK78" s="22">
        <f t="shared" si="11"/>
        <v>6878</v>
      </c>
      <c r="AL78" s="20" t="s">
        <v>654</v>
      </c>
      <c r="AM78" s="20">
        <f>$AJ78*VLOOKUP($AL78,Sheet2!$C$1:$D$66,2,FALSE)</f>
        <v>107.85600000000001</v>
      </c>
    </row>
    <row r="79" spans="1:39" x14ac:dyDescent="0.25">
      <c r="A79" s="1">
        <v>42404</v>
      </c>
      <c r="B79" s="2">
        <v>17828</v>
      </c>
      <c r="C79" s="3">
        <v>0</v>
      </c>
      <c r="D79" s="4">
        <v>4</v>
      </c>
      <c r="E79" s="5" t="s">
        <v>70</v>
      </c>
      <c r="F79" s="6">
        <v>4.49</v>
      </c>
      <c r="G79" s="7" t="s">
        <v>22</v>
      </c>
      <c r="H79" s="8" t="s">
        <v>23</v>
      </c>
      <c r="I79" s="9">
        <v>0.79200000000000004</v>
      </c>
      <c r="J79" s="6">
        <v>0</v>
      </c>
      <c r="K79" s="6">
        <v>1.8</v>
      </c>
      <c r="L79" s="6">
        <v>22.2</v>
      </c>
      <c r="M79" s="6">
        <v>24</v>
      </c>
      <c r="N79" s="10" t="s">
        <v>44</v>
      </c>
      <c r="O79" s="10" t="s">
        <v>161</v>
      </c>
      <c r="P79" s="11" t="s">
        <v>32</v>
      </c>
      <c r="Q79" s="11" t="s">
        <v>52</v>
      </c>
      <c r="R79" s="1">
        <v>42370</v>
      </c>
      <c r="S79" s="1">
        <v>42593</v>
      </c>
      <c r="T79" s="12" t="s">
        <v>25</v>
      </c>
      <c r="U79" s="13" t="s">
        <v>334</v>
      </c>
      <c r="V79" s="13" t="s">
        <v>85</v>
      </c>
      <c r="W79" t="s">
        <v>197</v>
      </c>
      <c r="X79" s="16" t="str">
        <f t="shared" si="12"/>
        <v xml:space="preserve">Mediacom (Switzerland) - CHE - NIKON - 2016_152ki_Display_Promotion - </v>
      </c>
      <c r="Y79" s="17" t="s">
        <v>410</v>
      </c>
      <c r="Z79" s="16" t="str">
        <f t="shared" si="13"/>
        <v>Mediacom (Switzerland)</v>
      </c>
      <c r="AA79" s="16" t="str">
        <f t="shared" si="14"/>
        <v>Mediacom (Switzerland) - CHE - NIKON</v>
      </c>
      <c r="AB79" s="16" t="str">
        <f t="shared" si="15"/>
        <v>Xaxis Premium_XAXIS-XP-WB-I</v>
      </c>
      <c r="AC79" s="16" t="str">
        <f>VLOOKUP($U79,Sheet3!$A$1:$D$438,3,FALSE)</f>
        <v>23.11.2016</v>
      </c>
      <c r="AD79" s="16" t="str">
        <f>VLOOKUP($U79,Sheet3!$A$1:$D$438,4,FALSE)</f>
        <v>10.01.2016</v>
      </c>
      <c r="AE79" s="20" t="str">
        <f t="shared" si="16"/>
        <v>Xaxis Premium_XAXIS-XP-WB-I_Januar 2016</v>
      </c>
      <c r="AF79" s="20" t="s">
        <v>415</v>
      </c>
      <c r="AG79" s="20" t="str">
        <f t="shared" si="17"/>
        <v>Xaxis Premium</v>
      </c>
      <c r="AH79" s="20" t="s">
        <v>420</v>
      </c>
      <c r="AI79" s="21">
        <f t="shared" si="9"/>
        <v>28.030303030303031</v>
      </c>
      <c r="AJ79" s="21">
        <f t="shared" si="10"/>
        <v>22.2</v>
      </c>
      <c r="AK79" s="22">
        <f t="shared" si="11"/>
        <v>792</v>
      </c>
      <c r="AL79" s="20" t="s">
        <v>654</v>
      </c>
      <c r="AM79" s="20">
        <f>$AJ79*VLOOKUP($AL79,Sheet2!$C$1:$D$66,2,FALSE)</f>
        <v>12.432</v>
      </c>
    </row>
    <row r="80" spans="1:39" x14ac:dyDescent="0.25">
      <c r="A80" s="1">
        <v>42404</v>
      </c>
      <c r="B80" s="2">
        <v>17828</v>
      </c>
      <c r="C80" s="3">
        <v>0</v>
      </c>
      <c r="D80" s="4">
        <v>5</v>
      </c>
      <c r="E80" s="5" t="s">
        <v>41</v>
      </c>
      <c r="F80" s="6">
        <v>410.45</v>
      </c>
      <c r="G80" s="7" t="s">
        <v>22</v>
      </c>
      <c r="H80" s="8" t="s">
        <v>23</v>
      </c>
      <c r="I80" s="9">
        <v>43.426000000000002</v>
      </c>
      <c r="J80" s="6">
        <v>0</v>
      </c>
      <c r="K80" s="6">
        <v>90.35</v>
      </c>
      <c r="L80" s="6">
        <v>1129.0999999999999</v>
      </c>
      <c r="M80" s="6">
        <v>1219.45</v>
      </c>
      <c r="N80" s="10" t="s">
        <v>44</v>
      </c>
      <c r="O80" s="10" t="s">
        <v>161</v>
      </c>
      <c r="P80" s="11" t="s">
        <v>32</v>
      </c>
      <c r="Q80" s="11" t="s">
        <v>37</v>
      </c>
      <c r="R80" s="1">
        <v>42370</v>
      </c>
      <c r="S80" s="1">
        <v>42593</v>
      </c>
      <c r="T80" s="12" t="s">
        <v>25</v>
      </c>
      <c r="U80" s="13" t="s">
        <v>334</v>
      </c>
      <c r="V80" s="13" t="s">
        <v>85</v>
      </c>
      <c r="W80" t="s">
        <v>197</v>
      </c>
      <c r="X80" s="16" t="str">
        <f t="shared" si="12"/>
        <v xml:space="preserve">Mediacom (Switzerland) - CHE - NIKON - 2016_152ki_Display_Promotion - </v>
      </c>
      <c r="Y80" s="17" t="s">
        <v>410</v>
      </c>
      <c r="Z80" s="16" t="str">
        <f t="shared" si="13"/>
        <v>Mediacom (Switzerland)</v>
      </c>
      <c r="AA80" s="16" t="str">
        <f t="shared" si="14"/>
        <v>Mediacom (Switzerland) - CHE - NIKON</v>
      </c>
      <c r="AB80" s="16" t="str">
        <f t="shared" si="15"/>
        <v>Xaxis Mobile_XAXIS-XM-MRT-D</v>
      </c>
      <c r="AC80" s="16" t="str">
        <f>VLOOKUP($U80,Sheet3!$A$1:$D$438,3,FALSE)</f>
        <v>23.11.2016</v>
      </c>
      <c r="AD80" s="16" t="str">
        <f>VLOOKUP($U80,Sheet3!$A$1:$D$438,4,FALSE)</f>
        <v>10.01.2016</v>
      </c>
      <c r="AE80" s="20" t="str">
        <f t="shared" si="16"/>
        <v>Xaxis Mobile_XAXIS-XM-MRT-D_Januar 2016</v>
      </c>
      <c r="AF80" s="20" t="s">
        <v>416</v>
      </c>
      <c r="AG80" s="20" t="str">
        <f t="shared" si="17"/>
        <v>Xaxis Mobile</v>
      </c>
      <c r="AH80" s="20" t="s">
        <v>420</v>
      </c>
      <c r="AI80" s="21">
        <f t="shared" ref="AI80:AI139" si="18">(AJ80/AK80)*1000</f>
        <v>26.000552664302493</v>
      </c>
      <c r="AJ80" s="21">
        <f t="shared" ref="AJ80:AJ139" si="19">L80</f>
        <v>1129.0999999999999</v>
      </c>
      <c r="AK80" s="22">
        <f t="shared" ref="AK80:AK139" si="20">I80*1000</f>
        <v>43426</v>
      </c>
      <c r="AL80" s="20" t="s">
        <v>656</v>
      </c>
      <c r="AM80" s="20">
        <f>$AJ80*VLOOKUP($AL80,Sheet2!$C$1:$D$66,2,FALSE)</f>
        <v>587.13199999999995</v>
      </c>
    </row>
    <row r="81" spans="1:39" x14ac:dyDescent="0.25">
      <c r="A81" s="1">
        <v>42404</v>
      </c>
      <c r="B81" s="2">
        <v>17828</v>
      </c>
      <c r="C81" s="3">
        <v>0</v>
      </c>
      <c r="D81" s="4">
        <v>6</v>
      </c>
      <c r="E81" s="5" t="s">
        <v>45</v>
      </c>
      <c r="F81" s="6">
        <v>46.47</v>
      </c>
      <c r="G81" s="7" t="s">
        <v>22</v>
      </c>
      <c r="H81" s="8" t="s">
        <v>23</v>
      </c>
      <c r="I81" s="9">
        <v>12.04</v>
      </c>
      <c r="J81" s="6">
        <v>0</v>
      </c>
      <c r="K81" s="6">
        <v>25.05</v>
      </c>
      <c r="L81" s="6">
        <v>313.05</v>
      </c>
      <c r="M81" s="6">
        <v>338.1</v>
      </c>
      <c r="N81" s="10" t="s">
        <v>44</v>
      </c>
      <c r="O81" s="10" t="s">
        <v>161</v>
      </c>
      <c r="P81" s="11" t="s">
        <v>32</v>
      </c>
      <c r="Q81" s="11" t="s">
        <v>37</v>
      </c>
      <c r="R81" s="1">
        <v>42370</v>
      </c>
      <c r="S81" s="1">
        <v>42593</v>
      </c>
      <c r="T81" s="12" t="s">
        <v>25</v>
      </c>
      <c r="U81" s="13" t="s">
        <v>334</v>
      </c>
      <c r="V81" s="13" t="s">
        <v>85</v>
      </c>
      <c r="W81" t="s">
        <v>197</v>
      </c>
      <c r="X81" s="16" t="str">
        <f t="shared" si="12"/>
        <v xml:space="preserve">Mediacom (Switzerland) - CHE - NIKON - 2016_152ki_Display_Promotion - </v>
      </c>
      <c r="Y81" s="17" t="s">
        <v>410</v>
      </c>
      <c r="Z81" s="16" t="str">
        <f t="shared" si="13"/>
        <v>Mediacom (Switzerland)</v>
      </c>
      <c r="AA81" s="16" t="str">
        <f t="shared" si="14"/>
        <v>Mediacom (Switzerland) - CHE - NIKON</v>
      </c>
      <c r="AB81" s="16" t="str">
        <f t="shared" si="15"/>
        <v>Xaxis Mobile_XAXIS-XM-MRT-F</v>
      </c>
      <c r="AC81" s="16" t="str">
        <f>VLOOKUP($U81,Sheet3!$A$1:$D$438,3,FALSE)</f>
        <v>23.11.2016</v>
      </c>
      <c r="AD81" s="16" t="str">
        <f>VLOOKUP($U81,Sheet3!$A$1:$D$438,4,FALSE)</f>
        <v>10.01.2016</v>
      </c>
      <c r="AE81" s="20" t="str">
        <f t="shared" si="16"/>
        <v>Xaxis Mobile_XAXIS-XM-MRT-F_Januar 2016</v>
      </c>
      <c r="AF81" s="20" t="s">
        <v>416</v>
      </c>
      <c r="AG81" s="20" t="str">
        <f t="shared" si="17"/>
        <v>Xaxis Mobile</v>
      </c>
      <c r="AH81" s="20" t="s">
        <v>420</v>
      </c>
      <c r="AI81" s="21">
        <f t="shared" si="18"/>
        <v>26.000830564784057</v>
      </c>
      <c r="AJ81" s="21">
        <f t="shared" si="19"/>
        <v>313.05</v>
      </c>
      <c r="AK81" s="22">
        <f t="shared" si="20"/>
        <v>12040</v>
      </c>
      <c r="AL81" s="20" t="s">
        <v>656</v>
      </c>
      <c r="AM81" s="20">
        <f>$AJ81*VLOOKUP($AL81,Sheet2!$C$1:$D$66,2,FALSE)</f>
        <v>162.786</v>
      </c>
    </row>
    <row r="82" spans="1:39" x14ac:dyDescent="0.25">
      <c r="A82" s="1">
        <v>42404</v>
      </c>
      <c r="B82" s="2">
        <v>17830</v>
      </c>
      <c r="C82" s="3">
        <v>0</v>
      </c>
      <c r="D82" s="4">
        <v>1</v>
      </c>
      <c r="E82" s="5" t="s">
        <v>72</v>
      </c>
      <c r="F82" s="6">
        <v>8700.24</v>
      </c>
      <c r="G82" s="7" t="s">
        <v>22</v>
      </c>
      <c r="H82" s="8" t="s">
        <v>23</v>
      </c>
      <c r="I82" s="9">
        <v>514.65499999999997</v>
      </c>
      <c r="J82" s="6">
        <v>0</v>
      </c>
      <c r="K82" s="6">
        <v>1194</v>
      </c>
      <c r="L82" s="6">
        <v>14925</v>
      </c>
      <c r="M82" s="6">
        <v>16119</v>
      </c>
      <c r="N82" s="10" t="s">
        <v>71</v>
      </c>
      <c r="O82" s="10" t="s">
        <v>161</v>
      </c>
      <c r="P82" s="11" t="s">
        <v>32</v>
      </c>
      <c r="Q82" s="11" t="s">
        <v>73</v>
      </c>
      <c r="R82" s="1">
        <v>42370</v>
      </c>
      <c r="S82" s="1">
        <v>42593</v>
      </c>
      <c r="T82" s="12" t="s">
        <v>25</v>
      </c>
      <c r="U82" s="13" t="s">
        <v>345</v>
      </c>
      <c r="V82" s="13" t="s">
        <v>85</v>
      </c>
      <c r="W82" t="s">
        <v>198</v>
      </c>
      <c r="X82" s="16" t="str">
        <f t="shared" si="12"/>
        <v xml:space="preserve">Mediacom (Switzerland) - CHE - Novartis - 2016_Mebucaine_OLV_Januar_2016 - </v>
      </c>
      <c r="Y82" s="17" t="s">
        <v>410</v>
      </c>
      <c r="Z82" s="16" t="str">
        <f t="shared" si="13"/>
        <v>Mediacom (Switzerland)</v>
      </c>
      <c r="AA82" s="16" t="str">
        <f t="shared" si="14"/>
        <v>Mediacom (Switzerland) - CHE - Novartis</v>
      </c>
      <c r="AB82" s="16" t="str">
        <f t="shared" si="15"/>
        <v>Xaxis TV_XAXIS-XT-ROLLS-D</v>
      </c>
      <c r="AC82" s="16" t="str">
        <f>VLOOKUP($U82,Sheet3!$A$1:$D$438,3,FALSE)</f>
        <v>06.01.2016</v>
      </c>
      <c r="AD82" s="16" t="str">
        <f>VLOOKUP($U82,Sheet3!$A$1:$D$438,4,FALSE)</f>
        <v>31.01.2016</v>
      </c>
      <c r="AE82" s="20" t="str">
        <f t="shared" si="16"/>
        <v>Xaxis TV_XAXIS-XT-ROLLS-D_Januar 2016</v>
      </c>
      <c r="AF82" s="20" t="s">
        <v>816</v>
      </c>
      <c r="AG82" s="20" t="str">
        <f t="shared" si="17"/>
        <v>Xaxis TV</v>
      </c>
      <c r="AH82" s="20" t="s">
        <v>420</v>
      </c>
      <c r="AI82" s="21">
        <f t="shared" si="18"/>
        <v>29.000009715246136</v>
      </c>
      <c r="AJ82" s="21">
        <f t="shared" si="19"/>
        <v>14925</v>
      </c>
      <c r="AK82" s="22">
        <f t="shared" si="20"/>
        <v>514655</v>
      </c>
      <c r="AL82" s="20" t="s">
        <v>653</v>
      </c>
      <c r="AM82" s="20">
        <f>$AJ82*VLOOKUP($AL82,Sheet2!$C$1:$D$66,2,FALSE)</f>
        <v>9104.25</v>
      </c>
    </row>
    <row r="83" spans="1:39" x14ac:dyDescent="0.25">
      <c r="A83" s="1">
        <v>42404</v>
      </c>
      <c r="B83" s="2">
        <v>17830</v>
      </c>
      <c r="C83" s="3">
        <v>0</v>
      </c>
      <c r="D83" s="4">
        <v>2</v>
      </c>
      <c r="E83" s="5" t="s">
        <v>76</v>
      </c>
      <c r="F83" s="6">
        <v>2528.63</v>
      </c>
      <c r="G83" s="7" t="s">
        <v>22</v>
      </c>
      <c r="H83" s="8" t="s">
        <v>23</v>
      </c>
      <c r="I83" s="9">
        <v>156.30699999999999</v>
      </c>
      <c r="J83" s="6">
        <v>0</v>
      </c>
      <c r="K83" s="6">
        <v>362.65</v>
      </c>
      <c r="L83" s="6">
        <v>4532.8999999999996</v>
      </c>
      <c r="M83" s="6">
        <v>4895.55</v>
      </c>
      <c r="N83" s="10" t="s">
        <v>71</v>
      </c>
      <c r="O83" s="10" t="s">
        <v>161</v>
      </c>
      <c r="P83" s="11" t="s">
        <v>32</v>
      </c>
      <c r="Q83" s="11" t="s">
        <v>73</v>
      </c>
      <c r="R83" s="1">
        <v>42370</v>
      </c>
      <c r="S83" s="1">
        <v>42593</v>
      </c>
      <c r="T83" s="12" t="s">
        <v>25</v>
      </c>
      <c r="U83" s="13" t="s">
        <v>345</v>
      </c>
      <c r="V83" s="13" t="s">
        <v>85</v>
      </c>
      <c r="W83" t="s">
        <v>198</v>
      </c>
      <c r="X83" s="16" t="str">
        <f t="shared" si="12"/>
        <v xml:space="preserve">Mediacom (Switzerland) - CHE - Novartis - 2016_Mebucaine_OLV_Januar_2016 - </v>
      </c>
      <c r="Y83" s="17" t="s">
        <v>410</v>
      </c>
      <c r="Z83" s="16" t="str">
        <f t="shared" si="13"/>
        <v>Mediacom (Switzerland)</v>
      </c>
      <c r="AA83" s="16" t="str">
        <f t="shared" si="14"/>
        <v>Mediacom (Switzerland) - CHE - Novartis</v>
      </c>
      <c r="AB83" s="16" t="str">
        <f t="shared" si="15"/>
        <v>Xaxis TV_XAXIS-XT-ROLLS-F</v>
      </c>
      <c r="AC83" s="16" t="str">
        <f>VLOOKUP($U83,Sheet3!$A$1:$D$438,3,FALSE)</f>
        <v>06.01.2016</v>
      </c>
      <c r="AD83" s="16" t="str">
        <f>VLOOKUP($U83,Sheet3!$A$1:$D$438,4,FALSE)</f>
        <v>31.01.2016</v>
      </c>
      <c r="AE83" s="20" t="str">
        <f t="shared" si="16"/>
        <v>Xaxis TV_XAXIS-XT-ROLLS-F_Januar 2016</v>
      </c>
      <c r="AF83" s="20" t="s">
        <v>816</v>
      </c>
      <c r="AG83" s="20" t="str">
        <f t="shared" si="17"/>
        <v>Xaxis TV</v>
      </c>
      <c r="AH83" s="20" t="s">
        <v>420</v>
      </c>
      <c r="AI83" s="21">
        <f t="shared" si="18"/>
        <v>28.999980807001602</v>
      </c>
      <c r="AJ83" s="21">
        <f t="shared" si="19"/>
        <v>4532.8999999999996</v>
      </c>
      <c r="AK83" s="22">
        <f t="shared" si="20"/>
        <v>156307</v>
      </c>
      <c r="AL83" s="20" t="s">
        <v>653</v>
      </c>
      <c r="AM83" s="20">
        <f>$AJ83*VLOOKUP($AL83,Sheet2!$C$1:$D$66,2,FALSE)</f>
        <v>2765.0689999999995</v>
      </c>
    </row>
    <row r="84" spans="1:39" x14ac:dyDescent="0.25">
      <c r="A84" s="1">
        <v>42404</v>
      </c>
      <c r="B84" s="2">
        <v>17831</v>
      </c>
      <c r="C84" s="3">
        <v>0</v>
      </c>
      <c r="D84" s="4">
        <v>1</v>
      </c>
      <c r="E84" s="5" t="s">
        <v>72</v>
      </c>
      <c r="F84" s="6">
        <v>104.95</v>
      </c>
      <c r="G84" s="7" t="s">
        <v>22</v>
      </c>
      <c r="H84" s="8" t="s">
        <v>23</v>
      </c>
      <c r="I84" s="9">
        <v>6.2080000000000002</v>
      </c>
      <c r="J84" s="6">
        <v>0</v>
      </c>
      <c r="K84" s="6">
        <v>14.4</v>
      </c>
      <c r="L84" s="6">
        <v>180.05</v>
      </c>
      <c r="M84" s="6">
        <v>194.45</v>
      </c>
      <c r="N84" s="10" t="s">
        <v>71</v>
      </c>
      <c r="O84" s="10" t="s">
        <v>161</v>
      </c>
      <c r="P84" s="11" t="s">
        <v>32</v>
      </c>
      <c r="Q84" s="11" t="s">
        <v>73</v>
      </c>
      <c r="R84" s="1">
        <v>42370</v>
      </c>
      <c r="S84" s="1">
        <v>42593</v>
      </c>
      <c r="T84" s="12" t="s">
        <v>25</v>
      </c>
      <c r="U84" s="13" t="s">
        <v>342</v>
      </c>
      <c r="V84" s="13" t="s">
        <v>85</v>
      </c>
      <c r="W84" t="s">
        <v>198</v>
      </c>
      <c r="X84" s="16" t="str">
        <f t="shared" si="12"/>
        <v xml:space="preserve">Mediacom (Switzerland) - CHE - Novartis - 2016_Mebucaine_OLV_Januar_2016_(Aufstockung) - </v>
      </c>
      <c r="Y84" s="17" t="s">
        <v>410</v>
      </c>
      <c r="Z84" s="16" t="str">
        <f t="shared" si="13"/>
        <v>Mediacom (Switzerland)</v>
      </c>
      <c r="AA84" s="16" t="str">
        <f t="shared" si="14"/>
        <v>Mediacom (Switzerland) - CHE - Novartis</v>
      </c>
      <c r="AB84" s="16" t="str">
        <f t="shared" si="15"/>
        <v>Xaxis TV_XAXIS-XT-ROLLS-D</v>
      </c>
      <c r="AC84" s="16" t="str">
        <f>VLOOKUP($U84,Sheet3!$A$1:$D$438,3,FALSE)</f>
        <v>25.01.2016</v>
      </c>
      <c r="AD84" s="16" t="str">
        <f>VLOOKUP($U84,Sheet3!$A$1:$D$438,4,FALSE)</f>
        <v>12.02.2016</v>
      </c>
      <c r="AE84" s="20" t="str">
        <f t="shared" si="16"/>
        <v>Xaxis TV_XAXIS-XT-ROLLS-D_Januar 2016</v>
      </c>
      <c r="AF84" s="20" t="s">
        <v>816</v>
      </c>
      <c r="AG84" s="20" t="str">
        <f t="shared" si="17"/>
        <v>Xaxis TV</v>
      </c>
      <c r="AH84" s="20" t="s">
        <v>420</v>
      </c>
      <c r="AI84" s="21">
        <f t="shared" si="18"/>
        <v>29.002899484536083</v>
      </c>
      <c r="AJ84" s="21">
        <f t="shared" si="19"/>
        <v>180.05</v>
      </c>
      <c r="AK84" s="22">
        <f t="shared" si="20"/>
        <v>6208</v>
      </c>
      <c r="AL84" s="20" t="s">
        <v>653</v>
      </c>
      <c r="AM84" s="20">
        <f>$AJ84*VLOOKUP($AL84,Sheet2!$C$1:$D$66,2,FALSE)</f>
        <v>109.8305</v>
      </c>
    </row>
    <row r="85" spans="1:39" x14ac:dyDescent="0.25">
      <c r="A85" s="1">
        <v>42404</v>
      </c>
      <c r="B85" s="2">
        <v>17832</v>
      </c>
      <c r="C85" s="3">
        <v>0</v>
      </c>
      <c r="D85" s="4">
        <v>1</v>
      </c>
      <c r="E85" s="5" t="s">
        <v>72</v>
      </c>
      <c r="F85" s="6">
        <v>4080.51</v>
      </c>
      <c r="G85" s="7" t="s">
        <v>22</v>
      </c>
      <c r="H85" s="8" t="s">
        <v>23</v>
      </c>
      <c r="I85" s="9">
        <v>241.37899999999999</v>
      </c>
      <c r="J85" s="6">
        <v>0</v>
      </c>
      <c r="K85" s="6">
        <v>560</v>
      </c>
      <c r="L85" s="6">
        <v>7000</v>
      </c>
      <c r="M85" s="6">
        <v>7560</v>
      </c>
      <c r="N85" s="10" t="s">
        <v>71</v>
      </c>
      <c r="O85" s="10" t="s">
        <v>161</v>
      </c>
      <c r="P85" s="11" t="s">
        <v>32</v>
      </c>
      <c r="Q85" s="11" t="s">
        <v>73</v>
      </c>
      <c r="R85" s="1">
        <v>42370</v>
      </c>
      <c r="S85" s="1">
        <v>42593</v>
      </c>
      <c r="T85" s="12" t="s">
        <v>25</v>
      </c>
      <c r="U85" s="13" t="s">
        <v>341</v>
      </c>
      <c r="V85" s="13" t="s">
        <v>85</v>
      </c>
      <c r="W85" t="s">
        <v>198</v>
      </c>
      <c r="X85" s="16" t="str">
        <f t="shared" si="12"/>
        <v xml:space="preserve">Mediacom (Switzerland) - CHE - Novartis - 2016_Neo_Citran_Cold&amp;Flue - </v>
      </c>
      <c r="Y85" s="17" t="s">
        <v>410</v>
      </c>
      <c r="Z85" s="16" t="str">
        <f t="shared" si="13"/>
        <v>Mediacom (Switzerland)</v>
      </c>
      <c r="AA85" s="16" t="str">
        <f t="shared" si="14"/>
        <v>Mediacom (Switzerland) - CHE - Novartis</v>
      </c>
      <c r="AB85" s="16" t="str">
        <f t="shared" si="15"/>
        <v>Xaxis TV_XAXIS-XT-ROLLS-D</v>
      </c>
      <c r="AC85" s="16" t="str">
        <f>VLOOKUP($U85,Sheet3!$A$1:$D$438,3,FALSE)</f>
        <v>01.01.2016</v>
      </c>
      <c r="AD85" s="16" t="str">
        <f>VLOOKUP($U85,Sheet3!$A$1:$D$438,4,FALSE)</f>
        <v>06.03.2016</v>
      </c>
      <c r="AE85" s="20" t="str">
        <f t="shared" si="16"/>
        <v>Xaxis TV_XAXIS-XT-ROLLS-D_Januar 2016</v>
      </c>
      <c r="AF85" s="20" t="s">
        <v>816</v>
      </c>
      <c r="AG85" s="20" t="str">
        <f t="shared" si="17"/>
        <v>Xaxis TV</v>
      </c>
      <c r="AH85" s="20" t="s">
        <v>420</v>
      </c>
      <c r="AI85" s="21">
        <f t="shared" si="18"/>
        <v>29.000037285762225</v>
      </c>
      <c r="AJ85" s="21">
        <f t="shared" si="19"/>
        <v>7000</v>
      </c>
      <c r="AK85" s="22">
        <f t="shared" si="20"/>
        <v>241379</v>
      </c>
      <c r="AL85" s="20" t="s">
        <v>653</v>
      </c>
      <c r="AM85" s="20">
        <f>$AJ85*VLOOKUP($AL85,Sheet2!$C$1:$D$66,2,FALSE)</f>
        <v>4270</v>
      </c>
    </row>
    <row r="86" spans="1:39" x14ac:dyDescent="0.25">
      <c r="A86" s="1">
        <v>42404</v>
      </c>
      <c r="B86" s="2">
        <v>17832</v>
      </c>
      <c r="C86" s="3">
        <v>0</v>
      </c>
      <c r="D86" s="4">
        <v>2</v>
      </c>
      <c r="E86" s="5" t="s">
        <v>76</v>
      </c>
      <c r="F86" s="6">
        <v>1394.6</v>
      </c>
      <c r="G86" s="7" t="s">
        <v>22</v>
      </c>
      <c r="H86" s="8" t="s">
        <v>23</v>
      </c>
      <c r="I86" s="9">
        <v>86.206999999999994</v>
      </c>
      <c r="J86" s="6">
        <v>0</v>
      </c>
      <c r="K86" s="6">
        <v>200</v>
      </c>
      <c r="L86" s="6">
        <v>2500</v>
      </c>
      <c r="M86" s="6">
        <v>2700</v>
      </c>
      <c r="N86" s="10" t="s">
        <v>71</v>
      </c>
      <c r="O86" s="10" t="s">
        <v>161</v>
      </c>
      <c r="P86" s="11" t="s">
        <v>32</v>
      </c>
      <c r="Q86" s="11" t="s">
        <v>73</v>
      </c>
      <c r="R86" s="1">
        <v>42370</v>
      </c>
      <c r="S86" s="1">
        <v>42593</v>
      </c>
      <c r="T86" s="12" t="s">
        <v>25</v>
      </c>
      <c r="U86" s="13" t="s">
        <v>341</v>
      </c>
      <c r="V86" s="13" t="s">
        <v>85</v>
      </c>
      <c r="W86" t="s">
        <v>198</v>
      </c>
      <c r="X86" s="16" t="str">
        <f t="shared" si="12"/>
        <v xml:space="preserve">Mediacom (Switzerland) - CHE - Novartis - 2016_Neo_Citran_Cold&amp;Flue - </v>
      </c>
      <c r="Y86" s="17" t="s">
        <v>410</v>
      </c>
      <c r="Z86" s="16" t="str">
        <f t="shared" si="13"/>
        <v>Mediacom (Switzerland)</v>
      </c>
      <c r="AA86" s="16" t="str">
        <f t="shared" si="14"/>
        <v>Mediacom (Switzerland) - CHE - Novartis</v>
      </c>
      <c r="AB86" s="16" t="str">
        <f t="shared" si="15"/>
        <v>Xaxis TV_XAXIS-XT-ROLLS-F</v>
      </c>
      <c r="AC86" s="16" t="str">
        <f>VLOOKUP($U86,Sheet3!$A$1:$D$438,3,FALSE)</f>
        <v>01.01.2016</v>
      </c>
      <c r="AD86" s="16" t="str">
        <f>VLOOKUP($U86,Sheet3!$A$1:$D$438,4,FALSE)</f>
        <v>06.03.2016</v>
      </c>
      <c r="AE86" s="20" t="str">
        <f t="shared" si="16"/>
        <v>Xaxis TV_XAXIS-XT-ROLLS-F_Januar 2016</v>
      </c>
      <c r="AF86" s="20" t="s">
        <v>816</v>
      </c>
      <c r="AG86" s="20" t="str">
        <f t="shared" si="17"/>
        <v>Xaxis TV</v>
      </c>
      <c r="AH86" s="20" t="s">
        <v>420</v>
      </c>
      <c r="AI86" s="21">
        <f t="shared" si="18"/>
        <v>28.99996520004176</v>
      </c>
      <c r="AJ86" s="21">
        <f t="shared" si="19"/>
        <v>2500</v>
      </c>
      <c r="AK86" s="22">
        <f t="shared" si="20"/>
        <v>86207</v>
      </c>
      <c r="AL86" s="20" t="s">
        <v>653</v>
      </c>
      <c r="AM86" s="20">
        <f>$AJ86*VLOOKUP($AL86,Sheet2!$C$1:$D$66,2,FALSE)</f>
        <v>1525</v>
      </c>
    </row>
    <row r="87" spans="1:39" x14ac:dyDescent="0.25">
      <c r="A87" s="1">
        <v>42404</v>
      </c>
      <c r="B87" s="2">
        <v>17832</v>
      </c>
      <c r="C87" s="3">
        <v>0</v>
      </c>
      <c r="D87" s="4">
        <v>3</v>
      </c>
      <c r="E87" s="5" t="s">
        <v>77</v>
      </c>
      <c r="F87" s="6">
        <v>281.45</v>
      </c>
      <c r="G87" s="7" t="s">
        <v>22</v>
      </c>
      <c r="H87" s="8" t="s">
        <v>23</v>
      </c>
      <c r="I87" s="9">
        <v>17.241</v>
      </c>
      <c r="J87" s="6">
        <v>0</v>
      </c>
      <c r="K87" s="6">
        <v>40</v>
      </c>
      <c r="L87" s="6">
        <v>500</v>
      </c>
      <c r="M87" s="6">
        <v>540</v>
      </c>
      <c r="N87" s="10" t="s">
        <v>71</v>
      </c>
      <c r="O87" s="10" t="s">
        <v>161</v>
      </c>
      <c r="P87" s="11" t="s">
        <v>32</v>
      </c>
      <c r="Q87" s="11" t="s">
        <v>73</v>
      </c>
      <c r="R87" s="1">
        <v>42370</v>
      </c>
      <c r="S87" s="1">
        <v>42593</v>
      </c>
      <c r="T87" s="12" t="s">
        <v>25</v>
      </c>
      <c r="U87" s="13" t="s">
        <v>341</v>
      </c>
      <c r="V87" s="13" t="s">
        <v>85</v>
      </c>
      <c r="W87" t="s">
        <v>198</v>
      </c>
      <c r="X87" s="16" t="str">
        <f t="shared" si="12"/>
        <v xml:space="preserve">Mediacom (Switzerland) - CHE - Novartis - 2016_Neo_Citran_Cold&amp;Flue - </v>
      </c>
      <c r="Y87" s="17" t="s">
        <v>410</v>
      </c>
      <c r="Z87" s="16" t="str">
        <f t="shared" si="13"/>
        <v>Mediacom (Switzerland)</v>
      </c>
      <c r="AA87" s="16" t="str">
        <f t="shared" si="14"/>
        <v>Mediacom (Switzerland) - CHE - Novartis</v>
      </c>
      <c r="AB87" s="16" t="str">
        <f t="shared" si="15"/>
        <v>Xaxis TV_XAXIS-XT-ROLLS-I</v>
      </c>
      <c r="AC87" s="16" t="str">
        <f>VLOOKUP($U87,Sheet3!$A$1:$D$438,3,FALSE)</f>
        <v>01.01.2016</v>
      </c>
      <c r="AD87" s="16" t="str">
        <f>VLOOKUP($U87,Sheet3!$A$1:$D$438,4,FALSE)</f>
        <v>06.03.2016</v>
      </c>
      <c r="AE87" s="20" t="str">
        <f t="shared" si="16"/>
        <v>Xaxis TV_XAXIS-XT-ROLLS-I_Januar 2016</v>
      </c>
      <c r="AF87" s="20" t="s">
        <v>816</v>
      </c>
      <c r="AG87" s="20" t="str">
        <f t="shared" si="17"/>
        <v>Xaxis TV</v>
      </c>
      <c r="AH87" s="20" t="s">
        <v>420</v>
      </c>
      <c r="AI87" s="21">
        <f t="shared" si="18"/>
        <v>29.000638014036308</v>
      </c>
      <c r="AJ87" s="21">
        <f t="shared" si="19"/>
        <v>500</v>
      </c>
      <c r="AK87" s="22">
        <f t="shared" si="20"/>
        <v>17241</v>
      </c>
      <c r="AL87" s="20" t="s">
        <v>653</v>
      </c>
      <c r="AM87" s="20">
        <f>$AJ87*VLOOKUP($AL87,Sheet2!$C$1:$D$66,2,FALSE)</f>
        <v>305</v>
      </c>
    </row>
    <row r="88" spans="1:39" x14ac:dyDescent="0.25">
      <c r="A88" s="1">
        <v>42404</v>
      </c>
      <c r="B88" s="2">
        <v>17834</v>
      </c>
      <c r="C88" s="3">
        <v>0</v>
      </c>
      <c r="D88" s="4">
        <v>4</v>
      </c>
      <c r="E88" s="5" t="s">
        <v>59</v>
      </c>
      <c r="F88" s="6">
        <v>32.5</v>
      </c>
      <c r="G88" s="7" t="s">
        <v>22</v>
      </c>
      <c r="H88" s="8" t="s">
        <v>23</v>
      </c>
      <c r="I88" s="9">
        <v>5.62</v>
      </c>
      <c r="J88" s="6">
        <v>0</v>
      </c>
      <c r="K88" s="6">
        <v>9</v>
      </c>
      <c r="L88" s="6">
        <v>112.4</v>
      </c>
      <c r="M88" s="6">
        <v>121.4</v>
      </c>
      <c r="N88" s="10" t="s">
        <v>26</v>
      </c>
      <c r="O88" s="10" t="s">
        <v>161</v>
      </c>
      <c r="P88" s="11" t="s">
        <v>32</v>
      </c>
      <c r="Q88" s="11" t="s">
        <v>52</v>
      </c>
      <c r="R88" s="1">
        <v>42370</v>
      </c>
      <c r="S88" s="1">
        <v>42593</v>
      </c>
      <c r="T88" s="12" t="s">
        <v>25</v>
      </c>
      <c r="U88" s="13" t="s">
        <v>385</v>
      </c>
      <c r="V88" s="13" t="s">
        <v>85</v>
      </c>
      <c r="W88" t="s">
        <v>204</v>
      </c>
      <c r="X88" s="16" t="str">
        <f t="shared" si="12"/>
        <v xml:space="preserve">Mediacom (Switzerland) - CHE - Volkswagen AG - 2016_Look-a-like_Audiences_2015 - </v>
      </c>
      <c r="Y88" s="17" t="s">
        <v>410</v>
      </c>
      <c r="Z88" s="16" t="str">
        <f t="shared" si="13"/>
        <v>Mediacom (Switzerland)</v>
      </c>
      <c r="AA88" s="16" t="str">
        <f t="shared" si="14"/>
        <v>Mediacom (Switzerland) - CHE - Volkswagen AG</v>
      </c>
      <c r="AB88" s="16" t="str">
        <f t="shared" si="15"/>
        <v>Xaxis Premium_XAXIS-XP-HP-F</v>
      </c>
      <c r="AC88" s="16" t="str">
        <f>VLOOKUP($U88,Sheet3!$A$1:$D$438,3,FALSE)</f>
        <v>09.11.2016</v>
      </c>
      <c r="AD88" s="16" t="str">
        <f>VLOOKUP($U88,Sheet3!$A$1:$D$438,4,FALSE)</f>
        <v>31.01.2016</v>
      </c>
      <c r="AE88" s="20" t="str">
        <f t="shared" si="16"/>
        <v>Xaxis Premium_XAXIS-XP-HP-F_Januar 2016</v>
      </c>
      <c r="AF88" s="20" t="s">
        <v>415</v>
      </c>
      <c r="AG88" s="20" t="str">
        <f t="shared" si="17"/>
        <v>Xaxis Premium</v>
      </c>
      <c r="AH88" s="20" t="s">
        <v>420</v>
      </c>
      <c r="AI88" s="21">
        <f t="shared" si="18"/>
        <v>20</v>
      </c>
      <c r="AJ88" s="21">
        <f t="shared" si="19"/>
        <v>112.4</v>
      </c>
      <c r="AK88" s="22">
        <f t="shared" si="20"/>
        <v>5620</v>
      </c>
      <c r="AL88" s="20" t="s">
        <v>652</v>
      </c>
      <c r="AM88" s="20">
        <f>$AJ88*VLOOKUP($AL88,Sheet2!$C$1:$D$66,2,FALSE)</f>
        <v>48.332000000000001</v>
      </c>
    </row>
    <row r="89" spans="1:39" x14ac:dyDescent="0.25">
      <c r="A89" s="1">
        <v>42404</v>
      </c>
      <c r="B89" s="2">
        <v>17834</v>
      </c>
      <c r="C89" s="3">
        <v>0</v>
      </c>
      <c r="D89" s="4">
        <v>1</v>
      </c>
      <c r="E89" s="5" t="s">
        <v>61</v>
      </c>
      <c r="F89" s="6">
        <v>137.27000000000001</v>
      </c>
      <c r="G89" s="7" t="s">
        <v>22</v>
      </c>
      <c r="H89" s="8" t="s">
        <v>23</v>
      </c>
      <c r="I89" s="9">
        <v>30.077000000000002</v>
      </c>
      <c r="J89" s="6">
        <v>0</v>
      </c>
      <c r="K89" s="6">
        <v>21.65</v>
      </c>
      <c r="L89" s="6">
        <v>270.7</v>
      </c>
      <c r="M89" s="6">
        <v>292.35000000000002</v>
      </c>
      <c r="N89" s="10" t="s">
        <v>26</v>
      </c>
      <c r="O89" s="10" t="s">
        <v>161</v>
      </c>
      <c r="P89" s="11" t="s">
        <v>32</v>
      </c>
      <c r="Q89" s="11" t="s">
        <v>52</v>
      </c>
      <c r="R89" s="1">
        <v>42370</v>
      </c>
      <c r="S89" s="1">
        <v>42593</v>
      </c>
      <c r="T89" s="12" t="s">
        <v>25</v>
      </c>
      <c r="U89" s="13" t="s">
        <v>385</v>
      </c>
      <c r="V89" s="13" t="s">
        <v>85</v>
      </c>
      <c r="W89" t="s">
        <v>204</v>
      </c>
      <c r="X89" s="16" t="str">
        <f t="shared" si="12"/>
        <v xml:space="preserve">Mediacom (Switzerland) - CHE - Volkswagen AG - 2016_Look-a-like_Audiences_2015 - </v>
      </c>
      <c r="Y89" s="17" t="s">
        <v>410</v>
      </c>
      <c r="Z89" s="16" t="str">
        <f t="shared" si="13"/>
        <v>Mediacom (Switzerland)</v>
      </c>
      <c r="AA89" s="16" t="str">
        <f t="shared" si="14"/>
        <v>Mediacom (Switzerland) - CHE - Volkswagen AG</v>
      </c>
      <c r="AB89" s="16" t="str">
        <f t="shared" si="15"/>
        <v>Xaxis Premium_XAXIS-XP-UAP-D</v>
      </c>
      <c r="AC89" s="16" t="str">
        <f>VLOOKUP($U89,Sheet3!$A$1:$D$438,3,FALSE)</f>
        <v>09.11.2016</v>
      </c>
      <c r="AD89" s="16" t="str">
        <f>VLOOKUP($U89,Sheet3!$A$1:$D$438,4,FALSE)</f>
        <v>31.01.2016</v>
      </c>
      <c r="AE89" s="20" t="str">
        <f t="shared" si="16"/>
        <v>Xaxis Premium_XAXIS-XP-UAP-D_Januar 2016</v>
      </c>
      <c r="AF89" s="20" t="s">
        <v>415</v>
      </c>
      <c r="AG89" s="20" t="str">
        <f t="shared" si="17"/>
        <v>Xaxis Premium</v>
      </c>
      <c r="AH89" s="20" t="s">
        <v>420</v>
      </c>
      <c r="AI89" s="21">
        <f t="shared" si="18"/>
        <v>9.0002327359776579</v>
      </c>
      <c r="AJ89" s="21">
        <f t="shared" si="19"/>
        <v>270.7</v>
      </c>
      <c r="AK89" s="22">
        <f t="shared" si="20"/>
        <v>30077</v>
      </c>
      <c r="AL89" s="20" t="s">
        <v>655</v>
      </c>
      <c r="AM89" s="20">
        <f>$AJ89*VLOOKUP($AL89,Sheet2!$C$1:$D$66,2,FALSE)</f>
        <v>83.917000000000002</v>
      </c>
    </row>
    <row r="90" spans="1:39" x14ac:dyDescent="0.25">
      <c r="A90" s="1">
        <v>42404</v>
      </c>
      <c r="B90" s="2">
        <v>17834</v>
      </c>
      <c r="C90" s="3">
        <v>0</v>
      </c>
      <c r="D90" s="4">
        <v>2</v>
      </c>
      <c r="E90" s="5" t="s">
        <v>63</v>
      </c>
      <c r="F90" s="6">
        <v>53.86</v>
      </c>
      <c r="G90" s="7" t="s">
        <v>22</v>
      </c>
      <c r="H90" s="8" t="s">
        <v>23</v>
      </c>
      <c r="I90" s="9">
        <v>11.718</v>
      </c>
      <c r="J90" s="6">
        <v>0</v>
      </c>
      <c r="K90" s="6">
        <v>8.4499999999999993</v>
      </c>
      <c r="L90" s="6">
        <v>105.45</v>
      </c>
      <c r="M90" s="6">
        <v>113.9</v>
      </c>
      <c r="N90" s="10" t="s">
        <v>26</v>
      </c>
      <c r="O90" s="10" t="s">
        <v>161</v>
      </c>
      <c r="P90" s="11" t="s">
        <v>32</v>
      </c>
      <c r="Q90" s="11" t="s">
        <v>52</v>
      </c>
      <c r="R90" s="1">
        <v>42370</v>
      </c>
      <c r="S90" s="1">
        <v>42593</v>
      </c>
      <c r="T90" s="12" t="s">
        <v>25</v>
      </c>
      <c r="U90" s="13" t="s">
        <v>385</v>
      </c>
      <c r="V90" s="13" t="s">
        <v>85</v>
      </c>
      <c r="W90" t="s">
        <v>204</v>
      </c>
      <c r="X90" s="16" t="str">
        <f t="shared" si="12"/>
        <v xml:space="preserve">Mediacom (Switzerland) - CHE - Volkswagen AG - 2016_Look-a-like_Audiences_2015 - </v>
      </c>
      <c r="Y90" s="17" t="s">
        <v>410</v>
      </c>
      <c r="Z90" s="16" t="str">
        <f t="shared" si="13"/>
        <v>Mediacom (Switzerland)</v>
      </c>
      <c r="AA90" s="16" t="str">
        <f t="shared" si="14"/>
        <v>Mediacom (Switzerland) - CHE - Volkswagen AG</v>
      </c>
      <c r="AB90" s="16" t="str">
        <f t="shared" si="15"/>
        <v>Xaxis Premium_XAXIS-XP-UAP-F</v>
      </c>
      <c r="AC90" s="16" t="str">
        <f>VLOOKUP($U90,Sheet3!$A$1:$D$438,3,FALSE)</f>
        <v>09.11.2016</v>
      </c>
      <c r="AD90" s="16" t="str">
        <f>VLOOKUP($U90,Sheet3!$A$1:$D$438,4,FALSE)</f>
        <v>31.01.2016</v>
      </c>
      <c r="AE90" s="20" t="str">
        <f t="shared" si="16"/>
        <v>Xaxis Premium_XAXIS-XP-UAP-F_Januar 2016</v>
      </c>
      <c r="AF90" s="20" t="s">
        <v>415</v>
      </c>
      <c r="AG90" s="20" t="str">
        <f t="shared" si="17"/>
        <v>Xaxis Premium</v>
      </c>
      <c r="AH90" s="20" t="s">
        <v>420</v>
      </c>
      <c r="AI90" s="21">
        <f t="shared" si="18"/>
        <v>8.9989759344598053</v>
      </c>
      <c r="AJ90" s="21">
        <f t="shared" si="19"/>
        <v>105.45</v>
      </c>
      <c r="AK90" s="22">
        <f t="shared" si="20"/>
        <v>11718</v>
      </c>
      <c r="AL90" s="20" t="s">
        <v>655</v>
      </c>
      <c r="AM90" s="20">
        <f>$AJ90*VLOOKUP($AL90,Sheet2!$C$1:$D$66,2,FALSE)</f>
        <v>32.689500000000002</v>
      </c>
    </row>
    <row r="91" spans="1:39" x14ac:dyDescent="0.25">
      <c r="A91" s="1">
        <v>42404</v>
      </c>
      <c r="B91" s="2">
        <v>17834</v>
      </c>
      <c r="C91" s="3">
        <v>0</v>
      </c>
      <c r="D91" s="4">
        <v>3</v>
      </c>
      <c r="E91" s="5" t="s">
        <v>64</v>
      </c>
      <c r="F91" s="6">
        <v>3.41</v>
      </c>
      <c r="G91" s="7" t="s">
        <v>22</v>
      </c>
      <c r="H91" s="8" t="s">
        <v>23</v>
      </c>
      <c r="I91" s="9">
        <v>1.694</v>
      </c>
      <c r="J91" s="6">
        <v>0</v>
      </c>
      <c r="K91" s="6">
        <v>1.2</v>
      </c>
      <c r="L91" s="6">
        <v>15.25</v>
      </c>
      <c r="M91" s="6">
        <v>16.45</v>
      </c>
      <c r="N91" s="10" t="s">
        <v>26</v>
      </c>
      <c r="O91" s="10" t="s">
        <v>161</v>
      </c>
      <c r="P91" s="11" t="s">
        <v>32</v>
      </c>
      <c r="Q91" s="11" t="s">
        <v>52</v>
      </c>
      <c r="R91" s="1">
        <v>42370</v>
      </c>
      <c r="S91" s="1">
        <v>42593</v>
      </c>
      <c r="T91" s="12" t="s">
        <v>25</v>
      </c>
      <c r="U91" s="13" t="s">
        <v>385</v>
      </c>
      <c r="V91" s="13" t="s">
        <v>85</v>
      </c>
      <c r="W91" t="s">
        <v>204</v>
      </c>
      <c r="X91" s="16" t="str">
        <f t="shared" si="12"/>
        <v xml:space="preserve">Mediacom (Switzerland) - CHE - Volkswagen AG - 2016_Look-a-like_Audiences_2015 - </v>
      </c>
      <c r="Y91" s="17" t="s">
        <v>410</v>
      </c>
      <c r="Z91" s="16" t="str">
        <f t="shared" si="13"/>
        <v>Mediacom (Switzerland)</v>
      </c>
      <c r="AA91" s="16" t="str">
        <f t="shared" si="14"/>
        <v>Mediacom (Switzerland) - CHE - Volkswagen AG</v>
      </c>
      <c r="AB91" s="16" t="str">
        <f t="shared" si="15"/>
        <v>Xaxis Premium_XAXIS-XP-UAP-I</v>
      </c>
      <c r="AC91" s="16" t="str">
        <f>VLOOKUP($U91,Sheet3!$A$1:$D$438,3,FALSE)</f>
        <v>09.11.2016</v>
      </c>
      <c r="AD91" s="16" t="str">
        <f>VLOOKUP($U91,Sheet3!$A$1:$D$438,4,FALSE)</f>
        <v>31.01.2016</v>
      </c>
      <c r="AE91" s="20" t="str">
        <f t="shared" si="16"/>
        <v>Xaxis Premium_XAXIS-XP-UAP-I_Januar 2016</v>
      </c>
      <c r="AF91" s="20" t="s">
        <v>415</v>
      </c>
      <c r="AG91" s="20" t="str">
        <f t="shared" si="17"/>
        <v>Xaxis Premium</v>
      </c>
      <c r="AH91" s="20" t="s">
        <v>420</v>
      </c>
      <c r="AI91" s="21">
        <f t="shared" si="18"/>
        <v>9.002361275088548</v>
      </c>
      <c r="AJ91" s="21">
        <f t="shared" si="19"/>
        <v>15.25</v>
      </c>
      <c r="AK91" s="22">
        <f t="shared" si="20"/>
        <v>1694</v>
      </c>
      <c r="AL91" s="20" t="s">
        <v>655</v>
      </c>
      <c r="AM91" s="20">
        <f>$AJ91*VLOOKUP($AL91,Sheet2!$C$1:$D$66,2,FALSE)</f>
        <v>4.7275</v>
      </c>
    </row>
    <row r="92" spans="1:39" x14ac:dyDescent="0.25">
      <c r="A92" s="1">
        <v>42404</v>
      </c>
      <c r="B92" s="2">
        <v>17835</v>
      </c>
      <c r="C92" s="3">
        <v>0</v>
      </c>
      <c r="D92" s="4">
        <v>4</v>
      </c>
      <c r="E92" s="5" t="s">
        <v>100</v>
      </c>
      <c r="F92" s="6">
        <v>0</v>
      </c>
      <c r="G92" s="7" t="s">
        <v>22</v>
      </c>
      <c r="H92" s="8" t="s">
        <v>23</v>
      </c>
      <c r="I92" s="9">
        <v>108.488</v>
      </c>
      <c r="J92" s="6">
        <v>0</v>
      </c>
      <c r="K92" s="6">
        <v>199.6</v>
      </c>
      <c r="L92" s="6">
        <v>2495.1999999999998</v>
      </c>
      <c r="M92" s="6">
        <v>2694.8</v>
      </c>
      <c r="N92" s="10" t="s">
        <v>26</v>
      </c>
      <c r="O92" s="10" t="s">
        <v>161</v>
      </c>
      <c r="P92" s="11" t="s">
        <v>32</v>
      </c>
      <c r="Q92" s="11" t="s">
        <v>73</v>
      </c>
      <c r="R92" s="1">
        <v>42370</v>
      </c>
      <c r="S92" s="1">
        <v>42593</v>
      </c>
      <c r="T92" s="12" t="s">
        <v>25</v>
      </c>
      <c r="U92" s="13" t="s">
        <v>386</v>
      </c>
      <c r="V92" s="13" t="s">
        <v>85</v>
      </c>
      <c r="W92" t="s">
        <v>204</v>
      </c>
      <c r="X92" s="16" t="str">
        <f t="shared" si="12"/>
        <v xml:space="preserve">Mediacom (Switzerland) - CHE - Volkswagen AG - 2016_VW_4_Motion - </v>
      </c>
      <c r="Y92" s="17" t="s">
        <v>410</v>
      </c>
      <c r="Z92" s="16" t="str">
        <f t="shared" si="13"/>
        <v>Mediacom (Switzerland)</v>
      </c>
      <c r="AA92" s="16" t="str">
        <f t="shared" si="14"/>
        <v>Mediacom (Switzerland) - CHE - Volkswagen AG</v>
      </c>
      <c r="AB92" s="16" t="str">
        <f t="shared" si="15"/>
        <v>Xaxis TV_XAXIS-XT-TVSync-D</v>
      </c>
      <c r="AC92" s="16" t="str">
        <f>VLOOKUP($U92,Sheet3!$A$1:$D$438,3,FALSE)</f>
        <v>08.01.2016</v>
      </c>
      <c r="AD92" s="16" t="str">
        <f>VLOOKUP($U92,Sheet3!$A$1:$D$438,4,FALSE)</f>
        <v>31.01.2016</v>
      </c>
      <c r="AE92" s="20" t="str">
        <f t="shared" si="16"/>
        <v>Xaxis TV_XAXIS-XT-TVSync-D_Januar 2016</v>
      </c>
      <c r="AF92" s="20" t="s">
        <v>816</v>
      </c>
      <c r="AG92" s="20" t="str">
        <f t="shared" si="17"/>
        <v>Xaxis TV</v>
      </c>
      <c r="AH92" s="20" t="s">
        <v>420</v>
      </c>
      <c r="AI92" s="21">
        <f t="shared" si="18"/>
        <v>22.999778777376296</v>
      </c>
      <c r="AJ92" s="21">
        <f t="shared" si="19"/>
        <v>2495.1999999999998</v>
      </c>
      <c r="AK92" s="22">
        <f t="shared" si="20"/>
        <v>108488</v>
      </c>
      <c r="AL92" s="20" t="s">
        <v>657</v>
      </c>
      <c r="AM92" s="20">
        <f>$AJ92*VLOOKUP($AL92,Sheet2!$C$1:$D$66,2,FALSE)</f>
        <v>998.07999999999993</v>
      </c>
    </row>
    <row r="93" spans="1:39" x14ac:dyDescent="0.25">
      <c r="A93" s="1">
        <v>42404</v>
      </c>
      <c r="B93" s="2">
        <v>17835</v>
      </c>
      <c r="C93" s="3">
        <v>0</v>
      </c>
      <c r="D93" s="4">
        <v>1</v>
      </c>
      <c r="E93" s="5" t="s">
        <v>53</v>
      </c>
      <c r="F93" s="6">
        <v>2178.0100000000002</v>
      </c>
      <c r="G93" s="7" t="s">
        <v>22</v>
      </c>
      <c r="H93" s="8" t="s">
        <v>23</v>
      </c>
      <c r="I93" s="9">
        <v>342.10500000000002</v>
      </c>
      <c r="J93" s="6">
        <v>0</v>
      </c>
      <c r="K93" s="6">
        <v>520</v>
      </c>
      <c r="L93" s="6">
        <v>6500</v>
      </c>
      <c r="M93" s="6">
        <v>7020</v>
      </c>
      <c r="N93" s="10" t="s">
        <v>26</v>
      </c>
      <c r="O93" s="10" t="s">
        <v>161</v>
      </c>
      <c r="P93" s="11" t="s">
        <v>32</v>
      </c>
      <c r="Q93" s="11" t="s">
        <v>52</v>
      </c>
      <c r="R93" s="1">
        <v>42370</v>
      </c>
      <c r="S93" s="1">
        <v>42593</v>
      </c>
      <c r="T93" s="12" t="s">
        <v>25</v>
      </c>
      <c r="U93" s="13" t="s">
        <v>386</v>
      </c>
      <c r="V93" s="13" t="s">
        <v>85</v>
      </c>
      <c r="W93" t="s">
        <v>204</v>
      </c>
      <c r="X93" s="16" t="str">
        <f t="shared" si="12"/>
        <v xml:space="preserve">Mediacom (Switzerland) - CHE - Volkswagen AG - 2016_VW_4_Motion - </v>
      </c>
      <c r="Y93" s="17" t="s">
        <v>410</v>
      </c>
      <c r="Z93" s="16" t="str">
        <f t="shared" si="13"/>
        <v>Mediacom (Switzerland)</v>
      </c>
      <c r="AA93" s="16" t="str">
        <f t="shared" si="14"/>
        <v>Mediacom (Switzerland) - CHE - Volkswagen AG</v>
      </c>
      <c r="AB93" s="16" t="str">
        <f t="shared" si="15"/>
        <v>Xaxis Premium_XAXIS-XP-HP-D</v>
      </c>
      <c r="AC93" s="16" t="str">
        <f>VLOOKUP($U93,Sheet3!$A$1:$D$438,3,FALSE)</f>
        <v>08.01.2016</v>
      </c>
      <c r="AD93" s="16" t="str">
        <f>VLOOKUP($U93,Sheet3!$A$1:$D$438,4,FALSE)</f>
        <v>31.01.2016</v>
      </c>
      <c r="AE93" s="20" t="str">
        <f t="shared" si="16"/>
        <v>Xaxis Premium_XAXIS-XP-HP-D_Januar 2016</v>
      </c>
      <c r="AF93" s="20" t="s">
        <v>415</v>
      </c>
      <c r="AG93" s="20" t="str">
        <f t="shared" si="17"/>
        <v>Xaxis Premium</v>
      </c>
      <c r="AH93" s="20" t="s">
        <v>420</v>
      </c>
      <c r="AI93" s="21">
        <f t="shared" si="18"/>
        <v>19.000014615395859</v>
      </c>
      <c r="AJ93" s="21">
        <f t="shared" si="19"/>
        <v>6500</v>
      </c>
      <c r="AK93" s="22">
        <f t="shared" si="20"/>
        <v>342105</v>
      </c>
      <c r="AL93" s="20" t="s">
        <v>652</v>
      </c>
      <c r="AM93" s="20">
        <f>$AJ93*VLOOKUP($AL93,Sheet2!$C$1:$D$66,2,FALSE)</f>
        <v>2795</v>
      </c>
    </row>
    <row r="94" spans="1:39" x14ac:dyDescent="0.25">
      <c r="A94" s="1">
        <v>42404</v>
      </c>
      <c r="B94" s="2">
        <v>17835</v>
      </c>
      <c r="C94" s="3">
        <v>0</v>
      </c>
      <c r="D94" s="4">
        <v>2</v>
      </c>
      <c r="E94" s="5" t="s">
        <v>59</v>
      </c>
      <c r="F94" s="6">
        <v>905.4</v>
      </c>
      <c r="G94" s="7" t="s">
        <v>22</v>
      </c>
      <c r="H94" s="8" t="s">
        <v>23</v>
      </c>
      <c r="I94" s="9">
        <v>156.54599999999999</v>
      </c>
      <c r="J94" s="6">
        <v>0</v>
      </c>
      <c r="K94" s="6">
        <v>237.95</v>
      </c>
      <c r="L94" s="6">
        <v>2974.35</v>
      </c>
      <c r="M94" s="6">
        <v>3212.3</v>
      </c>
      <c r="N94" s="10" t="s">
        <v>26</v>
      </c>
      <c r="O94" s="10" t="s">
        <v>161</v>
      </c>
      <c r="P94" s="11" t="s">
        <v>32</v>
      </c>
      <c r="Q94" s="11" t="s">
        <v>52</v>
      </c>
      <c r="R94" s="1">
        <v>42370</v>
      </c>
      <c r="S94" s="1">
        <v>42593</v>
      </c>
      <c r="T94" s="12" t="s">
        <v>25</v>
      </c>
      <c r="U94" s="13" t="s">
        <v>386</v>
      </c>
      <c r="V94" s="13" t="s">
        <v>85</v>
      </c>
      <c r="W94" t="s">
        <v>204</v>
      </c>
      <c r="X94" s="16" t="str">
        <f t="shared" si="12"/>
        <v xml:space="preserve">Mediacom (Switzerland) - CHE - Volkswagen AG - 2016_VW_4_Motion - </v>
      </c>
      <c r="Y94" s="17" t="s">
        <v>410</v>
      </c>
      <c r="Z94" s="16" t="str">
        <f t="shared" si="13"/>
        <v>Mediacom (Switzerland)</v>
      </c>
      <c r="AA94" s="16" t="str">
        <f t="shared" si="14"/>
        <v>Mediacom (Switzerland) - CHE - Volkswagen AG</v>
      </c>
      <c r="AB94" s="16" t="str">
        <f t="shared" si="15"/>
        <v>Xaxis Premium_XAXIS-XP-HP-F</v>
      </c>
      <c r="AC94" s="16" t="str">
        <f>VLOOKUP($U94,Sheet3!$A$1:$D$438,3,FALSE)</f>
        <v>08.01.2016</v>
      </c>
      <c r="AD94" s="16" t="str">
        <f>VLOOKUP($U94,Sheet3!$A$1:$D$438,4,FALSE)</f>
        <v>31.01.2016</v>
      </c>
      <c r="AE94" s="20" t="str">
        <f t="shared" si="16"/>
        <v>Xaxis Premium_XAXIS-XP-HP-F_Januar 2016</v>
      </c>
      <c r="AF94" s="20" t="s">
        <v>415</v>
      </c>
      <c r="AG94" s="20" t="str">
        <f t="shared" si="17"/>
        <v>Xaxis Premium</v>
      </c>
      <c r="AH94" s="20" t="s">
        <v>420</v>
      </c>
      <c r="AI94" s="21">
        <f t="shared" si="18"/>
        <v>18.999846690429649</v>
      </c>
      <c r="AJ94" s="21">
        <f t="shared" si="19"/>
        <v>2974.35</v>
      </c>
      <c r="AK94" s="22">
        <f t="shared" si="20"/>
        <v>156546</v>
      </c>
      <c r="AL94" s="20" t="s">
        <v>652</v>
      </c>
      <c r="AM94" s="20">
        <f>$AJ94*VLOOKUP($AL94,Sheet2!$C$1:$D$66,2,FALSE)</f>
        <v>1278.9704999999999</v>
      </c>
    </row>
    <row r="95" spans="1:39" x14ac:dyDescent="0.25">
      <c r="A95" s="1">
        <v>42404</v>
      </c>
      <c r="B95" s="2">
        <v>17835</v>
      </c>
      <c r="C95" s="3">
        <v>0</v>
      </c>
      <c r="D95" s="4">
        <v>3</v>
      </c>
      <c r="E95" s="5" t="s">
        <v>60</v>
      </c>
      <c r="F95" s="6">
        <v>251.1</v>
      </c>
      <c r="G95" s="7" t="s">
        <v>22</v>
      </c>
      <c r="H95" s="8" t="s">
        <v>23</v>
      </c>
      <c r="I95" s="9">
        <v>37.151000000000003</v>
      </c>
      <c r="J95" s="6">
        <v>0</v>
      </c>
      <c r="K95" s="6">
        <v>56.45</v>
      </c>
      <c r="L95" s="6">
        <v>705.85</v>
      </c>
      <c r="M95" s="6">
        <v>762.3</v>
      </c>
      <c r="N95" s="10" t="s">
        <v>26</v>
      </c>
      <c r="O95" s="10" t="s">
        <v>161</v>
      </c>
      <c r="P95" s="11" t="s">
        <v>32</v>
      </c>
      <c r="Q95" s="11" t="s">
        <v>52</v>
      </c>
      <c r="R95" s="1">
        <v>42370</v>
      </c>
      <c r="S95" s="1">
        <v>42593</v>
      </c>
      <c r="T95" s="12" t="s">
        <v>25</v>
      </c>
      <c r="U95" s="13" t="s">
        <v>386</v>
      </c>
      <c r="V95" s="13" t="s">
        <v>85</v>
      </c>
      <c r="W95" t="s">
        <v>204</v>
      </c>
      <c r="X95" s="16" t="str">
        <f t="shared" si="12"/>
        <v xml:space="preserve">Mediacom (Switzerland) - CHE - Volkswagen AG - 2016_VW_4_Motion - </v>
      </c>
      <c r="Y95" s="17" t="s">
        <v>410</v>
      </c>
      <c r="Z95" s="16" t="str">
        <f t="shared" si="13"/>
        <v>Mediacom (Switzerland)</v>
      </c>
      <c r="AA95" s="16" t="str">
        <f t="shared" si="14"/>
        <v>Mediacom (Switzerland) - CHE - Volkswagen AG</v>
      </c>
      <c r="AB95" s="16" t="str">
        <f t="shared" si="15"/>
        <v>Xaxis Premium_XAXIS-XP-HP-I</v>
      </c>
      <c r="AC95" s="16" t="str">
        <f>VLOOKUP($U95,Sheet3!$A$1:$D$438,3,FALSE)</f>
        <v>08.01.2016</v>
      </c>
      <c r="AD95" s="16" t="str">
        <f>VLOOKUP($U95,Sheet3!$A$1:$D$438,4,FALSE)</f>
        <v>31.01.2016</v>
      </c>
      <c r="AE95" s="20" t="str">
        <f t="shared" si="16"/>
        <v>Xaxis Premium_XAXIS-XP-HP-I_Januar 2016</v>
      </c>
      <c r="AF95" s="20" t="s">
        <v>415</v>
      </c>
      <c r="AG95" s="20" t="str">
        <f t="shared" si="17"/>
        <v>Xaxis Premium</v>
      </c>
      <c r="AH95" s="20" t="s">
        <v>420</v>
      </c>
      <c r="AI95" s="21">
        <f t="shared" si="18"/>
        <v>18.999488573658851</v>
      </c>
      <c r="AJ95" s="21">
        <f t="shared" si="19"/>
        <v>705.85</v>
      </c>
      <c r="AK95" s="22">
        <f t="shared" si="20"/>
        <v>37151</v>
      </c>
      <c r="AL95" s="20" t="s">
        <v>652</v>
      </c>
      <c r="AM95" s="20">
        <f>$AJ95*VLOOKUP($AL95,Sheet2!$C$1:$D$66,2,FALSE)</f>
        <v>303.51550000000003</v>
      </c>
    </row>
    <row r="96" spans="1:39" x14ac:dyDescent="0.25">
      <c r="A96" s="1">
        <v>42404</v>
      </c>
      <c r="B96" s="2">
        <v>17835</v>
      </c>
      <c r="C96" s="3">
        <v>0</v>
      </c>
      <c r="D96" s="4">
        <v>5</v>
      </c>
      <c r="E96" s="5" t="s">
        <v>65</v>
      </c>
      <c r="F96" s="6">
        <v>2507.1799999999998</v>
      </c>
      <c r="G96" s="7" t="s">
        <v>22</v>
      </c>
      <c r="H96" s="8" t="s">
        <v>23</v>
      </c>
      <c r="I96" s="9">
        <v>338.255</v>
      </c>
      <c r="J96" s="6">
        <v>0</v>
      </c>
      <c r="K96" s="6">
        <v>757.7</v>
      </c>
      <c r="L96" s="6">
        <v>9471.15</v>
      </c>
      <c r="M96" s="6">
        <v>10228.85</v>
      </c>
      <c r="N96" s="10" t="s">
        <v>26</v>
      </c>
      <c r="O96" s="10" t="s">
        <v>161</v>
      </c>
      <c r="P96" s="11" t="s">
        <v>32</v>
      </c>
      <c r="Q96" s="11" t="s">
        <v>52</v>
      </c>
      <c r="R96" s="1">
        <v>42370</v>
      </c>
      <c r="S96" s="1">
        <v>42593</v>
      </c>
      <c r="T96" s="12" t="s">
        <v>25</v>
      </c>
      <c r="U96" s="13" t="s">
        <v>386</v>
      </c>
      <c r="V96" s="13" t="s">
        <v>85</v>
      </c>
      <c r="W96" t="s">
        <v>204</v>
      </c>
      <c r="X96" s="16" t="str">
        <f t="shared" si="12"/>
        <v xml:space="preserve">Mediacom (Switzerland) - CHE - Volkswagen AG - 2016_VW_4_Motion - </v>
      </c>
      <c r="Y96" s="17" t="s">
        <v>410</v>
      </c>
      <c r="Z96" s="16" t="str">
        <f t="shared" si="13"/>
        <v>Mediacom (Switzerland)</v>
      </c>
      <c r="AA96" s="16" t="str">
        <f t="shared" si="14"/>
        <v>Mediacom (Switzerland) - CHE - Volkswagen AG</v>
      </c>
      <c r="AB96" s="16" t="str">
        <f t="shared" si="15"/>
        <v>Xaxis Premium_XAXIS-XP-WB-D</v>
      </c>
      <c r="AC96" s="16" t="str">
        <f>VLOOKUP($U96,Sheet3!$A$1:$D$438,3,FALSE)</f>
        <v>08.01.2016</v>
      </c>
      <c r="AD96" s="16" t="str">
        <f>VLOOKUP($U96,Sheet3!$A$1:$D$438,4,FALSE)</f>
        <v>31.01.2016</v>
      </c>
      <c r="AE96" s="20" t="str">
        <f t="shared" si="16"/>
        <v>Xaxis Premium_XAXIS-XP-WB-D_Januar 2016</v>
      </c>
      <c r="AF96" s="20" t="s">
        <v>415</v>
      </c>
      <c r="AG96" s="20" t="str">
        <f t="shared" si="17"/>
        <v>Xaxis Premium</v>
      </c>
      <c r="AH96" s="20" t="s">
        <v>420</v>
      </c>
      <c r="AI96" s="21">
        <f t="shared" si="18"/>
        <v>28.000029563494998</v>
      </c>
      <c r="AJ96" s="21">
        <f t="shared" si="19"/>
        <v>9471.15</v>
      </c>
      <c r="AK96" s="22">
        <f t="shared" si="20"/>
        <v>338255</v>
      </c>
      <c r="AL96" s="20" t="s">
        <v>654</v>
      </c>
      <c r="AM96" s="20">
        <f>$AJ96*VLOOKUP($AL96,Sheet2!$C$1:$D$66,2,FALSE)</f>
        <v>5303.8440000000001</v>
      </c>
    </row>
    <row r="97" spans="1:39" x14ac:dyDescent="0.25">
      <c r="A97" s="1">
        <v>42404</v>
      </c>
      <c r="B97" s="2">
        <v>17835</v>
      </c>
      <c r="C97" s="3">
        <v>0</v>
      </c>
      <c r="D97" s="4">
        <v>6</v>
      </c>
      <c r="E97" s="5" t="s">
        <v>69</v>
      </c>
      <c r="F97" s="6">
        <v>772.74</v>
      </c>
      <c r="G97" s="7" t="s">
        <v>22</v>
      </c>
      <c r="H97" s="8" t="s">
        <v>23</v>
      </c>
      <c r="I97" s="9">
        <v>128.46600000000001</v>
      </c>
      <c r="J97" s="6">
        <v>0</v>
      </c>
      <c r="K97" s="6">
        <v>287.75</v>
      </c>
      <c r="L97" s="6">
        <v>3597.05</v>
      </c>
      <c r="M97" s="6">
        <v>3884.8</v>
      </c>
      <c r="N97" s="10" t="s">
        <v>26</v>
      </c>
      <c r="O97" s="10" t="s">
        <v>161</v>
      </c>
      <c r="P97" s="11" t="s">
        <v>32</v>
      </c>
      <c r="Q97" s="11" t="s">
        <v>52</v>
      </c>
      <c r="R97" s="1">
        <v>42370</v>
      </c>
      <c r="S97" s="1">
        <v>42593</v>
      </c>
      <c r="T97" s="12" t="s">
        <v>25</v>
      </c>
      <c r="U97" s="13" t="s">
        <v>386</v>
      </c>
      <c r="V97" s="13" t="s">
        <v>85</v>
      </c>
      <c r="W97" t="s">
        <v>204</v>
      </c>
      <c r="X97" s="16" t="str">
        <f t="shared" si="12"/>
        <v xml:space="preserve">Mediacom (Switzerland) - CHE - Volkswagen AG - 2016_VW_4_Motion - </v>
      </c>
      <c r="Y97" s="17" t="s">
        <v>410</v>
      </c>
      <c r="Z97" s="16" t="str">
        <f t="shared" si="13"/>
        <v>Mediacom (Switzerland)</v>
      </c>
      <c r="AA97" s="16" t="str">
        <f t="shared" si="14"/>
        <v>Mediacom (Switzerland) - CHE - Volkswagen AG</v>
      </c>
      <c r="AB97" s="16" t="str">
        <f t="shared" si="15"/>
        <v>Xaxis Premium_XAXIS-XP-WB-F</v>
      </c>
      <c r="AC97" s="16" t="str">
        <f>VLOOKUP($U97,Sheet3!$A$1:$D$438,3,FALSE)</f>
        <v>08.01.2016</v>
      </c>
      <c r="AD97" s="16" t="str">
        <f>VLOOKUP($U97,Sheet3!$A$1:$D$438,4,FALSE)</f>
        <v>31.01.2016</v>
      </c>
      <c r="AE97" s="20" t="str">
        <f t="shared" si="16"/>
        <v>Xaxis Premium_XAXIS-XP-WB-F_Januar 2016</v>
      </c>
      <c r="AF97" s="20" t="s">
        <v>415</v>
      </c>
      <c r="AG97" s="20" t="str">
        <f t="shared" si="17"/>
        <v>Xaxis Premium</v>
      </c>
      <c r="AH97" s="20" t="s">
        <v>420</v>
      </c>
      <c r="AI97" s="21">
        <f t="shared" si="18"/>
        <v>28.000015568321576</v>
      </c>
      <c r="AJ97" s="21">
        <f t="shared" si="19"/>
        <v>3597.05</v>
      </c>
      <c r="AK97" s="22">
        <f t="shared" si="20"/>
        <v>128466.00000000001</v>
      </c>
      <c r="AL97" s="20" t="s">
        <v>654</v>
      </c>
      <c r="AM97" s="20">
        <f>$AJ97*VLOOKUP($AL97,Sheet2!$C$1:$D$66,2,FALSE)</f>
        <v>2014.3480000000002</v>
      </c>
    </row>
    <row r="98" spans="1:39" x14ac:dyDescent="0.25">
      <c r="A98" s="1">
        <v>42404</v>
      </c>
      <c r="B98" s="2">
        <v>17835</v>
      </c>
      <c r="C98" s="3">
        <v>0</v>
      </c>
      <c r="D98" s="4">
        <v>7</v>
      </c>
      <c r="E98" s="5" t="s">
        <v>70</v>
      </c>
      <c r="F98" s="6">
        <v>159.36000000000001</v>
      </c>
      <c r="G98" s="7" t="s">
        <v>22</v>
      </c>
      <c r="H98" s="8" t="s">
        <v>23</v>
      </c>
      <c r="I98" s="9">
        <v>28.125</v>
      </c>
      <c r="J98" s="6">
        <v>0</v>
      </c>
      <c r="K98" s="6">
        <v>63</v>
      </c>
      <c r="L98" s="6">
        <v>787.5</v>
      </c>
      <c r="M98" s="6">
        <v>850.5</v>
      </c>
      <c r="N98" s="10" t="s">
        <v>26</v>
      </c>
      <c r="O98" s="10" t="s">
        <v>161</v>
      </c>
      <c r="P98" s="11" t="s">
        <v>32</v>
      </c>
      <c r="Q98" s="11" t="s">
        <v>52</v>
      </c>
      <c r="R98" s="1">
        <v>42370</v>
      </c>
      <c r="S98" s="1">
        <v>42593</v>
      </c>
      <c r="T98" s="12" t="s">
        <v>25</v>
      </c>
      <c r="U98" s="13" t="s">
        <v>386</v>
      </c>
      <c r="V98" s="13" t="s">
        <v>85</v>
      </c>
      <c r="W98" t="s">
        <v>204</v>
      </c>
      <c r="X98" s="16" t="str">
        <f t="shared" si="12"/>
        <v xml:space="preserve">Mediacom (Switzerland) - CHE - Volkswagen AG - 2016_VW_4_Motion - </v>
      </c>
      <c r="Y98" s="17" t="s">
        <v>410</v>
      </c>
      <c r="Z98" s="16" t="str">
        <f t="shared" si="13"/>
        <v>Mediacom (Switzerland)</v>
      </c>
      <c r="AA98" s="16" t="str">
        <f t="shared" si="14"/>
        <v>Mediacom (Switzerland) - CHE - Volkswagen AG</v>
      </c>
      <c r="AB98" s="16" t="str">
        <f t="shared" si="15"/>
        <v>Xaxis Premium_XAXIS-XP-WB-I</v>
      </c>
      <c r="AC98" s="16" t="str">
        <f>VLOOKUP($U98,Sheet3!$A$1:$D$438,3,FALSE)</f>
        <v>08.01.2016</v>
      </c>
      <c r="AD98" s="16" t="str">
        <f>VLOOKUP($U98,Sheet3!$A$1:$D$438,4,FALSE)</f>
        <v>31.01.2016</v>
      </c>
      <c r="AE98" s="20" t="str">
        <f t="shared" si="16"/>
        <v>Xaxis Premium_XAXIS-XP-WB-I_Januar 2016</v>
      </c>
      <c r="AF98" s="20" t="s">
        <v>415</v>
      </c>
      <c r="AG98" s="20" t="str">
        <f t="shared" si="17"/>
        <v>Xaxis Premium</v>
      </c>
      <c r="AH98" s="20" t="s">
        <v>420</v>
      </c>
      <c r="AI98" s="21">
        <f t="shared" si="18"/>
        <v>28</v>
      </c>
      <c r="AJ98" s="21">
        <f t="shared" si="19"/>
        <v>787.5</v>
      </c>
      <c r="AK98" s="22">
        <f t="shared" si="20"/>
        <v>28125</v>
      </c>
      <c r="AL98" s="20" t="s">
        <v>654</v>
      </c>
      <c r="AM98" s="20">
        <f>$AJ98*VLOOKUP($AL98,Sheet2!$C$1:$D$66,2,FALSE)</f>
        <v>441.00000000000006</v>
      </c>
    </row>
    <row r="99" spans="1:39" x14ac:dyDescent="0.25">
      <c r="A99" s="1">
        <v>42404</v>
      </c>
      <c r="B99" s="2">
        <v>17836</v>
      </c>
      <c r="C99" s="3">
        <v>0</v>
      </c>
      <c r="D99" s="4">
        <v>1</v>
      </c>
      <c r="E99" s="5" t="s">
        <v>72</v>
      </c>
      <c r="F99" s="6">
        <v>1563.64</v>
      </c>
      <c r="G99" s="7" t="s">
        <v>22</v>
      </c>
      <c r="H99" s="8" t="s">
        <v>23</v>
      </c>
      <c r="I99" s="9">
        <v>92.495999999999995</v>
      </c>
      <c r="J99" s="6">
        <v>0</v>
      </c>
      <c r="K99" s="6">
        <v>214.6</v>
      </c>
      <c r="L99" s="6">
        <v>2682.4</v>
      </c>
      <c r="M99" s="6">
        <v>2897</v>
      </c>
      <c r="N99" s="10" t="s">
        <v>97</v>
      </c>
      <c r="O99" s="10" t="s">
        <v>161</v>
      </c>
      <c r="P99" s="11" t="s">
        <v>32</v>
      </c>
      <c r="Q99" s="11" t="s">
        <v>73</v>
      </c>
      <c r="R99" s="1">
        <v>42370</v>
      </c>
      <c r="S99" s="1">
        <v>42593</v>
      </c>
      <c r="T99" s="12" t="s">
        <v>25</v>
      </c>
      <c r="U99" s="13" t="s">
        <v>399</v>
      </c>
      <c r="V99" s="13" t="s">
        <v>85</v>
      </c>
      <c r="W99" t="s">
        <v>205</v>
      </c>
      <c r="X99" s="16" t="str">
        <f t="shared" si="12"/>
        <v xml:space="preserve">Mediacom (Switzerland) - CHE - Volkswagen Nutzfahrzeuge - 2016_Nutzfahrzeuge_-_T6 - </v>
      </c>
      <c r="Y99" s="17" t="s">
        <v>410</v>
      </c>
      <c r="Z99" s="16" t="str">
        <f t="shared" si="13"/>
        <v>Mediacom (Switzerland)</v>
      </c>
      <c r="AA99" s="16" t="str">
        <f t="shared" si="14"/>
        <v>Mediacom (Switzerland) - CHE - Volkswagen Nutzfahrzeuge</v>
      </c>
      <c r="AB99" s="16" t="str">
        <f t="shared" si="15"/>
        <v>Xaxis TV_XAXIS-XT-ROLLS-D</v>
      </c>
      <c r="AC99" s="16" t="str">
        <f>VLOOKUP($U99,Sheet3!$A$1:$D$438,3,FALSE)</f>
        <v>11.01.2016</v>
      </c>
      <c r="AD99" s="16" t="str">
        <f>VLOOKUP($U99,Sheet3!$A$1:$D$438,4,FALSE)</f>
        <v>07.02.2016</v>
      </c>
      <c r="AE99" s="20" t="str">
        <f t="shared" si="16"/>
        <v>Xaxis TV_XAXIS-XT-ROLLS-D_Januar 2016</v>
      </c>
      <c r="AF99" s="20" t="s">
        <v>816</v>
      </c>
      <c r="AG99" s="20" t="str">
        <f t="shared" si="17"/>
        <v>Xaxis TV</v>
      </c>
      <c r="AH99" s="20" t="s">
        <v>420</v>
      </c>
      <c r="AI99" s="21">
        <f t="shared" si="18"/>
        <v>29.000172980453208</v>
      </c>
      <c r="AJ99" s="21">
        <f t="shared" si="19"/>
        <v>2682.4</v>
      </c>
      <c r="AK99" s="22">
        <f t="shared" si="20"/>
        <v>92496</v>
      </c>
      <c r="AL99" s="20" t="s">
        <v>653</v>
      </c>
      <c r="AM99" s="20">
        <f>$AJ99*VLOOKUP($AL99,Sheet2!$C$1:$D$66,2,FALSE)</f>
        <v>1636.2640000000001</v>
      </c>
    </row>
    <row r="100" spans="1:39" x14ac:dyDescent="0.25">
      <c r="A100" s="1">
        <v>42404</v>
      </c>
      <c r="B100" s="2">
        <v>17836</v>
      </c>
      <c r="C100" s="3">
        <v>0</v>
      </c>
      <c r="D100" s="4">
        <v>2</v>
      </c>
      <c r="E100" s="5" t="s">
        <v>76</v>
      </c>
      <c r="F100" s="6">
        <v>404.37</v>
      </c>
      <c r="G100" s="7" t="s">
        <v>22</v>
      </c>
      <c r="H100" s="8" t="s">
        <v>23</v>
      </c>
      <c r="I100" s="9">
        <v>24.995999999999999</v>
      </c>
      <c r="J100" s="6">
        <v>0</v>
      </c>
      <c r="K100" s="6">
        <v>58</v>
      </c>
      <c r="L100" s="6">
        <v>724.9</v>
      </c>
      <c r="M100" s="6">
        <v>782.9</v>
      </c>
      <c r="N100" s="10" t="s">
        <v>97</v>
      </c>
      <c r="O100" s="10" t="s">
        <v>161</v>
      </c>
      <c r="P100" s="11" t="s">
        <v>32</v>
      </c>
      <c r="Q100" s="11" t="s">
        <v>73</v>
      </c>
      <c r="R100" s="1">
        <v>42370</v>
      </c>
      <c r="S100" s="1">
        <v>42593</v>
      </c>
      <c r="T100" s="12" t="s">
        <v>25</v>
      </c>
      <c r="U100" s="13" t="s">
        <v>399</v>
      </c>
      <c r="V100" s="13" t="s">
        <v>85</v>
      </c>
      <c r="W100" t="s">
        <v>205</v>
      </c>
      <c r="X100" s="16" t="str">
        <f t="shared" si="12"/>
        <v xml:space="preserve">Mediacom (Switzerland) - CHE - Volkswagen Nutzfahrzeuge - 2016_Nutzfahrzeuge_-_T6 - </v>
      </c>
      <c r="Y100" s="17" t="s">
        <v>410</v>
      </c>
      <c r="Z100" s="16" t="str">
        <f t="shared" si="13"/>
        <v>Mediacom (Switzerland)</v>
      </c>
      <c r="AA100" s="16" t="str">
        <f t="shared" si="14"/>
        <v>Mediacom (Switzerland) - CHE - Volkswagen Nutzfahrzeuge</v>
      </c>
      <c r="AB100" s="16" t="str">
        <f t="shared" si="15"/>
        <v>Xaxis TV_XAXIS-XT-ROLLS-F</v>
      </c>
      <c r="AC100" s="16" t="str">
        <f>VLOOKUP($U100,Sheet3!$A$1:$D$438,3,FALSE)</f>
        <v>11.01.2016</v>
      </c>
      <c r="AD100" s="16" t="str">
        <f>VLOOKUP($U100,Sheet3!$A$1:$D$438,4,FALSE)</f>
        <v>07.02.2016</v>
      </c>
      <c r="AE100" s="20" t="str">
        <f t="shared" si="16"/>
        <v>Xaxis TV_XAXIS-XT-ROLLS-F_Januar 2016</v>
      </c>
      <c r="AF100" s="20" t="s">
        <v>816</v>
      </c>
      <c r="AG100" s="20" t="str">
        <f t="shared" si="17"/>
        <v>Xaxis TV</v>
      </c>
      <c r="AH100" s="20" t="s">
        <v>420</v>
      </c>
      <c r="AI100" s="21">
        <f t="shared" si="18"/>
        <v>29.000640102416387</v>
      </c>
      <c r="AJ100" s="21">
        <f t="shared" si="19"/>
        <v>724.9</v>
      </c>
      <c r="AK100" s="22">
        <f t="shared" si="20"/>
        <v>24996</v>
      </c>
      <c r="AL100" s="20" t="s">
        <v>653</v>
      </c>
      <c r="AM100" s="20">
        <f>$AJ100*VLOOKUP($AL100,Sheet2!$C$1:$D$66,2,FALSE)</f>
        <v>442.18899999999996</v>
      </c>
    </row>
    <row r="101" spans="1:39" x14ac:dyDescent="0.25">
      <c r="A101" s="1">
        <v>42404</v>
      </c>
      <c r="B101" s="2">
        <v>17836</v>
      </c>
      <c r="C101" s="3">
        <v>0</v>
      </c>
      <c r="D101" s="4">
        <v>3</v>
      </c>
      <c r="E101" s="5" t="s">
        <v>77</v>
      </c>
      <c r="F101" s="6">
        <v>123.09</v>
      </c>
      <c r="G101" s="7" t="s">
        <v>22</v>
      </c>
      <c r="H101" s="8" t="s">
        <v>23</v>
      </c>
      <c r="I101" s="9">
        <v>7.54</v>
      </c>
      <c r="J101" s="6">
        <v>0</v>
      </c>
      <c r="K101" s="6">
        <v>17.5</v>
      </c>
      <c r="L101" s="6">
        <v>218.65</v>
      </c>
      <c r="M101" s="6">
        <v>236.15</v>
      </c>
      <c r="N101" s="10" t="s">
        <v>97</v>
      </c>
      <c r="O101" s="10" t="s">
        <v>161</v>
      </c>
      <c r="P101" s="11" t="s">
        <v>32</v>
      </c>
      <c r="Q101" s="11" t="s">
        <v>73</v>
      </c>
      <c r="R101" s="1">
        <v>42370</v>
      </c>
      <c r="S101" s="1">
        <v>42593</v>
      </c>
      <c r="T101" s="12" t="s">
        <v>25</v>
      </c>
      <c r="U101" s="13" t="s">
        <v>399</v>
      </c>
      <c r="V101" s="13" t="s">
        <v>85</v>
      </c>
      <c r="W101" t="s">
        <v>205</v>
      </c>
      <c r="X101" s="16" t="str">
        <f t="shared" si="12"/>
        <v xml:space="preserve">Mediacom (Switzerland) - CHE - Volkswagen Nutzfahrzeuge - 2016_Nutzfahrzeuge_-_T6 - </v>
      </c>
      <c r="Y101" s="17" t="s">
        <v>410</v>
      </c>
      <c r="Z101" s="16" t="str">
        <f t="shared" si="13"/>
        <v>Mediacom (Switzerland)</v>
      </c>
      <c r="AA101" s="16" t="str">
        <f t="shared" si="14"/>
        <v>Mediacom (Switzerland) - CHE - Volkswagen Nutzfahrzeuge</v>
      </c>
      <c r="AB101" s="16" t="str">
        <f t="shared" si="15"/>
        <v>Xaxis TV_XAXIS-XT-ROLLS-I</v>
      </c>
      <c r="AC101" s="16" t="str">
        <f>VLOOKUP($U101,Sheet3!$A$1:$D$438,3,FALSE)</f>
        <v>11.01.2016</v>
      </c>
      <c r="AD101" s="16" t="str">
        <f>VLOOKUP($U101,Sheet3!$A$1:$D$438,4,FALSE)</f>
        <v>07.02.2016</v>
      </c>
      <c r="AE101" s="20" t="str">
        <f t="shared" si="16"/>
        <v>Xaxis TV_XAXIS-XT-ROLLS-I_Januar 2016</v>
      </c>
      <c r="AF101" s="20" t="s">
        <v>816</v>
      </c>
      <c r="AG101" s="20" t="str">
        <f t="shared" si="17"/>
        <v>Xaxis TV</v>
      </c>
      <c r="AH101" s="20" t="s">
        <v>420</v>
      </c>
      <c r="AI101" s="21">
        <f t="shared" si="18"/>
        <v>28.998673740053054</v>
      </c>
      <c r="AJ101" s="21">
        <f t="shared" si="19"/>
        <v>218.65</v>
      </c>
      <c r="AK101" s="22">
        <f t="shared" si="20"/>
        <v>7540</v>
      </c>
      <c r="AL101" s="20" t="s">
        <v>653</v>
      </c>
      <c r="AM101" s="20">
        <f>$AJ101*VLOOKUP($AL101,Sheet2!$C$1:$D$66,2,FALSE)</f>
        <v>133.37649999999999</v>
      </c>
    </row>
    <row r="102" spans="1:39" x14ac:dyDescent="0.25">
      <c r="A102" s="1">
        <v>42404</v>
      </c>
      <c r="B102" s="2">
        <v>17837</v>
      </c>
      <c r="C102" s="3">
        <v>0</v>
      </c>
      <c r="D102" s="4">
        <v>1</v>
      </c>
      <c r="E102" s="5" t="s">
        <v>61</v>
      </c>
      <c r="F102" s="6">
        <v>4563.8</v>
      </c>
      <c r="G102" s="7" t="s">
        <v>22</v>
      </c>
      <c r="H102" s="8" t="s">
        <v>23</v>
      </c>
      <c r="I102" s="9">
        <v>1000</v>
      </c>
      <c r="J102" s="6">
        <v>0</v>
      </c>
      <c r="K102" s="6">
        <v>320</v>
      </c>
      <c r="L102" s="6">
        <v>4000</v>
      </c>
      <c r="M102" s="6">
        <v>4320</v>
      </c>
      <c r="N102" s="10" t="s">
        <v>93</v>
      </c>
      <c r="O102" s="10" t="s">
        <v>163</v>
      </c>
      <c r="P102" s="11" t="s">
        <v>32</v>
      </c>
      <c r="Q102" s="11" t="s">
        <v>52</v>
      </c>
      <c r="R102" s="1">
        <v>42370</v>
      </c>
      <c r="S102" s="1">
        <v>42593</v>
      </c>
      <c r="T102" s="12" t="s">
        <v>25</v>
      </c>
      <c r="U102" s="13" t="s">
        <v>308</v>
      </c>
      <c r="V102" s="13" t="s">
        <v>85</v>
      </c>
      <c r="W102" t="s">
        <v>207</v>
      </c>
      <c r="X102" s="16" t="str">
        <f t="shared" si="12"/>
        <v xml:space="preserve">Mindshare (Switzerland) - CHE - General Mills - 2016_Pancho_Villa - </v>
      </c>
      <c r="Y102" s="17" t="s">
        <v>410</v>
      </c>
      <c r="Z102" s="16" t="str">
        <f t="shared" si="13"/>
        <v>Mindshare (Switzerland)</v>
      </c>
      <c r="AA102" s="16" t="str">
        <f t="shared" si="14"/>
        <v>Mindshare (Switzerland) - CHE - General Mills</v>
      </c>
      <c r="AB102" s="16" t="str">
        <f t="shared" si="15"/>
        <v>Xaxis Premium_XAXIS-XP-UAP-D</v>
      </c>
      <c r="AC102" s="16" t="str">
        <f>VLOOKUP($U102,Sheet3!$A$1:$D$438,3,FALSE)</f>
        <v>18.01.2016</v>
      </c>
      <c r="AD102" s="16" t="str">
        <f>VLOOKUP($U102,Sheet3!$A$1:$D$438,4,FALSE)</f>
        <v>24.01.2016</v>
      </c>
      <c r="AE102" s="20" t="str">
        <f t="shared" si="16"/>
        <v>Xaxis Premium_XAXIS-XP-UAP-D_Januar 2016</v>
      </c>
      <c r="AF102" s="20" t="s">
        <v>415</v>
      </c>
      <c r="AG102" s="20" t="str">
        <f t="shared" si="17"/>
        <v>Xaxis Premium</v>
      </c>
      <c r="AH102" s="20" t="s">
        <v>420</v>
      </c>
      <c r="AI102" s="21">
        <f t="shared" si="18"/>
        <v>4</v>
      </c>
      <c r="AJ102" s="21">
        <f t="shared" si="19"/>
        <v>4000</v>
      </c>
      <c r="AK102" s="22">
        <f t="shared" si="20"/>
        <v>1000000</v>
      </c>
      <c r="AL102" s="20" t="s">
        <v>655</v>
      </c>
      <c r="AM102" s="20">
        <f>$AJ102*VLOOKUP($AL102,Sheet2!$C$1:$D$66,2,FALSE)</f>
        <v>1240</v>
      </c>
    </row>
    <row r="103" spans="1:39" x14ac:dyDescent="0.25">
      <c r="A103" s="1">
        <v>42404</v>
      </c>
      <c r="B103" s="2">
        <v>17837</v>
      </c>
      <c r="C103" s="3">
        <v>0</v>
      </c>
      <c r="D103" s="4">
        <v>2</v>
      </c>
      <c r="E103" s="5" t="s">
        <v>63</v>
      </c>
      <c r="F103" s="6">
        <v>2298</v>
      </c>
      <c r="G103" s="7" t="s">
        <v>22</v>
      </c>
      <c r="H103" s="8" t="s">
        <v>23</v>
      </c>
      <c r="I103" s="9">
        <v>500</v>
      </c>
      <c r="J103" s="6">
        <v>0</v>
      </c>
      <c r="K103" s="6">
        <v>160</v>
      </c>
      <c r="L103" s="6">
        <v>2000</v>
      </c>
      <c r="M103" s="6">
        <v>2160</v>
      </c>
      <c r="N103" s="10" t="s">
        <v>93</v>
      </c>
      <c r="O103" s="10" t="s">
        <v>163</v>
      </c>
      <c r="P103" s="11" t="s">
        <v>32</v>
      </c>
      <c r="Q103" s="11" t="s">
        <v>52</v>
      </c>
      <c r="R103" s="1">
        <v>42370</v>
      </c>
      <c r="S103" s="1">
        <v>42593</v>
      </c>
      <c r="T103" s="12" t="s">
        <v>25</v>
      </c>
      <c r="U103" s="13" t="s">
        <v>308</v>
      </c>
      <c r="V103" s="13" t="s">
        <v>85</v>
      </c>
      <c r="W103" t="s">
        <v>207</v>
      </c>
      <c r="X103" s="16" t="str">
        <f t="shared" si="12"/>
        <v xml:space="preserve">Mindshare (Switzerland) - CHE - General Mills - 2016_Pancho_Villa - </v>
      </c>
      <c r="Y103" s="17" t="s">
        <v>410</v>
      </c>
      <c r="Z103" s="16" t="str">
        <f t="shared" si="13"/>
        <v>Mindshare (Switzerland)</v>
      </c>
      <c r="AA103" s="16" t="str">
        <f t="shared" si="14"/>
        <v>Mindshare (Switzerland) - CHE - General Mills</v>
      </c>
      <c r="AB103" s="16" t="str">
        <f t="shared" si="15"/>
        <v>Xaxis Premium_XAXIS-XP-UAP-F</v>
      </c>
      <c r="AC103" s="16" t="str">
        <f>VLOOKUP($U103,Sheet3!$A$1:$D$438,3,FALSE)</f>
        <v>18.01.2016</v>
      </c>
      <c r="AD103" s="16" t="str">
        <f>VLOOKUP($U103,Sheet3!$A$1:$D$438,4,FALSE)</f>
        <v>24.01.2016</v>
      </c>
      <c r="AE103" s="20" t="str">
        <f t="shared" si="16"/>
        <v>Xaxis Premium_XAXIS-XP-UAP-F_Januar 2016</v>
      </c>
      <c r="AF103" s="20" t="s">
        <v>415</v>
      </c>
      <c r="AG103" s="20" t="str">
        <f t="shared" si="17"/>
        <v>Xaxis Premium</v>
      </c>
      <c r="AH103" s="20" t="s">
        <v>420</v>
      </c>
      <c r="AI103" s="21">
        <f t="shared" si="18"/>
        <v>4</v>
      </c>
      <c r="AJ103" s="21">
        <f t="shared" si="19"/>
        <v>2000</v>
      </c>
      <c r="AK103" s="22">
        <f t="shared" si="20"/>
        <v>500000</v>
      </c>
      <c r="AL103" s="20" t="s">
        <v>655</v>
      </c>
      <c r="AM103" s="20">
        <f>$AJ103*VLOOKUP($AL103,Sheet2!$C$1:$D$66,2,FALSE)</f>
        <v>620</v>
      </c>
    </row>
    <row r="104" spans="1:39" x14ac:dyDescent="0.25">
      <c r="A104" s="1">
        <v>42404</v>
      </c>
      <c r="B104" s="2">
        <v>17838</v>
      </c>
      <c r="C104" s="3">
        <v>0</v>
      </c>
      <c r="D104" s="4">
        <v>1</v>
      </c>
      <c r="E104" s="5" t="s">
        <v>30</v>
      </c>
      <c r="F104" s="6">
        <v>2361.7199999999998</v>
      </c>
      <c r="G104" s="7" t="s">
        <v>22</v>
      </c>
      <c r="H104" s="8" t="s">
        <v>23</v>
      </c>
      <c r="I104" s="9">
        <v>454.54500000000002</v>
      </c>
      <c r="J104" s="6">
        <v>0</v>
      </c>
      <c r="K104" s="6">
        <v>400</v>
      </c>
      <c r="L104" s="6">
        <v>5000</v>
      </c>
      <c r="M104" s="6">
        <v>5400</v>
      </c>
      <c r="N104" s="10" t="s">
        <v>31</v>
      </c>
      <c r="O104" s="10" t="s">
        <v>163</v>
      </c>
      <c r="P104" s="11" t="s">
        <v>32</v>
      </c>
      <c r="Q104" s="11" t="s">
        <v>33</v>
      </c>
      <c r="R104" s="1">
        <v>42370</v>
      </c>
      <c r="S104" s="1">
        <v>42593</v>
      </c>
      <c r="T104" s="12" t="s">
        <v>25</v>
      </c>
      <c r="U104" s="13" t="s">
        <v>356</v>
      </c>
      <c r="V104" s="13" t="s">
        <v>85</v>
      </c>
      <c r="W104" t="s">
        <v>209</v>
      </c>
      <c r="X104" s="16" t="str">
        <f t="shared" si="12"/>
        <v xml:space="preserve">Mindshare (Switzerland) - CHE - Lufthansa - 2016_TAM_Online_KW53-2 - </v>
      </c>
      <c r="Y104" s="17" t="s">
        <v>410</v>
      </c>
      <c r="Z104" s="16" t="str">
        <f t="shared" si="13"/>
        <v>Mindshare (Switzerland)</v>
      </c>
      <c r="AA104" s="16" t="str">
        <f t="shared" si="14"/>
        <v>Mindshare (Switzerland) - CHE - Lufthansa</v>
      </c>
      <c r="AB104" s="16" t="str">
        <f t="shared" si="15"/>
        <v>Xaxis Display_XAXIS-XD-UAP-D</v>
      </c>
      <c r="AC104" s="16" t="str">
        <f>VLOOKUP($U104,Sheet3!$A$1:$D$438,3,FALSE)</f>
        <v>28.12.2016</v>
      </c>
      <c r="AD104" s="16" t="str">
        <f>VLOOKUP($U104,Sheet3!$A$1:$D$438,4,FALSE)</f>
        <v>17.01.2016</v>
      </c>
      <c r="AE104" s="20" t="str">
        <f t="shared" si="16"/>
        <v>Xaxis Display_XAXIS-XD-UAP-D_Januar 2016</v>
      </c>
      <c r="AF104" s="20" t="s">
        <v>415</v>
      </c>
      <c r="AG104" s="20" t="str">
        <f t="shared" si="17"/>
        <v>Xaxis Display</v>
      </c>
      <c r="AH104" s="20" t="s">
        <v>420</v>
      </c>
      <c r="AI104" s="21">
        <f t="shared" si="18"/>
        <v>11.000011000011</v>
      </c>
      <c r="AJ104" s="21">
        <f t="shared" si="19"/>
        <v>5000</v>
      </c>
      <c r="AK104" s="22">
        <f t="shared" si="20"/>
        <v>454545</v>
      </c>
      <c r="AL104" s="20" t="s">
        <v>655</v>
      </c>
      <c r="AM104" s="20">
        <f>$AJ104*VLOOKUP($AL104,Sheet2!$C$1:$D$66,2,FALSE)</f>
        <v>1550</v>
      </c>
    </row>
    <row r="105" spans="1:39" x14ac:dyDescent="0.25">
      <c r="A105" s="1">
        <v>42404</v>
      </c>
      <c r="B105" s="2">
        <v>17838</v>
      </c>
      <c r="C105" s="3">
        <v>0</v>
      </c>
      <c r="D105" s="4">
        <v>4</v>
      </c>
      <c r="E105" s="5" t="s">
        <v>30</v>
      </c>
      <c r="F105" s="6">
        <v>5938.06</v>
      </c>
      <c r="G105" s="7" t="s">
        <v>22</v>
      </c>
      <c r="H105" s="8" t="s">
        <v>23</v>
      </c>
      <c r="I105" s="9">
        <v>1142.857</v>
      </c>
      <c r="J105" s="6">
        <v>0</v>
      </c>
      <c r="K105" s="6">
        <v>640</v>
      </c>
      <c r="L105" s="6">
        <v>8000</v>
      </c>
      <c r="M105" s="6">
        <v>8640</v>
      </c>
      <c r="N105" s="10" t="s">
        <v>31</v>
      </c>
      <c r="O105" s="10" t="s">
        <v>163</v>
      </c>
      <c r="P105" s="11" t="s">
        <v>32</v>
      </c>
      <c r="Q105" s="11" t="s">
        <v>33</v>
      </c>
      <c r="R105" s="1">
        <v>42370</v>
      </c>
      <c r="S105" s="1">
        <v>42593</v>
      </c>
      <c r="T105" s="12" t="s">
        <v>25</v>
      </c>
      <c r="U105" s="13" t="s">
        <v>356</v>
      </c>
      <c r="V105" s="13" t="s">
        <v>85</v>
      </c>
      <c r="W105" t="s">
        <v>209</v>
      </c>
      <c r="X105" s="16" t="str">
        <f t="shared" si="12"/>
        <v xml:space="preserve">Mindshare (Switzerland) - CHE - Lufthansa - 2016_TAM_Online_KW53-2 - </v>
      </c>
      <c r="Y105" s="17" t="s">
        <v>410</v>
      </c>
      <c r="Z105" s="16" t="str">
        <f t="shared" si="13"/>
        <v>Mindshare (Switzerland)</v>
      </c>
      <c r="AA105" s="16" t="str">
        <f t="shared" si="14"/>
        <v>Mindshare (Switzerland) - CHE - Lufthansa</v>
      </c>
      <c r="AB105" s="16" t="str">
        <f t="shared" si="15"/>
        <v>Xaxis Display_XAXIS-XD-UAP-D</v>
      </c>
      <c r="AC105" s="16" t="str">
        <f>VLOOKUP($U105,Sheet3!$A$1:$D$438,3,FALSE)</f>
        <v>28.12.2016</v>
      </c>
      <c r="AD105" s="16" t="str">
        <f>VLOOKUP($U105,Sheet3!$A$1:$D$438,4,FALSE)</f>
        <v>17.01.2016</v>
      </c>
      <c r="AE105" s="20" t="str">
        <f t="shared" si="16"/>
        <v>Xaxis Display_XAXIS-XD-UAP-D_Januar 2016</v>
      </c>
      <c r="AF105" s="20" t="s">
        <v>415</v>
      </c>
      <c r="AG105" s="20" t="str">
        <f t="shared" si="17"/>
        <v>Xaxis Display</v>
      </c>
      <c r="AH105" s="20" t="s">
        <v>420</v>
      </c>
      <c r="AI105" s="21">
        <f t="shared" si="18"/>
        <v>7.0000008750001088</v>
      </c>
      <c r="AJ105" s="21">
        <f t="shared" si="19"/>
        <v>8000</v>
      </c>
      <c r="AK105" s="22">
        <f t="shared" si="20"/>
        <v>1142857</v>
      </c>
      <c r="AL105" s="20" t="s">
        <v>655</v>
      </c>
      <c r="AM105" s="20">
        <f>$AJ105*VLOOKUP($AL105,Sheet2!$C$1:$D$66,2,FALSE)</f>
        <v>2480</v>
      </c>
    </row>
    <row r="106" spans="1:39" x14ac:dyDescent="0.25">
      <c r="A106" s="1">
        <v>42404</v>
      </c>
      <c r="B106" s="2">
        <v>17838</v>
      </c>
      <c r="C106" s="3">
        <v>0</v>
      </c>
      <c r="D106" s="4">
        <v>2</v>
      </c>
      <c r="E106" s="5" t="s">
        <v>34</v>
      </c>
      <c r="F106" s="6">
        <v>1417.09</v>
      </c>
      <c r="G106" s="7" t="s">
        <v>22</v>
      </c>
      <c r="H106" s="8" t="s">
        <v>23</v>
      </c>
      <c r="I106" s="9">
        <v>272.72699999999998</v>
      </c>
      <c r="J106" s="6">
        <v>0</v>
      </c>
      <c r="K106" s="6">
        <v>240</v>
      </c>
      <c r="L106" s="6">
        <v>3000</v>
      </c>
      <c r="M106" s="6">
        <v>3240</v>
      </c>
      <c r="N106" s="10" t="s">
        <v>31</v>
      </c>
      <c r="O106" s="10" t="s">
        <v>163</v>
      </c>
      <c r="P106" s="11" t="s">
        <v>32</v>
      </c>
      <c r="Q106" s="11" t="s">
        <v>33</v>
      </c>
      <c r="R106" s="1">
        <v>42370</v>
      </c>
      <c r="S106" s="1">
        <v>42593</v>
      </c>
      <c r="T106" s="12" t="s">
        <v>25</v>
      </c>
      <c r="U106" s="13" t="s">
        <v>356</v>
      </c>
      <c r="V106" s="13" t="s">
        <v>85</v>
      </c>
      <c r="W106" t="s">
        <v>209</v>
      </c>
      <c r="X106" s="16" t="str">
        <f t="shared" si="12"/>
        <v xml:space="preserve">Mindshare (Switzerland) - CHE - Lufthansa - 2016_TAM_Online_KW53-2 - </v>
      </c>
      <c r="Y106" s="17" t="s">
        <v>410</v>
      </c>
      <c r="Z106" s="16" t="str">
        <f t="shared" si="13"/>
        <v>Mindshare (Switzerland)</v>
      </c>
      <c r="AA106" s="16" t="str">
        <f t="shared" si="14"/>
        <v>Mindshare (Switzerland) - CHE - Lufthansa</v>
      </c>
      <c r="AB106" s="16" t="str">
        <f t="shared" si="15"/>
        <v>Xaxis Display_XAXIS-XD-UAP-F</v>
      </c>
      <c r="AC106" s="16" t="str">
        <f>VLOOKUP($U106,Sheet3!$A$1:$D$438,3,FALSE)</f>
        <v>28.12.2016</v>
      </c>
      <c r="AD106" s="16" t="str">
        <f>VLOOKUP($U106,Sheet3!$A$1:$D$438,4,FALSE)</f>
        <v>17.01.2016</v>
      </c>
      <c r="AE106" s="20" t="str">
        <f t="shared" si="16"/>
        <v>Xaxis Display_XAXIS-XD-UAP-F_Januar 2016</v>
      </c>
      <c r="AF106" s="20" t="s">
        <v>415</v>
      </c>
      <c r="AG106" s="20" t="str">
        <f t="shared" si="17"/>
        <v>Xaxis Display</v>
      </c>
      <c r="AH106" s="20" t="s">
        <v>420</v>
      </c>
      <c r="AI106" s="21">
        <f t="shared" si="18"/>
        <v>11.000011000011</v>
      </c>
      <c r="AJ106" s="21">
        <f t="shared" si="19"/>
        <v>3000</v>
      </c>
      <c r="AK106" s="22">
        <f t="shared" si="20"/>
        <v>272727</v>
      </c>
      <c r="AL106" s="20" t="s">
        <v>655</v>
      </c>
      <c r="AM106" s="20">
        <f>$AJ106*VLOOKUP($AL106,Sheet2!$C$1:$D$66,2,FALSE)</f>
        <v>930</v>
      </c>
    </row>
    <row r="107" spans="1:39" x14ac:dyDescent="0.25">
      <c r="A107" s="1">
        <v>42404</v>
      </c>
      <c r="B107" s="2">
        <v>17838</v>
      </c>
      <c r="C107" s="3">
        <v>0</v>
      </c>
      <c r="D107" s="4">
        <v>5</v>
      </c>
      <c r="E107" s="5" t="s">
        <v>34</v>
      </c>
      <c r="F107" s="6">
        <v>2969.15</v>
      </c>
      <c r="G107" s="7" t="s">
        <v>22</v>
      </c>
      <c r="H107" s="8" t="s">
        <v>23</v>
      </c>
      <c r="I107" s="9">
        <v>571.42899999999997</v>
      </c>
      <c r="J107" s="6">
        <v>0</v>
      </c>
      <c r="K107" s="6">
        <v>320</v>
      </c>
      <c r="L107" s="6">
        <v>4000</v>
      </c>
      <c r="M107" s="6">
        <v>4320</v>
      </c>
      <c r="N107" s="10" t="s">
        <v>31</v>
      </c>
      <c r="O107" s="10" t="s">
        <v>163</v>
      </c>
      <c r="P107" s="11" t="s">
        <v>32</v>
      </c>
      <c r="Q107" s="11" t="s">
        <v>33</v>
      </c>
      <c r="R107" s="1">
        <v>42370</v>
      </c>
      <c r="S107" s="1">
        <v>42593</v>
      </c>
      <c r="T107" s="12" t="s">
        <v>25</v>
      </c>
      <c r="U107" s="13" t="s">
        <v>356</v>
      </c>
      <c r="V107" s="13" t="s">
        <v>85</v>
      </c>
      <c r="W107" t="s">
        <v>209</v>
      </c>
      <c r="X107" s="16" t="str">
        <f t="shared" si="12"/>
        <v xml:space="preserve">Mindshare (Switzerland) - CHE - Lufthansa - 2016_TAM_Online_KW53-2 - </v>
      </c>
      <c r="Y107" s="17" t="s">
        <v>410</v>
      </c>
      <c r="Z107" s="16" t="str">
        <f t="shared" si="13"/>
        <v>Mindshare (Switzerland)</v>
      </c>
      <c r="AA107" s="16" t="str">
        <f t="shared" si="14"/>
        <v>Mindshare (Switzerland) - CHE - Lufthansa</v>
      </c>
      <c r="AB107" s="16" t="str">
        <f t="shared" si="15"/>
        <v>Xaxis Display_XAXIS-XD-UAP-F</v>
      </c>
      <c r="AC107" s="16" t="str">
        <f>VLOOKUP($U107,Sheet3!$A$1:$D$438,3,FALSE)</f>
        <v>28.12.2016</v>
      </c>
      <c r="AD107" s="16" t="str">
        <f>VLOOKUP($U107,Sheet3!$A$1:$D$438,4,FALSE)</f>
        <v>17.01.2016</v>
      </c>
      <c r="AE107" s="20" t="str">
        <f t="shared" si="16"/>
        <v>Xaxis Display_XAXIS-XD-UAP-F_Januar 2016</v>
      </c>
      <c r="AF107" s="20" t="s">
        <v>415</v>
      </c>
      <c r="AG107" s="20" t="str">
        <f t="shared" si="17"/>
        <v>Xaxis Display</v>
      </c>
      <c r="AH107" s="20" t="s">
        <v>420</v>
      </c>
      <c r="AI107" s="21">
        <f t="shared" si="18"/>
        <v>6.9999947500039372</v>
      </c>
      <c r="AJ107" s="21">
        <f t="shared" si="19"/>
        <v>4000</v>
      </c>
      <c r="AK107" s="22">
        <f t="shared" si="20"/>
        <v>571429</v>
      </c>
      <c r="AL107" s="20" t="s">
        <v>655</v>
      </c>
      <c r="AM107" s="20">
        <f>$AJ107*VLOOKUP($AL107,Sheet2!$C$1:$D$66,2,FALSE)</f>
        <v>1240</v>
      </c>
    </row>
    <row r="108" spans="1:39" x14ac:dyDescent="0.25">
      <c r="A108" s="1">
        <v>42404</v>
      </c>
      <c r="B108" s="2">
        <v>17840</v>
      </c>
      <c r="C108" s="3">
        <v>0</v>
      </c>
      <c r="D108" s="4">
        <v>1</v>
      </c>
      <c r="E108" s="5" t="s">
        <v>65</v>
      </c>
      <c r="F108" s="6">
        <v>3706.05</v>
      </c>
      <c r="G108" s="7" t="s">
        <v>22</v>
      </c>
      <c r="H108" s="8" t="s">
        <v>23</v>
      </c>
      <c r="I108" s="9">
        <v>500</v>
      </c>
      <c r="J108" s="6">
        <v>0</v>
      </c>
      <c r="K108" s="6">
        <v>960</v>
      </c>
      <c r="L108" s="6">
        <v>12000</v>
      </c>
      <c r="M108" s="6">
        <v>12960</v>
      </c>
      <c r="N108" s="10" t="s">
        <v>86</v>
      </c>
      <c r="O108" s="10" t="s">
        <v>163</v>
      </c>
      <c r="P108" s="11" t="s">
        <v>32</v>
      </c>
      <c r="Q108" s="11" t="s">
        <v>52</v>
      </c>
      <c r="R108" s="1">
        <v>42370</v>
      </c>
      <c r="S108" s="1">
        <v>42593</v>
      </c>
      <c r="T108" s="12" t="s">
        <v>25</v>
      </c>
      <c r="U108" s="13" t="s">
        <v>372</v>
      </c>
      <c r="V108" s="13" t="s">
        <v>85</v>
      </c>
      <c r="W108" t="s">
        <v>210</v>
      </c>
      <c r="X108" s="16" t="str">
        <f t="shared" si="12"/>
        <v xml:space="preserve">Mindshare (Switzerland) - CHE - Mazda - 2016_Mazda_2 - </v>
      </c>
      <c r="Y108" s="17" t="s">
        <v>410</v>
      </c>
      <c r="Z108" s="16" t="str">
        <f t="shared" si="13"/>
        <v>Mindshare (Switzerland)</v>
      </c>
      <c r="AA108" s="16" t="str">
        <f t="shared" si="14"/>
        <v>Mindshare (Switzerland) - CHE - Mazda</v>
      </c>
      <c r="AB108" s="16" t="str">
        <f t="shared" si="15"/>
        <v>Xaxis Premium_XAXIS-XP-WB-D</v>
      </c>
      <c r="AC108" s="16" t="str">
        <f>VLOOKUP($U108,Sheet3!$A$1:$D$438,3,FALSE)</f>
        <v>18.01.2016</v>
      </c>
      <c r="AD108" s="16" t="str">
        <f>VLOOKUP($U108,Sheet3!$A$1:$D$438,4,FALSE)</f>
        <v>31.01.2016</v>
      </c>
      <c r="AE108" s="20" t="str">
        <f t="shared" si="16"/>
        <v>Xaxis Premium_XAXIS-XP-WB-D_Januar 2016</v>
      </c>
      <c r="AF108" s="20" t="s">
        <v>415</v>
      </c>
      <c r="AG108" s="20" t="str">
        <f t="shared" si="17"/>
        <v>Xaxis Premium</v>
      </c>
      <c r="AH108" s="20" t="s">
        <v>420</v>
      </c>
      <c r="AI108" s="21">
        <f t="shared" si="18"/>
        <v>24</v>
      </c>
      <c r="AJ108" s="21">
        <f t="shared" si="19"/>
        <v>12000</v>
      </c>
      <c r="AK108" s="22">
        <f t="shared" si="20"/>
        <v>500000</v>
      </c>
      <c r="AL108" s="20" t="s">
        <v>654</v>
      </c>
      <c r="AM108" s="20">
        <f>$AJ108*VLOOKUP($AL108,Sheet2!$C$1:$D$66,2,FALSE)</f>
        <v>6720.0000000000009</v>
      </c>
    </row>
    <row r="109" spans="1:39" x14ac:dyDescent="0.25">
      <c r="A109" s="1">
        <v>42404</v>
      </c>
      <c r="B109" s="2">
        <v>17840</v>
      </c>
      <c r="C109" s="3">
        <v>0</v>
      </c>
      <c r="D109" s="4">
        <v>2</v>
      </c>
      <c r="E109" s="5" t="s">
        <v>69</v>
      </c>
      <c r="F109" s="6">
        <v>1253.1400000000001</v>
      </c>
      <c r="G109" s="7" t="s">
        <v>22</v>
      </c>
      <c r="H109" s="8" t="s">
        <v>23</v>
      </c>
      <c r="I109" s="9">
        <v>208.333</v>
      </c>
      <c r="J109" s="6">
        <v>0</v>
      </c>
      <c r="K109" s="6">
        <v>400</v>
      </c>
      <c r="L109" s="6">
        <v>5000</v>
      </c>
      <c r="M109" s="6">
        <v>5400</v>
      </c>
      <c r="N109" s="10" t="s">
        <v>86</v>
      </c>
      <c r="O109" s="10" t="s">
        <v>163</v>
      </c>
      <c r="P109" s="11" t="s">
        <v>32</v>
      </c>
      <c r="Q109" s="11" t="s">
        <v>52</v>
      </c>
      <c r="R109" s="1">
        <v>42370</v>
      </c>
      <c r="S109" s="1">
        <v>42593</v>
      </c>
      <c r="T109" s="12" t="s">
        <v>25</v>
      </c>
      <c r="U109" s="13" t="s">
        <v>372</v>
      </c>
      <c r="V109" s="13" t="s">
        <v>85</v>
      </c>
      <c r="W109" t="s">
        <v>210</v>
      </c>
      <c r="X109" s="16" t="str">
        <f t="shared" si="12"/>
        <v xml:space="preserve">Mindshare (Switzerland) - CHE - Mazda - 2016_Mazda_2 - </v>
      </c>
      <c r="Y109" s="17" t="s">
        <v>410</v>
      </c>
      <c r="Z109" s="16" t="str">
        <f t="shared" si="13"/>
        <v>Mindshare (Switzerland)</v>
      </c>
      <c r="AA109" s="16" t="str">
        <f t="shared" si="14"/>
        <v>Mindshare (Switzerland) - CHE - Mazda</v>
      </c>
      <c r="AB109" s="16" t="str">
        <f t="shared" si="15"/>
        <v>Xaxis Premium_XAXIS-XP-WB-F</v>
      </c>
      <c r="AC109" s="16" t="str">
        <f>VLOOKUP($U109,Sheet3!$A$1:$D$438,3,FALSE)</f>
        <v>18.01.2016</v>
      </c>
      <c r="AD109" s="16" t="str">
        <f>VLOOKUP($U109,Sheet3!$A$1:$D$438,4,FALSE)</f>
        <v>31.01.2016</v>
      </c>
      <c r="AE109" s="20" t="str">
        <f t="shared" si="16"/>
        <v>Xaxis Premium_XAXIS-XP-WB-F_Januar 2016</v>
      </c>
      <c r="AF109" s="20" t="s">
        <v>415</v>
      </c>
      <c r="AG109" s="20" t="str">
        <f t="shared" si="17"/>
        <v>Xaxis Premium</v>
      </c>
      <c r="AH109" s="20" t="s">
        <v>420</v>
      </c>
      <c r="AI109" s="21">
        <f t="shared" si="18"/>
        <v>24.000038400061442</v>
      </c>
      <c r="AJ109" s="21">
        <f t="shared" si="19"/>
        <v>5000</v>
      </c>
      <c r="AK109" s="22">
        <f t="shared" si="20"/>
        <v>208333</v>
      </c>
      <c r="AL109" s="20" t="s">
        <v>654</v>
      </c>
      <c r="AM109" s="20">
        <f>$AJ109*VLOOKUP($AL109,Sheet2!$C$1:$D$66,2,FALSE)</f>
        <v>2800.0000000000005</v>
      </c>
    </row>
    <row r="110" spans="1:39" x14ac:dyDescent="0.25">
      <c r="A110" s="1">
        <v>42404</v>
      </c>
      <c r="B110" s="2">
        <v>17840</v>
      </c>
      <c r="C110" s="3">
        <v>0</v>
      </c>
      <c r="D110" s="4">
        <v>3</v>
      </c>
      <c r="E110" s="5" t="s">
        <v>70</v>
      </c>
      <c r="F110" s="6">
        <v>472.17</v>
      </c>
      <c r="G110" s="7" t="s">
        <v>22</v>
      </c>
      <c r="H110" s="8" t="s">
        <v>23</v>
      </c>
      <c r="I110" s="9">
        <v>83.332999999999998</v>
      </c>
      <c r="J110" s="6">
        <v>0</v>
      </c>
      <c r="K110" s="6">
        <v>160</v>
      </c>
      <c r="L110" s="6">
        <v>2000</v>
      </c>
      <c r="M110" s="6">
        <v>2160</v>
      </c>
      <c r="N110" s="10" t="s">
        <v>86</v>
      </c>
      <c r="O110" s="10" t="s">
        <v>163</v>
      </c>
      <c r="P110" s="11" t="s">
        <v>32</v>
      </c>
      <c r="Q110" s="11" t="s">
        <v>52</v>
      </c>
      <c r="R110" s="1">
        <v>42370</v>
      </c>
      <c r="S110" s="1">
        <v>42593</v>
      </c>
      <c r="T110" s="12" t="s">
        <v>25</v>
      </c>
      <c r="U110" s="13" t="s">
        <v>372</v>
      </c>
      <c r="V110" s="13" t="s">
        <v>85</v>
      </c>
      <c r="W110" t="s">
        <v>210</v>
      </c>
      <c r="X110" s="16" t="str">
        <f t="shared" si="12"/>
        <v xml:space="preserve">Mindshare (Switzerland) - CHE - Mazda - 2016_Mazda_2 - </v>
      </c>
      <c r="Y110" s="17" t="s">
        <v>410</v>
      </c>
      <c r="Z110" s="16" t="str">
        <f t="shared" si="13"/>
        <v>Mindshare (Switzerland)</v>
      </c>
      <c r="AA110" s="16" t="str">
        <f t="shared" si="14"/>
        <v>Mindshare (Switzerland) - CHE - Mazda</v>
      </c>
      <c r="AB110" s="16" t="str">
        <f t="shared" si="15"/>
        <v>Xaxis Premium_XAXIS-XP-WB-I</v>
      </c>
      <c r="AC110" s="16" t="str">
        <f>VLOOKUP($U110,Sheet3!$A$1:$D$438,3,FALSE)</f>
        <v>18.01.2016</v>
      </c>
      <c r="AD110" s="16" t="str">
        <f>VLOOKUP($U110,Sheet3!$A$1:$D$438,4,FALSE)</f>
        <v>31.01.2016</v>
      </c>
      <c r="AE110" s="20" t="str">
        <f t="shared" si="16"/>
        <v>Xaxis Premium_XAXIS-XP-WB-I_Januar 2016</v>
      </c>
      <c r="AF110" s="20" t="s">
        <v>415</v>
      </c>
      <c r="AG110" s="20" t="str">
        <f t="shared" si="17"/>
        <v>Xaxis Premium</v>
      </c>
      <c r="AH110" s="20" t="s">
        <v>420</v>
      </c>
      <c r="AI110" s="21">
        <f t="shared" si="18"/>
        <v>24.000096000384001</v>
      </c>
      <c r="AJ110" s="21">
        <f t="shared" si="19"/>
        <v>2000</v>
      </c>
      <c r="AK110" s="22">
        <f t="shared" si="20"/>
        <v>83333</v>
      </c>
      <c r="AL110" s="20" t="s">
        <v>654</v>
      </c>
      <c r="AM110" s="20">
        <f>$AJ110*VLOOKUP($AL110,Sheet2!$C$1:$D$66,2,FALSE)</f>
        <v>1120</v>
      </c>
    </row>
    <row r="111" spans="1:39" x14ac:dyDescent="0.25">
      <c r="A111" s="1">
        <v>42404</v>
      </c>
      <c r="B111" s="2">
        <v>17840</v>
      </c>
      <c r="C111" s="3">
        <v>0</v>
      </c>
      <c r="D111" s="4">
        <v>4</v>
      </c>
      <c r="E111" s="5" t="s">
        <v>41</v>
      </c>
      <c r="F111" s="6">
        <v>3866.6</v>
      </c>
      <c r="G111" s="7" t="s">
        <v>22</v>
      </c>
      <c r="H111" s="8" t="s">
        <v>23</v>
      </c>
      <c r="I111" s="9">
        <v>409.09</v>
      </c>
      <c r="J111" s="6">
        <v>0</v>
      </c>
      <c r="K111" s="6">
        <v>720</v>
      </c>
      <c r="L111" s="6">
        <v>9000</v>
      </c>
      <c r="M111" s="6">
        <v>9720</v>
      </c>
      <c r="N111" s="10" t="s">
        <v>86</v>
      </c>
      <c r="O111" s="10" t="s">
        <v>163</v>
      </c>
      <c r="P111" s="11" t="s">
        <v>32</v>
      </c>
      <c r="Q111" s="11" t="s">
        <v>37</v>
      </c>
      <c r="R111" s="1">
        <v>42370</v>
      </c>
      <c r="S111" s="1">
        <v>42593</v>
      </c>
      <c r="T111" s="12" t="s">
        <v>25</v>
      </c>
      <c r="U111" s="13" t="s">
        <v>372</v>
      </c>
      <c r="V111" s="13" t="s">
        <v>85</v>
      </c>
      <c r="W111" t="s">
        <v>210</v>
      </c>
      <c r="X111" s="16" t="str">
        <f t="shared" si="12"/>
        <v xml:space="preserve">Mindshare (Switzerland) - CHE - Mazda - 2016_Mazda_2 - </v>
      </c>
      <c r="Y111" s="17" t="s">
        <v>410</v>
      </c>
      <c r="Z111" s="16" t="str">
        <f t="shared" si="13"/>
        <v>Mindshare (Switzerland)</v>
      </c>
      <c r="AA111" s="16" t="str">
        <f t="shared" si="14"/>
        <v>Mindshare (Switzerland) - CHE - Mazda</v>
      </c>
      <c r="AB111" s="16" t="str">
        <f t="shared" si="15"/>
        <v>Xaxis Mobile_XAXIS-XM-MRT-D</v>
      </c>
      <c r="AC111" s="16" t="str">
        <f>VLOOKUP($U111,Sheet3!$A$1:$D$438,3,FALSE)</f>
        <v>18.01.2016</v>
      </c>
      <c r="AD111" s="16" t="str">
        <f>VLOOKUP($U111,Sheet3!$A$1:$D$438,4,FALSE)</f>
        <v>31.01.2016</v>
      </c>
      <c r="AE111" s="20" t="str">
        <f t="shared" si="16"/>
        <v>Xaxis Mobile_XAXIS-XM-MRT-D_Januar 2016</v>
      </c>
      <c r="AF111" s="20" t="s">
        <v>416</v>
      </c>
      <c r="AG111" s="20" t="str">
        <f t="shared" si="17"/>
        <v>Xaxis Mobile</v>
      </c>
      <c r="AH111" s="20" t="s">
        <v>420</v>
      </c>
      <c r="AI111" s="21">
        <f t="shared" si="18"/>
        <v>22.000048888997529</v>
      </c>
      <c r="AJ111" s="21">
        <f t="shared" si="19"/>
        <v>9000</v>
      </c>
      <c r="AK111" s="22">
        <f t="shared" si="20"/>
        <v>409090</v>
      </c>
      <c r="AL111" s="20" t="s">
        <v>656</v>
      </c>
      <c r="AM111" s="20">
        <f>$AJ111*VLOOKUP($AL111,Sheet2!$C$1:$D$66,2,FALSE)</f>
        <v>4680</v>
      </c>
    </row>
    <row r="112" spans="1:39" x14ac:dyDescent="0.25">
      <c r="A112" s="1">
        <v>42404</v>
      </c>
      <c r="B112" s="2">
        <v>17840</v>
      </c>
      <c r="C112" s="3">
        <v>0</v>
      </c>
      <c r="D112" s="4">
        <v>5</v>
      </c>
      <c r="E112" s="5" t="s">
        <v>45</v>
      </c>
      <c r="F112" s="6">
        <v>1157.8499999999999</v>
      </c>
      <c r="G112" s="7" t="s">
        <v>22</v>
      </c>
      <c r="H112" s="8" t="s">
        <v>23</v>
      </c>
      <c r="I112" s="9">
        <v>300</v>
      </c>
      <c r="J112" s="6">
        <v>0</v>
      </c>
      <c r="K112" s="6">
        <v>528</v>
      </c>
      <c r="L112" s="6">
        <v>6600</v>
      </c>
      <c r="M112" s="6">
        <v>7128</v>
      </c>
      <c r="N112" s="10" t="s">
        <v>86</v>
      </c>
      <c r="O112" s="10" t="s">
        <v>163</v>
      </c>
      <c r="P112" s="11" t="s">
        <v>32</v>
      </c>
      <c r="Q112" s="11" t="s">
        <v>37</v>
      </c>
      <c r="R112" s="1">
        <v>42370</v>
      </c>
      <c r="S112" s="1">
        <v>42593</v>
      </c>
      <c r="T112" s="12" t="s">
        <v>25</v>
      </c>
      <c r="U112" s="13" t="s">
        <v>372</v>
      </c>
      <c r="V112" s="13" t="s">
        <v>85</v>
      </c>
      <c r="W112" t="s">
        <v>210</v>
      </c>
      <c r="X112" s="16" t="str">
        <f t="shared" si="12"/>
        <v xml:space="preserve">Mindshare (Switzerland) - CHE - Mazda - 2016_Mazda_2 - </v>
      </c>
      <c r="Y112" s="17" t="s">
        <v>410</v>
      </c>
      <c r="Z112" s="16" t="str">
        <f t="shared" si="13"/>
        <v>Mindshare (Switzerland)</v>
      </c>
      <c r="AA112" s="16" t="str">
        <f t="shared" si="14"/>
        <v>Mindshare (Switzerland) - CHE - Mazda</v>
      </c>
      <c r="AB112" s="16" t="str">
        <f t="shared" si="15"/>
        <v>Xaxis Mobile_XAXIS-XM-MRT-F</v>
      </c>
      <c r="AC112" s="16" t="str">
        <f>VLOOKUP($U112,Sheet3!$A$1:$D$438,3,FALSE)</f>
        <v>18.01.2016</v>
      </c>
      <c r="AD112" s="16" t="str">
        <f>VLOOKUP($U112,Sheet3!$A$1:$D$438,4,FALSE)</f>
        <v>31.01.2016</v>
      </c>
      <c r="AE112" s="20" t="str">
        <f t="shared" si="16"/>
        <v>Xaxis Mobile_XAXIS-XM-MRT-F_Januar 2016</v>
      </c>
      <c r="AF112" s="20" t="s">
        <v>416</v>
      </c>
      <c r="AG112" s="20" t="str">
        <f t="shared" si="17"/>
        <v>Xaxis Mobile</v>
      </c>
      <c r="AH112" s="20" t="s">
        <v>420</v>
      </c>
      <c r="AI112" s="21">
        <f t="shared" si="18"/>
        <v>22</v>
      </c>
      <c r="AJ112" s="21">
        <f t="shared" si="19"/>
        <v>6600</v>
      </c>
      <c r="AK112" s="22">
        <f t="shared" si="20"/>
        <v>300000</v>
      </c>
      <c r="AL112" s="20" t="s">
        <v>656</v>
      </c>
      <c r="AM112" s="20">
        <f>$AJ112*VLOOKUP($AL112,Sheet2!$C$1:$D$66,2,FALSE)</f>
        <v>3432</v>
      </c>
    </row>
    <row r="113" spans="1:39" x14ac:dyDescent="0.25">
      <c r="A113" s="1">
        <v>42404</v>
      </c>
      <c r="B113" s="2">
        <v>17840</v>
      </c>
      <c r="C113" s="3">
        <v>0</v>
      </c>
      <c r="D113" s="4">
        <v>6</v>
      </c>
      <c r="E113" s="5" t="s">
        <v>46</v>
      </c>
      <c r="F113" s="6">
        <v>1488.72</v>
      </c>
      <c r="G113" s="7" t="s">
        <v>22</v>
      </c>
      <c r="H113" s="8" t="s">
        <v>23</v>
      </c>
      <c r="I113" s="9">
        <v>154.54499999999999</v>
      </c>
      <c r="J113" s="6">
        <v>0</v>
      </c>
      <c r="K113" s="6">
        <v>272</v>
      </c>
      <c r="L113" s="6">
        <v>3400</v>
      </c>
      <c r="M113" s="6">
        <v>3672</v>
      </c>
      <c r="N113" s="10" t="s">
        <v>86</v>
      </c>
      <c r="O113" s="10" t="s">
        <v>163</v>
      </c>
      <c r="P113" s="11" t="s">
        <v>32</v>
      </c>
      <c r="Q113" s="11" t="s">
        <v>37</v>
      </c>
      <c r="R113" s="1">
        <v>42370</v>
      </c>
      <c r="S113" s="1">
        <v>42593</v>
      </c>
      <c r="T113" s="12" t="s">
        <v>25</v>
      </c>
      <c r="U113" s="13" t="s">
        <v>372</v>
      </c>
      <c r="V113" s="13" t="s">
        <v>85</v>
      </c>
      <c r="W113" t="s">
        <v>210</v>
      </c>
      <c r="X113" s="16" t="str">
        <f t="shared" si="12"/>
        <v xml:space="preserve">Mindshare (Switzerland) - CHE - Mazda - 2016_Mazda_2 - </v>
      </c>
      <c r="Y113" s="17" t="s">
        <v>410</v>
      </c>
      <c r="Z113" s="16" t="str">
        <f t="shared" si="13"/>
        <v>Mindshare (Switzerland)</v>
      </c>
      <c r="AA113" s="16" t="str">
        <f t="shared" si="14"/>
        <v>Mindshare (Switzerland) - CHE - Mazda</v>
      </c>
      <c r="AB113" s="16" t="str">
        <f t="shared" si="15"/>
        <v>Xaxis Mobile_XAXIS-XM-MRT-I</v>
      </c>
      <c r="AC113" s="16" t="str">
        <f>VLOOKUP($U113,Sheet3!$A$1:$D$438,3,FALSE)</f>
        <v>18.01.2016</v>
      </c>
      <c r="AD113" s="16" t="str">
        <f>VLOOKUP($U113,Sheet3!$A$1:$D$438,4,FALSE)</f>
        <v>31.01.2016</v>
      </c>
      <c r="AE113" s="20" t="str">
        <f t="shared" si="16"/>
        <v>Xaxis Mobile_XAXIS-XM-MRT-I_Januar 2016</v>
      </c>
      <c r="AF113" s="20" t="s">
        <v>416</v>
      </c>
      <c r="AG113" s="20" t="str">
        <f t="shared" si="17"/>
        <v>Xaxis Mobile</v>
      </c>
      <c r="AH113" s="20" t="s">
        <v>420</v>
      </c>
      <c r="AI113" s="21">
        <f t="shared" si="18"/>
        <v>22.000064706072667</v>
      </c>
      <c r="AJ113" s="21">
        <f t="shared" si="19"/>
        <v>3400</v>
      </c>
      <c r="AK113" s="22">
        <f t="shared" si="20"/>
        <v>154545</v>
      </c>
      <c r="AL113" s="20" t="s">
        <v>656</v>
      </c>
      <c r="AM113" s="20">
        <f>$AJ113*VLOOKUP($AL113,Sheet2!$C$1:$D$66,2,FALSE)</f>
        <v>1768</v>
      </c>
    </row>
    <row r="114" spans="1:39" x14ac:dyDescent="0.25">
      <c r="A114" s="1">
        <v>42404</v>
      </c>
      <c r="B114" s="2">
        <v>17841</v>
      </c>
      <c r="C114" s="3">
        <v>0</v>
      </c>
      <c r="D114" s="4">
        <v>1</v>
      </c>
      <c r="E114" s="5" t="s">
        <v>53</v>
      </c>
      <c r="F114" s="6">
        <v>188.11</v>
      </c>
      <c r="G114" s="7" t="s">
        <v>22</v>
      </c>
      <c r="H114" s="8" t="s">
        <v>23</v>
      </c>
      <c r="I114" s="9">
        <v>29.547000000000001</v>
      </c>
      <c r="J114" s="6">
        <v>0</v>
      </c>
      <c r="K114" s="6">
        <v>44.9</v>
      </c>
      <c r="L114" s="6">
        <v>561.4</v>
      </c>
      <c r="M114" s="6">
        <v>606.29999999999995</v>
      </c>
      <c r="N114" s="10" t="s">
        <v>57</v>
      </c>
      <c r="O114" s="10" t="s">
        <v>163</v>
      </c>
      <c r="P114" s="11" t="s">
        <v>32</v>
      </c>
      <c r="Q114" s="11" t="s">
        <v>52</v>
      </c>
      <c r="R114" s="1">
        <v>42370</v>
      </c>
      <c r="S114" s="1">
        <v>42593</v>
      </c>
      <c r="T114" s="12" t="s">
        <v>25</v>
      </c>
      <c r="U114" s="13" t="s">
        <v>377</v>
      </c>
      <c r="V114" s="13" t="s">
        <v>85</v>
      </c>
      <c r="W114" t="s">
        <v>211</v>
      </c>
      <c r="X114" s="16" t="str">
        <f t="shared" si="12"/>
        <v xml:space="preserve">Mindshare (Switzerland) - CHE - Swissquote Bank SA - 2016_MKT_Campaign - </v>
      </c>
      <c r="Y114" s="17" t="s">
        <v>410</v>
      </c>
      <c r="Z114" s="16" t="str">
        <f t="shared" si="13"/>
        <v>Mindshare (Switzerland)</v>
      </c>
      <c r="AA114" s="16" t="str">
        <f t="shared" si="14"/>
        <v>Mindshare (Switzerland) - CHE - Swissquote Bank SA</v>
      </c>
      <c r="AB114" s="16" t="str">
        <f t="shared" si="15"/>
        <v>Xaxis Premium_XAXIS-XP-HP-D</v>
      </c>
      <c r="AC114" s="16" t="str">
        <f>VLOOKUP($U114,Sheet3!$A$1:$D$438,3,FALSE)</f>
        <v>16.12.2016</v>
      </c>
      <c r="AD114" s="16" t="str">
        <f>VLOOKUP($U114,Sheet3!$A$1:$D$438,4,FALSE)</f>
        <v>08.01.2016</v>
      </c>
      <c r="AE114" s="20" t="str">
        <f t="shared" si="16"/>
        <v>Xaxis Premium_XAXIS-XP-HP-D_Januar 2016</v>
      </c>
      <c r="AF114" s="20" t="s">
        <v>415</v>
      </c>
      <c r="AG114" s="20" t="str">
        <f t="shared" si="17"/>
        <v>Xaxis Premium</v>
      </c>
      <c r="AH114" s="20" t="s">
        <v>420</v>
      </c>
      <c r="AI114" s="21">
        <f t="shared" si="18"/>
        <v>19.00023691068467</v>
      </c>
      <c r="AJ114" s="21">
        <f t="shared" si="19"/>
        <v>561.4</v>
      </c>
      <c r="AK114" s="22">
        <f t="shared" si="20"/>
        <v>29547</v>
      </c>
      <c r="AL114" s="20" t="s">
        <v>652</v>
      </c>
      <c r="AM114" s="20">
        <f>$AJ114*VLOOKUP($AL114,Sheet2!$C$1:$D$66,2,FALSE)</f>
        <v>241.40199999999999</v>
      </c>
    </row>
    <row r="115" spans="1:39" x14ac:dyDescent="0.25">
      <c r="A115" s="1">
        <v>42404</v>
      </c>
      <c r="B115" s="2">
        <v>17841</v>
      </c>
      <c r="C115" s="3">
        <v>0</v>
      </c>
      <c r="D115" s="4">
        <v>2</v>
      </c>
      <c r="E115" s="5" t="s">
        <v>59</v>
      </c>
      <c r="F115" s="6">
        <v>28.97</v>
      </c>
      <c r="G115" s="7" t="s">
        <v>22</v>
      </c>
      <c r="H115" s="8" t="s">
        <v>23</v>
      </c>
      <c r="I115" s="9">
        <v>5.0090000000000003</v>
      </c>
      <c r="J115" s="6">
        <v>0</v>
      </c>
      <c r="K115" s="6">
        <v>7.6</v>
      </c>
      <c r="L115" s="6">
        <v>95.15</v>
      </c>
      <c r="M115" s="6">
        <v>102.75</v>
      </c>
      <c r="N115" s="10" t="s">
        <v>57</v>
      </c>
      <c r="O115" s="10" t="s">
        <v>163</v>
      </c>
      <c r="P115" s="11" t="s">
        <v>32</v>
      </c>
      <c r="Q115" s="11" t="s">
        <v>52</v>
      </c>
      <c r="R115" s="1">
        <v>42370</v>
      </c>
      <c r="S115" s="1">
        <v>42593</v>
      </c>
      <c r="T115" s="12" t="s">
        <v>25</v>
      </c>
      <c r="U115" s="13" t="s">
        <v>377</v>
      </c>
      <c r="V115" s="13" t="s">
        <v>85</v>
      </c>
      <c r="W115" t="s">
        <v>211</v>
      </c>
      <c r="X115" s="16" t="str">
        <f t="shared" si="12"/>
        <v xml:space="preserve">Mindshare (Switzerland) - CHE - Swissquote Bank SA - 2016_MKT_Campaign - </v>
      </c>
      <c r="Y115" s="17" t="s">
        <v>410</v>
      </c>
      <c r="Z115" s="16" t="str">
        <f t="shared" si="13"/>
        <v>Mindshare (Switzerland)</v>
      </c>
      <c r="AA115" s="16" t="str">
        <f t="shared" si="14"/>
        <v>Mindshare (Switzerland) - CHE - Swissquote Bank SA</v>
      </c>
      <c r="AB115" s="16" t="str">
        <f t="shared" si="15"/>
        <v>Xaxis Premium_XAXIS-XP-HP-F</v>
      </c>
      <c r="AC115" s="16" t="str">
        <f>VLOOKUP($U115,Sheet3!$A$1:$D$438,3,FALSE)</f>
        <v>16.12.2016</v>
      </c>
      <c r="AD115" s="16" t="str">
        <f>VLOOKUP($U115,Sheet3!$A$1:$D$438,4,FALSE)</f>
        <v>08.01.2016</v>
      </c>
      <c r="AE115" s="20" t="str">
        <f t="shared" si="16"/>
        <v>Xaxis Premium_XAXIS-XP-HP-F_Januar 2016</v>
      </c>
      <c r="AF115" s="20" t="s">
        <v>415</v>
      </c>
      <c r="AG115" s="20" t="str">
        <f t="shared" si="17"/>
        <v>Xaxis Premium</v>
      </c>
      <c r="AH115" s="20" t="s">
        <v>420</v>
      </c>
      <c r="AI115" s="21">
        <f t="shared" si="18"/>
        <v>18.995807546416451</v>
      </c>
      <c r="AJ115" s="21">
        <f t="shared" si="19"/>
        <v>95.15</v>
      </c>
      <c r="AK115" s="22">
        <f t="shared" si="20"/>
        <v>5009</v>
      </c>
      <c r="AL115" s="20" t="s">
        <v>652</v>
      </c>
      <c r="AM115" s="20">
        <f>$AJ115*VLOOKUP($AL115,Sheet2!$C$1:$D$66,2,FALSE)</f>
        <v>40.914500000000004</v>
      </c>
    </row>
    <row r="116" spans="1:39" x14ac:dyDescent="0.25">
      <c r="A116" s="1">
        <v>42404</v>
      </c>
      <c r="B116" s="2">
        <v>17842</v>
      </c>
      <c r="C116" s="3">
        <v>0</v>
      </c>
      <c r="D116" s="4">
        <v>1</v>
      </c>
      <c r="E116" s="5" t="s">
        <v>65</v>
      </c>
      <c r="F116" s="6">
        <v>2474.7600000000002</v>
      </c>
      <c r="G116" s="7" t="s">
        <v>22</v>
      </c>
      <c r="H116" s="8" t="s">
        <v>23</v>
      </c>
      <c r="I116" s="9">
        <v>333.88099999999997</v>
      </c>
      <c r="J116" s="6">
        <v>0</v>
      </c>
      <c r="K116" s="6">
        <v>641.04999999999995</v>
      </c>
      <c r="L116" s="6">
        <v>8013.15</v>
      </c>
      <c r="M116" s="6">
        <v>8654.2000000000007</v>
      </c>
      <c r="N116" s="10" t="s">
        <v>80</v>
      </c>
      <c r="O116" s="10" t="s">
        <v>163</v>
      </c>
      <c r="P116" s="11" t="s">
        <v>32</v>
      </c>
      <c r="Q116" s="11" t="s">
        <v>52</v>
      </c>
      <c r="R116" s="1">
        <v>42370</v>
      </c>
      <c r="S116" s="1">
        <v>42593</v>
      </c>
      <c r="T116" s="12" t="s">
        <v>25</v>
      </c>
      <c r="U116" s="13" t="s">
        <v>383</v>
      </c>
      <c r="V116" s="13" t="s">
        <v>85</v>
      </c>
      <c r="W116" t="s">
        <v>213</v>
      </c>
      <c r="X116" s="16" t="str">
        <f t="shared" si="12"/>
        <v xml:space="preserve">Mindshare (Switzerland) - CHE - VOLVO - 2016_AWD_Q1_2016 - </v>
      </c>
      <c r="Y116" s="17" t="s">
        <v>410</v>
      </c>
      <c r="Z116" s="16" t="str">
        <f t="shared" si="13"/>
        <v>Mindshare (Switzerland)</v>
      </c>
      <c r="AA116" s="16" t="str">
        <f t="shared" si="14"/>
        <v>Mindshare (Switzerland) - CHE - VOLVO</v>
      </c>
      <c r="AB116" s="16" t="str">
        <f t="shared" si="15"/>
        <v>Xaxis Premium_XAXIS-XP-WB-D</v>
      </c>
      <c r="AC116" s="16" t="str">
        <f>VLOOKUP($U116,Sheet3!$A$1:$D$438,3,FALSE)</f>
        <v>11.01.2016</v>
      </c>
      <c r="AD116" s="16" t="str">
        <f>VLOOKUP($U116,Sheet3!$A$1:$D$438,4,FALSE)</f>
        <v>21.02.2016</v>
      </c>
      <c r="AE116" s="20" t="str">
        <f t="shared" si="16"/>
        <v>Xaxis Premium_XAXIS-XP-WB-D_Januar 2016</v>
      </c>
      <c r="AF116" s="20" t="s">
        <v>415</v>
      </c>
      <c r="AG116" s="20" t="str">
        <f t="shared" si="17"/>
        <v>Xaxis Premium</v>
      </c>
      <c r="AH116" s="20" t="s">
        <v>420</v>
      </c>
      <c r="AI116" s="21">
        <f t="shared" si="18"/>
        <v>24.000017970474509</v>
      </c>
      <c r="AJ116" s="21">
        <f t="shared" si="19"/>
        <v>8013.15</v>
      </c>
      <c r="AK116" s="22">
        <f t="shared" si="20"/>
        <v>333881</v>
      </c>
      <c r="AL116" s="20" t="s">
        <v>654</v>
      </c>
      <c r="AM116" s="20">
        <f>$AJ116*VLOOKUP($AL116,Sheet2!$C$1:$D$66,2,FALSE)</f>
        <v>4487.3640000000005</v>
      </c>
    </row>
    <row r="117" spans="1:39" x14ac:dyDescent="0.25">
      <c r="A117" s="1">
        <v>42404</v>
      </c>
      <c r="B117" s="2">
        <v>17842</v>
      </c>
      <c r="C117" s="3">
        <v>0</v>
      </c>
      <c r="D117" s="4">
        <v>2</v>
      </c>
      <c r="E117" s="5" t="s">
        <v>69</v>
      </c>
      <c r="F117" s="6">
        <v>457.42</v>
      </c>
      <c r="G117" s="7" t="s">
        <v>22</v>
      </c>
      <c r="H117" s="8" t="s">
        <v>23</v>
      </c>
      <c r="I117" s="9">
        <v>76.046000000000006</v>
      </c>
      <c r="J117" s="6">
        <v>0</v>
      </c>
      <c r="K117" s="6">
        <v>146</v>
      </c>
      <c r="L117" s="6">
        <v>1825.1</v>
      </c>
      <c r="M117" s="6">
        <v>1971.1</v>
      </c>
      <c r="N117" s="10" t="s">
        <v>80</v>
      </c>
      <c r="O117" s="10" t="s">
        <v>163</v>
      </c>
      <c r="P117" s="11" t="s">
        <v>32</v>
      </c>
      <c r="Q117" s="11" t="s">
        <v>52</v>
      </c>
      <c r="R117" s="1">
        <v>42370</v>
      </c>
      <c r="S117" s="1">
        <v>42593</v>
      </c>
      <c r="T117" s="12" t="s">
        <v>25</v>
      </c>
      <c r="U117" s="13" t="s">
        <v>383</v>
      </c>
      <c r="V117" s="13" t="s">
        <v>85</v>
      </c>
      <c r="W117" t="s">
        <v>213</v>
      </c>
      <c r="X117" s="16" t="str">
        <f t="shared" ref="X117:X180" si="21">CONCATENATE(W117," - ","2016_",U117," - ")</f>
        <v xml:space="preserve">Mindshare (Switzerland) - CHE - VOLVO - 2016_AWD_Q1_2016 - </v>
      </c>
      <c r="Y117" s="17" t="s">
        <v>410</v>
      </c>
      <c r="Z117" s="16" t="str">
        <f t="shared" ref="Z117:Z180" si="22">O117</f>
        <v>Mindshare (Switzerland)</v>
      </c>
      <c r="AA117" s="16" t="str">
        <f t="shared" ref="AA117:AA180" si="23">W117</f>
        <v>Mindshare (Switzerland) - CHE - VOLVO</v>
      </c>
      <c r="AB117" s="16" t="str">
        <f t="shared" ref="AB117:AB180" si="24">CONCATENATE(Q117,"_",E117)</f>
        <v>Xaxis Premium_XAXIS-XP-WB-F</v>
      </c>
      <c r="AC117" s="16" t="str">
        <f>VLOOKUP($U117,Sheet3!$A$1:$D$438,3,FALSE)</f>
        <v>11.01.2016</v>
      </c>
      <c r="AD117" s="16" t="str">
        <f>VLOOKUP($U117,Sheet3!$A$1:$D$438,4,FALSE)</f>
        <v>21.02.2016</v>
      </c>
      <c r="AE117" s="20" t="str">
        <f t="shared" ref="AE117:AE180" si="25">CONCATENATE(AB117,"_",V117)</f>
        <v>Xaxis Premium_XAXIS-XP-WB-F_Januar 2016</v>
      </c>
      <c r="AF117" s="20" t="s">
        <v>415</v>
      </c>
      <c r="AG117" s="20" t="str">
        <f t="shared" ref="AG117:AG180" si="26">Q117</f>
        <v>Xaxis Premium</v>
      </c>
      <c r="AH117" s="20" t="s">
        <v>420</v>
      </c>
      <c r="AI117" s="21">
        <f t="shared" si="18"/>
        <v>23.999947400257739</v>
      </c>
      <c r="AJ117" s="21">
        <f t="shared" si="19"/>
        <v>1825.1</v>
      </c>
      <c r="AK117" s="22">
        <f t="shared" si="20"/>
        <v>76046</v>
      </c>
      <c r="AL117" s="20" t="s">
        <v>654</v>
      </c>
      <c r="AM117" s="20">
        <f>$AJ117*VLOOKUP($AL117,Sheet2!$C$1:$D$66,2,FALSE)</f>
        <v>1022.056</v>
      </c>
    </row>
    <row r="118" spans="1:39" x14ac:dyDescent="0.25">
      <c r="A118" s="1">
        <v>42404</v>
      </c>
      <c r="B118" s="2">
        <v>17842</v>
      </c>
      <c r="C118" s="3">
        <v>0</v>
      </c>
      <c r="D118" s="4">
        <v>3</v>
      </c>
      <c r="E118" s="5" t="s">
        <v>70</v>
      </c>
      <c r="F118" s="6">
        <v>98.02</v>
      </c>
      <c r="G118" s="7" t="s">
        <v>22</v>
      </c>
      <c r="H118" s="8" t="s">
        <v>23</v>
      </c>
      <c r="I118" s="9">
        <v>17.298999999999999</v>
      </c>
      <c r="J118" s="6">
        <v>0</v>
      </c>
      <c r="K118" s="6">
        <v>33.200000000000003</v>
      </c>
      <c r="L118" s="6">
        <v>415.2</v>
      </c>
      <c r="M118" s="6">
        <v>448.4</v>
      </c>
      <c r="N118" s="10" t="s">
        <v>80</v>
      </c>
      <c r="O118" s="10" t="s">
        <v>163</v>
      </c>
      <c r="P118" s="11" t="s">
        <v>32</v>
      </c>
      <c r="Q118" s="11" t="s">
        <v>52</v>
      </c>
      <c r="R118" s="1">
        <v>42370</v>
      </c>
      <c r="S118" s="1">
        <v>42593</v>
      </c>
      <c r="T118" s="12" t="s">
        <v>25</v>
      </c>
      <c r="U118" s="13" t="s">
        <v>383</v>
      </c>
      <c r="V118" s="13" t="s">
        <v>85</v>
      </c>
      <c r="W118" t="s">
        <v>213</v>
      </c>
      <c r="X118" s="16" t="str">
        <f t="shared" si="21"/>
        <v xml:space="preserve">Mindshare (Switzerland) - CHE - VOLVO - 2016_AWD_Q1_2016 - </v>
      </c>
      <c r="Y118" s="17" t="s">
        <v>410</v>
      </c>
      <c r="Z118" s="16" t="str">
        <f t="shared" si="22"/>
        <v>Mindshare (Switzerland)</v>
      </c>
      <c r="AA118" s="16" t="str">
        <f t="shared" si="23"/>
        <v>Mindshare (Switzerland) - CHE - VOLVO</v>
      </c>
      <c r="AB118" s="16" t="str">
        <f t="shared" si="24"/>
        <v>Xaxis Premium_XAXIS-XP-WB-I</v>
      </c>
      <c r="AC118" s="16" t="str">
        <f>VLOOKUP($U118,Sheet3!$A$1:$D$438,3,FALSE)</f>
        <v>11.01.2016</v>
      </c>
      <c r="AD118" s="16" t="str">
        <f>VLOOKUP($U118,Sheet3!$A$1:$D$438,4,FALSE)</f>
        <v>21.02.2016</v>
      </c>
      <c r="AE118" s="20" t="str">
        <f t="shared" si="25"/>
        <v>Xaxis Premium_XAXIS-XP-WB-I_Januar 2016</v>
      </c>
      <c r="AF118" s="20" t="s">
        <v>415</v>
      </c>
      <c r="AG118" s="20" t="str">
        <f t="shared" si="26"/>
        <v>Xaxis Premium</v>
      </c>
      <c r="AH118" s="20" t="s">
        <v>420</v>
      </c>
      <c r="AI118" s="21">
        <f t="shared" si="18"/>
        <v>24.001387363431412</v>
      </c>
      <c r="AJ118" s="21">
        <f t="shared" si="19"/>
        <v>415.2</v>
      </c>
      <c r="AK118" s="22">
        <f t="shared" si="20"/>
        <v>17299</v>
      </c>
      <c r="AL118" s="20" t="s">
        <v>654</v>
      </c>
      <c r="AM118" s="20">
        <f>$AJ118*VLOOKUP($AL118,Sheet2!$C$1:$D$66,2,FALSE)</f>
        <v>232.51200000000003</v>
      </c>
    </row>
    <row r="119" spans="1:39" x14ac:dyDescent="0.25">
      <c r="A119" s="1">
        <v>42404</v>
      </c>
      <c r="B119" s="2">
        <v>17842</v>
      </c>
      <c r="C119" s="3">
        <v>0</v>
      </c>
      <c r="D119" s="4">
        <v>4</v>
      </c>
      <c r="E119" s="5" t="s">
        <v>72</v>
      </c>
      <c r="F119" s="6">
        <v>3771.24</v>
      </c>
      <c r="G119" s="7" t="s">
        <v>22</v>
      </c>
      <c r="H119" s="8" t="s">
        <v>23</v>
      </c>
      <c r="I119" s="9">
        <v>223.084</v>
      </c>
      <c r="J119" s="6">
        <v>0</v>
      </c>
      <c r="K119" s="6">
        <v>517.54999999999995</v>
      </c>
      <c r="L119" s="6">
        <v>6469.45</v>
      </c>
      <c r="M119" s="6">
        <v>6987</v>
      </c>
      <c r="N119" s="10" t="s">
        <v>80</v>
      </c>
      <c r="O119" s="10" t="s">
        <v>163</v>
      </c>
      <c r="P119" s="11" t="s">
        <v>32</v>
      </c>
      <c r="Q119" s="11" t="s">
        <v>73</v>
      </c>
      <c r="R119" s="1">
        <v>42370</v>
      </c>
      <c r="S119" s="1">
        <v>42593</v>
      </c>
      <c r="T119" s="12" t="s">
        <v>25</v>
      </c>
      <c r="U119" s="13" t="s">
        <v>383</v>
      </c>
      <c r="V119" s="13" t="s">
        <v>85</v>
      </c>
      <c r="W119" t="s">
        <v>213</v>
      </c>
      <c r="X119" s="16" t="str">
        <f t="shared" si="21"/>
        <v xml:space="preserve">Mindshare (Switzerland) - CHE - VOLVO - 2016_AWD_Q1_2016 - </v>
      </c>
      <c r="Y119" s="17" t="s">
        <v>410</v>
      </c>
      <c r="Z119" s="16" t="str">
        <f t="shared" si="22"/>
        <v>Mindshare (Switzerland)</v>
      </c>
      <c r="AA119" s="16" t="str">
        <f t="shared" si="23"/>
        <v>Mindshare (Switzerland) - CHE - VOLVO</v>
      </c>
      <c r="AB119" s="16" t="str">
        <f t="shared" si="24"/>
        <v>Xaxis TV_XAXIS-XT-ROLLS-D</v>
      </c>
      <c r="AC119" s="16" t="str">
        <f>VLOOKUP($U119,Sheet3!$A$1:$D$438,3,FALSE)</f>
        <v>11.01.2016</v>
      </c>
      <c r="AD119" s="16" t="str">
        <f>VLOOKUP($U119,Sheet3!$A$1:$D$438,4,FALSE)</f>
        <v>21.02.2016</v>
      </c>
      <c r="AE119" s="20" t="str">
        <f t="shared" si="25"/>
        <v>Xaxis TV_XAXIS-XT-ROLLS-D_Januar 2016</v>
      </c>
      <c r="AF119" s="20" t="s">
        <v>816</v>
      </c>
      <c r="AG119" s="20" t="str">
        <f t="shared" si="26"/>
        <v>Xaxis TV</v>
      </c>
      <c r="AH119" s="20" t="s">
        <v>420</v>
      </c>
      <c r="AI119" s="21">
        <f t="shared" si="18"/>
        <v>29.000062756629791</v>
      </c>
      <c r="AJ119" s="21">
        <f t="shared" si="19"/>
        <v>6469.45</v>
      </c>
      <c r="AK119" s="22">
        <f t="shared" si="20"/>
        <v>223084</v>
      </c>
      <c r="AL119" s="20" t="s">
        <v>653</v>
      </c>
      <c r="AM119" s="20">
        <f>$AJ119*VLOOKUP($AL119,Sheet2!$C$1:$D$66,2,FALSE)</f>
        <v>3946.3644999999997</v>
      </c>
    </row>
    <row r="120" spans="1:39" x14ac:dyDescent="0.25">
      <c r="A120" s="1">
        <v>42404</v>
      </c>
      <c r="B120" s="2">
        <v>17842</v>
      </c>
      <c r="C120" s="3">
        <v>0</v>
      </c>
      <c r="D120" s="4">
        <v>5</v>
      </c>
      <c r="E120" s="5" t="s">
        <v>76</v>
      </c>
      <c r="F120" s="6">
        <v>943.74</v>
      </c>
      <c r="G120" s="7" t="s">
        <v>22</v>
      </c>
      <c r="H120" s="8" t="s">
        <v>23</v>
      </c>
      <c r="I120" s="9">
        <v>58.337000000000003</v>
      </c>
      <c r="J120" s="6">
        <v>0</v>
      </c>
      <c r="K120" s="6">
        <v>135.35</v>
      </c>
      <c r="L120" s="6">
        <v>1691.75</v>
      </c>
      <c r="M120" s="6">
        <v>1827.1</v>
      </c>
      <c r="N120" s="10" t="s">
        <v>80</v>
      </c>
      <c r="O120" s="10" t="s">
        <v>163</v>
      </c>
      <c r="P120" s="11" t="s">
        <v>32</v>
      </c>
      <c r="Q120" s="11" t="s">
        <v>73</v>
      </c>
      <c r="R120" s="1">
        <v>42370</v>
      </c>
      <c r="S120" s="1">
        <v>42593</v>
      </c>
      <c r="T120" s="12" t="s">
        <v>25</v>
      </c>
      <c r="U120" s="13" t="s">
        <v>383</v>
      </c>
      <c r="V120" s="13" t="s">
        <v>85</v>
      </c>
      <c r="W120" t="s">
        <v>213</v>
      </c>
      <c r="X120" s="16" t="str">
        <f t="shared" si="21"/>
        <v xml:space="preserve">Mindshare (Switzerland) - CHE - VOLVO - 2016_AWD_Q1_2016 - </v>
      </c>
      <c r="Y120" s="17" t="s">
        <v>410</v>
      </c>
      <c r="Z120" s="16" t="str">
        <f t="shared" si="22"/>
        <v>Mindshare (Switzerland)</v>
      </c>
      <c r="AA120" s="16" t="str">
        <f t="shared" si="23"/>
        <v>Mindshare (Switzerland) - CHE - VOLVO</v>
      </c>
      <c r="AB120" s="16" t="str">
        <f t="shared" si="24"/>
        <v>Xaxis TV_XAXIS-XT-ROLLS-F</v>
      </c>
      <c r="AC120" s="16" t="str">
        <f>VLOOKUP($U120,Sheet3!$A$1:$D$438,3,FALSE)</f>
        <v>11.01.2016</v>
      </c>
      <c r="AD120" s="16" t="str">
        <f>VLOOKUP($U120,Sheet3!$A$1:$D$438,4,FALSE)</f>
        <v>21.02.2016</v>
      </c>
      <c r="AE120" s="20" t="str">
        <f t="shared" si="25"/>
        <v>Xaxis TV_XAXIS-XT-ROLLS-F_Januar 2016</v>
      </c>
      <c r="AF120" s="20" t="s">
        <v>816</v>
      </c>
      <c r="AG120" s="20" t="str">
        <f t="shared" si="26"/>
        <v>Xaxis TV</v>
      </c>
      <c r="AH120" s="20" t="s">
        <v>420</v>
      </c>
      <c r="AI120" s="21">
        <f t="shared" si="18"/>
        <v>28.999605739067828</v>
      </c>
      <c r="AJ120" s="21">
        <f t="shared" si="19"/>
        <v>1691.75</v>
      </c>
      <c r="AK120" s="22">
        <f t="shared" si="20"/>
        <v>58337</v>
      </c>
      <c r="AL120" s="20" t="s">
        <v>653</v>
      </c>
      <c r="AM120" s="20">
        <f>$AJ120*VLOOKUP($AL120,Sheet2!$C$1:$D$66,2,FALSE)</f>
        <v>1031.9675</v>
      </c>
    </row>
    <row r="121" spans="1:39" x14ac:dyDescent="0.25">
      <c r="A121" s="1">
        <v>42404</v>
      </c>
      <c r="B121" s="2">
        <v>17842</v>
      </c>
      <c r="C121" s="3">
        <v>0</v>
      </c>
      <c r="D121" s="4">
        <v>6</v>
      </c>
      <c r="E121" s="5" t="s">
        <v>77</v>
      </c>
      <c r="F121" s="6">
        <v>377.47</v>
      </c>
      <c r="G121" s="7" t="s">
        <v>22</v>
      </c>
      <c r="H121" s="8" t="s">
        <v>23</v>
      </c>
      <c r="I121" s="9">
        <v>23.123000000000001</v>
      </c>
      <c r="J121" s="6">
        <v>0</v>
      </c>
      <c r="K121" s="6">
        <v>53.65</v>
      </c>
      <c r="L121" s="6">
        <v>670.55</v>
      </c>
      <c r="M121" s="6">
        <v>724.2</v>
      </c>
      <c r="N121" s="10" t="s">
        <v>80</v>
      </c>
      <c r="O121" s="10" t="s">
        <v>163</v>
      </c>
      <c r="P121" s="11" t="s">
        <v>32</v>
      </c>
      <c r="Q121" s="11" t="s">
        <v>73</v>
      </c>
      <c r="R121" s="1">
        <v>42370</v>
      </c>
      <c r="S121" s="1">
        <v>42593</v>
      </c>
      <c r="T121" s="12" t="s">
        <v>25</v>
      </c>
      <c r="U121" s="13" t="s">
        <v>383</v>
      </c>
      <c r="V121" s="13" t="s">
        <v>85</v>
      </c>
      <c r="W121" t="s">
        <v>213</v>
      </c>
      <c r="X121" s="16" t="str">
        <f t="shared" si="21"/>
        <v xml:space="preserve">Mindshare (Switzerland) - CHE - VOLVO - 2016_AWD_Q1_2016 - </v>
      </c>
      <c r="Y121" s="17" t="s">
        <v>410</v>
      </c>
      <c r="Z121" s="16" t="str">
        <f t="shared" si="22"/>
        <v>Mindshare (Switzerland)</v>
      </c>
      <c r="AA121" s="16" t="str">
        <f t="shared" si="23"/>
        <v>Mindshare (Switzerland) - CHE - VOLVO</v>
      </c>
      <c r="AB121" s="16" t="str">
        <f t="shared" si="24"/>
        <v>Xaxis TV_XAXIS-XT-ROLLS-I</v>
      </c>
      <c r="AC121" s="16" t="str">
        <f>VLOOKUP($U121,Sheet3!$A$1:$D$438,3,FALSE)</f>
        <v>11.01.2016</v>
      </c>
      <c r="AD121" s="16" t="str">
        <f>VLOOKUP($U121,Sheet3!$A$1:$D$438,4,FALSE)</f>
        <v>21.02.2016</v>
      </c>
      <c r="AE121" s="20" t="str">
        <f t="shared" si="25"/>
        <v>Xaxis TV_XAXIS-XT-ROLLS-I_Januar 2016</v>
      </c>
      <c r="AF121" s="20" t="s">
        <v>816</v>
      </c>
      <c r="AG121" s="20" t="str">
        <f t="shared" si="26"/>
        <v>Xaxis TV</v>
      </c>
      <c r="AH121" s="20" t="s">
        <v>420</v>
      </c>
      <c r="AI121" s="21">
        <f t="shared" si="18"/>
        <v>28.999264801280109</v>
      </c>
      <c r="AJ121" s="21">
        <f t="shared" si="19"/>
        <v>670.55</v>
      </c>
      <c r="AK121" s="22">
        <f t="shared" si="20"/>
        <v>23123</v>
      </c>
      <c r="AL121" s="20" t="s">
        <v>653</v>
      </c>
      <c r="AM121" s="20">
        <f>$AJ121*VLOOKUP($AL121,Sheet2!$C$1:$D$66,2,FALSE)</f>
        <v>409.03549999999996</v>
      </c>
    </row>
    <row r="122" spans="1:39" x14ac:dyDescent="0.25">
      <c r="A122" s="1">
        <v>42404</v>
      </c>
      <c r="B122" s="2">
        <v>17843</v>
      </c>
      <c r="C122" s="3">
        <v>0</v>
      </c>
      <c r="D122" s="4">
        <v>1</v>
      </c>
      <c r="E122" s="5" t="s">
        <v>72</v>
      </c>
      <c r="F122" s="6">
        <v>5843.55</v>
      </c>
      <c r="G122" s="7" t="s">
        <v>22</v>
      </c>
      <c r="H122" s="8" t="s">
        <v>23</v>
      </c>
      <c r="I122" s="9">
        <v>345.67</v>
      </c>
      <c r="J122" s="6">
        <v>0</v>
      </c>
      <c r="K122" s="6">
        <v>801.95</v>
      </c>
      <c r="L122" s="6">
        <v>10024.450000000001</v>
      </c>
      <c r="M122" s="6">
        <v>10826.4</v>
      </c>
      <c r="N122" s="10" t="s">
        <v>67</v>
      </c>
      <c r="O122" s="10" t="s">
        <v>160</v>
      </c>
      <c r="P122" s="11" t="s">
        <v>32</v>
      </c>
      <c r="Q122" s="11" t="s">
        <v>73</v>
      </c>
      <c r="R122" s="1">
        <v>42370</v>
      </c>
      <c r="S122" s="1">
        <v>42593</v>
      </c>
      <c r="T122" s="12" t="s">
        <v>25</v>
      </c>
      <c r="U122" s="13" t="s">
        <v>262</v>
      </c>
      <c r="V122" s="13" t="s">
        <v>85</v>
      </c>
      <c r="W122" t="s">
        <v>168</v>
      </c>
      <c r="X122" s="16" t="str">
        <f t="shared" si="21"/>
        <v xml:space="preserve">Maxus (Switzerland) - CHE - Fiat Group - 2016_Alfa_Romeo_Range_Januar_2016 - </v>
      </c>
      <c r="Y122" s="17" t="s">
        <v>410</v>
      </c>
      <c r="Z122" s="16" t="str">
        <f t="shared" si="22"/>
        <v>Maxus (Switzerland)</v>
      </c>
      <c r="AA122" s="16" t="str">
        <f t="shared" si="23"/>
        <v>Maxus (Switzerland) - CHE - Fiat Group</v>
      </c>
      <c r="AB122" s="16" t="str">
        <f t="shared" si="24"/>
        <v>Xaxis TV_XAXIS-XT-ROLLS-D</v>
      </c>
      <c r="AC122" s="16" t="str">
        <f>VLOOKUP($U122,Sheet3!$A$1:$D$438,3,FALSE)</f>
        <v>11.01.2016</v>
      </c>
      <c r="AD122" s="16" t="str">
        <f>VLOOKUP($U122,Sheet3!$A$1:$D$438,4,FALSE)</f>
        <v>24.01.2016</v>
      </c>
      <c r="AE122" s="20" t="str">
        <f t="shared" si="25"/>
        <v>Xaxis TV_XAXIS-XT-ROLLS-D_Januar 2016</v>
      </c>
      <c r="AF122" s="20" t="s">
        <v>816</v>
      </c>
      <c r="AG122" s="20" t="str">
        <f t="shared" si="26"/>
        <v>Xaxis TV</v>
      </c>
      <c r="AH122" s="20" t="s">
        <v>420</v>
      </c>
      <c r="AI122" s="21">
        <f t="shared" si="18"/>
        <v>29.000057858651317</v>
      </c>
      <c r="AJ122" s="21">
        <f t="shared" si="19"/>
        <v>10024.450000000001</v>
      </c>
      <c r="AK122" s="22">
        <f t="shared" si="20"/>
        <v>345670</v>
      </c>
      <c r="AL122" s="20" t="s">
        <v>653</v>
      </c>
      <c r="AM122" s="20">
        <f>$AJ122*VLOOKUP($AL122,Sheet2!$C$1:$D$66,2,FALSE)</f>
        <v>6114.9144999999999</v>
      </c>
    </row>
    <row r="123" spans="1:39" x14ac:dyDescent="0.25">
      <c r="A123" s="1">
        <v>42404</v>
      </c>
      <c r="B123" s="2">
        <v>17843</v>
      </c>
      <c r="C123" s="3">
        <v>0</v>
      </c>
      <c r="D123" s="4">
        <v>2</v>
      </c>
      <c r="E123" s="5" t="s">
        <v>76</v>
      </c>
      <c r="F123" s="6">
        <v>1979.76</v>
      </c>
      <c r="G123" s="7" t="s">
        <v>22</v>
      </c>
      <c r="H123" s="8" t="s">
        <v>23</v>
      </c>
      <c r="I123" s="9">
        <v>122.379</v>
      </c>
      <c r="J123" s="6">
        <v>0</v>
      </c>
      <c r="K123" s="6">
        <v>283.89999999999998</v>
      </c>
      <c r="L123" s="6">
        <v>3549</v>
      </c>
      <c r="M123" s="6">
        <v>3832.9</v>
      </c>
      <c r="N123" s="10" t="s">
        <v>67</v>
      </c>
      <c r="O123" s="10" t="s">
        <v>160</v>
      </c>
      <c r="P123" s="11" t="s">
        <v>32</v>
      </c>
      <c r="Q123" s="11" t="s">
        <v>73</v>
      </c>
      <c r="R123" s="1">
        <v>42370</v>
      </c>
      <c r="S123" s="1">
        <v>42593</v>
      </c>
      <c r="T123" s="12" t="s">
        <v>25</v>
      </c>
      <c r="U123" s="13" t="s">
        <v>262</v>
      </c>
      <c r="V123" s="13" t="s">
        <v>85</v>
      </c>
      <c r="W123" t="s">
        <v>168</v>
      </c>
      <c r="X123" s="16" t="str">
        <f t="shared" si="21"/>
        <v xml:space="preserve">Maxus (Switzerland) - CHE - Fiat Group - 2016_Alfa_Romeo_Range_Januar_2016 - </v>
      </c>
      <c r="Y123" s="17" t="s">
        <v>410</v>
      </c>
      <c r="Z123" s="16" t="str">
        <f t="shared" si="22"/>
        <v>Maxus (Switzerland)</v>
      </c>
      <c r="AA123" s="16" t="str">
        <f t="shared" si="23"/>
        <v>Maxus (Switzerland) - CHE - Fiat Group</v>
      </c>
      <c r="AB123" s="16" t="str">
        <f t="shared" si="24"/>
        <v>Xaxis TV_XAXIS-XT-ROLLS-F</v>
      </c>
      <c r="AC123" s="16" t="str">
        <f>VLOOKUP($U123,Sheet3!$A$1:$D$438,3,FALSE)</f>
        <v>11.01.2016</v>
      </c>
      <c r="AD123" s="16" t="str">
        <f>VLOOKUP($U123,Sheet3!$A$1:$D$438,4,FALSE)</f>
        <v>24.01.2016</v>
      </c>
      <c r="AE123" s="20" t="str">
        <f t="shared" si="25"/>
        <v>Xaxis TV_XAXIS-XT-ROLLS-F_Januar 2016</v>
      </c>
      <c r="AF123" s="20" t="s">
        <v>816</v>
      </c>
      <c r="AG123" s="20" t="str">
        <f t="shared" si="26"/>
        <v>Xaxis TV</v>
      </c>
      <c r="AH123" s="20" t="s">
        <v>420</v>
      </c>
      <c r="AI123" s="21">
        <f t="shared" si="18"/>
        <v>29.00007354202927</v>
      </c>
      <c r="AJ123" s="21">
        <f t="shared" si="19"/>
        <v>3549</v>
      </c>
      <c r="AK123" s="22">
        <f t="shared" si="20"/>
        <v>122379</v>
      </c>
      <c r="AL123" s="20" t="s">
        <v>653</v>
      </c>
      <c r="AM123" s="20">
        <f>$AJ123*VLOOKUP($AL123,Sheet2!$C$1:$D$66,2,FALSE)</f>
        <v>2164.89</v>
      </c>
    </row>
    <row r="124" spans="1:39" x14ac:dyDescent="0.25">
      <c r="A124" s="1">
        <v>42404</v>
      </c>
      <c r="B124" s="2">
        <v>17843</v>
      </c>
      <c r="C124" s="3">
        <v>0</v>
      </c>
      <c r="D124" s="4">
        <v>3</v>
      </c>
      <c r="E124" s="5" t="s">
        <v>77</v>
      </c>
      <c r="F124" s="6">
        <v>351.79</v>
      </c>
      <c r="G124" s="7" t="s">
        <v>22</v>
      </c>
      <c r="H124" s="8" t="s">
        <v>23</v>
      </c>
      <c r="I124" s="9">
        <v>21.55</v>
      </c>
      <c r="J124" s="6">
        <v>0</v>
      </c>
      <c r="K124" s="6">
        <v>50</v>
      </c>
      <c r="L124" s="6">
        <v>624.95000000000005</v>
      </c>
      <c r="M124" s="6">
        <v>674.95</v>
      </c>
      <c r="N124" s="10" t="s">
        <v>67</v>
      </c>
      <c r="O124" s="10" t="s">
        <v>160</v>
      </c>
      <c r="P124" s="11" t="s">
        <v>32</v>
      </c>
      <c r="Q124" s="11" t="s">
        <v>73</v>
      </c>
      <c r="R124" s="1">
        <v>42370</v>
      </c>
      <c r="S124" s="1">
        <v>42593</v>
      </c>
      <c r="T124" s="12" t="s">
        <v>25</v>
      </c>
      <c r="U124" s="13" t="s">
        <v>262</v>
      </c>
      <c r="V124" s="13" t="s">
        <v>85</v>
      </c>
      <c r="W124" t="s">
        <v>168</v>
      </c>
      <c r="X124" s="16" t="str">
        <f t="shared" si="21"/>
        <v xml:space="preserve">Maxus (Switzerland) - CHE - Fiat Group - 2016_Alfa_Romeo_Range_Januar_2016 - </v>
      </c>
      <c r="Y124" s="17" t="s">
        <v>410</v>
      </c>
      <c r="Z124" s="16" t="str">
        <f t="shared" si="22"/>
        <v>Maxus (Switzerland)</v>
      </c>
      <c r="AA124" s="16" t="str">
        <f t="shared" si="23"/>
        <v>Maxus (Switzerland) - CHE - Fiat Group</v>
      </c>
      <c r="AB124" s="16" t="str">
        <f t="shared" si="24"/>
        <v>Xaxis TV_XAXIS-XT-ROLLS-I</v>
      </c>
      <c r="AC124" s="16" t="str">
        <f>VLOOKUP($U124,Sheet3!$A$1:$D$438,3,FALSE)</f>
        <v>11.01.2016</v>
      </c>
      <c r="AD124" s="16" t="str">
        <f>VLOOKUP($U124,Sheet3!$A$1:$D$438,4,FALSE)</f>
        <v>24.01.2016</v>
      </c>
      <c r="AE124" s="20" t="str">
        <f t="shared" si="25"/>
        <v>Xaxis TV_XAXIS-XT-ROLLS-I_Januar 2016</v>
      </c>
      <c r="AF124" s="20" t="s">
        <v>816</v>
      </c>
      <c r="AG124" s="20" t="str">
        <f t="shared" si="26"/>
        <v>Xaxis TV</v>
      </c>
      <c r="AH124" s="20" t="s">
        <v>420</v>
      </c>
      <c r="AI124" s="21">
        <f t="shared" si="18"/>
        <v>29</v>
      </c>
      <c r="AJ124" s="21">
        <f t="shared" si="19"/>
        <v>624.95000000000005</v>
      </c>
      <c r="AK124" s="22">
        <f t="shared" si="20"/>
        <v>21550</v>
      </c>
      <c r="AL124" s="20" t="s">
        <v>653</v>
      </c>
      <c r="AM124" s="20">
        <f>$AJ124*VLOOKUP($AL124,Sheet2!$C$1:$D$66,2,FALSE)</f>
        <v>381.21950000000004</v>
      </c>
    </row>
    <row r="125" spans="1:39" x14ac:dyDescent="0.25">
      <c r="A125" s="1">
        <v>42404</v>
      </c>
      <c r="B125" s="2">
        <v>17844</v>
      </c>
      <c r="C125" s="3">
        <v>0</v>
      </c>
      <c r="D125" s="4">
        <v>1</v>
      </c>
      <c r="E125" s="5" t="s">
        <v>65</v>
      </c>
      <c r="F125" s="6">
        <v>3935.83</v>
      </c>
      <c r="G125" s="7" t="s">
        <v>22</v>
      </c>
      <c r="H125" s="8" t="s">
        <v>23</v>
      </c>
      <c r="I125" s="9">
        <v>531</v>
      </c>
      <c r="J125" s="6">
        <v>0</v>
      </c>
      <c r="K125" s="6">
        <v>1019.5</v>
      </c>
      <c r="L125" s="6">
        <v>12744</v>
      </c>
      <c r="M125" s="6">
        <v>13763.5</v>
      </c>
      <c r="N125" s="10" t="s">
        <v>67</v>
      </c>
      <c r="O125" s="10" t="s">
        <v>160</v>
      </c>
      <c r="P125" s="11" t="s">
        <v>32</v>
      </c>
      <c r="Q125" s="11" t="s">
        <v>52</v>
      </c>
      <c r="R125" s="1">
        <v>42370</v>
      </c>
      <c r="S125" s="1">
        <v>42593</v>
      </c>
      <c r="T125" s="12" t="s">
        <v>25</v>
      </c>
      <c r="U125" s="13" t="s">
        <v>258</v>
      </c>
      <c r="V125" s="13" t="s">
        <v>85</v>
      </c>
      <c r="W125" t="s">
        <v>168</v>
      </c>
      <c r="X125" s="16" t="str">
        <f t="shared" si="21"/>
        <v xml:space="preserve">Maxus (Switzerland) - CHE - Fiat Group - 2016_Alfa_Range_Januar - </v>
      </c>
      <c r="Y125" s="17" t="s">
        <v>410</v>
      </c>
      <c r="Z125" s="16" t="str">
        <f t="shared" si="22"/>
        <v>Maxus (Switzerland)</v>
      </c>
      <c r="AA125" s="16" t="str">
        <f t="shared" si="23"/>
        <v>Maxus (Switzerland) - CHE - Fiat Group</v>
      </c>
      <c r="AB125" s="16" t="str">
        <f t="shared" si="24"/>
        <v>Xaxis Premium_XAXIS-XP-WB-D</v>
      </c>
      <c r="AC125" s="16" t="str">
        <f>VLOOKUP($U125,Sheet3!$A$1:$D$438,3,FALSE)</f>
        <v>11.01.2016</v>
      </c>
      <c r="AD125" s="16" t="str">
        <f>VLOOKUP($U125,Sheet3!$A$1:$D$438,4,FALSE)</f>
        <v>31.01.2016</v>
      </c>
      <c r="AE125" s="20" t="str">
        <f t="shared" si="25"/>
        <v>Xaxis Premium_XAXIS-XP-WB-D_Januar 2016</v>
      </c>
      <c r="AF125" s="20" t="s">
        <v>415</v>
      </c>
      <c r="AG125" s="20" t="str">
        <f t="shared" si="26"/>
        <v>Xaxis Premium</v>
      </c>
      <c r="AH125" s="20" t="s">
        <v>420</v>
      </c>
      <c r="AI125" s="21">
        <f t="shared" si="18"/>
        <v>24</v>
      </c>
      <c r="AJ125" s="21">
        <f t="shared" si="19"/>
        <v>12744</v>
      </c>
      <c r="AK125" s="22">
        <f t="shared" si="20"/>
        <v>531000</v>
      </c>
      <c r="AL125" s="20" t="s">
        <v>654</v>
      </c>
      <c r="AM125" s="20">
        <f>$AJ125*VLOOKUP($AL125,Sheet2!$C$1:$D$66,2,FALSE)</f>
        <v>7136.64</v>
      </c>
    </row>
    <row r="126" spans="1:39" x14ac:dyDescent="0.25">
      <c r="A126" s="1">
        <v>42404</v>
      </c>
      <c r="B126" s="2">
        <v>17844</v>
      </c>
      <c r="C126" s="3">
        <v>0</v>
      </c>
      <c r="D126" s="4">
        <v>2</v>
      </c>
      <c r="E126" s="5" t="s">
        <v>69</v>
      </c>
      <c r="F126" s="6">
        <v>1163.92</v>
      </c>
      <c r="G126" s="7" t="s">
        <v>22</v>
      </c>
      <c r="H126" s="8" t="s">
        <v>23</v>
      </c>
      <c r="I126" s="9">
        <v>193.5</v>
      </c>
      <c r="J126" s="6">
        <v>0</v>
      </c>
      <c r="K126" s="6">
        <v>371.5</v>
      </c>
      <c r="L126" s="6">
        <v>4644</v>
      </c>
      <c r="M126" s="6">
        <v>5015.5</v>
      </c>
      <c r="N126" s="10" t="s">
        <v>67</v>
      </c>
      <c r="O126" s="10" t="s">
        <v>160</v>
      </c>
      <c r="P126" s="11" t="s">
        <v>32</v>
      </c>
      <c r="Q126" s="11" t="s">
        <v>52</v>
      </c>
      <c r="R126" s="1">
        <v>42370</v>
      </c>
      <c r="S126" s="1">
        <v>42593</v>
      </c>
      <c r="T126" s="12" t="s">
        <v>25</v>
      </c>
      <c r="U126" s="13" t="s">
        <v>258</v>
      </c>
      <c r="V126" s="13" t="s">
        <v>85</v>
      </c>
      <c r="W126" t="s">
        <v>168</v>
      </c>
      <c r="X126" s="16" t="str">
        <f t="shared" si="21"/>
        <v xml:space="preserve">Maxus (Switzerland) - CHE - Fiat Group - 2016_Alfa_Range_Januar - </v>
      </c>
      <c r="Y126" s="17" t="s">
        <v>410</v>
      </c>
      <c r="Z126" s="16" t="str">
        <f t="shared" si="22"/>
        <v>Maxus (Switzerland)</v>
      </c>
      <c r="AA126" s="16" t="str">
        <f t="shared" si="23"/>
        <v>Maxus (Switzerland) - CHE - Fiat Group</v>
      </c>
      <c r="AB126" s="16" t="str">
        <f t="shared" si="24"/>
        <v>Xaxis Premium_XAXIS-XP-WB-F</v>
      </c>
      <c r="AC126" s="16" t="str">
        <f>VLOOKUP($U126,Sheet3!$A$1:$D$438,3,FALSE)</f>
        <v>11.01.2016</v>
      </c>
      <c r="AD126" s="16" t="str">
        <f>VLOOKUP($U126,Sheet3!$A$1:$D$438,4,FALSE)</f>
        <v>31.01.2016</v>
      </c>
      <c r="AE126" s="20" t="str">
        <f t="shared" si="25"/>
        <v>Xaxis Premium_XAXIS-XP-WB-F_Januar 2016</v>
      </c>
      <c r="AF126" s="20" t="s">
        <v>415</v>
      </c>
      <c r="AG126" s="20" t="str">
        <f t="shared" si="26"/>
        <v>Xaxis Premium</v>
      </c>
      <c r="AH126" s="20" t="s">
        <v>420</v>
      </c>
      <c r="AI126" s="21">
        <f t="shared" si="18"/>
        <v>24</v>
      </c>
      <c r="AJ126" s="21">
        <f t="shared" si="19"/>
        <v>4644</v>
      </c>
      <c r="AK126" s="22">
        <f t="shared" si="20"/>
        <v>193500</v>
      </c>
      <c r="AL126" s="20" t="s">
        <v>654</v>
      </c>
      <c r="AM126" s="20">
        <f>$AJ126*VLOOKUP($AL126,Sheet2!$C$1:$D$66,2,FALSE)</f>
        <v>2600.6400000000003</v>
      </c>
    </row>
    <row r="127" spans="1:39" x14ac:dyDescent="0.25">
      <c r="A127" s="1">
        <v>42404</v>
      </c>
      <c r="B127" s="2">
        <v>17844</v>
      </c>
      <c r="C127" s="3">
        <v>0</v>
      </c>
      <c r="D127" s="4">
        <v>3</v>
      </c>
      <c r="E127" s="5" t="s">
        <v>70</v>
      </c>
      <c r="F127" s="6">
        <v>184.15</v>
      </c>
      <c r="G127" s="7" t="s">
        <v>22</v>
      </c>
      <c r="H127" s="8" t="s">
        <v>23</v>
      </c>
      <c r="I127" s="9">
        <v>32.5</v>
      </c>
      <c r="J127" s="6">
        <v>0</v>
      </c>
      <c r="K127" s="6">
        <v>62.4</v>
      </c>
      <c r="L127" s="6">
        <v>780</v>
      </c>
      <c r="M127" s="6">
        <v>842.4</v>
      </c>
      <c r="N127" s="10" t="s">
        <v>67</v>
      </c>
      <c r="O127" s="10" t="s">
        <v>160</v>
      </c>
      <c r="P127" s="11" t="s">
        <v>32</v>
      </c>
      <c r="Q127" s="11" t="s">
        <v>52</v>
      </c>
      <c r="R127" s="1">
        <v>42370</v>
      </c>
      <c r="S127" s="1">
        <v>42593</v>
      </c>
      <c r="T127" s="12" t="s">
        <v>25</v>
      </c>
      <c r="U127" s="13" t="s">
        <v>258</v>
      </c>
      <c r="V127" s="13" t="s">
        <v>85</v>
      </c>
      <c r="W127" t="s">
        <v>168</v>
      </c>
      <c r="X127" s="16" t="str">
        <f t="shared" si="21"/>
        <v xml:space="preserve">Maxus (Switzerland) - CHE - Fiat Group - 2016_Alfa_Range_Januar - </v>
      </c>
      <c r="Y127" s="17" t="s">
        <v>410</v>
      </c>
      <c r="Z127" s="16" t="str">
        <f t="shared" si="22"/>
        <v>Maxus (Switzerland)</v>
      </c>
      <c r="AA127" s="16" t="str">
        <f t="shared" si="23"/>
        <v>Maxus (Switzerland) - CHE - Fiat Group</v>
      </c>
      <c r="AB127" s="16" t="str">
        <f t="shared" si="24"/>
        <v>Xaxis Premium_XAXIS-XP-WB-I</v>
      </c>
      <c r="AC127" s="16" t="str">
        <f>VLOOKUP($U127,Sheet3!$A$1:$D$438,3,FALSE)</f>
        <v>11.01.2016</v>
      </c>
      <c r="AD127" s="16" t="str">
        <f>VLOOKUP($U127,Sheet3!$A$1:$D$438,4,FALSE)</f>
        <v>31.01.2016</v>
      </c>
      <c r="AE127" s="20" t="str">
        <f t="shared" si="25"/>
        <v>Xaxis Premium_XAXIS-XP-WB-I_Januar 2016</v>
      </c>
      <c r="AF127" s="20" t="s">
        <v>415</v>
      </c>
      <c r="AG127" s="20" t="str">
        <f t="shared" si="26"/>
        <v>Xaxis Premium</v>
      </c>
      <c r="AH127" s="20" t="s">
        <v>420</v>
      </c>
      <c r="AI127" s="21">
        <f t="shared" si="18"/>
        <v>24</v>
      </c>
      <c r="AJ127" s="21">
        <f t="shared" si="19"/>
        <v>780</v>
      </c>
      <c r="AK127" s="22">
        <f t="shared" si="20"/>
        <v>32500</v>
      </c>
      <c r="AL127" s="20" t="s">
        <v>654</v>
      </c>
      <c r="AM127" s="20">
        <f>$AJ127*VLOOKUP($AL127,Sheet2!$C$1:$D$66,2,FALSE)</f>
        <v>436.80000000000007</v>
      </c>
    </row>
    <row r="128" spans="1:39" x14ac:dyDescent="0.25">
      <c r="A128" s="1">
        <v>42404</v>
      </c>
      <c r="B128" s="2">
        <v>17845</v>
      </c>
      <c r="C128" s="3">
        <v>0</v>
      </c>
      <c r="D128" s="4">
        <v>1</v>
      </c>
      <c r="E128" s="5" t="s">
        <v>90</v>
      </c>
      <c r="F128" s="6">
        <v>0</v>
      </c>
      <c r="G128" s="7" t="s">
        <v>22</v>
      </c>
      <c r="H128" s="8" t="s">
        <v>23</v>
      </c>
      <c r="I128" s="9">
        <v>295</v>
      </c>
      <c r="J128" s="6">
        <v>0</v>
      </c>
      <c r="K128" s="6">
        <v>566.4</v>
      </c>
      <c r="L128" s="6">
        <v>7080</v>
      </c>
      <c r="M128" s="6">
        <v>7646.4</v>
      </c>
      <c r="N128" s="10" t="s">
        <v>67</v>
      </c>
      <c r="O128" s="10" t="s">
        <v>160</v>
      </c>
      <c r="P128" s="11" t="s">
        <v>32</v>
      </c>
      <c r="Q128" s="11" t="s">
        <v>52</v>
      </c>
      <c r="R128" s="1">
        <v>42370</v>
      </c>
      <c r="S128" s="1">
        <v>42593</v>
      </c>
      <c r="T128" s="12" t="s">
        <v>25</v>
      </c>
      <c r="U128" s="13" t="s">
        <v>255</v>
      </c>
      <c r="V128" s="13" t="s">
        <v>85</v>
      </c>
      <c r="W128" t="s">
        <v>168</v>
      </c>
      <c r="X128" s="16" t="str">
        <f t="shared" si="21"/>
        <v xml:space="preserve">Maxus (Switzerland) - CHE - Fiat Group - 2016_Fiat_Star_Wars_-_January_2016 - </v>
      </c>
      <c r="Y128" s="17" t="s">
        <v>410</v>
      </c>
      <c r="Z128" s="16" t="str">
        <f t="shared" si="22"/>
        <v>Maxus (Switzerland)</v>
      </c>
      <c r="AA128" s="16" t="str">
        <f t="shared" si="23"/>
        <v>Maxus (Switzerland) - CHE - Fiat Group</v>
      </c>
      <c r="AB128" s="16" t="str">
        <f t="shared" si="24"/>
        <v>Xaxis Premium_XAXIS-XP-BB-D</v>
      </c>
      <c r="AC128" s="16" t="str">
        <f>VLOOKUP($U128,Sheet3!$A$1:$D$438,3,FALSE)</f>
        <v>07.01.2016</v>
      </c>
      <c r="AD128" s="16" t="str">
        <f>VLOOKUP($U128,Sheet3!$A$1:$D$438,4,FALSE)</f>
        <v>28.01.2016</v>
      </c>
      <c r="AE128" s="20" t="str">
        <f t="shared" si="25"/>
        <v>Xaxis Premium_XAXIS-XP-BB-D_Januar 2016</v>
      </c>
      <c r="AF128" s="20" t="s">
        <v>415</v>
      </c>
      <c r="AG128" s="20" t="str">
        <f t="shared" si="26"/>
        <v>Xaxis Premium</v>
      </c>
      <c r="AH128" s="20" t="s">
        <v>420</v>
      </c>
      <c r="AI128" s="21">
        <f t="shared" si="18"/>
        <v>24</v>
      </c>
      <c r="AJ128" s="21">
        <f t="shared" si="19"/>
        <v>7080</v>
      </c>
      <c r="AK128" s="22">
        <f t="shared" si="20"/>
        <v>295000</v>
      </c>
      <c r="AL128" s="20" t="s">
        <v>654</v>
      </c>
      <c r="AM128" s="20">
        <f>$AJ128*VLOOKUP($AL128,Sheet2!$C$1:$D$66,2,FALSE)</f>
        <v>3964.8</v>
      </c>
    </row>
    <row r="129" spans="1:39" x14ac:dyDescent="0.25">
      <c r="A129" s="1">
        <v>42404</v>
      </c>
      <c r="B129" s="2">
        <v>17845</v>
      </c>
      <c r="C129" s="3">
        <v>0</v>
      </c>
      <c r="D129" s="4">
        <v>2</v>
      </c>
      <c r="E129" s="5" t="s">
        <v>91</v>
      </c>
      <c r="F129" s="6">
        <v>0</v>
      </c>
      <c r="G129" s="7" t="s">
        <v>22</v>
      </c>
      <c r="H129" s="8" t="s">
        <v>23</v>
      </c>
      <c r="I129" s="9">
        <v>108.35</v>
      </c>
      <c r="J129" s="6">
        <v>0</v>
      </c>
      <c r="K129" s="6">
        <v>208.05</v>
      </c>
      <c r="L129" s="6">
        <v>2600.4</v>
      </c>
      <c r="M129" s="6">
        <v>2808.45</v>
      </c>
      <c r="N129" s="10" t="s">
        <v>67</v>
      </c>
      <c r="O129" s="10" t="s">
        <v>160</v>
      </c>
      <c r="P129" s="11" t="s">
        <v>32</v>
      </c>
      <c r="Q129" s="11" t="s">
        <v>52</v>
      </c>
      <c r="R129" s="1">
        <v>42370</v>
      </c>
      <c r="S129" s="1">
        <v>42593</v>
      </c>
      <c r="T129" s="12" t="s">
        <v>25</v>
      </c>
      <c r="U129" s="13" t="s">
        <v>255</v>
      </c>
      <c r="V129" s="13" t="s">
        <v>85</v>
      </c>
      <c r="W129" t="s">
        <v>168</v>
      </c>
      <c r="X129" s="16" t="str">
        <f t="shared" si="21"/>
        <v xml:space="preserve">Maxus (Switzerland) - CHE - Fiat Group - 2016_Fiat_Star_Wars_-_January_2016 - </v>
      </c>
      <c r="Y129" s="17" t="s">
        <v>410</v>
      </c>
      <c r="Z129" s="16" t="str">
        <f t="shared" si="22"/>
        <v>Maxus (Switzerland)</v>
      </c>
      <c r="AA129" s="16" t="str">
        <f t="shared" si="23"/>
        <v>Maxus (Switzerland) - CHE - Fiat Group</v>
      </c>
      <c r="AB129" s="16" t="str">
        <f t="shared" si="24"/>
        <v>Xaxis Premium_XAXIS-XP-BB-F</v>
      </c>
      <c r="AC129" s="16" t="str">
        <f>VLOOKUP($U129,Sheet3!$A$1:$D$438,3,FALSE)</f>
        <v>07.01.2016</v>
      </c>
      <c r="AD129" s="16" t="str">
        <f>VLOOKUP($U129,Sheet3!$A$1:$D$438,4,FALSE)</f>
        <v>28.01.2016</v>
      </c>
      <c r="AE129" s="20" t="str">
        <f t="shared" si="25"/>
        <v>Xaxis Premium_XAXIS-XP-BB-F_Januar 2016</v>
      </c>
      <c r="AF129" s="20" t="s">
        <v>415</v>
      </c>
      <c r="AG129" s="20" t="str">
        <f t="shared" si="26"/>
        <v>Xaxis Premium</v>
      </c>
      <c r="AH129" s="20" t="s">
        <v>420</v>
      </c>
      <c r="AI129" s="21">
        <f t="shared" si="18"/>
        <v>24</v>
      </c>
      <c r="AJ129" s="21">
        <f t="shared" si="19"/>
        <v>2600.4</v>
      </c>
      <c r="AK129" s="22">
        <f t="shared" si="20"/>
        <v>108350</v>
      </c>
      <c r="AL129" s="20" t="s">
        <v>654</v>
      </c>
      <c r="AM129" s="20">
        <f>$AJ129*VLOOKUP($AL129,Sheet2!$C$1:$D$66,2,FALSE)</f>
        <v>1456.2240000000002</v>
      </c>
    </row>
    <row r="130" spans="1:39" x14ac:dyDescent="0.25">
      <c r="A130" s="1">
        <v>42404</v>
      </c>
      <c r="B130" s="2">
        <v>17845</v>
      </c>
      <c r="C130" s="3">
        <v>0</v>
      </c>
      <c r="D130" s="4">
        <v>3</v>
      </c>
      <c r="E130" s="5" t="s">
        <v>92</v>
      </c>
      <c r="F130" s="6">
        <v>0</v>
      </c>
      <c r="G130" s="7" t="s">
        <v>22</v>
      </c>
      <c r="H130" s="8" t="s">
        <v>23</v>
      </c>
      <c r="I130" s="9">
        <v>19</v>
      </c>
      <c r="J130" s="6">
        <v>0</v>
      </c>
      <c r="K130" s="6">
        <v>36.5</v>
      </c>
      <c r="L130" s="6">
        <v>456</v>
      </c>
      <c r="M130" s="6">
        <v>492.5</v>
      </c>
      <c r="N130" s="10" t="s">
        <v>67</v>
      </c>
      <c r="O130" s="10" t="s">
        <v>160</v>
      </c>
      <c r="P130" s="11" t="s">
        <v>32</v>
      </c>
      <c r="Q130" s="11" t="s">
        <v>52</v>
      </c>
      <c r="R130" s="1">
        <v>42370</v>
      </c>
      <c r="S130" s="1">
        <v>42593</v>
      </c>
      <c r="T130" s="12" t="s">
        <v>25</v>
      </c>
      <c r="U130" s="13" t="s">
        <v>255</v>
      </c>
      <c r="V130" s="13" t="s">
        <v>85</v>
      </c>
      <c r="W130" t="s">
        <v>168</v>
      </c>
      <c r="X130" s="16" t="str">
        <f t="shared" si="21"/>
        <v xml:space="preserve">Maxus (Switzerland) - CHE - Fiat Group - 2016_Fiat_Star_Wars_-_January_2016 - </v>
      </c>
      <c r="Y130" s="17" t="s">
        <v>410</v>
      </c>
      <c r="Z130" s="16" t="str">
        <f t="shared" si="22"/>
        <v>Maxus (Switzerland)</v>
      </c>
      <c r="AA130" s="16" t="str">
        <f t="shared" si="23"/>
        <v>Maxus (Switzerland) - CHE - Fiat Group</v>
      </c>
      <c r="AB130" s="16" t="str">
        <f t="shared" si="24"/>
        <v>Xaxis Premium_XAXIS-XP-BB-I</v>
      </c>
      <c r="AC130" s="16" t="str">
        <f>VLOOKUP($U130,Sheet3!$A$1:$D$438,3,FALSE)</f>
        <v>07.01.2016</v>
      </c>
      <c r="AD130" s="16" t="str">
        <f>VLOOKUP($U130,Sheet3!$A$1:$D$438,4,FALSE)</f>
        <v>28.01.2016</v>
      </c>
      <c r="AE130" s="20" t="str">
        <f t="shared" si="25"/>
        <v>Xaxis Premium_XAXIS-XP-BB-I_Januar 2016</v>
      </c>
      <c r="AF130" s="20" t="s">
        <v>415</v>
      </c>
      <c r="AG130" s="20" t="str">
        <f t="shared" si="26"/>
        <v>Xaxis Premium</v>
      </c>
      <c r="AH130" s="20" t="s">
        <v>420</v>
      </c>
      <c r="AI130" s="21">
        <f t="shared" si="18"/>
        <v>24</v>
      </c>
      <c r="AJ130" s="21">
        <f t="shared" si="19"/>
        <v>456</v>
      </c>
      <c r="AK130" s="22">
        <f t="shared" si="20"/>
        <v>19000</v>
      </c>
      <c r="AL130" s="20" t="s">
        <v>654</v>
      </c>
      <c r="AM130" s="20">
        <f>$AJ130*VLOOKUP($AL130,Sheet2!$C$1:$D$66,2,FALSE)</f>
        <v>255.36</v>
      </c>
    </row>
    <row r="131" spans="1:39" x14ac:dyDescent="0.25">
      <c r="A131" s="1">
        <v>42404</v>
      </c>
      <c r="B131" s="2">
        <v>17846</v>
      </c>
      <c r="C131" s="3">
        <v>0</v>
      </c>
      <c r="D131" s="4">
        <v>1</v>
      </c>
      <c r="E131" s="5" t="s">
        <v>72</v>
      </c>
      <c r="F131" s="6">
        <v>8985.67</v>
      </c>
      <c r="G131" s="7" t="s">
        <v>22</v>
      </c>
      <c r="H131" s="8" t="s">
        <v>23</v>
      </c>
      <c r="I131" s="9">
        <v>531.53899999999999</v>
      </c>
      <c r="J131" s="6">
        <v>0</v>
      </c>
      <c r="K131" s="6">
        <v>1233.1500000000001</v>
      </c>
      <c r="L131" s="6">
        <v>15414.65</v>
      </c>
      <c r="M131" s="6">
        <v>16647.8</v>
      </c>
      <c r="N131" s="10" t="s">
        <v>67</v>
      </c>
      <c r="O131" s="10" t="s">
        <v>160</v>
      </c>
      <c r="P131" s="11" t="s">
        <v>32</v>
      </c>
      <c r="Q131" s="11" t="s">
        <v>73</v>
      </c>
      <c r="R131" s="1">
        <v>42370</v>
      </c>
      <c r="S131" s="1">
        <v>42593</v>
      </c>
      <c r="T131" s="12" t="s">
        <v>25</v>
      </c>
      <c r="U131" s="13" t="s">
        <v>261</v>
      </c>
      <c r="V131" s="13" t="s">
        <v>85</v>
      </c>
      <c r="W131" t="s">
        <v>168</v>
      </c>
      <c r="X131" s="16" t="str">
        <f t="shared" si="21"/>
        <v xml:space="preserve">Maxus (Switzerland) - CHE - Fiat Group - 2016_Star_Wars_Januar_2016 - </v>
      </c>
      <c r="Y131" s="17" t="s">
        <v>410</v>
      </c>
      <c r="Z131" s="16" t="str">
        <f t="shared" si="22"/>
        <v>Maxus (Switzerland)</v>
      </c>
      <c r="AA131" s="16" t="str">
        <f t="shared" si="23"/>
        <v>Maxus (Switzerland) - CHE - Fiat Group</v>
      </c>
      <c r="AB131" s="16" t="str">
        <f t="shared" si="24"/>
        <v>Xaxis TV_XAXIS-XT-ROLLS-D</v>
      </c>
      <c r="AC131" s="16" t="str">
        <f>VLOOKUP($U131,Sheet3!$A$1:$D$438,3,FALSE)</f>
        <v>07.01.2016</v>
      </c>
      <c r="AD131" s="16" t="str">
        <f>VLOOKUP($U131,Sheet3!$A$1:$D$438,4,FALSE)</f>
        <v>28.01.2016</v>
      </c>
      <c r="AE131" s="20" t="str">
        <f t="shared" si="25"/>
        <v>Xaxis TV_XAXIS-XT-ROLLS-D_Januar 2016</v>
      </c>
      <c r="AF131" s="20" t="s">
        <v>816</v>
      </c>
      <c r="AG131" s="20" t="str">
        <f t="shared" si="26"/>
        <v>Xaxis TV</v>
      </c>
      <c r="AH131" s="20" t="s">
        <v>420</v>
      </c>
      <c r="AI131" s="21">
        <f t="shared" si="18"/>
        <v>29.000035745260462</v>
      </c>
      <c r="AJ131" s="21">
        <f t="shared" si="19"/>
        <v>15414.65</v>
      </c>
      <c r="AK131" s="22">
        <f t="shared" si="20"/>
        <v>531539</v>
      </c>
      <c r="AL131" s="20" t="s">
        <v>653</v>
      </c>
      <c r="AM131" s="20">
        <f>$AJ131*VLOOKUP($AL131,Sheet2!$C$1:$D$66,2,FALSE)</f>
        <v>9402.9364999999998</v>
      </c>
    </row>
    <row r="132" spans="1:39" x14ac:dyDescent="0.25">
      <c r="A132" s="1">
        <v>42404</v>
      </c>
      <c r="B132" s="2">
        <v>17846</v>
      </c>
      <c r="C132" s="3">
        <v>0</v>
      </c>
      <c r="D132" s="4">
        <v>2</v>
      </c>
      <c r="E132" s="5" t="s">
        <v>76</v>
      </c>
      <c r="F132" s="6">
        <v>3073.85</v>
      </c>
      <c r="G132" s="7" t="s">
        <v>22</v>
      </c>
      <c r="H132" s="8" t="s">
        <v>23</v>
      </c>
      <c r="I132" s="9">
        <v>190.01</v>
      </c>
      <c r="J132" s="6">
        <v>0</v>
      </c>
      <c r="K132" s="6">
        <v>440.8</v>
      </c>
      <c r="L132" s="6">
        <v>5510.3</v>
      </c>
      <c r="M132" s="6">
        <v>5951.1</v>
      </c>
      <c r="N132" s="10" t="s">
        <v>67</v>
      </c>
      <c r="O132" s="10" t="s">
        <v>160</v>
      </c>
      <c r="P132" s="11" t="s">
        <v>32</v>
      </c>
      <c r="Q132" s="11" t="s">
        <v>73</v>
      </c>
      <c r="R132" s="1">
        <v>42370</v>
      </c>
      <c r="S132" s="1">
        <v>42593</v>
      </c>
      <c r="T132" s="12" t="s">
        <v>25</v>
      </c>
      <c r="U132" s="13" t="s">
        <v>261</v>
      </c>
      <c r="V132" s="13" t="s">
        <v>85</v>
      </c>
      <c r="W132" t="s">
        <v>168</v>
      </c>
      <c r="X132" s="16" t="str">
        <f t="shared" si="21"/>
        <v xml:space="preserve">Maxus (Switzerland) - CHE - Fiat Group - 2016_Star_Wars_Januar_2016 - </v>
      </c>
      <c r="Y132" s="17" t="s">
        <v>410</v>
      </c>
      <c r="Z132" s="16" t="str">
        <f t="shared" si="22"/>
        <v>Maxus (Switzerland)</v>
      </c>
      <c r="AA132" s="16" t="str">
        <f t="shared" si="23"/>
        <v>Maxus (Switzerland) - CHE - Fiat Group</v>
      </c>
      <c r="AB132" s="16" t="str">
        <f t="shared" si="24"/>
        <v>Xaxis TV_XAXIS-XT-ROLLS-F</v>
      </c>
      <c r="AC132" s="16" t="str">
        <f>VLOOKUP($U132,Sheet3!$A$1:$D$438,3,FALSE)</f>
        <v>07.01.2016</v>
      </c>
      <c r="AD132" s="16" t="str">
        <f>VLOOKUP($U132,Sheet3!$A$1:$D$438,4,FALSE)</f>
        <v>28.01.2016</v>
      </c>
      <c r="AE132" s="20" t="str">
        <f t="shared" si="25"/>
        <v>Xaxis TV_XAXIS-XT-ROLLS-F_Januar 2016</v>
      </c>
      <c r="AF132" s="20" t="s">
        <v>816</v>
      </c>
      <c r="AG132" s="20" t="str">
        <f t="shared" si="26"/>
        <v>Xaxis TV</v>
      </c>
      <c r="AH132" s="20" t="s">
        <v>420</v>
      </c>
      <c r="AI132" s="21">
        <f t="shared" si="18"/>
        <v>29.000052628809009</v>
      </c>
      <c r="AJ132" s="21">
        <f t="shared" si="19"/>
        <v>5510.3</v>
      </c>
      <c r="AK132" s="22">
        <f t="shared" si="20"/>
        <v>190010</v>
      </c>
      <c r="AL132" s="20" t="s">
        <v>653</v>
      </c>
      <c r="AM132" s="20">
        <f>$AJ132*VLOOKUP($AL132,Sheet2!$C$1:$D$66,2,FALSE)</f>
        <v>3361.2829999999999</v>
      </c>
    </row>
    <row r="133" spans="1:39" x14ac:dyDescent="0.25">
      <c r="A133" s="1">
        <v>42404</v>
      </c>
      <c r="B133" s="2">
        <v>17846</v>
      </c>
      <c r="C133" s="3">
        <v>0</v>
      </c>
      <c r="D133" s="4">
        <v>3</v>
      </c>
      <c r="E133" s="5" t="s">
        <v>77</v>
      </c>
      <c r="F133" s="6">
        <v>605.64</v>
      </c>
      <c r="G133" s="7" t="s">
        <v>22</v>
      </c>
      <c r="H133" s="8" t="s">
        <v>23</v>
      </c>
      <c r="I133" s="9">
        <v>37.1</v>
      </c>
      <c r="J133" s="6">
        <v>0</v>
      </c>
      <c r="K133" s="6">
        <v>86.05</v>
      </c>
      <c r="L133" s="6">
        <v>1075.9000000000001</v>
      </c>
      <c r="M133" s="6">
        <v>1161.95</v>
      </c>
      <c r="N133" s="10" t="s">
        <v>67</v>
      </c>
      <c r="O133" s="10" t="s">
        <v>160</v>
      </c>
      <c r="P133" s="11" t="s">
        <v>32</v>
      </c>
      <c r="Q133" s="11" t="s">
        <v>73</v>
      </c>
      <c r="R133" s="1">
        <v>42370</v>
      </c>
      <c r="S133" s="1">
        <v>42593</v>
      </c>
      <c r="T133" s="12" t="s">
        <v>25</v>
      </c>
      <c r="U133" s="13" t="s">
        <v>261</v>
      </c>
      <c r="V133" s="13" t="s">
        <v>85</v>
      </c>
      <c r="W133" t="s">
        <v>168</v>
      </c>
      <c r="X133" s="16" t="str">
        <f t="shared" si="21"/>
        <v xml:space="preserve">Maxus (Switzerland) - CHE - Fiat Group - 2016_Star_Wars_Januar_2016 - </v>
      </c>
      <c r="Y133" s="17" t="s">
        <v>410</v>
      </c>
      <c r="Z133" s="16" t="str">
        <f t="shared" si="22"/>
        <v>Maxus (Switzerland)</v>
      </c>
      <c r="AA133" s="16" t="str">
        <f t="shared" si="23"/>
        <v>Maxus (Switzerland) - CHE - Fiat Group</v>
      </c>
      <c r="AB133" s="16" t="str">
        <f t="shared" si="24"/>
        <v>Xaxis TV_XAXIS-XT-ROLLS-I</v>
      </c>
      <c r="AC133" s="16" t="str">
        <f>VLOOKUP($U133,Sheet3!$A$1:$D$438,3,FALSE)</f>
        <v>07.01.2016</v>
      </c>
      <c r="AD133" s="16" t="str">
        <f>VLOOKUP($U133,Sheet3!$A$1:$D$438,4,FALSE)</f>
        <v>28.01.2016</v>
      </c>
      <c r="AE133" s="20" t="str">
        <f t="shared" si="25"/>
        <v>Xaxis TV_XAXIS-XT-ROLLS-I_Januar 2016</v>
      </c>
      <c r="AF133" s="20" t="s">
        <v>816</v>
      </c>
      <c r="AG133" s="20" t="str">
        <f t="shared" si="26"/>
        <v>Xaxis TV</v>
      </c>
      <c r="AH133" s="20" t="s">
        <v>420</v>
      </c>
      <c r="AI133" s="21">
        <f t="shared" si="18"/>
        <v>29</v>
      </c>
      <c r="AJ133" s="21">
        <f t="shared" si="19"/>
        <v>1075.9000000000001</v>
      </c>
      <c r="AK133" s="22">
        <f t="shared" si="20"/>
        <v>37100</v>
      </c>
      <c r="AL133" s="20" t="s">
        <v>653</v>
      </c>
      <c r="AM133" s="20">
        <f>$AJ133*VLOOKUP($AL133,Sheet2!$C$1:$D$66,2,FALSE)</f>
        <v>656.29900000000009</v>
      </c>
    </row>
    <row r="134" spans="1:39" x14ac:dyDescent="0.25">
      <c r="A134" s="1">
        <v>42404</v>
      </c>
      <c r="B134" s="2">
        <v>17847</v>
      </c>
      <c r="C134" s="3">
        <v>0</v>
      </c>
      <c r="D134" s="4">
        <v>1</v>
      </c>
      <c r="E134" s="5" t="s">
        <v>72</v>
      </c>
      <c r="F134" s="6">
        <v>874.01</v>
      </c>
      <c r="G134" s="7" t="s">
        <v>22</v>
      </c>
      <c r="H134" s="8" t="s">
        <v>23</v>
      </c>
      <c r="I134" s="9">
        <v>51.701000000000001</v>
      </c>
      <c r="J134" s="6">
        <v>0</v>
      </c>
      <c r="K134" s="6">
        <v>119.95</v>
      </c>
      <c r="L134" s="6">
        <v>1499.35</v>
      </c>
      <c r="M134" s="6">
        <v>1619.3</v>
      </c>
      <c r="N134" s="10" t="s">
        <v>67</v>
      </c>
      <c r="O134" s="10" t="s">
        <v>160</v>
      </c>
      <c r="P134" s="11" t="s">
        <v>32</v>
      </c>
      <c r="Q134" s="11" t="s">
        <v>73</v>
      </c>
      <c r="R134" s="1">
        <v>42370</v>
      </c>
      <c r="S134" s="1">
        <v>42593</v>
      </c>
      <c r="T134" s="12" t="s">
        <v>25</v>
      </c>
      <c r="U134" s="13" t="s">
        <v>260</v>
      </c>
      <c r="V134" s="13" t="s">
        <v>85</v>
      </c>
      <c r="W134" t="s">
        <v>168</v>
      </c>
      <c r="X134" s="16" t="str">
        <f t="shared" si="21"/>
        <v xml:space="preserve">Maxus (Switzerland) - CHE - Fiat Group - 2016_Abarth_Januar - </v>
      </c>
      <c r="Y134" s="17" t="s">
        <v>410</v>
      </c>
      <c r="Z134" s="16" t="str">
        <f t="shared" si="22"/>
        <v>Maxus (Switzerland)</v>
      </c>
      <c r="AA134" s="16" t="str">
        <f t="shared" si="23"/>
        <v>Maxus (Switzerland) - CHE - Fiat Group</v>
      </c>
      <c r="AB134" s="16" t="str">
        <f t="shared" si="24"/>
        <v>Xaxis TV_XAXIS-XT-ROLLS-D</v>
      </c>
      <c r="AC134" s="16" t="str">
        <f>VLOOKUP($U134,Sheet3!$A$1:$D$438,3,FALSE)</f>
        <v>25.01.2016</v>
      </c>
      <c r="AD134" s="16" t="str">
        <f>VLOOKUP($U134,Sheet3!$A$1:$D$438,4,FALSE)</f>
        <v>14.02.2016</v>
      </c>
      <c r="AE134" s="20" t="str">
        <f t="shared" si="25"/>
        <v>Xaxis TV_XAXIS-XT-ROLLS-D_Januar 2016</v>
      </c>
      <c r="AF134" s="20" t="s">
        <v>816</v>
      </c>
      <c r="AG134" s="20" t="str">
        <f t="shared" si="26"/>
        <v>Xaxis TV</v>
      </c>
      <c r="AH134" s="20" t="s">
        <v>420</v>
      </c>
      <c r="AI134" s="21">
        <f t="shared" si="18"/>
        <v>29.000406181698612</v>
      </c>
      <c r="AJ134" s="21">
        <f t="shared" si="19"/>
        <v>1499.35</v>
      </c>
      <c r="AK134" s="22">
        <f t="shared" si="20"/>
        <v>51701</v>
      </c>
      <c r="AL134" s="20" t="s">
        <v>653</v>
      </c>
      <c r="AM134" s="20">
        <f>$AJ134*VLOOKUP($AL134,Sheet2!$C$1:$D$66,2,FALSE)</f>
        <v>914.60349999999994</v>
      </c>
    </row>
    <row r="135" spans="1:39" x14ac:dyDescent="0.25">
      <c r="A135" s="1">
        <v>42404</v>
      </c>
      <c r="B135" s="2">
        <v>17847</v>
      </c>
      <c r="C135" s="3">
        <v>0</v>
      </c>
      <c r="D135" s="4">
        <v>2</v>
      </c>
      <c r="E135" s="5" t="s">
        <v>76</v>
      </c>
      <c r="F135" s="6">
        <v>81.209999999999994</v>
      </c>
      <c r="G135" s="7" t="s">
        <v>22</v>
      </c>
      <c r="H135" s="8" t="s">
        <v>23</v>
      </c>
      <c r="I135" s="9">
        <v>5.0199999999999996</v>
      </c>
      <c r="J135" s="6">
        <v>0</v>
      </c>
      <c r="K135" s="6">
        <v>11.65</v>
      </c>
      <c r="L135" s="6">
        <v>145.6</v>
      </c>
      <c r="M135" s="6">
        <v>157.25</v>
      </c>
      <c r="N135" s="10" t="s">
        <v>67</v>
      </c>
      <c r="O135" s="10" t="s">
        <v>160</v>
      </c>
      <c r="P135" s="11" t="s">
        <v>32</v>
      </c>
      <c r="Q135" s="11" t="s">
        <v>73</v>
      </c>
      <c r="R135" s="1">
        <v>42370</v>
      </c>
      <c r="S135" s="1">
        <v>42593</v>
      </c>
      <c r="T135" s="12" t="s">
        <v>25</v>
      </c>
      <c r="U135" s="13" t="s">
        <v>260</v>
      </c>
      <c r="V135" s="13" t="s">
        <v>85</v>
      </c>
      <c r="W135" t="s">
        <v>168</v>
      </c>
      <c r="X135" s="16" t="str">
        <f t="shared" si="21"/>
        <v xml:space="preserve">Maxus (Switzerland) - CHE - Fiat Group - 2016_Abarth_Januar - </v>
      </c>
      <c r="Y135" s="17" t="s">
        <v>410</v>
      </c>
      <c r="Z135" s="16" t="str">
        <f t="shared" si="22"/>
        <v>Maxus (Switzerland)</v>
      </c>
      <c r="AA135" s="16" t="str">
        <f t="shared" si="23"/>
        <v>Maxus (Switzerland) - CHE - Fiat Group</v>
      </c>
      <c r="AB135" s="16" t="str">
        <f t="shared" si="24"/>
        <v>Xaxis TV_XAXIS-XT-ROLLS-F</v>
      </c>
      <c r="AC135" s="16" t="str">
        <f>VLOOKUP($U135,Sheet3!$A$1:$D$438,3,FALSE)</f>
        <v>25.01.2016</v>
      </c>
      <c r="AD135" s="16" t="str">
        <f>VLOOKUP($U135,Sheet3!$A$1:$D$438,4,FALSE)</f>
        <v>14.02.2016</v>
      </c>
      <c r="AE135" s="20" t="str">
        <f t="shared" si="25"/>
        <v>Xaxis TV_XAXIS-XT-ROLLS-F_Januar 2016</v>
      </c>
      <c r="AF135" s="20" t="s">
        <v>816</v>
      </c>
      <c r="AG135" s="20" t="str">
        <f t="shared" si="26"/>
        <v>Xaxis TV</v>
      </c>
      <c r="AH135" s="20" t="s">
        <v>420</v>
      </c>
      <c r="AI135" s="21">
        <f t="shared" si="18"/>
        <v>29.003984063745019</v>
      </c>
      <c r="AJ135" s="21">
        <f t="shared" si="19"/>
        <v>145.6</v>
      </c>
      <c r="AK135" s="22">
        <f t="shared" si="20"/>
        <v>5020</v>
      </c>
      <c r="AL135" s="20" t="s">
        <v>653</v>
      </c>
      <c r="AM135" s="20">
        <f>$AJ135*VLOOKUP($AL135,Sheet2!$C$1:$D$66,2,FALSE)</f>
        <v>88.815999999999988</v>
      </c>
    </row>
    <row r="136" spans="1:39" x14ac:dyDescent="0.25">
      <c r="A136" s="1">
        <v>42404</v>
      </c>
      <c r="B136" s="2">
        <v>17847</v>
      </c>
      <c r="C136" s="3">
        <v>0</v>
      </c>
      <c r="D136" s="4">
        <v>3</v>
      </c>
      <c r="E136" s="5" t="s">
        <v>77</v>
      </c>
      <c r="F136" s="6">
        <v>70.02</v>
      </c>
      <c r="G136" s="7" t="s">
        <v>22</v>
      </c>
      <c r="H136" s="8" t="s">
        <v>23</v>
      </c>
      <c r="I136" s="9">
        <v>4.2889999999999997</v>
      </c>
      <c r="J136" s="6">
        <v>0</v>
      </c>
      <c r="K136" s="6">
        <v>9.9499999999999993</v>
      </c>
      <c r="L136" s="6">
        <v>124.4</v>
      </c>
      <c r="M136" s="6">
        <v>134.35</v>
      </c>
      <c r="N136" s="10" t="s">
        <v>67</v>
      </c>
      <c r="O136" s="10" t="s">
        <v>160</v>
      </c>
      <c r="P136" s="11" t="s">
        <v>32</v>
      </c>
      <c r="Q136" s="11" t="s">
        <v>73</v>
      </c>
      <c r="R136" s="1">
        <v>42370</v>
      </c>
      <c r="S136" s="1">
        <v>42593</v>
      </c>
      <c r="T136" s="12" t="s">
        <v>25</v>
      </c>
      <c r="U136" s="13" t="s">
        <v>260</v>
      </c>
      <c r="V136" s="13" t="s">
        <v>85</v>
      </c>
      <c r="W136" t="s">
        <v>168</v>
      </c>
      <c r="X136" s="16" t="str">
        <f t="shared" si="21"/>
        <v xml:space="preserve">Maxus (Switzerland) - CHE - Fiat Group - 2016_Abarth_Januar - </v>
      </c>
      <c r="Y136" s="17" t="s">
        <v>410</v>
      </c>
      <c r="Z136" s="16" t="str">
        <f t="shared" si="22"/>
        <v>Maxus (Switzerland)</v>
      </c>
      <c r="AA136" s="16" t="str">
        <f t="shared" si="23"/>
        <v>Maxus (Switzerland) - CHE - Fiat Group</v>
      </c>
      <c r="AB136" s="16" t="str">
        <f t="shared" si="24"/>
        <v>Xaxis TV_XAXIS-XT-ROLLS-I</v>
      </c>
      <c r="AC136" s="16" t="str">
        <f>VLOOKUP($U136,Sheet3!$A$1:$D$438,3,FALSE)</f>
        <v>25.01.2016</v>
      </c>
      <c r="AD136" s="16" t="str">
        <f>VLOOKUP($U136,Sheet3!$A$1:$D$438,4,FALSE)</f>
        <v>14.02.2016</v>
      </c>
      <c r="AE136" s="20" t="str">
        <f t="shared" si="25"/>
        <v>Xaxis TV_XAXIS-XT-ROLLS-I_Januar 2016</v>
      </c>
      <c r="AF136" s="20" t="s">
        <v>816</v>
      </c>
      <c r="AG136" s="20" t="str">
        <f t="shared" si="26"/>
        <v>Xaxis TV</v>
      </c>
      <c r="AH136" s="20" t="s">
        <v>420</v>
      </c>
      <c r="AI136" s="21">
        <f t="shared" si="18"/>
        <v>29.004429937048265</v>
      </c>
      <c r="AJ136" s="21">
        <f t="shared" si="19"/>
        <v>124.4</v>
      </c>
      <c r="AK136" s="22">
        <f t="shared" si="20"/>
        <v>4289</v>
      </c>
      <c r="AL136" s="20" t="s">
        <v>653</v>
      </c>
      <c r="AM136" s="20">
        <f>$AJ136*VLOOKUP($AL136,Sheet2!$C$1:$D$66,2,FALSE)</f>
        <v>75.884</v>
      </c>
    </row>
    <row r="137" spans="1:39" x14ac:dyDescent="0.25">
      <c r="A137" s="1">
        <v>42404</v>
      </c>
      <c r="B137" s="2">
        <v>17848</v>
      </c>
      <c r="C137" s="3">
        <v>0</v>
      </c>
      <c r="D137" s="4">
        <v>1</v>
      </c>
      <c r="E137" s="5" t="s">
        <v>65</v>
      </c>
      <c r="F137" s="6">
        <v>2881.85</v>
      </c>
      <c r="G137" s="7" t="s">
        <v>22</v>
      </c>
      <c r="H137" s="8" t="s">
        <v>23</v>
      </c>
      <c r="I137" s="9">
        <v>388.803</v>
      </c>
      <c r="J137" s="6">
        <v>0</v>
      </c>
      <c r="K137" s="6">
        <v>746.5</v>
      </c>
      <c r="L137" s="6">
        <v>9331.25</v>
      </c>
      <c r="M137" s="6">
        <v>10077.75</v>
      </c>
      <c r="N137" s="10" t="s">
        <v>67</v>
      </c>
      <c r="O137" s="10" t="s">
        <v>160</v>
      </c>
      <c r="P137" s="11" t="s">
        <v>32</v>
      </c>
      <c r="Q137" s="11" t="s">
        <v>52</v>
      </c>
      <c r="R137" s="1">
        <v>42370</v>
      </c>
      <c r="S137" s="1">
        <v>42593</v>
      </c>
      <c r="T137" s="12" t="s">
        <v>25</v>
      </c>
      <c r="U137" s="13" t="s">
        <v>257</v>
      </c>
      <c r="V137" s="13" t="s">
        <v>85</v>
      </c>
      <c r="W137" t="s">
        <v>168</v>
      </c>
      <c r="X137" s="16" t="str">
        <f t="shared" si="21"/>
        <v xml:space="preserve">Maxus (Switzerland) - CHE - Fiat Group - 2016_Jeep_Renegade_Januar - </v>
      </c>
      <c r="Y137" s="17" t="s">
        <v>410</v>
      </c>
      <c r="Z137" s="16" t="str">
        <f t="shared" si="22"/>
        <v>Maxus (Switzerland)</v>
      </c>
      <c r="AA137" s="16" t="str">
        <f t="shared" si="23"/>
        <v>Maxus (Switzerland) - CHE - Fiat Group</v>
      </c>
      <c r="AB137" s="16" t="str">
        <f t="shared" si="24"/>
        <v>Xaxis Premium_XAXIS-XP-WB-D</v>
      </c>
      <c r="AC137" s="16" t="str">
        <f>VLOOKUP($U137,Sheet3!$A$1:$D$438,3,FALSE)</f>
        <v>18.01.2016</v>
      </c>
      <c r="AD137" s="16" t="str">
        <f>VLOOKUP($U137,Sheet3!$A$1:$D$438,4,FALSE)</f>
        <v>07.02.2016</v>
      </c>
      <c r="AE137" s="20" t="str">
        <f t="shared" si="25"/>
        <v>Xaxis Premium_XAXIS-XP-WB-D_Januar 2016</v>
      </c>
      <c r="AF137" s="20" t="s">
        <v>415</v>
      </c>
      <c r="AG137" s="20" t="str">
        <f t="shared" si="26"/>
        <v>Xaxis Premium</v>
      </c>
      <c r="AH137" s="20" t="s">
        <v>420</v>
      </c>
      <c r="AI137" s="21">
        <f t="shared" si="18"/>
        <v>23.999943416074466</v>
      </c>
      <c r="AJ137" s="21">
        <f t="shared" si="19"/>
        <v>9331.25</v>
      </c>
      <c r="AK137" s="22">
        <f t="shared" si="20"/>
        <v>388803</v>
      </c>
      <c r="AL137" s="20" t="s">
        <v>654</v>
      </c>
      <c r="AM137" s="20">
        <f>$AJ137*VLOOKUP($AL137,Sheet2!$C$1:$D$66,2,FALSE)</f>
        <v>5225.5000000000009</v>
      </c>
    </row>
    <row r="138" spans="1:39" x14ac:dyDescent="0.25">
      <c r="A138" s="1">
        <v>42404</v>
      </c>
      <c r="B138" s="2">
        <v>17848</v>
      </c>
      <c r="C138" s="3">
        <v>0</v>
      </c>
      <c r="D138" s="4">
        <v>2</v>
      </c>
      <c r="E138" s="5" t="s">
        <v>69</v>
      </c>
      <c r="F138" s="6">
        <v>822.67</v>
      </c>
      <c r="G138" s="7" t="s">
        <v>22</v>
      </c>
      <c r="H138" s="8" t="s">
        <v>23</v>
      </c>
      <c r="I138" s="9">
        <v>136.767</v>
      </c>
      <c r="J138" s="6">
        <v>0</v>
      </c>
      <c r="K138" s="6">
        <v>262.60000000000002</v>
      </c>
      <c r="L138" s="6">
        <v>3282.4</v>
      </c>
      <c r="M138" s="6">
        <v>3545</v>
      </c>
      <c r="N138" s="10" t="s">
        <v>67</v>
      </c>
      <c r="O138" s="10" t="s">
        <v>160</v>
      </c>
      <c r="P138" s="11" t="s">
        <v>32</v>
      </c>
      <c r="Q138" s="11" t="s">
        <v>52</v>
      </c>
      <c r="R138" s="1">
        <v>42370</v>
      </c>
      <c r="S138" s="1">
        <v>42593</v>
      </c>
      <c r="T138" s="12" t="s">
        <v>25</v>
      </c>
      <c r="U138" s="13" t="s">
        <v>257</v>
      </c>
      <c r="V138" s="13" t="s">
        <v>85</v>
      </c>
      <c r="W138" t="s">
        <v>168</v>
      </c>
      <c r="X138" s="16" t="str">
        <f t="shared" si="21"/>
        <v xml:space="preserve">Maxus (Switzerland) - CHE - Fiat Group - 2016_Jeep_Renegade_Januar - </v>
      </c>
      <c r="Y138" s="17" t="s">
        <v>410</v>
      </c>
      <c r="Z138" s="16" t="str">
        <f t="shared" si="22"/>
        <v>Maxus (Switzerland)</v>
      </c>
      <c r="AA138" s="16" t="str">
        <f t="shared" si="23"/>
        <v>Maxus (Switzerland) - CHE - Fiat Group</v>
      </c>
      <c r="AB138" s="16" t="str">
        <f t="shared" si="24"/>
        <v>Xaxis Premium_XAXIS-XP-WB-F</v>
      </c>
      <c r="AC138" s="16" t="str">
        <f>VLOOKUP($U138,Sheet3!$A$1:$D$438,3,FALSE)</f>
        <v>18.01.2016</v>
      </c>
      <c r="AD138" s="16" t="str">
        <f>VLOOKUP($U138,Sheet3!$A$1:$D$438,4,FALSE)</f>
        <v>07.02.2016</v>
      </c>
      <c r="AE138" s="20" t="str">
        <f t="shared" si="25"/>
        <v>Xaxis Premium_XAXIS-XP-WB-F_Januar 2016</v>
      </c>
      <c r="AF138" s="20" t="s">
        <v>415</v>
      </c>
      <c r="AG138" s="20" t="str">
        <f t="shared" si="26"/>
        <v>Xaxis Premium</v>
      </c>
      <c r="AH138" s="20" t="s">
        <v>420</v>
      </c>
      <c r="AI138" s="21">
        <f t="shared" si="18"/>
        <v>23.99994150635753</v>
      </c>
      <c r="AJ138" s="21">
        <f t="shared" si="19"/>
        <v>3282.4</v>
      </c>
      <c r="AK138" s="22">
        <f t="shared" si="20"/>
        <v>136767</v>
      </c>
      <c r="AL138" s="20" t="s">
        <v>654</v>
      </c>
      <c r="AM138" s="20">
        <f>$AJ138*VLOOKUP($AL138,Sheet2!$C$1:$D$66,2,FALSE)</f>
        <v>1838.1440000000002</v>
      </c>
    </row>
    <row r="139" spans="1:39" x14ac:dyDescent="0.25">
      <c r="A139" s="1">
        <v>42404</v>
      </c>
      <c r="B139" s="2">
        <v>17848</v>
      </c>
      <c r="C139" s="3">
        <v>0</v>
      </c>
      <c r="D139" s="4">
        <v>3</v>
      </c>
      <c r="E139" s="5" t="s">
        <v>70</v>
      </c>
      <c r="F139" s="6">
        <v>264.37</v>
      </c>
      <c r="G139" s="7" t="s">
        <v>22</v>
      </c>
      <c r="H139" s="8" t="s">
        <v>23</v>
      </c>
      <c r="I139" s="9">
        <v>46.658999999999999</v>
      </c>
      <c r="J139" s="6">
        <v>0</v>
      </c>
      <c r="K139" s="6">
        <v>89.6</v>
      </c>
      <c r="L139" s="6">
        <v>1119.8</v>
      </c>
      <c r="M139" s="6">
        <v>1209.4000000000001</v>
      </c>
      <c r="N139" s="10" t="s">
        <v>67</v>
      </c>
      <c r="O139" s="10" t="s">
        <v>160</v>
      </c>
      <c r="P139" s="11" t="s">
        <v>32</v>
      </c>
      <c r="Q139" s="11" t="s">
        <v>52</v>
      </c>
      <c r="R139" s="1">
        <v>42370</v>
      </c>
      <c r="S139" s="1">
        <v>42593</v>
      </c>
      <c r="T139" s="12" t="s">
        <v>25</v>
      </c>
      <c r="U139" s="13" t="s">
        <v>257</v>
      </c>
      <c r="V139" s="13" t="s">
        <v>85</v>
      </c>
      <c r="W139" t="s">
        <v>168</v>
      </c>
      <c r="X139" s="16" t="str">
        <f t="shared" si="21"/>
        <v xml:space="preserve">Maxus (Switzerland) - CHE - Fiat Group - 2016_Jeep_Renegade_Januar - </v>
      </c>
      <c r="Y139" s="17" t="s">
        <v>410</v>
      </c>
      <c r="Z139" s="16" t="str">
        <f t="shared" si="22"/>
        <v>Maxus (Switzerland)</v>
      </c>
      <c r="AA139" s="16" t="str">
        <f t="shared" si="23"/>
        <v>Maxus (Switzerland) - CHE - Fiat Group</v>
      </c>
      <c r="AB139" s="16" t="str">
        <f t="shared" si="24"/>
        <v>Xaxis Premium_XAXIS-XP-WB-I</v>
      </c>
      <c r="AC139" s="16" t="str">
        <f>VLOOKUP($U139,Sheet3!$A$1:$D$438,3,FALSE)</f>
        <v>18.01.2016</v>
      </c>
      <c r="AD139" s="16" t="str">
        <f>VLOOKUP($U139,Sheet3!$A$1:$D$438,4,FALSE)</f>
        <v>07.02.2016</v>
      </c>
      <c r="AE139" s="20" t="str">
        <f t="shared" si="25"/>
        <v>Xaxis Premium_XAXIS-XP-WB-I_Januar 2016</v>
      </c>
      <c r="AF139" s="20" t="s">
        <v>415</v>
      </c>
      <c r="AG139" s="20" t="str">
        <f t="shared" si="26"/>
        <v>Xaxis Premium</v>
      </c>
      <c r="AH139" s="20" t="s">
        <v>420</v>
      </c>
      <c r="AI139" s="21">
        <f t="shared" si="18"/>
        <v>23.999657086521356</v>
      </c>
      <c r="AJ139" s="21">
        <f t="shared" si="19"/>
        <v>1119.8</v>
      </c>
      <c r="AK139" s="22">
        <f t="shared" si="20"/>
        <v>46659</v>
      </c>
      <c r="AL139" s="20" t="s">
        <v>654</v>
      </c>
      <c r="AM139" s="20">
        <f>$AJ139*VLOOKUP($AL139,Sheet2!$C$1:$D$66,2,FALSE)</f>
        <v>627.08800000000008</v>
      </c>
    </row>
    <row r="140" spans="1:39" x14ac:dyDescent="0.25">
      <c r="A140" s="1">
        <v>42404</v>
      </c>
      <c r="B140" s="2">
        <v>17849</v>
      </c>
      <c r="C140" s="3">
        <v>0</v>
      </c>
      <c r="D140" s="4">
        <v>1</v>
      </c>
      <c r="E140" s="5" t="s">
        <v>72</v>
      </c>
      <c r="F140" s="6">
        <v>4080.43</v>
      </c>
      <c r="G140" s="7" t="s">
        <v>22</v>
      </c>
      <c r="H140" s="8" t="s">
        <v>23</v>
      </c>
      <c r="I140" s="9">
        <v>241.374</v>
      </c>
      <c r="J140" s="6">
        <v>0</v>
      </c>
      <c r="K140" s="6">
        <v>560</v>
      </c>
      <c r="L140" s="6">
        <v>6999.85</v>
      </c>
      <c r="M140" s="6">
        <v>7559.85</v>
      </c>
      <c r="N140" s="10" t="s">
        <v>67</v>
      </c>
      <c r="O140" s="10" t="s">
        <v>160</v>
      </c>
      <c r="P140" s="11" t="s">
        <v>32</v>
      </c>
      <c r="Q140" s="11" t="s">
        <v>73</v>
      </c>
      <c r="R140" s="1">
        <v>42370</v>
      </c>
      <c r="S140" s="1">
        <v>42593</v>
      </c>
      <c r="T140" s="12" t="s">
        <v>25</v>
      </c>
      <c r="U140" s="13" t="s">
        <v>259</v>
      </c>
      <c r="V140" s="13" t="s">
        <v>85</v>
      </c>
      <c r="W140" t="s">
        <v>168</v>
      </c>
      <c r="X140" s="16" t="str">
        <f t="shared" si="21"/>
        <v xml:space="preserve">Maxus (Switzerland) - CHE - Fiat Group - 2016_Jeep_Range_Januar_2016 - </v>
      </c>
      <c r="Y140" s="17" t="s">
        <v>410</v>
      </c>
      <c r="Z140" s="16" t="str">
        <f t="shared" si="22"/>
        <v>Maxus (Switzerland)</v>
      </c>
      <c r="AA140" s="16" t="str">
        <f t="shared" si="23"/>
        <v>Maxus (Switzerland) - CHE - Fiat Group</v>
      </c>
      <c r="AB140" s="16" t="str">
        <f t="shared" si="24"/>
        <v>Xaxis TV_XAXIS-XT-ROLLS-D</v>
      </c>
      <c r="AC140" s="16" t="str">
        <f>VLOOKUP($U140,Sheet3!$A$1:$D$438,3,FALSE)</f>
        <v>18.01.2016</v>
      </c>
      <c r="AD140" s="16" t="str">
        <f>VLOOKUP($U140,Sheet3!$A$1:$D$438,4,FALSE)</f>
        <v>31.01.2016</v>
      </c>
      <c r="AE140" s="20" t="str">
        <f t="shared" si="25"/>
        <v>Xaxis TV_XAXIS-XT-ROLLS-D_Januar 2016</v>
      </c>
      <c r="AF140" s="20" t="s">
        <v>816</v>
      </c>
      <c r="AG140" s="20" t="str">
        <f t="shared" si="26"/>
        <v>Xaxis TV</v>
      </c>
      <c r="AH140" s="20" t="s">
        <v>420</v>
      </c>
      <c r="AI140" s="21">
        <f t="shared" ref="AI140:AI191" si="27">(AJ140/AK140)*1000</f>
        <v>29.00001657179315</v>
      </c>
      <c r="AJ140" s="21">
        <f t="shared" ref="AJ140:AJ191" si="28">L140</f>
        <v>6999.85</v>
      </c>
      <c r="AK140" s="22">
        <f t="shared" ref="AK140:AK191" si="29">I140*1000</f>
        <v>241374</v>
      </c>
      <c r="AL140" s="20" t="s">
        <v>653</v>
      </c>
      <c r="AM140" s="20">
        <f>$AJ140*VLOOKUP($AL140,Sheet2!$C$1:$D$66,2,FALSE)</f>
        <v>4269.9085000000005</v>
      </c>
    </row>
    <row r="141" spans="1:39" x14ac:dyDescent="0.25">
      <c r="A141" s="1">
        <v>42404</v>
      </c>
      <c r="B141" s="2">
        <v>17849</v>
      </c>
      <c r="C141" s="3">
        <v>0</v>
      </c>
      <c r="D141" s="4">
        <v>2</v>
      </c>
      <c r="E141" s="5" t="s">
        <v>76</v>
      </c>
      <c r="F141" s="6">
        <v>1394.56</v>
      </c>
      <c r="G141" s="7" t="s">
        <v>22</v>
      </c>
      <c r="H141" s="8" t="s">
        <v>23</v>
      </c>
      <c r="I141" s="9">
        <v>86.204999999999998</v>
      </c>
      <c r="J141" s="6">
        <v>0</v>
      </c>
      <c r="K141" s="6">
        <v>200</v>
      </c>
      <c r="L141" s="6">
        <v>2499.9499999999998</v>
      </c>
      <c r="M141" s="6">
        <v>2699.95</v>
      </c>
      <c r="N141" s="10" t="s">
        <v>67</v>
      </c>
      <c r="O141" s="10" t="s">
        <v>160</v>
      </c>
      <c r="P141" s="11" t="s">
        <v>32</v>
      </c>
      <c r="Q141" s="11" t="s">
        <v>73</v>
      </c>
      <c r="R141" s="1">
        <v>42370</v>
      </c>
      <c r="S141" s="1">
        <v>42593</v>
      </c>
      <c r="T141" s="12" t="s">
        <v>25</v>
      </c>
      <c r="U141" s="13" t="s">
        <v>259</v>
      </c>
      <c r="V141" s="13" t="s">
        <v>85</v>
      </c>
      <c r="W141" t="s">
        <v>168</v>
      </c>
      <c r="X141" s="16" t="str">
        <f t="shared" si="21"/>
        <v xml:space="preserve">Maxus (Switzerland) - CHE - Fiat Group - 2016_Jeep_Range_Januar_2016 - </v>
      </c>
      <c r="Y141" s="17" t="s">
        <v>410</v>
      </c>
      <c r="Z141" s="16" t="str">
        <f t="shared" si="22"/>
        <v>Maxus (Switzerland)</v>
      </c>
      <c r="AA141" s="16" t="str">
        <f t="shared" si="23"/>
        <v>Maxus (Switzerland) - CHE - Fiat Group</v>
      </c>
      <c r="AB141" s="16" t="str">
        <f t="shared" si="24"/>
        <v>Xaxis TV_XAXIS-XT-ROLLS-F</v>
      </c>
      <c r="AC141" s="16" t="str">
        <f>VLOOKUP($U141,Sheet3!$A$1:$D$438,3,FALSE)</f>
        <v>18.01.2016</v>
      </c>
      <c r="AD141" s="16" t="str">
        <f>VLOOKUP($U141,Sheet3!$A$1:$D$438,4,FALSE)</f>
        <v>31.01.2016</v>
      </c>
      <c r="AE141" s="20" t="str">
        <f t="shared" si="25"/>
        <v>Xaxis TV_XAXIS-XT-ROLLS-F_Januar 2016</v>
      </c>
      <c r="AF141" s="20" t="s">
        <v>816</v>
      </c>
      <c r="AG141" s="20" t="str">
        <f t="shared" si="26"/>
        <v>Xaxis TV</v>
      </c>
      <c r="AH141" s="20" t="s">
        <v>420</v>
      </c>
      <c r="AI141" s="21">
        <f t="shared" si="27"/>
        <v>29.000058001276027</v>
      </c>
      <c r="AJ141" s="21">
        <f t="shared" si="28"/>
        <v>2499.9499999999998</v>
      </c>
      <c r="AK141" s="22">
        <f t="shared" si="29"/>
        <v>86205</v>
      </c>
      <c r="AL141" s="20" t="s">
        <v>653</v>
      </c>
      <c r="AM141" s="20">
        <f>$AJ141*VLOOKUP($AL141,Sheet2!$C$1:$D$66,2,FALSE)</f>
        <v>1524.9694999999999</v>
      </c>
    </row>
    <row r="142" spans="1:39" x14ac:dyDescent="0.25">
      <c r="A142" s="1">
        <v>42404</v>
      </c>
      <c r="B142" s="2">
        <v>17849</v>
      </c>
      <c r="C142" s="3">
        <v>0</v>
      </c>
      <c r="D142" s="4">
        <v>3</v>
      </c>
      <c r="E142" s="5" t="s">
        <v>77</v>
      </c>
      <c r="F142" s="6">
        <v>281.60000000000002</v>
      </c>
      <c r="G142" s="7" t="s">
        <v>22</v>
      </c>
      <c r="H142" s="8" t="s">
        <v>23</v>
      </c>
      <c r="I142" s="9">
        <v>17.25</v>
      </c>
      <c r="J142" s="6">
        <v>0</v>
      </c>
      <c r="K142" s="6">
        <v>40</v>
      </c>
      <c r="L142" s="6">
        <v>500.25</v>
      </c>
      <c r="M142" s="6">
        <v>540.25</v>
      </c>
      <c r="N142" s="10" t="s">
        <v>67</v>
      </c>
      <c r="O142" s="10" t="s">
        <v>160</v>
      </c>
      <c r="P142" s="11" t="s">
        <v>32</v>
      </c>
      <c r="Q142" s="11" t="s">
        <v>73</v>
      </c>
      <c r="R142" s="1">
        <v>42370</v>
      </c>
      <c r="S142" s="1">
        <v>42593</v>
      </c>
      <c r="T142" s="12" t="s">
        <v>25</v>
      </c>
      <c r="U142" s="13" t="s">
        <v>259</v>
      </c>
      <c r="V142" s="13" t="s">
        <v>85</v>
      </c>
      <c r="W142" t="s">
        <v>168</v>
      </c>
      <c r="X142" s="16" t="str">
        <f t="shared" si="21"/>
        <v xml:space="preserve">Maxus (Switzerland) - CHE - Fiat Group - 2016_Jeep_Range_Januar_2016 - </v>
      </c>
      <c r="Y142" s="17" t="s">
        <v>410</v>
      </c>
      <c r="Z142" s="16" t="str">
        <f t="shared" si="22"/>
        <v>Maxus (Switzerland)</v>
      </c>
      <c r="AA142" s="16" t="str">
        <f t="shared" si="23"/>
        <v>Maxus (Switzerland) - CHE - Fiat Group</v>
      </c>
      <c r="AB142" s="16" t="str">
        <f t="shared" si="24"/>
        <v>Xaxis TV_XAXIS-XT-ROLLS-I</v>
      </c>
      <c r="AC142" s="16" t="str">
        <f>VLOOKUP($U142,Sheet3!$A$1:$D$438,3,FALSE)</f>
        <v>18.01.2016</v>
      </c>
      <c r="AD142" s="16" t="str">
        <f>VLOOKUP($U142,Sheet3!$A$1:$D$438,4,FALSE)</f>
        <v>31.01.2016</v>
      </c>
      <c r="AE142" s="20" t="str">
        <f t="shared" si="25"/>
        <v>Xaxis TV_XAXIS-XT-ROLLS-I_Januar 2016</v>
      </c>
      <c r="AF142" s="20" t="s">
        <v>816</v>
      </c>
      <c r="AG142" s="20" t="str">
        <f t="shared" si="26"/>
        <v>Xaxis TV</v>
      </c>
      <c r="AH142" s="20" t="s">
        <v>420</v>
      </c>
      <c r="AI142" s="21">
        <f t="shared" si="27"/>
        <v>29</v>
      </c>
      <c r="AJ142" s="21">
        <f t="shared" si="28"/>
        <v>500.25</v>
      </c>
      <c r="AK142" s="22">
        <f t="shared" si="29"/>
        <v>17250</v>
      </c>
      <c r="AL142" s="20" t="s">
        <v>653</v>
      </c>
      <c r="AM142" s="20">
        <f>$AJ142*VLOOKUP($AL142,Sheet2!$C$1:$D$66,2,FALSE)</f>
        <v>305.15249999999997</v>
      </c>
    </row>
    <row r="143" spans="1:39" x14ac:dyDescent="0.25">
      <c r="A143" s="1">
        <v>42404</v>
      </c>
      <c r="B143" s="2">
        <v>17850</v>
      </c>
      <c r="C143" s="3">
        <v>0</v>
      </c>
      <c r="D143" s="4">
        <v>1</v>
      </c>
      <c r="E143" s="5" t="s">
        <v>65</v>
      </c>
      <c r="F143" s="6">
        <v>190.59</v>
      </c>
      <c r="G143" s="7" t="s">
        <v>22</v>
      </c>
      <c r="H143" s="8" t="s">
        <v>23</v>
      </c>
      <c r="I143" s="9">
        <v>25.713999999999999</v>
      </c>
      <c r="J143" s="6">
        <v>0</v>
      </c>
      <c r="K143" s="6">
        <v>65.849999999999994</v>
      </c>
      <c r="L143" s="6">
        <v>822.85</v>
      </c>
      <c r="M143" s="6">
        <v>888.7</v>
      </c>
      <c r="N143" s="10" t="s">
        <v>94</v>
      </c>
      <c r="O143" s="10" t="s">
        <v>160</v>
      </c>
      <c r="P143" s="11" t="s">
        <v>32</v>
      </c>
      <c r="Q143" s="11" t="s">
        <v>52</v>
      </c>
      <c r="R143" s="1">
        <v>42370</v>
      </c>
      <c r="S143" s="1">
        <v>42593</v>
      </c>
      <c r="T143" s="12" t="s">
        <v>25</v>
      </c>
      <c r="U143" s="13" t="s">
        <v>406</v>
      </c>
      <c r="V143" s="13" t="s">
        <v>85</v>
      </c>
      <c r="W143" t="s">
        <v>174</v>
      </c>
      <c r="X143" s="16" t="str">
        <f t="shared" si="21"/>
        <v xml:space="preserve">Maxus (Switzerland) - CHE - Maserati (Switzerland) - 2016_Händlerkampagne_Q1 - </v>
      </c>
      <c r="Y143" s="17" t="s">
        <v>410</v>
      </c>
      <c r="Z143" s="16" t="str">
        <f t="shared" si="22"/>
        <v>Maxus (Switzerland)</v>
      </c>
      <c r="AA143" s="16" t="str">
        <f t="shared" si="23"/>
        <v>Maxus (Switzerland) - CHE - Maserati (Switzerland)</v>
      </c>
      <c r="AB143" s="16" t="str">
        <f t="shared" si="24"/>
        <v>Xaxis Premium_XAXIS-XP-WB-D</v>
      </c>
      <c r="AC143" s="16" t="str">
        <f>VLOOKUP($U143,Sheet3!$A$1:$D$438,3,FALSE)</f>
        <v>21.01.2016</v>
      </c>
      <c r="AD143" s="16" t="str">
        <f>VLOOKUP($U143,Sheet3!$A$1:$D$438,4,FALSE)</f>
        <v>31.03.2016</v>
      </c>
      <c r="AE143" s="20" t="str">
        <f t="shared" si="25"/>
        <v>Xaxis Premium_XAXIS-XP-WB-D_Januar 2016</v>
      </c>
      <c r="AF143" s="20" t="s">
        <v>415</v>
      </c>
      <c r="AG143" s="20" t="str">
        <f t="shared" si="26"/>
        <v>Xaxis Premium</v>
      </c>
      <c r="AH143" s="20" t="s">
        <v>420</v>
      </c>
      <c r="AI143" s="21">
        <f t="shared" si="27"/>
        <v>32.000077778641987</v>
      </c>
      <c r="AJ143" s="21">
        <f t="shared" si="28"/>
        <v>822.85</v>
      </c>
      <c r="AK143" s="22">
        <f t="shared" si="29"/>
        <v>25714</v>
      </c>
      <c r="AL143" s="20" t="s">
        <v>654</v>
      </c>
      <c r="AM143" s="20">
        <f>$AJ143*VLOOKUP($AL143,Sheet2!$C$1:$D$66,2,FALSE)</f>
        <v>460.79600000000005</v>
      </c>
    </row>
    <row r="144" spans="1:39" x14ac:dyDescent="0.25">
      <c r="A144" s="1">
        <v>42404</v>
      </c>
      <c r="B144" s="2">
        <v>17850</v>
      </c>
      <c r="C144" s="3">
        <v>0</v>
      </c>
      <c r="D144" s="4">
        <v>2</v>
      </c>
      <c r="E144" s="5" t="s">
        <v>69</v>
      </c>
      <c r="F144" s="6">
        <v>6.85</v>
      </c>
      <c r="G144" s="7" t="s">
        <v>22</v>
      </c>
      <c r="H144" s="8" t="s">
        <v>23</v>
      </c>
      <c r="I144" s="9">
        <v>1.1379999999999999</v>
      </c>
      <c r="J144" s="6">
        <v>0</v>
      </c>
      <c r="K144" s="6">
        <v>2.9</v>
      </c>
      <c r="L144" s="6">
        <v>36.450000000000003</v>
      </c>
      <c r="M144" s="6">
        <v>39.35</v>
      </c>
      <c r="N144" s="10" t="s">
        <v>94</v>
      </c>
      <c r="O144" s="10" t="s">
        <v>160</v>
      </c>
      <c r="P144" s="11" t="s">
        <v>32</v>
      </c>
      <c r="Q144" s="11" t="s">
        <v>52</v>
      </c>
      <c r="R144" s="1">
        <v>42370</v>
      </c>
      <c r="S144" s="1">
        <v>42593</v>
      </c>
      <c r="T144" s="12" t="s">
        <v>25</v>
      </c>
      <c r="U144" s="13" t="s">
        <v>406</v>
      </c>
      <c r="V144" s="13" t="s">
        <v>85</v>
      </c>
      <c r="W144" t="s">
        <v>174</v>
      </c>
      <c r="X144" s="16" t="str">
        <f t="shared" si="21"/>
        <v xml:space="preserve">Maxus (Switzerland) - CHE - Maserati (Switzerland) - 2016_Händlerkampagne_Q1 - </v>
      </c>
      <c r="Y144" s="17" t="s">
        <v>410</v>
      </c>
      <c r="Z144" s="16" t="str">
        <f t="shared" si="22"/>
        <v>Maxus (Switzerland)</v>
      </c>
      <c r="AA144" s="16" t="str">
        <f t="shared" si="23"/>
        <v>Maxus (Switzerland) - CHE - Maserati (Switzerland)</v>
      </c>
      <c r="AB144" s="16" t="str">
        <f t="shared" si="24"/>
        <v>Xaxis Premium_XAXIS-XP-WB-F</v>
      </c>
      <c r="AC144" s="16" t="str">
        <f>VLOOKUP($U144,Sheet3!$A$1:$D$438,3,FALSE)</f>
        <v>21.01.2016</v>
      </c>
      <c r="AD144" s="16" t="str">
        <f>VLOOKUP($U144,Sheet3!$A$1:$D$438,4,FALSE)</f>
        <v>31.03.2016</v>
      </c>
      <c r="AE144" s="20" t="str">
        <f t="shared" si="25"/>
        <v>Xaxis Premium_XAXIS-XP-WB-F_Januar 2016</v>
      </c>
      <c r="AF144" s="20" t="s">
        <v>415</v>
      </c>
      <c r="AG144" s="20" t="str">
        <f t="shared" si="26"/>
        <v>Xaxis Premium</v>
      </c>
      <c r="AH144" s="20" t="s">
        <v>420</v>
      </c>
      <c r="AI144" s="21">
        <f t="shared" si="27"/>
        <v>32.029876977152902</v>
      </c>
      <c r="AJ144" s="21">
        <f t="shared" si="28"/>
        <v>36.450000000000003</v>
      </c>
      <c r="AK144" s="22">
        <f t="shared" si="29"/>
        <v>1138</v>
      </c>
      <c r="AL144" s="20" t="s">
        <v>654</v>
      </c>
      <c r="AM144" s="20">
        <f>$AJ144*VLOOKUP($AL144,Sheet2!$C$1:$D$66,2,FALSE)</f>
        <v>20.412000000000003</v>
      </c>
    </row>
    <row r="145" spans="1:39" x14ac:dyDescent="0.25">
      <c r="A145" s="1">
        <v>42404</v>
      </c>
      <c r="B145" s="2">
        <v>17850</v>
      </c>
      <c r="C145" s="3">
        <v>0</v>
      </c>
      <c r="D145" s="4">
        <v>3</v>
      </c>
      <c r="E145" s="5" t="s">
        <v>70</v>
      </c>
      <c r="F145" s="6">
        <v>0.39</v>
      </c>
      <c r="G145" s="7" t="s">
        <v>22</v>
      </c>
      <c r="H145" s="8" t="s">
        <v>23</v>
      </c>
      <c r="I145" s="9">
        <v>6.8000000000000005E-2</v>
      </c>
      <c r="J145" s="6">
        <v>0</v>
      </c>
      <c r="K145" s="6">
        <v>0.15</v>
      </c>
      <c r="L145" s="6">
        <v>2.2000000000000002</v>
      </c>
      <c r="M145" s="6">
        <v>2.35</v>
      </c>
      <c r="N145" s="10" t="s">
        <v>94</v>
      </c>
      <c r="O145" s="10" t="s">
        <v>160</v>
      </c>
      <c r="P145" s="11" t="s">
        <v>32</v>
      </c>
      <c r="Q145" s="11" t="s">
        <v>52</v>
      </c>
      <c r="R145" s="1">
        <v>42370</v>
      </c>
      <c r="S145" s="1">
        <v>42593</v>
      </c>
      <c r="T145" s="12" t="s">
        <v>25</v>
      </c>
      <c r="U145" s="13" t="s">
        <v>406</v>
      </c>
      <c r="V145" s="13" t="s">
        <v>85</v>
      </c>
      <c r="W145" t="s">
        <v>174</v>
      </c>
      <c r="X145" s="16" t="str">
        <f t="shared" si="21"/>
        <v xml:space="preserve">Maxus (Switzerland) - CHE - Maserati (Switzerland) - 2016_Händlerkampagne_Q1 - </v>
      </c>
      <c r="Y145" s="17" t="s">
        <v>410</v>
      </c>
      <c r="Z145" s="16" t="str">
        <f t="shared" si="22"/>
        <v>Maxus (Switzerland)</v>
      </c>
      <c r="AA145" s="16" t="str">
        <f t="shared" si="23"/>
        <v>Maxus (Switzerland) - CHE - Maserati (Switzerland)</v>
      </c>
      <c r="AB145" s="16" t="str">
        <f t="shared" si="24"/>
        <v>Xaxis Premium_XAXIS-XP-WB-I</v>
      </c>
      <c r="AC145" s="16" t="str">
        <f>VLOOKUP($U145,Sheet3!$A$1:$D$438,3,FALSE)</f>
        <v>21.01.2016</v>
      </c>
      <c r="AD145" s="16" t="str">
        <f>VLOOKUP($U145,Sheet3!$A$1:$D$438,4,FALSE)</f>
        <v>31.03.2016</v>
      </c>
      <c r="AE145" s="20" t="str">
        <f t="shared" si="25"/>
        <v>Xaxis Premium_XAXIS-XP-WB-I_Januar 2016</v>
      </c>
      <c r="AF145" s="20" t="s">
        <v>415</v>
      </c>
      <c r="AG145" s="20" t="str">
        <f t="shared" si="26"/>
        <v>Xaxis Premium</v>
      </c>
      <c r="AH145" s="20" t="s">
        <v>420</v>
      </c>
      <c r="AI145" s="21">
        <f t="shared" si="27"/>
        <v>32.352941176470594</v>
      </c>
      <c r="AJ145" s="21">
        <f t="shared" si="28"/>
        <v>2.2000000000000002</v>
      </c>
      <c r="AK145" s="22">
        <f t="shared" si="29"/>
        <v>68</v>
      </c>
      <c r="AL145" s="20" t="s">
        <v>654</v>
      </c>
      <c r="AM145" s="20">
        <f>$AJ145*VLOOKUP($AL145,Sheet2!$C$1:$D$66,2,FALSE)</f>
        <v>1.2320000000000002</v>
      </c>
    </row>
    <row r="146" spans="1:39" x14ac:dyDescent="0.25">
      <c r="A146" s="1">
        <v>42404</v>
      </c>
      <c r="B146" s="2">
        <v>17850</v>
      </c>
      <c r="C146" s="3">
        <v>0</v>
      </c>
      <c r="D146" s="4">
        <v>4</v>
      </c>
      <c r="E146" s="5" t="s">
        <v>72</v>
      </c>
      <c r="F146" s="6">
        <v>265</v>
      </c>
      <c r="G146" s="7" t="s">
        <v>22</v>
      </c>
      <c r="H146" s="8" t="s">
        <v>23</v>
      </c>
      <c r="I146" s="9">
        <v>15.676</v>
      </c>
      <c r="J146" s="6">
        <v>0</v>
      </c>
      <c r="K146" s="6">
        <v>46.4</v>
      </c>
      <c r="L146" s="6">
        <v>580</v>
      </c>
      <c r="M146" s="6">
        <v>626.4</v>
      </c>
      <c r="N146" s="10" t="s">
        <v>94</v>
      </c>
      <c r="O146" s="10" t="s">
        <v>160</v>
      </c>
      <c r="P146" s="11" t="s">
        <v>32</v>
      </c>
      <c r="Q146" s="11" t="s">
        <v>73</v>
      </c>
      <c r="R146" s="1">
        <v>42370</v>
      </c>
      <c r="S146" s="1">
        <v>42593</v>
      </c>
      <c r="T146" s="12" t="s">
        <v>25</v>
      </c>
      <c r="U146" s="13" t="s">
        <v>406</v>
      </c>
      <c r="V146" s="13" t="s">
        <v>85</v>
      </c>
      <c r="W146" t="s">
        <v>174</v>
      </c>
      <c r="X146" s="16" t="str">
        <f t="shared" si="21"/>
        <v xml:space="preserve">Maxus (Switzerland) - CHE - Maserati (Switzerland) - 2016_Händlerkampagne_Q1 - </v>
      </c>
      <c r="Y146" s="17" t="s">
        <v>410</v>
      </c>
      <c r="Z146" s="16" t="str">
        <f t="shared" si="22"/>
        <v>Maxus (Switzerland)</v>
      </c>
      <c r="AA146" s="16" t="str">
        <f t="shared" si="23"/>
        <v>Maxus (Switzerland) - CHE - Maserati (Switzerland)</v>
      </c>
      <c r="AB146" s="16" t="str">
        <f t="shared" si="24"/>
        <v>Xaxis TV_XAXIS-XT-ROLLS-D</v>
      </c>
      <c r="AC146" s="16" t="str">
        <f>VLOOKUP($U146,Sheet3!$A$1:$D$438,3,FALSE)</f>
        <v>21.01.2016</v>
      </c>
      <c r="AD146" s="16" t="str">
        <f>VLOOKUP($U146,Sheet3!$A$1:$D$438,4,FALSE)</f>
        <v>31.03.2016</v>
      </c>
      <c r="AE146" s="20" t="str">
        <f t="shared" si="25"/>
        <v>Xaxis TV_XAXIS-XT-ROLLS-D_Januar 2016</v>
      </c>
      <c r="AF146" s="20" t="s">
        <v>816</v>
      </c>
      <c r="AG146" s="20" t="str">
        <f t="shared" si="26"/>
        <v>Xaxis TV</v>
      </c>
      <c r="AH146" s="20" t="s">
        <v>420</v>
      </c>
      <c r="AI146" s="21">
        <f t="shared" si="27"/>
        <v>36.999234498596579</v>
      </c>
      <c r="AJ146" s="21">
        <f t="shared" si="28"/>
        <v>580</v>
      </c>
      <c r="AK146" s="22">
        <f t="shared" si="29"/>
        <v>15676</v>
      </c>
      <c r="AL146" s="20" t="s">
        <v>653</v>
      </c>
      <c r="AM146" s="20">
        <f>$AJ146*VLOOKUP($AL146,Sheet2!$C$1:$D$66,2,FALSE)</f>
        <v>353.8</v>
      </c>
    </row>
    <row r="147" spans="1:39" x14ac:dyDescent="0.25">
      <c r="A147" s="1">
        <v>42404</v>
      </c>
      <c r="B147" s="2">
        <v>17850</v>
      </c>
      <c r="C147" s="3">
        <v>0</v>
      </c>
      <c r="D147" s="4">
        <v>5</v>
      </c>
      <c r="E147" s="5" t="s">
        <v>76</v>
      </c>
      <c r="F147" s="6">
        <v>5.92</v>
      </c>
      <c r="G147" s="7" t="s">
        <v>22</v>
      </c>
      <c r="H147" s="8" t="s">
        <v>23</v>
      </c>
      <c r="I147" s="9">
        <v>0.36599999999999999</v>
      </c>
      <c r="J147" s="6">
        <v>0</v>
      </c>
      <c r="K147" s="6">
        <v>1.1000000000000001</v>
      </c>
      <c r="L147" s="6">
        <v>13.55</v>
      </c>
      <c r="M147" s="6">
        <v>14.65</v>
      </c>
      <c r="N147" s="10" t="s">
        <v>94</v>
      </c>
      <c r="O147" s="10" t="s">
        <v>160</v>
      </c>
      <c r="P147" s="11" t="s">
        <v>32</v>
      </c>
      <c r="Q147" s="11" t="s">
        <v>73</v>
      </c>
      <c r="R147" s="1">
        <v>42370</v>
      </c>
      <c r="S147" s="1">
        <v>42593</v>
      </c>
      <c r="T147" s="12" t="s">
        <v>25</v>
      </c>
      <c r="U147" s="13" t="s">
        <v>406</v>
      </c>
      <c r="V147" s="13" t="s">
        <v>85</v>
      </c>
      <c r="W147" t="s">
        <v>174</v>
      </c>
      <c r="X147" s="16" t="str">
        <f t="shared" si="21"/>
        <v xml:space="preserve">Maxus (Switzerland) - CHE - Maserati (Switzerland) - 2016_Händlerkampagne_Q1 - </v>
      </c>
      <c r="Y147" s="17" t="s">
        <v>410</v>
      </c>
      <c r="Z147" s="16" t="str">
        <f t="shared" si="22"/>
        <v>Maxus (Switzerland)</v>
      </c>
      <c r="AA147" s="16" t="str">
        <f t="shared" si="23"/>
        <v>Maxus (Switzerland) - CHE - Maserati (Switzerland)</v>
      </c>
      <c r="AB147" s="16" t="str">
        <f t="shared" si="24"/>
        <v>Xaxis TV_XAXIS-XT-ROLLS-F</v>
      </c>
      <c r="AC147" s="16" t="str">
        <f>VLOOKUP($U147,Sheet3!$A$1:$D$438,3,FALSE)</f>
        <v>21.01.2016</v>
      </c>
      <c r="AD147" s="16" t="str">
        <f>VLOOKUP($U147,Sheet3!$A$1:$D$438,4,FALSE)</f>
        <v>31.03.2016</v>
      </c>
      <c r="AE147" s="20" t="str">
        <f t="shared" si="25"/>
        <v>Xaxis TV_XAXIS-XT-ROLLS-F_Januar 2016</v>
      </c>
      <c r="AF147" s="20" t="s">
        <v>816</v>
      </c>
      <c r="AG147" s="20" t="str">
        <f t="shared" si="26"/>
        <v>Xaxis TV</v>
      </c>
      <c r="AH147" s="20" t="s">
        <v>420</v>
      </c>
      <c r="AI147" s="21">
        <f t="shared" si="27"/>
        <v>37.021857923497272</v>
      </c>
      <c r="AJ147" s="21">
        <f t="shared" si="28"/>
        <v>13.55</v>
      </c>
      <c r="AK147" s="22">
        <f t="shared" si="29"/>
        <v>366</v>
      </c>
      <c r="AL147" s="20" t="s">
        <v>653</v>
      </c>
      <c r="AM147" s="20">
        <f>$AJ147*VLOOKUP($AL147,Sheet2!$C$1:$D$66,2,FALSE)</f>
        <v>8.2654999999999994</v>
      </c>
    </row>
    <row r="148" spans="1:39" x14ac:dyDescent="0.25">
      <c r="A148" s="1">
        <v>42404</v>
      </c>
      <c r="B148" s="2">
        <v>17850</v>
      </c>
      <c r="C148" s="3">
        <v>0</v>
      </c>
      <c r="D148" s="4">
        <v>6</v>
      </c>
      <c r="E148" s="5" t="s">
        <v>77</v>
      </c>
      <c r="F148" s="6">
        <v>0.36</v>
      </c>
      <c r="G148" s="7" t="s">
        <v>22</v>
      </c>
      <c r="H148" s="8" t="s">
        <v>23</v>
      </c>
      <c r="I148" s="9">
        <v>2.1999999999999999E-2</v>
      </c>
      <c r="J148" s="6">
        <v>0</v>
      </c>
      <c r="K148" s="6">
        <v>0.05</v>
      </c>
      <c r="L148" s="6">
        <v>0.85</v>
      </c>
      <c r="M148" s="6">
        <v>0.9</v>
      </c>
      <c r="N148" s="10" t="s">
        <v>94</v>
      </c>
      <c r="O148" s="10" t="s">
        <v>160</v>
      </c>
      <c r="P148" s="11" t="s">
        <v>32</v>
      </c>
      <c r="Q148" s="11" t="s">
        <v>73</v>
      </c>
      <c r="R148" s="1">
        <v>42370</v>
      </c>
      <c r="S148" s="1">
        <v>42593</v>
      </c>
      <c r="T148" s="12" t="s">
        <v>25</v>
      </c>
      <c r="U148" s="13" t="s">
        <v>406</v>
      </c>
      <c r="V148" s="13" t="s">
        <v>85</v>
      </c>
      <c r="W148" t="s">
        <v>174</v>
      </c>
      <c r="X148" s="16" t="str">
        <f t="shared" si="21"/>
        <v xml:space="preserve">Maxus (Switzerland) - CHE - Maserati (Switzerland) - 2016_Händlerkampagne_Q1 - </v>
      </c>
      <c r="Y148" s="17" t="s">
        <v>410</v>
      </c>
      <c r="Z148" s="16" t="str">
        <f t="shared" si="22"/>
        <v>Maxus (Switzerland)</v>
      </c>
      <c r="AA148" s="16" t="str">
        <f t="shared" si="23"/>
        <v>Maxus (Switzerland) - CHE - Maserati (Switzerland)</v>
      </c>
      <c r="AB148" s="16" t="str">
        <f t="shared" si="24"/>
        <v>Xaxis TV_XAXIS-XT-ROLLS-I</v>
      </c>
      <c r="AC148" s="16" t="str">
        <f>VLOOKUP($U148,Sheet3!$A$1:$D$438,3,FALSE)</f>
        <v>21.01.2016</v>
      </c>
      <c r="AD148" s="16" t="str">
        <f>VLOOKUP($U148,Sheet3!$A$1:$D$438,4,FALSE)</f>
        <v>31.03.2016</v>
      </c>
      <c r="AE148" s="20" t="str">
        <f t="shared" si="25"/>
        <v>Xaxis TV_XAXIS-XT-ROLLS-I_Januar 2016</v>
      </c>
      <c r="AF148" s="20" t="s">
        <v>816</v>
      </c>
      <c r="AG148" s="20" t="str">
        <f t="shared" si="26"/>
        <v>Xaxis TV</v>
      </c>
      <c r="AH148" s="20" t="s">
        <v>420</v>
      </c>
      <c r="AI148" s="21">
        <f t="shared" si="27"/>
        <v>38.636363636363633</v>
      </c>
      <c r="AJ148" s="21">
        <f t="shared" si="28"/>
        <v>0.85</v>
      </c>
      <c r="AK148" s="22">
        <f t="shared" si="29"/>
        <v>22</v>
      </c>
      <c r="AL148" s="20" t="s">
        <v>653</v>
      </c>
      <c r="AM148" s="20">
        <f>$AJ148*VLOOKUP($AL148,Sheet2!$C$1:$D$66,2,FALSE)</f>
        <v>0.51849999999999996</v>
      </c>
    </row>
    <row r="149" spans="1:39" x14ac:dyDescent="0.25">
      <c r="A149" s="1">
        <v>42404</v>
      </c>
      <c r="B149" s="2">
        <v>17853</v>
      </c>
      <c r="C149" s="3">
        <v>0</v>
      </c>
      <c r="D149" s="4">
        <v>1</v>
      </c>
      <c r="E149" s="5" t="s">
        <v>96</v>
      </c>
      <c r="F149" s="6">
        <v>0</v>
      </c>
      <c r="G149" s="7" t="s">
        <v>22</v>
      </c>
      <c r="H149" s="8" t="s">
        <v>23</v>
      </c>
      <c r="I149" s="9">
        <v>106.983</v>
      </c>
      <c r="J149" s="6">
        <v>0</v>
      </c>
      <c r="K149" s="6">
        <v>385.15</v>
      </c>
      <c r="L149" s="6">
        <v>4814.25</v>
      </c>
      <c r="M149" s="6">
        <v>5199.3999999999996</v>
      </c>
      <c r="N149" s="10" t="s">
        <v>27</v>
      </c>
      <c r="O149" s="10" t="s">
        <v>162</v>
      </c>
      <c r="P149" s="11" t="s">
        <v>32</v>
      </c>
      <c r="Q149" s="11" t="s">
        <v>73</v>
      </c>
      <c r="R149" s="1">
        <v>42370</v>
      </c>
      <c r="S149" s="1">
        <v>42593</v>
      </c>
      <c r="T149" s="12" t="s">
        <v>25</v>
      </c>
      <c r="U149" s="13" t="s">
        <v>289</v>
      </c>
      <c r="V149" s="13" t="s">
        <v>85</v>
      </c>
      <c r="W149" t="s">
        <v>179</v>
      </c>
      <c r="X149" s="16" t="str">
        <f t="shared" si="21"/>
        <v xml:space="preserve">MEC (Switzerland) - CHE - L'oreal - 2016_OAP_Indefectible - </v>
      </c>
      <c r="Y149" s="17" t="s">
        <v>410</v>
      </c>
      <c r="Z149" s="16" t="str">
        <f t="shared" si="22"/>
        <v>MEC (Switzerland)</v>
      </c>
      <c r="AA149" s="16" t="str">
        <f t="shared" si="23"/>
        <v>MEC (Switzerland) - CHE - L'oreal</v>
      </c>
      <c r="AB149" s="16" t="str">
        <f t="shared" si="24"/>
        <v>Xaxis TV_XAXIS-XT-MULTI-D</v>
      </c>
      <c r="AC149" s="16" t="str">
        <f>VLOOKUP($U149,Sheet3!$A$1:$D$438,3,FALSE)</f>
        <v>11.01.2016</v>
      </c>
      <c r="AD149" s="16" t="str">
        <f>VLOOKUP($U149,Sheet3!$A$1:$D$438,4,FALSE)</f>
        <v>31.01.2016</v>
      </c>
      <c r="AE149" s="20" t="str">
        <f t="shared" si="25"/>
        <v>Xaxis TV_XAXIS-XT-MULTI-D_Januar 2016</v>
      </c>
      <c r="AF149" s="20" t="s">
        <v>816</v>
      </c>
      <c r="AG149" s="20" t="str">
        <f t="shared" si="26"/>
        <v>Xaxis TV</v>
      </c>
      <c r="AH149" s="20" t="s">
        <v>420</v>
      </c>
      <c r="AI149" s="21">
        <f t="shared" si="27"/>
        <v>45.000140209192118</v>
      </c>
      <c r="AJ149" s="21">
        <f t="shared" si="28"/>
        <v>4814.25</v>
      </c>
      <c r="AK149" s="22">
        <f t="shared" si="29"/>
        <v>106983</v>
      </c>
      <c r="AL149" s="20" t="s">
        <v>658</v>
      </c>
      <c r="AM149" s="20">
        <f>$AJ149*VLOOKUP($AL149,Sheet2!$C$1:$D$66,2,FALSE)</f>
        <v>3658.83</v>
      </c>
    </row>
    <row r="150" spans="1:39" x14ac:dyDescent="0.25">
      <c r="A150" s="1">
        <v>42404</v>
      </c>
      <c r="B150" s="2">
        <v>17854</v>
      </c>
      <c r="C150" s="3">
        <v>0</v>
      </c>
      <c r="D150" s="4">
        <v>1</v>
      </c>
      <c r="E150" s="5" t="s">
        <v>96</v>
      </c>
      <c r="F150" s="6">
        <v>0</v>
      </c>
      <c r="G150" s="7" t="s">
        <v>22</v>
      </c>
      <c r="H150" s="8" t="s">
        <v>23</v>
      </c>
      <c r="I150" s="9">
        <v>87.608999999999995</v>
      </c>
      <c r="J150" s="6">
        <v>0</v>
      </c>
      <c r="K150" s="6">
        <v>315.39999999999998</v>
      </c>
      <c r="L150" s="6">
        <v>3942.4</v>
      </c>
      <c r="M150" s="6">
        <v>4257.8</v>
      </c>
      <c r="N150" s="10" t="s">
        <v>27</v>
      </c>
      <c r="O150" s="10" t="s">
        <v>162</v>
      </c>
      <c r="P150" s="11" t="s">
        <v>32</v>
      </c>
      <c r="Q150" s="11" t="s">
        <v>73</v>
      </c>
      <c r="R150" s="1">
        <v>42370</v>
      </c>
      <c r="S150" s="1">
        <v>42593</v>
      </c>
      <c r="T150" s="12" t="s">
        <v>25</v>
      </c>
      <c r="U150" s="13" t="s">
        <v>288</v>
      </c>
      <c r="V150" s="13" t="s">
        <v>85</v>
      </c>
      <c r="W150" t="s">
        <v>179</v>
      </c>
      <c r="X150" s="16" t="str">
        <f t="shared" si="21"/>
        <v xml:space="preserve">MEC (Switzerland) - CHE - L'oreal - 2016_OAP_Elseve_Huile_Extraordinaire - </v>
      </c>
      <c r="Y150" s="17" t="s">
        <v>410</v>
      </c>
      <c r="Z150" s="16" t="str">
        <f t="shared" si="22"/>
        <v>MEC (Switzerland)</v>
      </c>
      <c r="AA150" s="16" t="str">
        <f t="shared" si="23"/>
        <v>MEC (Switzerland) - CHE - L'oreal</v>
      </c>
      <c r="AB150" s="16" t="str">
        <f t="shared" si="24"/>
        <v>Xaxis TV_XAXIS-XT-MULTI-D</v>
      </c>
      <c r="AC150" s="16" t="str">
        <f>VLOOKUP($U150,Sheet3!$A$1:$D$438,3,FALSE)</f>
        <v>18.01.2016</v>
      </c>
      <c r="AD150" s="16" t="str">
        <f>VLOOKUP($U150,Sheet3!$A$1:$D$438,4,FALSE)</f>
        <v>14.02.2016</v>
      </c>
      <c r="AE150" s="20" t="str">
        <f t="shared" si="25"/>
        <v>Xaxis TV_XAXIS-XT-MULTI-D_Januar 2016</v>
      </c>
      <c r="AF150" s="20" t="s">
        <v>816</v>
      </c>
      <c r="AG150" s="20" t="str">
        <f t="shared" si="26"/>
        <v>Xaxis TV</v>
      </c>
      <c r="AH150" s="20" t="s">
        <v>420</v>
      </c>
      <c r="AI150" s="21">
        <f t="shared" si="27"/>
        <v>44.999942928237964</v>
      </c>
      <c r="AJ150" s="21">
        <f t="shared" si="28"/>
        <v>3942.4</v>
      </c>
      <c r="AK150" s="22">
        <f t="shared" si="29"/>
        <v>87609</v>
      </c>
      <c r="AL150" s="20" t="s">
        <v>658</v>
      </c>
      <c r="AM150" s="20">
        <f>$AJ150*VLOOKUP($AL150,Sheet2!$C$1:$D$66,2,FALSE)</f>
        <v>2996.2240000000002</v>
      </c>
    </row>
    <row r="151" spans="1:39" x14ac:dyDescent="0.25">
      <c r="A151" s="1">
        <v>42404</v>
      </c>
      <c r="B151" s="2">
        <v>17855</v>
      </c>
      <c r="C151" s="3">
        <v>0</v>
      </c>
      <c r="D151" s="4">
        <v>1</v>
      </c>
      <c r="E151" s="5" t="s">
        <v>96</v>
      </c>
      <c r="F151" s="6">
        <v>0</v>
      </c>
      <c r="G151" s="7" t="s">
        <v>22</v>
      </c>
      <c r="H151" s="8" t="s">
        <v>23</v>
      </c>
      <c r="I151" s="9">
        <v>71.66</v>
      </c>
      <c r="J151" s="6">
        <v>0</v>
      </c>
      <c r="K151" s="6">
        <v>258</v>
      </c>
      <c r="L151" s="6">
        <v>3224.7</v>
      </c>
      <c r="M151" s="6">
        <v>3482.7</v>
      </c>
      <c r="N151" s="10" t="s">
        <v>27</v>
      </c>
      <c r="O151" s="10" t="s">
        <v>162</v>
      </c>
      <c r="P151" s="11" t="s">
        <v>32</v>
      </c>
      <c r="Q151" s="11" t="s">
        <v>73</v>
      </c>
      <c r="R151" s="1">
        <v>42370</v>
      </c>
      <c r="S151" s="1">
        <v>42593</v>
      </c>
      <c r="T151" s="12" t="s">
        <v>25</v>
      </c>
      <c r="U151" s="13" t="s">
        <v>287</v>
      </c>
      <c r="V151" s="13" t="s">
        <v>85</v>
      </c>
      <c r="W151" t="s">
        <v>179</v>
      </c>
      <c r="X151" s="16" t="str">
        <f t="shared" si="21"/>
        <v xml:space="preserve">MEC (Switzerland) - CHE - L'oreal - 2016_OAP_Revitalift_Laser_F1 - </v>
      </c>
      <c r="Y151" s="17" t="s">
        <v>410</v>
      </c>
      <c r="Z151" s="16" t="str">
        <f t="shared" si="22"/>
        <v>MEC (Switzerland)</v>
      </c>
      <c r="AA151" s="16" t="str">
        <f t="shared" si="23"/>
        <v>MEC (Switzerland) - CHE - L'oreal</v>
      </c>
      <c r="AB151" s="16" t="str">
        <f t="shared" si="24"/>
        <v>Xaxis TV_XAXIS-XT-MULTI-D</v>
      </c>
      <c r="AC151" s="16" t="str">
        <f>VLOOKUP($U151,Sheet3!$A$1:$D$438,3,FALSE)</f>
        <v>18.01.2016</v>
      </c>
      <c r="AD151" s="16" t="str">
        <f>VLOOKUP($U151,Sheet3!$A$1:$D$438,4,FALSE)</f>
        <v>07.02.2016</v>
      </c>
      <c r="AE151" s="20" t="str">
        <f t="shared" si="25"/>
        <v>Xaxis TV_XAXIS-XT-MULTI-D_Januar 2016</v>
      </c>
      <c r="AF151" s="20" t="s">
        <v>816</v>
      </c>
      <c r="AG151" s="20" t="str">
        <f t="shared" si="26"/>
        <v>Xaxis TV</v>
      </c>
      <c r="AH151" s="20" t="s">
        <v>420</v>
      </c>
      <c r="AI151" s="21">
        <f t="shared" si="27"/>
        <v>45</v>
      </c>
      <c r="AJ151" s="21">
        <f t="shared" si="28"/>
        <v>3224.7</v>
      </c>
      <c r="AK151" s="22">
        <f t="shared" si="29"/>
        <v>71660</v>
      </c>
      <c r="AL151" s="20" t="s">
        <v>658</v>
      </c>
      <c r="AM151" s="20">
        <f>$AJ151*VLOOKUP($AL151,Sheet2!$C$1:$D$66,2,FALSE)</f>
        <v>2450.7719999999999</v>
      </c>
    </row>
    <row r="152" spans="1:39" x14ac:dyDescent="0.25">
      <c r="A152" s="1">
        <v>42404</v>
      </c>
      <c r="B152" s="2">
        <v>17856</v>
      </c>
      <c r="C152" s="3">
        <v>0</v>
      </c>
      <c r="D152" s="4">
        <v>2</v>
      </c>
      <c r="E152" s="5" t="s">
        <v>96</v>
      </c>
      <c r="F152" s="6">
        <v>0</v>
      </c>
      <c r="G152" s="7" t="s">
        <v>22</v>
      </c>
      <c r="H152" s="8" t="s">
        <v>23</v>
      </c>
      <c r="I152" s="9">
        <v>84.787000000000006</v>
      </c>
      <c r="J152" s="6">
        <v>0</v>
      </c>
      <c r="K152" s="6">
        <v>305.25</v>
      </c>
      <c r="L152" s="6">
        <v>3815.4</v>
      </c>
      <c r="M152" s="6">
        <v>4120.6499999999996</v>
      </c>
      <c r="N152" s="10" t="s">
        <v>27</v>
      </c>
      <c r="O152" s="10" t="s">
        <v>162</v>
      </c>
      <c r="P152" s="11" t="s">
        <v>32</v>
      </c>
      <c r="Q152" s="11" t="s">
        <v>73</v>
      </c>
      <c r="R152" s="1">
        <v>42370</v>
      </c>
      <c r="S152" s="1">
        <v>42593</v>
      </c>
      <c r="T152" s="12" t="s">
        <v>25</v>
      </c>
      <c r="U152" s="13" t="s">
        <v>286</v>
      </c>
      <c r="V152" s="13" t="s">
        <v>85</v>
      </c>
      <c r="W152" t="s">
        <v>179</v>
      </c>
      <c r="X152" s="16" t="str">
        <f t="shared" si="21"/>
        <v xml:space="preserve">MEC (Switzerland) - CHE - L'oreal - 2016_Garnier_Olia - </v>
      </c>
      <c r="Y152" s="17" t="s">
        <v>410</v>
      </c>
      <c r="Z152" s="16" t="str">
        <f t="shared" si="22"/>
        <v>MEC (Switzerland)</v>
      </c>
      <c r="AA152" s="16" t="str">
        <f t="shared" si="23"/>
        <v>MEC (Switzerland) - CHE - L'oreal</v>
      </c>
      <c r="AB152" s="16" t="str">
        <f t="shared" si="24"/>
        <v>Xaxis TV_XAXIS-XT-MULTI-D</v>
      </c>
      <c r="AC152" s="16" t="str">
        <f>VLOOKUP($U152,Sheet3!$A$1:$D$438,3,FALSE)</f>
        <v>18.01.2016</v>
      </c>
      <c r="AD152" s="16" t="str">
        <f>VLOOKUP($U152,Sheet3!$A$1:$D$438,4,FALSE)</f>
        <v>31.01.2016</v>
      </c>
      <c r="AE152" s="20" t="str">
        <f t="shared" si="25"/>
        <v>Xaxis TV_XAXIS-XT-MULTI-D_Januar 2016</v>
      </c>
      <c r="AF152" s="20" t="s">
        <v>816</v>
      </c>
      <c r="AG152" s="20" t="str">
        <f t="shared" si="26"/>
        <v>Xaxis TV</v>
      </c>
      <c r="AH152" s="20" t="s">
        <v>420</v>
      </c>
      <c r="AI152" s="21">
        <f t="shared" si="27"/>
        <v>44.999823086086316</v>
      </c>
      <c r="AJ152" s="21">
        <f t="shared" si="28"/>
        <v>3815.4</v>
      </c>
      <c r="AK152" s="22">
        <f t="shared" si="29"/>
        <v>84787</v>
      </c>
      <c r="AL152" s="20" t="s">
        <v>658</v>
      </c>
      <c r="AM152" s="20">
        <f>$AJ152*VLOOKUP($AL152,Sheet2!$C$1:$D$66,2,FALSE)</f>
        <v>2899.7040000000002</v>
      </c>
    </row>
    <row r="153" spans="1:39" x14ac:dyDescent="0.25">
      <c r="A153" s="1">
        <v>42404</v>
      </c>
      <c r="B153" s="2">
        <v>17863</v>
      </c>
      <c r="C153" s="3">
        <v>0</v>
      </c>
      <c r="D153" s="4">
        <v>1</v>
      </c>
      <c r="E153" s="5" t="s">
        <v>30</v>
      </c>
      <c r="F153" s="6">
        <v>152.16</v>
      </c>
      <c r="G153" s="7" t="s">
        <v>22</v>
      </c>
      <c r="H153" s="8" t="s">
        <v>23</v>
      </c>
      <c r="I153" s="9">
        <v>29.286000000000001</v>
      </c>
      <c r="J153" s="6">
        <v>0</v>
      </c>
      <c r="K153" s="6">
        <v>25.75</v>
      </c>
      <c r="L153" s="6">
        <v>322.14999999999998</v>
      </c>
      <c r="M153" s="6">
        <v>347.9</v>
      </c>
      <c r="N153" s="10" t="s">
        <v>31</v>
      </c>
      <c r="O153" s="10" t="s">
        <v>163</v>
      </c>
      <c r="P153" s="11" t="s">
        <v>32</v>
      </c>
      <c r="Q153" s="11" t="s">
        <v>33</v>
      </c>
      <c r="R153" s="1">
        <v>42370</v>
      </c>
      <c r="S153" s="1">
        <v>42593</v>
      </c>
      <c r="T153" s="12" t="s">
        <v>25</v>
      </c>
      <c r="U153" s="13" t="s">
        <v>355</v>
      </c>
      <c r="V153" s="13" t="s">
        <v>85</v>
      </c>
      <c r="W153" t="s">
        <v>209</v>
      </c>
      <c r="X153" s="16" t="str">
        <f t="shared" si="21"/>
        <v xml:space="preserve">Mindshare (Switzerland) - CHE - Lufthansa - 2016_Baseline_1._HY_2016 - </v>
      </c>
      <c r="Y153" s="17" t="s">
        <v>410</v>
      </c>
      <c r="Z153" s="16" t="str">
        <f t="shared" si="22"/>
        <v>Mindshare (Switzerland)</v>
      </c>
      <c r="AA153" s="16" t="str">
        <f t="shared" si="23"/>
        <v>Mindshare (Switzerland) - CHE - Lufthansa</v>
      </c>
      <c r="AB153" s="16" t="str">
        <f t="shared" si="24"/>
        <v>Xaxis Display_XAXIS-XD-UAP-D</v>
      </c>
      <c r="AC153" s="16" t="str">
        <f>VLOOKUP($U153,Sheet3!$A$1:$D$438,3,FALSE)</f>
        <v>25.01.2016</v>
      </c>
      <c r="AD153" s="16" t="str">
        <f>VLOOKUP($U153,Sheet3!$A$1:$D$438,4,FALSE)</f>
        <v>03.07.2016</v>
      </c>
      <c r="AE153" s="20" t="str">
        <f t="shared" si="25"/>
        <v>Xaxis Display_XAXIS-XD-UAP-D_Januar 2016</v>
      </c>
      <c r="AF153" s="20" t="s">
        <v>415</v>
      </c>
      <c r="AG153" s="20" t="str">
        <f t="shared" si="26"/>
        <v>Xaxis Display</v>
      </c>
      <c r="AH153" s="20" t="s">
        <v>420</v>
      </c>
      <c r="AI153" s="21">
        <f t="shared" si="27"/>
        <v>11.000136584033326</v>
      </c>
      <c r="AJ153" s="21">
        <f t="shared" si="28"/>
        <v>322.14999999999998</v>
      </c>
      <c r="AK153" s="22">
        <f t="shared" si="29"/>
        <v>29286</v>
      </c>
      <c r="AL153" s="20" t="s">
        <v>655</v>
      </c>
      <c r="AM153" s="20">
        <f>$AJ153*VLOOKUP($AL153,Sheet2!$C$1:$D$66,2,FALSE)</f>
        <v>99.866499999999988</v>
      </c>
    </row>
    <row r="154" spans="1:39" x14ac:dyDescent="0.25">
      <c r="A154" s="1">
        <v>42404</v>
      </c>
      <c r="B154" s="2">
        <v>17863</v>
      </c>
      <c r="C154" s="3">
        <v>0</v>
      </c>
      <c r="D154" s="4">
        <v>2</v>
      </c>
      <c r="E154" s="5" t="s">
        <v>34</v>
      </c>
      <c r="F154" s="6">
        <v>22.91</v>
      </c>
      <c r="G154" s="7" t="s">
        <v>22</v>
      </c>
      <c r="H154" s="8" t="s">
        <v>23</v>
      </c>
      <c r="I154" s="9">
        <v>4.41</v>
      </c>
      <c r="J154" s="6">
        <v>0</v>
      </c>
      <c r="K154" s="6">
        <v>3.9</v>
      </c>
      <c r="L154" s="6">
        <v>48.5</v>
      </c>
      <c r="M154" s="6">
        <v>52.4</v>
      </c>
      <c r="N154" s="10" t="s">
        <v>31</v>
      </c>
      <c r="O154" s="10" t="s">
        <v>163</v>
      </c>
      <c r="P154" s="11" t="s">
        <v>32</v>
      </c>
      <c r="Q154" s="11" t="s">
        <v>33</v>
      </c>
      <c r="R154" s="1">
        <v>42370</v>
      </c>
      <c r="S154" s="1">
        <v>42593</v>
      </c>
      <c r="T154" s="12" t="s">
        <v>25</v>
      </c>
      <c r="U154" s="13" t="s">
        <v>355</v>
      </c>
      <c r="V154" s="13" t="s">
        <v>85</v>
      </c>
      <c r="W154" t="s">
        <v>209</v>
      </c>
      <c r="X154" s="16" t="str">
        <f t="shared" si="21"/>
        <v xml:space="preserve">Mindshare (Switzerland) - CHE - Lufthansa - 2016_Baseline_1._HY_2016 - </v>
      </c>
      <c r="Y154" s="17" t="s">
        <v>410</v>
      </c>
      <c r="Z154" s="16" t="str">
        <f t="shared" si="22"/>
        <v>Mindshare (Switzerland)</v>
      </c>
      <c r="AA154" s="16" t="str">
        <f t="shared" si="23"/>
        <v>Mindshare (Switzerland) - CHE - Lufthansa</v>
      </c>
      <c r="AB154" s="16" t="str">
        <f t="shared" si="24"/>
        <v>Xaxis Display_XAXIS-XD-UAP-F</v>
      </c>
      <c r="AC154" s="16" t="str">
        <f>VLOOKUP($U154,Sheet3!$A$1:$D$438,3,FALSE)</f>
        <v>25.01.2016</v>
      </c>
      <c r="AD154" s="16" t="str">
        <f>VLOOKUP($U154,Sheet3!$A$1:$D$438,4,FALSE)</f>
        <v>03.07.2016</v>
      </c>
      <c r="AE154" s="20" t="str">
        <f t="shared" si="25"/>
        <v>Xaxis Display_XAXIS-XD-UAP-F_Januar 2016</v>
      </c>
      <c r="AF154" s="20" t="s">
        <v>415</v>
      </c>
      <c r="AG154" s="20" t="str">
        <f t="shared" si="26"/>
        <v>Xaxis Display</v>
      </c>
      <c r="AH154" s="20" t="s">
        <v>420</v>
      </c>
      <c r="AI154" s="21">
        <f t="shared" si="27"/>
        <v>10.997732426303855</v>
      </c>
      <c r="AJ154" s="21">
        <f t="shared" si="28"/>
        <v>48.5</v>
      </c>
      <c r="AK154" s="22">
        <f t="shared" si="29"/>
        <v>4410</v>
      </c>
      <c r="AL154" s="20" t="s">
        <v>655</v>
      </c>
      <c r="AM154" s="20">
        <f>$AJ154*VLOOKUP($AL154,Sheet2!$C$1:$D$66,2,FALSE)</f>
        <v>15.035</v>
      </c>
    </row>
    <row r="155" spans="1:39" x14ac:dyDescent="0.25">
      <c r="A155" s="1">
        <v>42425</v>
      </c>
      <c r="B155" s="2">
        <v>17995</v>
      </c>
      <c r="C155" s="3">
        <v>0</v>
      </c>
      <c r="D155" s="4">
        <v>1</v>
      </c>
      <c r="E155" s="5" t="s">
        <v>61</v>
      </c>
      <c r="F155" s="6">
        <v>994.32</v>
      </c>
      <c r="G155" s="7" t="s">
        <v>22</v>
      </c>
      <c r="H155" s="8" t="s">
        <v>23</v>
      </c>
      <c r="I155" s="9">
        <v>217.87</v>
      </c>
      <c r="J155" s="6">
        <v>0</v>
      </c>
      <c r="K155" s="6">
        <v>139.44999999999999</v>
      </c>
      <c r="L155" s="6">
        <v>1742.95</v>
      </c>
      <c r="M155" s="6">
        <v>1882.4</v>
      </c>
      <c r="N155" s="10" t="s">
        <v>29</v>
      </c>
      <c r="O155" s="10" t="s">
        <v>161</v>
      </c>
      <c r="P155" s="11" t="s">
        <v>32</v>
      </c>
      <c r="Q155" s="11" t="s">
        <v>52</v>
      </c>
      <c r="R155" s="1">
        <v>42370</v>
      </c>
      <c r="S155" s="1">
        <v>42593</v>
      </c>
      <c r="T155" s="12" t="s">
        <v>25</v>
      </c>
      <c r="U155" s="13" t="s">
        <v>242</v>
      </c>
      <c r="V155" s="13" t="s">
        <v>85</v>
      </c>
      <c r="W155" t="s">
        <v>190</v>
      </c>
      <c r="X155" s="16" t="str">
        <f t="shared" si="21"/>
        <v xml:space="preserve">Mediacom (Switzerland) - CHE - Credit Suisse - 2016_Invest_1._Flight - </v>
      </c>
      <c r="Y155" s="17" t="s">
        <v>410</v>
      </c>
      <c r="Z155" s="16" t="str">
        <f t="shared" si="22"/>
        <v>Mediacom (Switzerland)</v>
      </c>
      <c r="AA155" s="16" t="str">
        <f t="shared" si="23"/>
        <v>Mediacom (Switzerland) - CHE - Credit Suisse</v>
      </c>
      <c r="AB155" s="16" t="str">
        <f t="shared" si="24"/>
        <v>Xaxis Premium_XAXIS-XP-UAP-D</v>
      </c>
      <c r="AC155" s="16" t="str">
        <f>VLOOKUP($U155,Sheet3!$A$1:$D$438,3,FALSE)</f>
        <v>25.01.2016</v>
      </c>
      <c r="AD155" s="16" t="str">
        <f>VLOOKUP($U155,Sheet3!$A$1:$D$438,4,FALSE)</f>
        <v>16.03.2016</v>
      </c>
      <c r="AE155" s="20" t="str">
        <f t="shared" si="25"/>
        <v>Xaxis Premium_XAXIS-XP-UAP-D_Januar 2016</v>
      </c>
      <c r="AF155" s="20" t="s">
        <v>415</v>
      </c>
      <c r="AG155" s="20" t="str">
        <f t="shared" si="26"/>
        <v>Xaxis Premium</v>
      </c>
      <c r="AH155" s="20" t="s">
        <v>420</v>
      </c>
      <c r="AI155" s="21">
        <f t="shared" si="27"/>
        <v>7.9999541010694442</v>
      </c>
      <c r="AJ155" s="21">
        <f t="shared" si="28"/>
        <v>1742.95</v>
      </c>
      <c r="AK155" s="22">
        <f t="shared" si="29"/>
        <v>217870</v>
      </c>
      <c r="AL155" s="20" t="s">
        <v>655</v>
      </c>
      <c r="AM155" s="20">
        <f>$AJ155*VLOOKUP($AL155,Sheet2!$C$1:$D$66,2,FALSE)</f>
        <v>540.31450000000007</v>
      </c>
    </row>
    <row r="156" spans="1:39" x14ac:dyDescent="0.25">
      <c r="A156" s="1">
        <v>42425</v>
      </c>
      <c r="B156" s="2">
        <v>17995</v>
      </c>
      <c r="C156" s="3">
        <v>0</v>
      </c>
      <c r="D156" s="4">
        <v>2</v>
      </c>
      <c r="E156" s="5" t="s">
        <v>63</v>
      </c>
      <c r="F156" s="6">
        <v>162.19</v>
      </c>
      <c r="G156" s="7" t="s">
        <v>22</v>
      </c>
      <c r="H156" s="8" t="s">
        <v>23</v>
      </c>
      <c r="I156" s="9">
        <v>35.289000000000001</v>
      </c>
      <c r="J156" s="6">
        <v>0</v>
      </c>
      <c r="K156" s="6">
        <v>22.6</v>
      </c>
      <c r="L156" s="6">
        <v>282.3</v>
      </c>
      <c r="M156" s="6">
        <v>304.89999999999998</v>
      </c>
      <c r="N156" s="10" t="s">
        <v>29</v>
      </c>
      <c r="O156" s="10" t="s">
        <v>161</v>
      </c>
      <c r="P156" s="11" t="s">
        <v>32</v>
      </c>
      <c r="Q156" s="11" t="s">
        <v>52</v>
      </c>
      <c r="R156" s="1">
        <v>42370</v>
      </c>
      <c r="S156" s="1">
        <v>42593</v>
      </c>
      <c r="T156" s="12" t="s">
        <v>25</v>
      </c>
      <c r="U156" s="13" t="s">
        <v>242</v>
      </c>
      <c r="V156" s="13" t="s">
        <v>85</v>
      </c>
      <c r="W156" t="s">
        <v>190</v>
      </c>
      <c r="X156" s="16" t="str">
        <f t="shared" si="21"/>
        <v xml:space="preserve">Mediacom (Switzerland) - CHE - Credit Suisse - 2016_Invest_1._Flight - </v>
      </c>
      <c r="Y156" s="17" t="s">
        <v>410</v>
      </c>
      <c r="Z156" s="16" t="str">
        <f t="shared" si="22"/>
        <v>Mediacom (Switzerland)</v>
      </c>
      <c r="AA156" s="16" t="str">
        <f t="shared" si="23"/>
        <v>Mediacom (Switzerland) - CHE - Credit Suisse</v>
      </c>
      <c r="AB156" s="16" t="str">
        <f t="shared" si="24"/>
        <v>Xaxis Premium_XAXIS-XP-UAP-F</v>
      </c>
      <c r="AC156" s="16" t="str">
        <f>VLOOKUP($U156,Sheet3!$A$1:$D$438,3,FALSE)</f>
        <v>25.01.2016</v>
      </c>
      <c r="AD156" s="16" t="str">
        <f>VLOOKUP($U156,Sheet3!$A$1:$D$438,4,FALSE)</f>
        <v>16.03.2016</v>
      </c>
      <c r="AE156" s="20" t="str">
        <f t="shared" si="25"/>
        <v>Xaxis Premium_XAXIS-XP-UAP-F_Januar 2016</v>
      </c>
      <c r="AF156" s="20" t="s">
        <v>415</v>
      </c>
      <c r="AG156" s="20" t="str">
        <f t="shared" si="26"/>
        <v>Xaxis Premium</v>
      </c>
      <c r="AH156" s="20" t="s">
        <v>420</v>
      </c>
      <c r="AI156" s="21">
        <f t="shared" si="27"/>
        <v>7.9996599506928501</v>
      </c>
      <c r="AJ156" s="21">
        <f t="shared" si="28"/>
        <v>282.3</v>
      </c>
      <c r="AK156" s="22">
        <f t="shared" si="29"/>
        <v>35289</v>
      </c>
      <c r="AL156" s="20" t="s">
        <v>655</v>
      </c>
      <c r="AM156" s="20">
        <f>$AJ156*VLOOKUP($AL156,Sheet2!$C$1:$D$66,2,FALSE)</f>
        <v>87.513000000000005</v>
      </c>
    </row>
    <row r="157" spans="1:39" x14ac:dyDescent="0.25">
      <c r="A157" s="1">
        <v>42425</v>
      </c>
      <c r="B157" s="2">
        <v>17995</v>
      </c>
      <c r="C157" s="3">
        <v>0</v>
      </c>
      <c r="D157" s="4">
        <v>3</v>
      </c>
      <c r="E157" s="5" t="s">
        <v>64</v>
      </c>
      <c r="F157" s="6">
        <v>16.12</v>
      </c>
      <c r="G157" s="7" t="s">
        <v>22</v>
      </c>
      <c r="H157" s="8" t="s">
        <v>23</v>
      </c>
      <c r="I157" s="9">
        <v>8.0109999999999992</v>
      </c>
      <c r="J157" s="6">
        <v>0</v>
      </c>
      <c r="K157" s="6">
        <v>5.15</v>
      </c>
      <c r="L157" s="6">
        <v>64.099999999999994</v>
      </c>
      <c r="M157" s="6">
        <v>69.25</v>
      </c>
      <c r="N157" s="10" t="s">
        <v>29</v>
      </c>
      <c r="O157" s="10" t="s">
        <v>161</v>
      </c>
      <c r="P157" s="11" t="s">
        <v>32</v>
      </c>
      <c r="Q157" s="11" t="s">
        <v>52</v>
      </c>
      <c r="R157" s="1">
        <v>42370</v>
      </c>
      <c r="S157" s="1">
        <v>42593</v>
      </c>
      <c r="T157" s="12" t="s">
        <v>25</v>
      </c>
      <c r="U157" s="13" t="s">
        <v>242</v>
      </c>
      <c r="V157" s="13" t="s">
        <v>85</v>
      </c>
      <c r="W157" t="s">
        <v>190</v>
      </c>
      <c r="X157" s="16" t="str">
        <f t="shared" si="21"/>
        <v xml:space="preserve">Mediacom (Switzerland) - CHE - Credit Suisse - 2016_Invest_1._Flight - </v>
      </c>
      <c r="Y157" s="17" t="s">
        <v>410</v>
      </c>
      <c r="Z157" s="16" t="str">
        <f t="shared" si="22"/>
        <v>Mediacom (Switzerland)</v>
      </c>
      <c r="AA157" s="16" t="str">
        <f t="shared" si="23"/>
        <v>Mediacom (Switzerland) - CHE - Credit Suisse</v>
      </c>
      <c r="AB157" s="16" t="str">
        <f t="shared" si="24"/>
        <v>Xaxis Premium_XAXIS-XP-UAP-I</v>
      </c>
      <c r="AC157" s="16" t="str">
        <f>VLOOKUP($U157,Sheet3!$A$1:$D$438,3,FALSE)</f>
        <v>25.01.2016</v>
      </c>
      <c r="AD157" s="16" t="str">
        <f>VLOOKUP($U157,Sheet3!$A$1:$D$438,4,FALSE)</f>
        <v>16.03.2016</v>
      </c>
      <c r="AE157" s="20" t="str">
        <f t="shared" si="25"/>
        <v>Xaxis Premium_XAXIS-XP-UAP-I_Januar 2016</v>
      </c>
      <c r="AF157" s="20" t="s">
        <v>415</v>
      </c>
      <c r="AG157" s="20" t="str">
        <f t="shared" si="26"/>
        <v>Xaxis Premium</v>
      </c>
      <c r="AH157" s="20" t="s">
        <v>420</v>
      </c>
      <c r="AI157" s="21">
        <f t="shared" si="27"/>
        <v>8.0014979403320421</v>
      </c>
      <c r="AJ157" s="21">
        <f t="shared" si="28"/>
        <v>64.099999999999994</v>
      </c>
      <c r="AK157" s="22">
        <f t="shared" si="29"/>
        <v>8010.9999999999991</v>
      </c>
      <c r="AL157" s="20" t="s">
        <v>655</v>
      </c>
      <c r="AM157" s="20">
        <f>$AJ157*VLOOKUP($AL157,Sheet2!$C$1:$D$66,2,FALSE)</f>
        <v>19.870999999999999</v>
      </c>
    </row>
    <row r="158" spans="1:39" x14ac:dyDescent="0.25">
      <c r="A158" s="1">
        <v>42425</v>
      </c>
      <c r="B158" s="2">
        <v>17995</v>
      </c>
      <c r="C158" s="3">
        <v>0</v>
      </c>
      <c r="D158" s="4">
        <v>4</v>
      </c>
      <c r="E158" s="5" t="s">
        <v>65</v>
      </c>
      <c r="F158" s="6">
        <v>384</v>
      </c>
      <c r="G158" s="7" t="s">
        <v>22</v>
      </c>
      <c r="H158" s="8" t="s">
        <v>23</v>
      </c>
      <c r="I158" s="9">
        <v>51.807000000000002</v>
      </c>
      <c r="J158" s="6">
        <v>0</v>
      </c>
      <c r="K158" s="6">
        <v>99.45</v>
      </c>
      <c r="L158" s="6">
        <v>1243.3499999999999</v>
      </c>
      <c r="M158" s="6">
        <v>1342.8</v>
      </c>
      <c r="N158" s="10" t="s">
        <v>29</v>
      </c>
      <c r="O158" s="10" t="s">
        <v>161</v>
      </c>
      <c r="P158" s="11" t="s">
        <v>32</v>
      </c>
      <c r="Q158" s="11" t="s">
        <v>52</v>
      </c>
      <c r="R158" s="1">
        <v>42370</v>
      </c>
      <c r="S158" s="1">
        <v>42593</v>
      </c>
      <c r="T158" s="12" t="s">
        <v>25</v>
      </c>
      <c r="U158" s="13" t="s">
        <v>242</v>
      </c>
      <c r="V158" s="13" t="s">
        <v>85</v>
      </c>
      <c r="W158" t="s">
        <v>190</v>
      </c>
      <c r="X158" s="16" t="str">
        <f t="shared" si="21"/>
        <v xml:space="preserve">Mediacom (Switzerland) - CHE - Credit Suisse - 2016_Invest_1._Flight - </v>
      </c>
      <c r="Y158" s="17" t="s">
        <v>410</v>
      </c>
      <c r="Z158" s="16" t="str">
        <f t="shared" si="22"/>
        <v>Mediacom (Switzerland)</v>
      </c>
      <c r="AA158" s="16" t="str">
        <f t="shared" si="23"/>
        <v>Mediacom (Switzerland) - CHE - Credit Suisse</v>
      </c>
      <c r="AB158" s="16" t="str">
        <f t="shared" si="24"/>
        <v>Xaxis Premium_XAXIS-XP-WB-D</v>
      </c>
      <c r="AC158" s="16" t="str">
        <f>VLOOKUP($U158,Sheet3!$A$1:$D$438,3,FALSE)</f>
        <v>25.01.2016</v>
      </c>
      <c r="AD158" s="16" t="str">
        <f>VLOOKUP($U158,Sheet3!$A$1:$D$438,4,FALSE)</f>
        <v>16.03.2016</v>
      </c>
      <c r="AE158" s="20" t="str">
        <f t="shared" si="25"/>
        <v>Xaxis Premium_XAXIS-XP-WB-D_Januar 2016</v>
      </c>
      <c r="AF158" s="20" t="s">
        <v>415</v>
      </c>
      <c r="AG158" s="20" t="str">
        <f t="shared" si="26"/>
        <v>Xaxis Premium</v>
      </c>
      <c r="AH158" s="20" t="s">
        <v>420</v>
      </c>
      <c r="AI158" s="21">
        <f t="shared" si="27"/>
        <v>23.999652556604318</v>
      </c>
      <c r="AJ158" s="21">
        <f t="shared" si="28"/>
        <v>1243.3499999999999</v>
      </c>
      <c r="AK158" s="22">
        <f t="shared" si="29"/>
        <v>51807</v>
      </c>
      <c r="AL158" s="20" t="s">
        <v>654</v>
      </c>
      <c r="AM158" s="20">
        <f>$AJ158*VLOOKUP($AL158,Sheet2!$C$1:$D$66,2,FALSE)</f>
        <v>696.27600000000007</v>
      </c>
    </row>
    <row r="159" spans="1:39" x14ac:dyDescent="0.25">
      <c r="A159" s="1">
        <v>42425</v>
      </c>
      <c r="B159" s="2">
        <v>17995</v>
      </c>
      <c r="C159" s="3">
        <v>0</v>
      </c>
      <c r="D159" s="4">
        <v>5</v>
      </c>
      <c r="E159" s="5" t="s">
        <v>69</v>
      </c>
      <c r="F159" s="6">
        <v>54.03</v>
      </c>
      <c r="G159" s="7" t="s">
        <v>22</v>
      </c>
      <c r="H159" s="8" t="s">
        <v>23</v>
      </c>
      <c r="I159" s="9">
        <v>8.9819999999999993</v>
      </c>
      <c r="J159" s="6">
        <v>0</v>
      </c>
      <c r="K159" s="6">
        <v>17.25</v>
      </c>
      <c r="L159" s="6">
        <v>215.55</v>
      </c>
      <c r="M159" s="6">
        <v>232.8</v>
      </c>
      <c r="N159" s="10" t="s">
        <v>29</v>
      </c>
      <c r="O159" s="10" t="s">
        <v>161</v>
      </c>
      <c r="P159" s="11" t="s">
        <v>32</v>
      </c>
      <c r="Q159" s="11" t="s">
        <v>52</v>
      </c>
      <c r="R159" s="1">
        <v>42370</v>
      </c>
      <c r="S159" s="1">
        <v>42593</v>
      </c>
      <c r="T159" s="12" t="s">
        <v>25</v>
      </c>
      <c r="U159" s="13" t="s">
        <v>242</v>
      </c>
      <c r="V159" s="13" t="s">
        <v>85</v>
      </c>
      <c r="W159" t="s">
        <v>190</v>
      </c>
      <c r="X159" s="16" t="str">
        <f t="shared" si="21"/>
        <v xml:space="preserve">Mediacom (Switzerland) - CHE - Credit Suisse - 2016_Invest_1._Flight - </v>
      </c>
      <c r="Y159" s="17" t="s">
        <v>410</v>
      </c>
      <c r="Z159" s="16" t="str">
        <f t="shared" si="22"/>
        <v>Mediacom (Switzerland)</v>
      </c>
      <c r="AA159" s="16" t="str">
        <f t="shared" si="23"/>
        <v>Mediacom (Switzerland) - CHE - Credit Suisse</v>
      </c>
      <c r="AB159" s="16" t="str">
        <f t="shared" si="24"/>
        <v>Xaxis Premium_XAXIS-XP-WB-F</v>
      </c>
      <c r="AC159" s="16" t="str">
        <f>VLOOKUP($U159,Sheet3!$A$1:$D$438,3,FALSE)</f>
        <v>25.01.2016</v>
      </c>
      <c r="AD159" s="16" t="str">
        <f>VLOOKUP($U159,Sheet3!$A$1:$D$438,4,FALSE)</f>
        <v>16.03.2016</v>
      </c>
      <c r="AE159" s="20" t="str">
        <f t="shared" si="25"/>
        <v>Xaxis Premium_XAXIS-XP-WB-F_Januar 2016</v>
      </c>
      <c r="AF159" s="20" t="s">
        <v>415</v>
      </c>
      <c r="AG159" s="20" t="str">
        <f t="shared" si="26"/>
        <v>Xaxis Premium</v>
      </c>
      <c r="AH159" s="20" t="s">
        <v>420</v>
      </c>
      <c r="AI159" s="21">
        <f t="shared" si="27"/>
        <v>23.99799599198397</v>
      </c>
      <c r="AJ159" s="21">
        <f t="shared" si="28"/>
        <v>215.55</v>
      </c>
      <c r="AK159" s="22">
        <f t="shared" si="29"/>
        <v>8982</v>
      </c>
      <c r="AL159" s="20" t="s">
        <v>654</v>
      </c>
      <c r="AM159" s="20">
        <f>$AJ159*VLOOKUP($AL159,Sheet2!$C$1:$D$66,2,FALSE)</f>
        <v>120.70800000000001</v>
      </c>
    </row>
    <row r="160" spans="1:39" x14ac:dyDescent="0.25">
      <c r="A160" s="1">
        <v>42425</v>
      </c>
      <c r="B160" s="2">
        <v>17995</v>
      </c>
      <c r="C160" s="3">
        <v>0</v>
      </c>
      <c r="D160" s="4">
        <v>6</v>
      </c>
      <c r="E160" s="5" t="s">
        <v>70</v>
      </c>
      <c r="F160" s="6">
        <v>3.81</v>
      </c>
      <c r="G160" s="7" t="s">
        <v>22</v>
      </c>
      <c r="H160" s="8" t="s">
        <v>23</v>
      </c>
      <c r="I160" s="9">
        <v>0.67300000000000004</v>
      </c>
      <c r="J160" s="6">
        <v>0</v>
      </c>
      <c r="K160" s="6">
        <v>1.3</v>
      </c>
      <c r="L160" s="6">
        <v>16.149999999999999</v>
      </c>
      <c r="M160" s="6">
        <v>17.45</v>
      </c>
      <c r="N160" s="10" t="s">
        <v>29</v>
      </c>
      <c r="O160" s="10" t="s">
        <v>161</v>
      </c>
      <c r="P160" s="11" t="s">
        <v>32</v>
      </c>
      <c r="Q160" s="11" t="s">
        <v>52</v>
      </c>
      <c r="R160" s="1">
        <v>42370</v>
      </c>
      <c r="S160" s="1">
        <v>42593</v>
      </c>
      <c r="T160" s="12" t="s">
        <v>25</v>
      </c>
      <c r="U160" s="13" t="s">
        <v>242</v>
      </c>
      <c r="V160" s="13" t="s">
        <v>85</v>
      </c>
      <c r="W160" t="s">
        <v>190</v>
      </c>
      <c r="X160" s="16" t="str">
        <f t="shared" si="21"/>
        <v xml:space="preserve">Mediacom (Switzerland) - CHE - Credit Suisse - 2016_Invest_1._Flight - </v>
      </c>
      <c r="Y160" s="17" t="s">
        <v>410</v>
      </c>
      <c r="Z160" s="16" t="str">
        <f t="shared" si="22"/>
        <v>Mediacom (Switzerland)</v>
      </c>
      <c r="AA160" s="16" t="str">
        <f t="shared" si="23"/>
        <v>Mediacom (Switzerland) - CHE - Credit Suisse</v>
      </c>
      <c r="AB160" s="16" t="str">
        <f t="shared" si="24"/>
        <v>Xaxis Premium_XAXIS-XP-WB-I</v>
      </c>
      <c r="AC160" s="16" t="str">
        <f>VLOOKUP($U160,Sheet3!$A$1:$D$438,3,FALSE)</f>
        <v>25.01.2016</v>
      </c>
      <c r="AD160" s="16" t="str">
        <f>VLOOKUP($U160,Sheet3!$A$1:$D$438,4,FALSE)</f>
        <v>16.03.2016</v>
      </c>
      <c r="AE160" s="20" t="str">
        <f t="shared" si="25"/>
        <v>Xaxis Premium_XAXIS-XP-WB-I_Januar 2016</v>
      </c>
      <c r="AF160" s="20" t="s">
        <v>415</v>
      </c>
      <c r="AG160" s="20" t="str">
        <f t="shared" si="26"/>
        <v>Xaxis Premium</v>
      </c>
      <c r="AH160" s="20" t="s">
        <v>420</v>
      </c>
      <c r="AI160" s="21">
        <f t="shared" si="27"/>
        <v>23.997028231797916</v>
      </c>
      <c r="AJ160" s="21">
        <f t="shared" si="28"/>
        <v>16.149999999999999</v>
      </c>
      <c r="AK160" s="22">
        <f t="shared" si="29"/>
        <v>673</v>
      </c>
      <c r="AL160" s="20" t="s">
        <v>654</v>
      </c>
      <c r="AM160" s="20">
        <f>$AJ160*VLOOKUP($AL160,Sheet2!$C$1:$D$66,2,FALSE)</f>
        <v>9.0440000000000005</v>
      </c>
    </row>
    <row r="161" spans="1:39" x14ac:dyDescent="0.25">
      <c r="A161" s="1">
        <v>42425</v>
      </c>
      <c r="B161" s="2">
        <v>17997</v>
      </c>
      <c r="C161" s="3">
        <v>0</v>
      </c>
      <c r="D161" s="4">
        <v>4</v>
      </c>
      <c r="E161" s="5" t="s">
        <v>53</v>
      </c>
      <c r="F161" s="6">
        <v>289.92</v>
      </c>
      <c r="G161" s="7" t="s">
        <v>22</v>
      </c>
      <c r="H161" s="8" t="s">
        <v>23</v>
      </c>
      <c r="I161" s="9">
        <v>45.539000000000001</v>
      </c>
      <c r="J161" s="6">
        <v>0</v>
      </c>
      <c r="K161" s="6">
        <v>69.2</v>
      </c>
      <c r="L161" s="6">
        <v>865.25</v>
      </c>
      <c r="M161" s="6">
        <v>934.45</v>
      </c>
      <c r="N161" s="10" t="s">
        <v>82</v>
      </c>
      <c r="O161" s="10" t="s">
        <v>161</v>
      </c>
      <c r="P161" s="11" t="s">
        <v>32</v>
      </c>
      <c r="Q161" s="11" t="s">
        <v>52</v>
      </c>
      <c r="R161" s="1">
        <v>42370</v>
      </c>
      <c r="S161" s="1">
        <v>42593</v>
      </c>
      <c r="T161" s="12" t="s">
        <v>25</v>
      </c>
      <c r="U161" s="13" t="s">
        <v>363</v>
      </c>
      <c r="V161" s="13" t="s">
        <v>85</v>
      </c>
      <c r="W161" t="s">
        <v>203</v>
      </c>
      <c r="X161" s="16" t="str">
        <f t="shared" si="21"/>
        <v xml:space="preserve">Mediacom (Switzerland) - CHE - Tempur Sealy International - 2016_2016_Q1 - </v>
      </c>
      <c r="Y161" s="17" t="s">
        <v>410</v>
      </c>
      <c r="Z161" s="16" t="str">
        <f t="shared" si="22"/>
        <v>Mediacom (Switzerland)</v>
      </c>
      <c r="AA161" s="16" t="str">
        <f t="shared" si="23"/>
        <v>Mediacom (Switzerland) - CHE - Tempur Sealy International</v>
      </c>
      <c r="AB161" s="16" t="str">
        <f t="shared" si="24"/>
        <v>Xaxis Premium_XAXIS-XP-HP-D</v>
      </c>
      <c r="AC161" s="16" t="str">
        <f>VLOOKUP($U161,Sheet3!$A$1:$D$438,3,FALSE)</f>
        <v>11.01.2016</v>
      </c>
      <c r="AD161" s="16" t="str">
        <f>VLOOKUP($U161,Sheet3!$A$1:$D$438,4,FALSE)</f>
        <v>03.04.2016</v>
      </c>
      <c r="AE161" s="20" t="str">
        <f t="shared" si="25"/>
        <v>Xaxis Premium_XAXIS-XP-HP-D_Januar 2016</v>
      </c>
      <c r="AF161" s="20" t="s">
        <v>415</v>
      </c>
      <c r="AG161" s="20" t="str">
        <f t="shared" si="26"/>
        <v>Xaxis Premium</v>
      </c>
      <c r="AH161" s="20" t="s">
        <v>420</v>
      </c>
      <c r="AI161" s="21">
        <f t="shared" si="27"/>
        <v>19.000197632798262</v>
      </c>
      <c r="AJ161" s="21">
        <f t="shared" si="28"/>
        <v>865.25</v>
      </c>
      <c r="AK161" s="22">
        <f t="shared" si="29"/>
        <v>45539</v>
      </c>
      <c r="AL161" s="20" t="s">
        <v>652</v>
      </c>
      <c r="AM161" s="20">
        <f>$AJ161*VLOOKUP($AL161,Sheet2!$C$1:$D$66,2,FALSE)</f>
        <v>372.0575</v>
      </c>
    </row>
    <row r="162" spans="1:39" x14ac:dyDescent="0.25">
      <c r="A162" s="1">
        <v>42425</v>
      </c>
      <c r="B162" s="2">
        <v>17997</v>
      </c>
      <c r="C162" s="3">
        <v>0</v>
      </c>
      <c r="D162" s="4">
        <v>5</v>
      </c>
      <c r="E162" s="5" t="s">
        <v>59</v>
      </c>
      <c r="F162" s="6">
        <v>77.150000000000006</v>
      </c>
      <c r="G162" s="7" t="s">
        <v>22</v>
      </c>
      <c r="H162" s="8" t="s">
        <v>23</v>
      </c>
      <c r="I162" s="9">
        <v>13.34</v>
      </c>
      <c r="J162" s="6">
        <v>0</v>
      </c>
      <c r="K162" s="6">
        <v>20.3</v>
      </c>
      <c r="L162" s="6">
        <v>253.45</v>
      </c>
      <c r="M162" s="6">
        <v>273.75</v>
      </c>
      <c r="N162" s="10" t="s">
        <v>82</v>
      </c>
      <c r="O162" s="10" t="s">
        <v>161</v>
      </c>
      <c r="P162" s="11" t="s">
        <v>32</v>
      </c>
      <c r="Q162" s="11" t="s">
        <v>52</v>
      </c>
      <c r="R162" s="1">
        <v>42370</v>
      </c>
      <c r="S162" s="1">
        <v>42593</v>
      </c>
      <c r="T162" s="12" t="s">
        <v>25</v>
      </c>
      <c r="U162" s="13" t="s">
        <v>363</v>
      </c>
      <c r="V162" s="13" t="s">
        <v>85</v>
      </c>
      <c r="W162" t="s">
        <v>203</v>
      </c>
      <c r="X162" s="16" t="str">
        <f t="shared" si="21"/>
        <v xml:space="preserve">Mediacom (Switzerland) - CHE - Tempur Sealy International - 2016_2016_Q1 - </v>
      </c>
      <c r="Y162" s="17" t="s">
        <v>410</v>
      </c>
      <c r="Z162" s="16" t="str">
        <f t="shared" si="22"/>
        <v>Mediacom (Switzerland)</v>
      </c>
      <c r="AA162" s="16" t="str">
        <f t="shared" si="23"/>
        <v>Mediacom (Switzerland) - CHE - Tempur Sealy International</v>
      </c>
      <c r="AB162" s="16" t="str">
        <f t="shared" si="24"/>
        <v>Xaxis Premium_XAXIS-XP-HP-F</v>
      </c>
      <c r="AC162" s="16" t="str">
        <f>VLOOKUP($U162,Sheet3!$A$1:$D$438,3,FALSE)</f>
        <v>11.01.2016</v>
      </c>
      <c r="AD162" s="16" t="str">
        <f>VLOOKUP($U162,Sheet3!$A$1:$D$438,4,FALSE)</f>
        <v>03.04.2016</v>
      </c>
      <c r="AE162" s="20" t="str">
        <f t="shared" si="25"/>
        <v>Xaxis Premium_XAXIS-XP-HP-F_Januar 2016</v>
      </c>
      <c r="AF162" s="20" t="s">
        <v>415</v>
      </c>
      <c r="AG162" s="20" t="str">
        <f t="shared" si="26"/>
        <v>Xaxis Premium</v>
      </c>
      <c r="AH162" s="20" t="s">
        <v>420</v>
      </c>
      <c r="AI162" s="21">
        <f t="shared" si="27"/>
        <v>18.999250374812593</v>
      </c>
      <c r="AJ162" s="21">
        <f t="shared" si="28"/>
        <v>253.45</v>
      </c>
      <c r="AK162" s="22">
        <f t="shared" si="29"/>
        <v>13340</v>
      </c>
      <c r="AL162" s="20" t="s">
        <v>652</v>
      </c>
      <c r="AM162" s="20">
        <f>$AJ162*VLOOKUP($AL162,Sheet2!$C$1:$D$66,2,FALSE)</f>
        <v>108.98349999999999</v>
      </c>
    </row>
    <row r="163" spans="1:39" x14ac:dyDescent="0.25">
      <c r="A163" s="1">
        <v>42425</v>
      </c>
      <c r="B163" s="2">
        <v>17997</v>
      </c>
      <c r="C163" s="3">
        <v>0</v>
      </c>
      <c r="D163" s="4">
        <v>6</v>
      </c>
      <c r="E163" s="5" t="s">
        <v>60</v>
      </c>
      <c r="F163" s="6">
        <v>19.510000000000002</v>
      </c>
      <c r="G163" s="7" t="s">
        <v>22</v>
      </c>
      <c r="H163" s="8" t="s">
        <v>23</v>
      </c>
      <c r="I163" s="9">
        <v>2.8860000000000001</v>
      </c>
      <c r="J163" s="6">
        <v>0</v>
      </c>
      <c r="K163" s="6">
        <v>4.4000000000000004</v>
      </c>
      <c r="L163" s="6">
        <v>54.85</v>
      </c>
      <c r="M163" s="6">
        <v>59.25</v>
      </c>
      <c r="N163" s="10" t="s">
        <v>82</v>
      </c>
      <c r="O163" s="10" t="s">
        <v>161</v>
      </c>
      <c r="P163" s="11" t="s">
        <v>32</v>
      </c>
      <c r="Q163" s="11" t="s">
        <v>52</v>
      </c>
      <c r="R163" s="1">
        <v>42370</v>
      </c>
      <c r="S163" s="1">
        <v>42593</v>
      </c>
      <c r="T163" s="12" t="s">
        <v>25</v>
      </c>
      <c r="U163" s="13" t="s">
        <v>363</v>
      </c>
      <c r="V163" s="13" t="s">
        <v>85</v>
      </c>
      <c r="W163" t="s">
        <v>203</v>
      </c>
      <c r="X163" s="16" t="str">
        <f t="shared" si="21"/>
        <v xml:space="preserve">Mediacom (Switzerland) - CHE - Tempur Sealy International - 2016_2016_Q1 - </v>
      </c>
      <c r="Y163" s="17" t="s">
        <v>410</v>
      </c>
      <c r="Z163" s="16" t="str">
        <f t="shared" si="22"/>
        <v>Mediacom (Switzerland)</v>
      </c>
      <c r="AA163" s="16" t="str">
        <f t="shared" si="23"/>
        <v>Mediacom (Switzerland) - CHE - Tempur Sealy International</v>
      </c>
      <c r="AB163" s="16" t="str">
        <f t="shared" si="24"/>
        <v>Xaxis Premium_XAXIS-XP-HP-I</v>
      </c>
      <c r="AC163" s="16" t="str">
        <f>VLOOKUP($U163,Sheet3!$A$1:$D$438,3,FALSE)</f>
        <v>11.01.2016</v>
      </c>
      <c r="AD163" s="16" t="str">
        <f>VLOOKUP($U163,Sheet3!$A$1:$D$438,4,FALSE)</f>
        <v>03.04.2016</v>
      </c>
      <c r="AE163" s="20" t="str">
        <f t="shared" si="25"/>
        <v>Xaxis Premium_XAXIS-XP-HP-I_Januar 2016</v>
      </c>
      <c r="AF163" s="20" t="s">
        <v>415</v>
      </c>
      <c r="AG163" s="20" t="str">
        <f t="shared" si="26"/>
        <v>Xaxis Premium</v>
      </c>
      <c r="AH163" s="20" t="s">
        <v>420</v>
      </c>
      <c r="AI163" s="21">
        <f t="shared" si="27"/>
        <v>19.005544005544007</v>
      </c>
      <c r="AJ163" s="21">
        <f t="shared" si="28"/>
        <v>54.85</v>
      </c>
      <c r="AK163" s="22">
        <f t="shared" si="29"/>
        <v>2886</v>
      </c>
      <c r="AL163" s="20" t="s">
        <v>652</v>
      </c>
      <c r="AM163" s="20">
        <f>$AJ163*VLOOKUP($AL163,Sheet2!$C$1:$D$66,2,FALSE)</f>
        <v>23.5855</v>
      </c>
    </row>
    <row r="164" spans="1:39" x14ac:dyDescent="0.25">
      <c r="A164" s="1">
        <v>42425</v>
      </c>
      <c r="B164" s="2">
        <v>17997</v>
      </c>
      <c r="C164" s="3">
        <v>0</v>
      </c>
      <c r="D164" s="4">
        <v>13</v>
      </c>
      <c r="E164" s="5" t="s">
        <v>61</v>
      </c>
      <c r="F164" s="6">
        <v>530.25</v>
      </c>
      <c r="G164" s="7" t="s">
        <v>22</v>
      </c>
      <c r="H164" s="8" t="s">
        <v>23</v>
      </c>
      <c r="I164" s="9">
        <v>116.18600000000001</v>
      </c>
      <c r="J164" s="6">
        <v>0</v>
      </c>
      <c r="K164" s="6">
        <v>111.55</v>
      </c>
      <c r="L164" s="6">
        <v>1394.25</v>
      </c>
      <c r="M164" s="6">
        <v>1505.8</v>
      </c>
      <c r="N164" s="10" t="s">
        <v>82</v>
      </c>
      <c r="O164" s="10" t="s">
        <v>161</v>
      </c>
      <c r="P164" s="11" t="s">
        <v>32</v>
      </c>
      <c r="Q164" s="11" t="s">
        <v>52</v>
      </c>
      <c r="R164" s="1">
        <v>42370</v>
      </c>
      <c r="S164" s="1">
        <v>42593</v>
      </c>
      <c r="T164" s="12" t="s">
        <v>25</v>
      </c>
      <c r="U164" s="13" t="s">
        <v>363</v>
      </c>
      <c r="V164" s="13" t="s">
        <v>85</v>
      </c>
      <c r="W164" t="s">
        <v>203</v>
      </c>
      <c r="X164" s="16" t="str">
        <f t="shared" si="21"/>
        <v xml:space="preserve">Mediacom (Switzerland) - CHE - Tempur Sealy International - 2016_2016_Q1 - </v>
      </c>
      <c r="Y164" s="17" t="s">
        <v>410</v>
      </c>
      <c r="Z164" s="16" t="str">
        <f t="shared" si="22"/>
        <v>Mediacom (Switzerland)</v>
      </c>
      <c r="AA164" s="16" t="str">
        <f t="shared" si="23"/>
        <v>Mediacom (Switzerland) - CHE - Tempur Sealy International</v>
      </c>
      <c r="AB164" s="16" t="str">
        <f t="shared" si="24"/>
        <v>Xaxis Premium_XAXIS-XP-UAP-D</v>
      </c>
      <c r="AC164" s="16" t="str">
        <f>VLOOKUP($U164,Sheet3!$A$1:$D$438,3,FALSE)</f>
        <v>11.01.2016</v>
      </c>
      <c r="AD164" s="16" t="str">
        <f>VLOOKUP($U164,Sheet3!$A$1:$D$438,4,FALSE)</f>
        <v>03.04.2016</v>
      </c>
      <c r="AE164" s="20" t="str">
        <f t="shared" si="25"/>
        <v>Xaxis Premium_XAXIS-XP-UAP-D_Januar 2016</v>
      </c>
      <c r="AF164" s="20" t="s">
        <v>415</v>
      </c>
      <c r="AG164" s="20" t="str">
        <f t="shared" si="26"/>
        <v>Xaxis Premium</v>
      </c>
      <c r="AH164" s="20" t="s">
        <v>420</v>
      </c>
      <c r="AI164" s="21">
        <f t="shared" si="27"/>
        <v>12.000154924001169</v>
      </c>
      <c r="AJ164" s="21">
        <f t="shared" si="28"/>
        <v>1394.25</v>
      </c>
      <c r="AK164" s="22">
        <f t="shared" si="29"/>
        <v>116186</v>
      </c>
      <c r="AL164" s="20" t="s">
        <v>655</v>
      </c>
      <c r="AM164" s="20">
        <f>$AJ164*VLOOKUP($AL164,Sheet2!$C$1:$D$66,2,FALSE)</f>
        <v>432.21749999999997</v>
      </c>
    </row>
    <row r="165" spans="1:39" x14ac:dyDescent="0.25">
      <c r="A165" s="1">
        <v>42425</v>
      </c>
      <c r="B165" s="2">
        <v>17997</v>
      </c>
      <c r="C165" s="3">
        <v>0</v>
      </c>
      <c r="D165" s="4">
        <v>14</v>
      </c>
      <c r="E165" s="5" t="s">
        <v>63</v>
      </c>
      <c r="F165" s="6">
        <v>136.80000000000001</v>
      </c>
      <c r="G165" s="7" t="s">
        <v>22</v>
      </c>
      <c r="H165" s="8" t="s">
        <v>23</v>
      </c>
      <c r="I165" s="9">
        <v>29.765999999999998</v>
      </c>
      <c r="J165" s="6">
        <v>0</v>
      </c>
      <c r="K165" s="6">
        <v>28.6</v>
      </c>
      <c r="L165" s="6">
        <v>357.2</v>
      </c>
      <c r="M165" s="6">
        <v>385.8</v>
      </c>
      <c r="N165" s="10" t="s">
        <v>82</v>
      </c>
      <c r="O165" s="10" t="s">
        <v>161</v>
      </c>
      <c r="P165" s="11" t="s">
        <v>32</v>
      </c>
      <c r="Q165" s="11" t="s">
        <v>52</v>
      </c>
      <c r="R165" s="1">
        <v>42370</v>
      </c>
      <c r="S165" s="1">
        <v>42593</v>
      </c>
      <c r="T165" s="12" t="s">
        <v>25</v>
      </c>
      <c r="U165" s="13" t="s">
        <v>363</v>
      </c>
      <c r="V165" s="13" t="s">
        <v>85</v>
      </c>
      <c r="W165" t="s">
        <v>203</v>
      </c>
      <c r="X165" s="16" t="str">
        <f t="shared" si="21"/>
        <v xml:space="preserve">Mediacom (Switzerland) - CHE - Tempur Sealy International - 2016_2016_Q1 - </v>
      </c>
      <c r="Y165" s="17" t="s">
        <v>410</v>
      </c>
      <c r="Z165" s="16" t="str">
        <f t="shared" si="22"/>
        <v>Mediacom (Switzerland)</v>
      </c>
      <c r="AA165" s="16" t="str">
        <f t="shared" si="23"/>
        <v>Mediacom (Switzerland) - CHE - Tempur Sealy International</v>
      </c>
      <c r="AB165" s="16" t="str">
        <f t="shared" si="24"/>
        <v>Xaxis Premium_XAXIS-XP-UAP-F</v>
      </c>
      <c r="AC165" s="16" t="str">
        <f>VLOOKUP($U165,Sheet3!$A$1:$D$438,3,FALSE)</f>
        <v>11.01.2016</v>
      </c>
      <c r="AD165" s="16" t="str">
        <f>VLOOKUP($U165,Sheet3!$A$1:$D$438,4,FALSE)</f>
        <v>03.04.2016</v>
      </c>
      <c r="AE165" s="20" t="str">
        <f t="shared" si="25"/>
        <v>Xaxis Premium_XAXIS-XP-UAP-F_Januar 2016</v>
      </c>
      <c r="AF165" s="20" t="s">
        <v>415</v>
      </c>
      <c r="AG165" s="20" t="str">
        <f t="shared" si="26"/>
        <v>Xaxis Premium</v>
      </c>
      <c r="AH165" s="20" t="s">
        <v>420</v>
      </c>
      <c r="AI165" s="21">
        <f t="shared" si="27"/>
        <v>12.000268763018209</v>
      </c>
      <c r="AJ165" s="21">
        <f t="shared" si="28"/>
        <v>357.2</v>
      </c>
      <c r="AK165" s="22">
        <f t="shared" si="29"/>
        <v>29766</v>
      </c>
      <c r="AL165" s="20" t="s">
        <v>655</v>
      </c>
      <c r="AM165" s="20">
        <f>$AJ165*VLOOKUP($AL165,Sheet2!$C$1:$D$66,2,FALSE)</f>
        <v>110.732</v>
      </c>
    </row>
    <row r="166" spans="1:39" x14ac:dyDescent="0.25">
      <c r="A166" s="1">
        <v>42425</v>
      </c>
      <c r="B166" s="2">
        <v>17997</v>
      </c>
      <c r="C166" s="3">
        <v>0</v>
      </c>
      <c r="D166" s="4">
        <v>15</v>
      </c>
      <c r="E166" s="5" t="s">
        <v>64</v>
      </c>
      <c r="F166" s="6">
        <v>12.46</v>
      </c>
      <c r="G166" s="7" t="s">
        <v>22</v>
      </c>
      <c r="H166" s="8" t="s">
        <v>23</v>
      </c>
      <c r="I166" s="9">
        <v>6.19</v>
      </c>
      <c r="J166" s="6">
        <v>0</v>
      </c>
      <c r="K166" s="6">
        <v>5.95</v>
      </c>
      <c r="L166" s="6">
        <v>74.3</v>
      </c>
      <c r="M166" s="6">
        <v>80.25</v>
      </c>
      <c r="N166" s="10" t="s">
        <v>82</v>
      </c>
      <c r="O166" s="10" t="s">
        <v>161</v>
      </c>
      <c r="P166" s="11" t="s">
        <v>32</v>
      </c>
      <c r="Q166" s="11" t="s">
        <v>52</v>
      </c>
      <c r="R166" s="1">
        <v>42370</v>
      </c>
      <c r="S166" s="1">
        <v>42593</v>
      </c>
      <c r="T166" s="12" t="s">
        <v>25</v>
      </c>
      <c r="U166" s="13" t="s">
        <v>363</v>
      </c>
      <c r="V166" s="13" t="s">
        <v>85</v>
      </c>
      <c r="W166" t="s">
        <v>203</v>
      </c>
      <c r="X166" s="16" t="str">
        <f t="shared" si="21"/>
        <v xml:space="preserve">Mediacom (Switzerland) - CHE - Tempur Sealy International - 2016_2016_Q1 - </v>
      </c>
      <c r="Y166" s="17" t="s">
        <v>410</v>
      </c>
      <c r="Z166" s="16" t="str">
        <f t="shared" si="22"/>
        <v>Mediacom (Switzerland)</v>
      </c>
      <c r="AA166" s="16" t="str">
        <f t="shared" si="23"/>
        <v>Mediacom (Switzerland) - CHE - Tempur Sealy International</v>
      </c>
      <c r="AB166" s="16" t="str">
        <f t="shared" si="24"/>
        <v>Xaxis Premium_XAXIS-XP-UAP-I</v>
      </c>
      <c r="AC166" s="16" t="str">
        <f>VLOOKUP($U166,Sheet3!$A$1:$D$438,3,FALSE)</f>
        <v>11.01.2016</v>
      </c>
      <c r="AD166" s="16" t="str">
        <f>VLOOKUP($U166,Sheet3!$A$1:$D$438,4,FALSE)</f>
        <v>03.04.2016</v>
      </c>
      <c r="AE166" s="20" t="str">
        <f t="shared" si="25"/>
        <v>Xaxis Premium_XAXIS-XP-UAP-I_Januar 2016</v>
      </c>
      <c r="AF166" s="20" t="s">
        <v>415</v>
      </c>
      <c r="AG166" s="20" t="str">
        <f t="shared" si="26"/>
        <v>Xaxis Premium</v>
      </c>
      <c r="AH166" s="20" t="s">
        <v>420</v>
      </c>
      <c r="AI166" s="21">
        <f t="shared" si="27"/>
        <v>12.003231017770597</v>
      </c>
      <c r="AJ166" s="21">
        <f t="shared" si="28"/>
        <v>74.3</v>
      </c>
      <c r="AK166" s="22">
        <f t="shared" si="29"/>
        <v>6190</v>
      </c>
      <c r="AL166" s="20" t="s">
        <v>655</v>
      </c>
      <c r="AM166" s="20">
        <f>$AJ166*VLOOKUP($AL166,Sheet2!$C$1:$D$66,2,FALSE)</f>
        <v>23.032999999999998</v>
      </c>
    </row>
    <row r="167" spans="1:39" x14ac:dyDescent="0.25">
      <c r="A167" s="1">
        <v>42425</v>
      </c>
      <c r="B167" s="2">
        <v>17997</v>
      </c>
      <c r="C167" s="3">
        <v>0</v>
      </c>
      <c r="D167" s="4">
        <v>1</v>
      </c>
      <c r="E167" s="5" t="s">
        <v>65</v>
      </c>
      <c r="F167" s="6">
        <v>280.76</v>
      </c>
      <c r="G167" s="7" t="s">
        <v>22</v>
      </c>
      <c r="H167" s="8" t="s">
        <v>23</v>
      </c>
      <c r="I167" s="9">
        <v>37.878999999999998</v>
      </c>
      <c r="J167" s="6">
        <v>0</v>
      </c>
      <c r="K167" s="6">
        <v>72.75</v>
      </c>
      <c r="L167" s="6">
        <v>909.1</v>
      </c>
      <c r="M167" s="6">
        <v>981.85</v>
      </c>
      <c r="N167" s="10" t="s">
        <v>82</v>
      </c>
      <c r="O167" s="10" t="s">
        <v>161</v>
      </c>
      <c r="P167" s="11" t="s">
        <v>32</v>
      </c>
      <c r="Q167" s="11" t="s">
        <v>52</v>
      </c>
      <c r="R167" s="1">
        <v>42370</v>
      </c>
      <c r="S167" s="1">
        <v>42593</v>
      </c>
      <c r="T167" s="12" t="s">
        <v>25</v>
      </c>
      <c r="U167" s="13" t="s">
        <v>363</v>
      </c>
      <c r="V167" s="13" t="s">
        <v>85</v>
      </c>
      <c r="W167" t="s">
        <v>203</v>
      </c>
      <c r="X167" s="16" t="str">
        <f t="shared" si="21"/>
        <v xml:space="preserve">Mediacom (Switzerland) - CHE - Tempur Sealy International - 2016_2016_Q1 - </v>
      </c>
      <c r="Y167" s="17" t="s">
        <v>410</v>
      </c>
      <c r="Z167" s="16" t="str">
        <f t="shared" si="22"/>
        <v>Mediacom (Switzerland)</v>
      </c>
      <c r="AA167" s="16" t="str">
        <f t="shared" si="23"/>
        <v>Mediacom (Switzerland) - CHE - Tempur Sealy International</v>
      </c>
      <c r="AB167" s="16" t="str">
        <f t="shared" si="24"/>
        <v>Xaxis Premium_XAXIS-XP-WB-D</v>
      </c>
      <c r="AC167" s="16" t="str">
        <f>VLOOKUP($U167,Sheet3!$A$1:$D$438,3,FALSE)</f>
        <v>11.01.2016</v>
      </c>
      <c r="AD167" s="16" t="str">
        <f>VLOOKUP($U167,Sheet3!$A$1:$D$438,4,FALSE)</f>
        <v>03.04.2016</v>
      </c>
      <c r="AE167" s="20" t="str">
        <f t="shared" si="25"/>
        <v>Xaxis Premium_XAXIS-XP-WB-D_Januar 2016</v>
      </c>
      <c r="AF167" s="20" t="s">
        <v>415</v>
      </c>
      <c r="AG167" s="20" t="str">
        <f t="shared" si="26"/>
        <v>Xaxis Premium</v>
      </c>
      <c r="AH167" s="20" t="s">
        <v>420</v>
      </c>
      <c r="AI167" s="21">
        <f t="shared" si="27"/>
        <v>24.000105599408645</v>
      </c>
      <c r="AJ167" s="21">
        <f t="shared" si="28"/>
        <v>909.1</v>
      </c>
      <c r="AK167" s="22">
        <f t="shared" si="29"/>
        <v>37879</v>
      </c>
      <c r="AL167" s="20" t="s">
        <v>654</v>
      </c>
      <c r="AM167" s="20">
        <f>$AJ167*VLOOKUP($AL167,Sheet2!$C$1:$D$66,2,FALSE)</f>
        <v>509.09600000000006</v>
      </c>
    </row>
    <row r="168" spans="1:39" x14ac:dyDescent="0.25">
      <c r="A168" s="1">
        <v>42425</v>
      </c>
      <c r="B168" s="2">
        <v>17997</v>
      </c>
      <c r="C168" s="3">
        <v>0</v>
      </c>
      <c r="D168" s="4">
        <v>2</v>
      </c>
      <c r="E168" s="5" t="s">
        <v>69</v>
      </c>
      <c r="F168" s="6">
        <v>83.59</v>
      </c>
      <c r="G168" s="7" t="s">
        <v>22</v>
      </c>
      <c r="H168" s="8" t="s">
        <v>23</v>
      </c>
      <c r="I168" s="9">
        <v>13.897</v>
      </c>
      <c r="J168" s="6">
        <v>0</v>
      </c>
      <c r="K168" s="6">
        <v>26.7</v>
      </c>
      <c r="L168" s="6">
        <v>333.55</v>
      </c>
      <c r="M168" s="6">
        <v>360.25</v>
      </c>
      <c r="N168" s="10" t="s">
        <v>82</v>
      </c>
      <c r="O168" s="10" t="s">
        <v>161</v>
      </c>
      <c r="P168" s="11" t="s">
        <v>32</v>
      </c>
      <c r="Q168" s="11" t="s">
        <v>52</v>
      </c>
      <c r="R168" s="1">
        <v>42370</v>
      </c>
      <c r="S168" s="1">
        <v>42593</v>
      </c>
      <c r="T168" s="12" t="s">
        <v>25</v>
      </c>
      <c r="U168" s="13" t="s">
        <v>363</v>
      </c>
      <c r="V168" s="13" t="s">
        <v>85</v>
      </c>
      <c r="W168" t="s">
        <v>203</v>
      </c>
      <c r="X168" s="16" t="str">
        <f t="shared" si="21"/>
        <v xml:space="preserve">Mediacom (Switzerland) - CHE - Tempur Sealy International - 2016_2016_Q1 - </v>
      </c>
      <c r="Y168" s="17" t="s">
        <v>410</v>
      </c>
      <c r="Z168" s="16" t="str">
        <f t="shared" si="22"/>
        <v>Mediacom (Switzerland)</v>
      </c>
      <c r="AA168" s="16" t="str">
        <f t="shared" si="23"/>
        <v>Mediacom (Switzerland) - CHE - Tempur Sealy International</v>
      </c>
      <c r="AB168" s="16" t="str">
        <f t="shared" si="24"/>
        <v>Xaxis Premium_XAXIS-XP-WB-F</v>
      </c>
      <c r="AC168" s="16" t="str">
        <f>VLOOKUP($U168,Sheet3!$A$1:$D$438,3,FALSE)</f>
        <v>11.01.2016</v>
      </c>
      <c r="AD168" s="16" t="str">
        <f>VLOOKUP($U168,Sheet3!$A$1:$D$438,4,FALSE)</f>
        <v>03.04.2016</v>
      </c>
      <c r="AE168" s="20" t="str">
        <f t="shared" si="25"/>
        <v>Xaxis Premium_XAXIS-XP-WB-F_Januar 2016</v>
      </c>
      <c r="AF168" s="20" t="s">
        <v>415</v>
      </c>
      <c r="AG168" s="20" t="str">
        <f t="shared" si="26"/>
        <v>Xaxis Premium</v>
      </c>
      <c r="AH168" s="20" t="s">
        <v>420</v>
      </c>
      <c r="AI168" s="21">
        <f t="shared" si="27"/>
        <v>24.001583075483918</v>
      </c>
      <c r="AJ168" s="21">
        <f t="shared" si="28"/>
        <v>333.55</v>
      </c>
      <c r="AK168" s="22">
        <f t="shared" si="29"/>
        <v>13897</v>
      </c>
      <c r="AL168" s="20" t="s">
        <v>654</v>
      </c>
      <c r="AM168" s="20">
        <f>$AJ168*VLOOKUP($AL168,Sheet2!$C$1:$D$66,2,FALSE)</f>
        <v>186.78800000000001</v>
      </c>
    </row>
    <row r="169" spans="1:39" x14ac:dyDescent="0.25">
      <c r="A169" s="1">
        <v>42425</v>
      </c>
      <c r="B169" s="2">
        <v>17997</v>
      </c>
      <c r="C169" s="3">
        <v>0</v>
      </c>
      <c r="D169" s="4">
        <v>3</v>
      </c>
      <c r="E169" s="5" t="s">
        <v>70</v>
      </c>
      <c r="F169" s="6">
        <v>13.17</v>
      </c>
      <c r="G169" s="7" t="s">
        <v>22</v>
      </c>
      <c r="H169" s="8" t="s">
        <v>23</v>
      </c>
      <c r="I169" s="9">
        <v>2.3239999999999998</v>
      </c>
      <c r="J169" s="6">
        <v>0</v>
      </c>
      <c r="K169" s="6">
        <v>4.45</v>
      </c>
      <c r="L169" s="6">
        <v>55.8</v>
      </c>
      <c r="M169" s="6">
        <v>60.25</v>
      </c>
      <c r="N169" s="10" t="s">
        <v>82</v>
      </c>
      <c r="O169" s="10" t="s">
        <v>161</v>
      </c>
      <c r="P169" s="11" t="s">
        <v>32</v>
      </c>
      <c r="Q169" s="11" t="s">
        <v>52</v>
      </c>
      <c r="R169" s="1">
        <v>42370</v>
      </c>
      <c r="S169" s="1">
        <v>42593</v>
      </c>
      <c r="T169" s="12" t="s">
        <v>25</v>
      </c>
      <c r="U169" s="13" t="s">
        <v>363</v>
      </c>
      <c r="V169" s="13" t="s">
        <v>85</v>
      </c>
      <c r="W169" t="s">
        <v>203</v>
      </c>
      <c r="X169" s="16" t="str">
        <f t="shared" si="21"/>
        <v xml:space="preserve">Mediacom (Switzerland) - CHE - Tempur Sealy International - 2016_2016_Q1 - </v>
      </c>
      <c r="Y169" s="17" t="s">
        <v>410</v>
      </c>
      <c r="Z169" s="16" t="str">
        <f t="shared" si="22"/>
        <v>Mediacom (Switzerland)</v>
      </c>
      <c r="AA169" s="16" t="str">
        <f t="shared" si="23"/>
        <v>Mediacom (Switzerland) - CHE - Tempur Sealy International</v>
      </c>
      <c r="AB169" s="16" t="str">
        <f t="shared" si="24"/>
        <v>Xaxis Premium_XAXIS-XP-WB-I</v>
      </c>
      <c r="AC169" s="16" t="str">
        <f>VLOOKUP($U169,Sheet3!$A$1:$D$438,3,FALSE)</f>
        <v>11.01.2016</v>
      </c>
      <c r="AD169" s="16" t="str">
        <f>VLOOKUP($U169,Sheet3!$A$1:$D$438,4,FALSE)</f>
        <v>03.04.2016</v>
      </c>
      <c r="AE169" s="20" t="str">
        <f t="shared" si="25"/>
        <v>Xaxis Premium_XAXIS-XP-WB-I_Januar 2016</v>
      </c>
      <c r="AF169" s="20" t="s">
        <v>415</v>
      </c>
      <c r="AG169" s="20" t="str">
        <f t="shared" si="26"/>
        <v>Xaxis Premium</v>
      </c>
      <c r="AH169" s="20" t="s">
        <v>420</v>
      </c>
      <c r="AI169" s="21">
        <f t="shared" si="27"/>
        <v>24.010327022375215</v>
      </c>
      <c r="AJ169" s="21">
        <f t="shared" si="28"/>
        <v>55.8</v>
      </c>
      <c r="AK169" s="22">
        <f t="shared" si="29"/>
        <v>2324</v>
      </c>
      <c r="AL169" s="20" t="s">
        <v>654</v>
      </c>
      <c r="AM169" s="20">
        <f>$AJ169*VLOOKUP($AL169,Sheet2!$C$1:$D$66,2,FALSE)</f>
        <v>31.248000000000001</v>
      </c>
    </row>
    <row r="170" spans="1:39" x14ac:dyDescent="0.25">
      <c r="A170" s="1">
        <v>42425</v>
      </c>
      <c r="B170" s="2">
        <v>17997</v>
      </c>
      <c r="C170" s="3">
        <v>0</v>
      </c>
      <c r="D170" s="4">
        <v>7</v>
      </c>
      <c r="E170" s="5" t="s">
        <v>41</v>
      </c>
      <c r="F170" s="6">
        <v>245.53</v>
      </c>
      <c r="G170" s="7" t="s">
        <v>22</v>
      </c>
      <c r="H170" s="8" t="s">
        <v>23</v>
      </c>
      <c r="I170" s="9">
        <v>25.977</v>
      </c>
      <c r="J170" s="6">
        <v>0</v>
      </c>
      <c r="K170" s="6">
        <v>54.05</v>
      </c>
      <c r="L170" s="6">
        <v>675.4</v>
      </c>
      <c r="M170" s="6">
        <v>729.45</v>
      </c>
      <c r="N170" s="10" t="s">
        <v>82</v>
      </c>
      <c r="O170" s="10" t="s">
        <v>161</v>
      </c>
      <c r="P170" s="11" t="s">
        <v>32</v>
      </c>
      <c r="Q170" s="11" t="s">
        <v>37</v>
      </c>
      <c r="R170" s="1">
        <v>42370</v>
      </c>
      <c r="S170" s="1">
        <v>42593</v>
      </c>
      <c r="T170" s="12" t="s">
        <v>25</v>
      </c>
      <c r="U170" s="13" t="s">
        <v>363</v>
      </c>
      <c r="V170" s="13" t="s">
        <v>85</v>
      </c>
      <c r="W170" t="s">
        <v>203</v>
      </c>
      <c r="X170" s="16" t="str">
        <f t="shared" si="21"/>
        <v xml:space="preserve">Mediacom (Switzerland) - CHE - Tempur Sealy International - 2016_2016_Q1 - </v>
      </c>
      <c r="Y170" s="17" t="s">
        <v>410</v>
      </c>
      <c r="Z170" s="16" t="str">
        <f t="shared" si="22"/>
        <v>Mediacom (Switzerland)</v>
      </c>
      <c r="AA170" s="16" t="str">
        <f t="shared" si="23"/>
        <v>Mediacom (Switzerland) - CHE - Tempur Sealy International</v>
      </c>
      <c r="AB170" s="16" t="str">
        <f t="shared" si="24"/>
        <v>Xaxis Mobile_XAXIS-XM-MRT-D</v>
      </c>
      <c r="AC170" s="16" t="str">
        <f>VLOOKUP($U170,Sheet3!$A$1:$D$438,3,FALSE)</f>
        <v>11.01.2016</v>
      </c>
      <c r="AD170" s="16" t="str">
        <f>VLOOKUP($U170,Sheet3!$A$1:$D$438,4,FALSE)</f>
        <v>03.04.2016</v>
      </c>
      <c r="AE170" s="20" t="str">
        <f t="shared" si="25"/>
        <v>Xaxis Mobile_XAXIS-XM-MRT-D_Januar 2016</v>
      </c>
      <c r="AF170" s="20" t="s">
        <v>416</v>
      </c>
      <c r="AG170" s="20" t="str">
        <f t="shared" si="26"/>
        <v>Xaxis Mobile</v>
      </c>
      <c r="AH170" s="20" t="s">
        <v>420</v>
      </c>
      <c r="AI170" s="21">
        <f t="shared" si="27"/>
        <v>25.99992300881549</v>
      </c>
      <c r="AJ170" s="21">
        <f t="shared" si="28"/>
        <v>675.4</v>
      </c>
      <c r="AK170" s="22">
        <f t="shared" si="29"/>
        <v>25977</v>
      </c>
      <c r="AL170" s="20" t="s">
        <v>656</v>
      </c>
      <c r="AM170" s="20">
        <f>$AJ170*VLOOKUP($AL170,Sheet2!$C$1:$D$66,2,FALSE)</f>
        <v>351.20800000000003</v>
      </c>
    </row>
    <row r="171" spans="1:39" x14ac:dyDescent="0.25">
      <c r="A171" s="1">
        <v>42425</v>
      </c>
      <c r="B171" s="2">
        <v>17997</v>
      </c>
      <c r="C171" s="3">
        <v>0</v>
      </c>
      <c r="D171" s="4">
        <v>8</v>
      </c>
      <c r="E171" s="5" t="s">
        <v>45</v>
      </c>
      <c r="F171" s="6">
        <v>31.37</v>
      </c>
      <c r="G171" s="7" t="s">
        <v>22</v>
      </c>
      <c r="H171" s="8" t="s">
        <v>23</v>
      </c>
      <c r="I171" s="9">
        <v>8.1289999999999996</v>
      </c>
      <c r="J171" s="6">
        <v>0</v>
      </c>
      <c r="K171" s="6">
        <v>16.899999999999999</v>
      </c>
      <c r="L171" s="6">
        <v>211.35</v>
      </c>
      <c r="M171" s="6">
        <v>228.25</v>
      </c>
      <c r="N171" s="10" t="s">
        <v>82</v>
      </c>
      <c r="O171" s="10" t="s">
        <v>161</v>
      </c>
      <c r="P171" s="11" t="s">
        <v>32</v>
      </c>
      <c r="Q171" s="11" t="s">
        <v>37</v>
      </c>
      <c r="R171" s="1">
        <v>42370</v>
      </c>
      <c r="S171" s="1">
        <v>42593</v>
      </c>
      <c r="T171" s="12" t="s">
        <v>25</v>
      </c>
      <c r="U171" s="13" t="s">
        <v>363</v>
      </c>
      <c r="V171" s="13" t="s">
        <v>85</v>
      </c>
      <c r="W171" t="s">
        <v>203</v>
      </c>
      <c r="X171" s="16" t="str">
        <f t="shared" si="21"/>
        <v xml:space="preserve">Mediacom (Switzerland) - CHE - Tempur Sealy International - 2016_2016_Q1 - </v>
      </c>
      <c r="Y171" s="17" t="s">
        <v>410</v>
      </c>
      <c r="Z171" s="16" t="str">
        <f t="shared" si="22"/>
        <v>Mediacom (Switzerland)</v>
      </c>
      <c r="AA171" s="16" t="str">
        <f t="shared" si="23"/>
        <v>Mediacom (Switzerland) - CHE - Tempur Sealy International</v>
      </c>
      <c r="AB171" s="16" t="str">
        <f t="shared" si="24"/>
        <v>Xaxis Mobile_XAXIS-XM-MRT-F</v>
      </c>
      <c r="AC171" s="16" t="str">
        <f>VLOOKUP($U171,Sheet3!$A$1:$D$438,3,FALSE)</f>
        <v>11.01.2016</v>
      </c>
      <c r="AD171" s="16" t="str">
        <f>VLOOKUP($U171,Sheet3!$A$1:$D$438,4,FALSE)</f>
        <v>03.04.2016</v>
      </c>
      <c r="AE171" s="20" t="str">
        <f t="shared" si="25"/>
        <v>Xaxis Mobile_XAXIS-XM-MRT-F_Januar 2016</v>
      </c>
      <c r="AF171" s="20" t="s">
        <v>416</v>
      </c>
      <c r="AG171" s="20" t="str">
        <f t="shared" si="26"/>
        <v>Xaxis Mobile</v>
      </c>
      <c r="AH171" s="20" t="s">
        <v>420</v>
      </c>
      <c r="AI171" s="21">
        <f t="shared" si="27"/>
        <v>25.999507934555297</v>
      </c>
      <c r="AJ171" s="21">
        <f t="shared" si="28"/>
        <v>211.35</v>
      </c>
      <c r="AK171" s="22">
        <f t="shared" si="29"/>
        <v>8129</v>
      </c>
      <c r="AL171" s="20" t="s">
        <v>656</v>
      </c>
      <c r="AM171" s="20">
        <f>$AJ171*VLOOKUP($AL171,Sheet2!$C$1:$D$66,2,FALSE)</f>
        <v>109.902</v>
      </c>
    </row>
    <row r="172" spans="1:39" x14ac:dyDescent="0.25">
      <c r="A172" s="1">
        <v>42425</v>
      </c>
      <c r="B172" s="2">
        <v>17997</v>
      </c>
      <c r="C172" s="3">
        <v>0</v>
      </c>
      <c r="D172" s="4">
        <v>9</v>
      </c>
      <c r="E172" s="5" t="s">
        <v>46</v>
      </c>
      <c r="F172" s="6">
        <v>37.65</v>
      </c>
      <c r="G172" s="7" t="s">
        <v>22</v>
      </c>
      <c r="H172" s="8" t="s">
        <v>23</v>
      </c>
      <c r="I172" s="9">
        <v>3.9079999999999999</v>
      </c>
      <c r="J172" s="6">
        <v>0</v>
      </c>
      <c r="K172" s="6">
        <v>8.15</v>
      </c>
      <c r="L172" s="6">
        <v>101.6</v>
      </c>
      <c r="M172" s="6">
        <v>109.75</v>
      </c>
      <c r="N172" s="10" t="s">
        <v>82</v>
      </c>
      <c r="O172" s="10" t="s">
        <v>161</v>
      </c>
      <c r="P172" s="11" t="s">
        <v>32</v>
      </c>
      <c r="Q172" s="11" t="s">
        <v>37</v>
      </c>
      <c r="R172" s="1">
        <v>42370</v>
      </c>
      <c r="S172" s="1">
        <v>42593</v>
      </c>
      <c r="T172" s="12" t="s">
        <v>25</v>
      </c>
      <c r="U172" s="13" t="s">
        <v>363</v>
      </c>
      <c r="V172" s="13" t="s">
        <v>85</v>
      </c>
      <c r="W172" t="s">
        <v>203</v>
      </c>
      <c r="X172" s="16" t="str">
        <f t="shared" si="21"/>
        <v xml:space="preserve">Mediacom (Switzerland) - CHE - Tempur Sealy International - 2016_2016_Q1 - </v>
      </c>
      <c r="Y172" s="17" t="s">
        <v>410</v>
      </c>
      <c r="Z172" s="16" t="str">
        <f t="shared" si="22"/>
        <v>Mediacom (Switzerland)</v>
      </c>
      <c r="AA172" s="16" t="str">
        <f t="shared" si="23"/>
        <v>Mediacom (Switzerland) - CHE - Tempur Sealy International</v>
      </c>
      <c r="AB172" s="16" t="str">
        <f t="shared" si="24"/>
        <v>Xaxis Mobile_XAXIS-XM-MRT-I</v>
      </c>
      <c r="AC172" s="16" t="str">
        <f>VLOOKUP($U172,Sheet3!$A$1:$D$438,3,FALSE)</f>
        <v>11.01.2016</v>
      </c>
      <c r="AD172" s="16" t="str">
        <f>VLOOKUP($U172,Sheet3!$A$1:$D$438,4,FALSE)</f>
        <v>03.04.2016</v>
      </c>
      <c r="AE172" s="20" t="str">
        <f t="shared" si="25"/>
        <v>Xaxis Mobile_XAXIS-XM-MRT-I_Januar 2016</v>
      </c>
      <c r="AF172" s="20" t="s">
        <v>416</v>
      </c>
      <c r="AG172" s="20" t="str">
        <f t="shared" si="26"/>
        <v>Xaxis Mobile</v>
      </c>
      <c r="AH172" s="20" t="s">
        <v>420</v>
      </c>
      <c r="AI172" s="21">
        <f t="shared" si="27"/>
        <v>25.997952917093141</v>
      </c>
      <c r="AJ172" s="21">
        <f t="shared" si="28"/>
        <v>101.6</v>
      </c>
      <c r="AK172" s="22">
        <f t="shared" si="29"/>
        <v>3908</v>
      </c>
      <c r="AL172" s="20" t="s">
        <v>656</v>
      </c>
      <c r="AM172" s="20">
        <f>$AJ172*VLOOKUP($AL172,Sheet2!$C$1:$D$66,2,FALSE)</f>
        <v>52.832000000000001</v>
      </c>
    </row>
    <row r="173" spans="1:39" x14ac:dyDescent="0.25">
      <c r="A173" s="1">
        <v>42425</v>
      </c>
      <c r="B173" s="2">
        <v>17997</v>
      </c>
      <c r="C173" s="3">
        <v>0</v>
      </c>
      <c r="D173" s="4">
        <v>10</v>
      </c>
      <c r="E173" s="5" t="s">
        <v>72</v>
      </c>
      <c r="F173" s="6">
        <v>1347.58</v>
      </c>
      <c r="G173" s="7" t="s">
        <v>22</v>
      </c>
      <c r="H173" s="8" t="s">
        <v>23</v>
      </c>
      <c r="I173" s="9">
        <v>79.715000000000003</v>
      </c>
      <c r="J173" s="6">
        <v>0</v>
      </c>
      <c r="K173" s="6">
        <v>210.45</v>
      </c>
      <c r="L173" s="6">
        <v>2630.6</v>
      </c>
      <c r="M173" s="6">
        <v>2841.05</v>
      </c>
      <c r="N173" s="10" t="s">
        <v>82</v>
      </c>
      <c r="O173" s="10" t="s">
        <v>161</v>
      </c>
      <c r="P173" s="11" t="s">
        <v>32</v>
      </c>
      <c r="Q173" s="11" t="s">
        <v>73</v>
      </c>
      <c r="R173" s="1">
        <v>42370</v>
      </c>
      <c r="S173" s="1">
        <v>42593</v>
      </c>
      <c r="T173" s="12" t="s">
        <v>25</v>
      </c>
      <c r="U173" s="13" t="s">
        <v>363</v>
      </c>
      <c r="V173" s="13" t="s">
        <v>85</v>
      </c>
      <c r="W173" t="s">
        <v>203</v>
      </c>
      <c r="X173" s="16" t="str">
        <f t="shared" si="21"/>
        <v xml:space="preserve">Mediacom (Switzerland) - CHE - Tempur Sealy International - 2016_2016_Q1 - </v>
      </c>
      <c r="Y173" s="17" t="s">
        <v>410</v>
      </c>
      <c r="Z173" s="16" t="str">
        <f t="shared" si="22"/>
        <v>Mediacom (Switzerland)</v>
      </c>
      <c r="AA173" s="16" t="str">
        <f t="shared" si="23"/>
        <v>Mediacom (Switzerland) - CHE - Tempur Sealy International</v>
      </c>
      <c r="AB173" s="16" t="str">
        <f t="shared" si="24"/>
        <v>Xaxis TV_XAXIS-XT-ROLLS-D</v>
      </c>
      <c r="AC173" s="16" t="str">
        <f>VLOOKUP($U173,Sheet3!$A$1:$D$438,3,FALSE)</f>
        <v>11.01.2016</v>
      </c>
      <c r="AD173" s="16" t="str">
        <f>VLOOKUP($U173,Sheet3!$A$1:$D$438,4,FALSE)</f>
        <v>03.04.2016</v>
      </c>
      <c r="AE173" s="20" t="str">
        <f t="shared" si="25"/>
        <v>Xaxis TV_XAXIS-XT-ROLLS-D_Januar 2016</v>
      </c>
      <c r="AF173" s="20" t="s">
        <v>816</v>
      </c>
      <c r="AG173" s="20" t="str">
        <f t="shared" si="26"/>
        <v>Xaxis TV</v>
      </c>
      <c r="AH173" s="20" t="s">
        <v>420</v>
      </c>
      <c r="AI173" s="21">
        <f t="shared" si="27"/>
        <v>33.000062723452295</v>
      </c>
      <c r="AJ173" s="21">
        <f t="shared" si="28"/>
        <v>2630.6</v>
      </c>
      <c r="AK173" s="22">
        <f t="shared" si="29"/>
        <v>79715</v>
      </c>
      <c r="AL173" s="20" t="s">
        <v>653</v>
      </c>
      <c r="AM173" s="20">
        <f>$AJ173*VLOOKUP($AL173,Sheet2!$C$1:$D$66,2,FALSE)</f>
        <v>1604.6659999999999</v>
      </c>
    </row>
    <row r="174" spans="1:39" x14ac:dyDescent="0.25">
      <c r="A174" s="1">
        <v>42425</v>
      </c>
      <c r="B174" s="2">
        <v>17997</v>
      </c>
      <c r="C174" s="3">
        <v>0</v>
      </c>
      <c r="D174" s="4">
        <v>11</v>
      </c>
      <c r="E174" s="5" t="s">
        <v>76</v>
      </c>
      <c r="F174" s="6">
        <v>460.15</v>
      </c>
      <c r="G174" s="7" t="s">
        <v>22</v>
      </c>
      <c r="H174" s="8" t="s">
        <v>23</v>
      </c>
      <c r="I174" s="9">
        <v>28.443999999999999</v>
      </c>
      <c r="J174" s="6">
        <v>0</v>
      </c>
      <c r="K174" s="6">
        <v>75.099999999999994</v>
      </c>
      <c r="L174" s="6">
        <v>938.65</v>
      </c>
      <c r="M174" s="6">
        <v>1013.75</v>
      </c>
      <c r="N174" s="10" t="s">
        <v>82</v>
      </c>
      <c r="O174" s="10" t="s">
        <v>161</v>
      </c>
      <c r="P174" s="11" t="s">
        <v>32</v>
      </c>
      <c r="Q174" s="11" t="s">
        <v>73</v>
      </c>
      <c r="R174" s="1">
        <v>42370</v>
      </c>
      <c r="S174" s="1">
        <v>42593</v>
      </c>
      <c r="T174" s="12" t="s">
        <v>25</v>
      </c>
      <c r="U174" s="13" t="s">
        <v>363</v>
      </c>
      <c r="V174" s="13" t="s">
        <v>85</v>
      </c>
      <c r="W174" t="s">
        <v>203</v>
      </c>
      <c r="X174" s="16" t="str">
        <f t="shared" si="21"/>
        <v xml:space="preserve">Mediacom (Switzerland) - CHE - Tempur Sealy International - 2016_2016_Q1 - </v>
      </c>
      <c r="Y174" s="17" t="s">
        <v>410</v>
      </c>
      <c r="Z174" s="16" t="str">
        <f t="shared" si="22"/>
        <v>Mediacom (Switzerland)</v>
      </c>
      <c r="AA174" s="16" t="str">
        <f t="shared" si="23"/>
        <v>Mediacom (Switzerland) - CHE - Tempur Sealy International</v>
      </c>
      <c r="AB174" s="16" t="str">
        <f t="shared" si="24"/>
        <v>Xaxis TV_XAXIS-XT-ROLLS-F</v>
      </c>
      <c r="AC174" s="16" t="str">
        <f>VLOOKUP($U174,Sheet3!$A$1:$D$438,3,FALSE)</f>
        <v>11.01.2016</v>
      </c>
      <c r="AD174" s="16" t="str">
        <f>VLOOKUP($U174,Sheet3!$A$1:$D$438,4,FALSE)</f>
        <v>03.04.2016</v>
      </c>
      <c r="AE174" s="20" t="str">
        <f t="shared" si="25"/>
        <v>Xaxis TV_XAXIS-XT-ROLLS-F_Januar 2016</v>
      </c>
      <c r="AF174" s="20" t="s">
        <v>816</v>
      </c>
      <c r="AG174" s="20" t="str">
        <f t="shared" si="26"/>
        <v>Xaxis TV</v>
      </c>
      <c r="AH174" s="20" t="s">
        <v>420</v>
      </c>
      <c r="AI174" s="21">
        <f t="shared" si="27"/>
        <v>32.999929686401352</v>
      </c>
      <c r="AJ174" s="21">
        <f t="shared" si="28"/>
        <v>938.65</v>
      </c>
      <c r="AK174" s="22">
        <f t="shared" si="29"/>
        <v>28444</v>
      </c>
      <c r="AL174" s="20" t="s">
        <v>653</v>
      </c>
      <c r="AM174" s="20">
        <f>$AJ174*VLOOKUP($AL174,Sheet2!$C$1:$D$66,2,FALSE)</f>
        <v>572.57650000000001</v>
      </c>
    </row>
    <row r="175" spans="1:39" x14ac:dyDescent="0.25">
      <c r="A175" s="1">
        <v>42433</v>
      </c>
      <c r="B175" s="2">
        <v>18049</v>
      </c>
      <c r="C175" s="3">
        <v>0</v>
      </c>
      <c r="D175" s="4">
        <v>1</v>
      </c>
      <c r="E175" s="5" t="s">
        <v>53</v>
      </c>
      <c r="F175" s="6">
        <v>8.9499999999999993</v>
      </c>
      <c r="G175" s="7" t="s">
        <v>22</v>
      </c>
      <c r="H175" s="8" t="s">
        <v>23</v>
      </c>
      <c r="I175" s="9">
        <v>1.4059999999999999</v>
      </c>
      <c r="J175" s="6">
        <v>0</v>
      </c>
      <c r="K175" s="6">
        <v>2.6</v>
      </c>
      <c r="L175" s="6">
        <v>32.35</v>
      </c>
      <c r="M175" s="6">
        <v>34.950000000000003</v>
      </c>
      <c r="N175" s="10" t="s">
        <v>42</v>
      </c>
      <c r="O175" s="10" t="s">
        <v>162</v>
      </c>
      <c r="P175" s="11" t="s">
        <v>32</v>
      </c>
      <c r="Q175" s="11" t="s">
        <v>52</v>
      </c>
      <c r="R175" s="1">
        <v>42370</v>
      </c>
      <c r="S175" s="1">
        <v>42593</v>
      </c>
      <c r="T175" s="12" t="s">
        <v>25</v>
      </c>
      <c r="U175" s="13" t="s">
        <v>245</v>
      </c>
      <c r="V175" s="13" t="s">
        <v>101</v>
      </c>
      <c r="W175" t="s">
        <v>178</v>
      </c>
      <c r="X175" s="16" t="str">
        <f t="shared" si="21"/>
        <v xml:space="preserve">MEC (Switzerland) - CHE - Geberit - 2016_SAS_2016 - </v>
      </c>
      <c r="Y175" s="17" t="s">
        <v>410</v>
      </c>
      <c r="Z175" s="16" t="str">
        <f t="shared" si="22"/>
        <v>MEC (Switzerland)</v>
      </c>
      <c r="AA175" s="16" t="str">
        <f t="shared" si="23"/>
        <v>MEC (Switzerland) - CHE - Geberit</v>
      </c>
      <c r="AB175" s="16" t="str">
        <f t="shared" si="24"/>
        <v>Xaxis Premium_XAXIS-XP-HP-D</v>
      </c>
      <c r="AC175" s="16" t="str">
        <f>VLOOKUP($U175,Sheet3!$A$1:$D$438,3,FALSE)</f>
        <v>11.01.2016</v>
      </c>
      <c r="AD175" s="16" t="str">
        <f>VLOOKUP($U175,Sheet3!$A$1:$D$438,4,FALSE)</f>
        <v>31.12.2016</v>
      </c>
      <c r="AE175" s="20" t="str">
        <f t="shared" si="25"/>
        <v>Xaxis Premium_XAXIS-XP-HP-D_Februar 2016</v>
      </c>
      <c r="AF175" s="20" t="s">
        <v>415</v>
      </c>
      <c r="AG175" s="20" t="str">
        <f t="shared" si="26"/>
        <v>Xaxis Premium</v>
      </c>
      <c r="AH175" s="20" t="s">
        <v>420</v>
      </c>
      <c r="AI175" s="21">
        <f t="shared" si="27"/>
        <v>23.008534850640114</v>
      </c>
      <c r="AJ175" s="21">
        <f t="shared" si="28"/>
        <v>32.35</v>
      </c>
      <c r="AK175" s="22">
        <f t="shared" si="29"/>
        <v>1406</v>
      </c>
      <c r="AL175" s="20" t="s">
        <v>659</v>
      </c>
      <c r="AM175" s="20">
        <f>$AJ175*VLOOKUP($AL175,Sheet2!$C$1:$D$66,2,FALSE)</f>
        <v>11.691744126472958</v>
      </c>
    </row>
    <row r="176" spans="1:39" x14ac:dyDescent="0.25">
      <c r="A176" s="1">
        <v>42433</v>
      </c>
      <c r="B176" s="2">
        <v>18050</v>
      </c>
      <c r="C176" s="3">
        <v>0</v>
      </c>
      <c r="D176" s="4">
        <v>3</v>
      </c>
      <c r="E176" s="5" t="s">
        <v>53</v>
      </c>
      <c r="F176" s="6">
        <v>9.41</v>
      </c>
      <c r="G176" s="7" t="s">
        <v>22</v>
      </c>
      <c r="H176" s="8" t="s">
        <v>23</v>
      </c>
      <c r="I176" s="9">
        <v>1.478</v>
      </c>
      <c r="J176" s="6">
        <v>0</v>
      </c>
      <c r="K176" s="6">
        <v>2.7</v>
      </c>
      <c r="L176" s="6">
        <v>34</v>
      </c>
      <c r="M176" s="6">
        <v>36.700000000000003</v>
      </c>
      <c r="N176" s="10" t="s">
        <v>42</v>
      </c>
      <c r="O176" s="10" t="s">
        <v>162</v>
      </c>
      <c r="P176" s="11" t="s">
        <v>32</v>
      </c>
      <c r="Q176" s="11" t="s">
        <v>52</v>
      </c>
      <c r="R176" s="1">
        <v>42370</v>
      </c>
      <c r="S176" s="1">
        <v>42593</v>
      </c>
      <c r="T176" s="12" t="s">
        <v>25</v>
      </c>
      <c r="U176" s="13" t="s">
        <v>246</v>
      </c>
      <c r="V176" s="13" t="s">
        <v>101</v>
      </c>
      <c r="W176" t="s">
        <v>178</v>
      </c>
      <c r="X176" s="16" t="str">
        <f t="shared" si="21"/>
        <v xml:space="preserve">MEC (Switzerland) - CHE - Geberit - 2016_Aquaclean_2016 - </v>
      </c>
      <c r="Y176" s="17" t="s">
        <v>410</v>
      </c>
      <c r="Z176" s="16" t="str">
        <f t="shared" si="22"/>
        <v>MEC (Switzerland)</v>
      </c>
      <c r="AA176" s="16" t="str">
        <f t="shared" si="23"/>
        <v>MEC (Switzerland) - CHE - Geberit</v>
      </c>
      <c r="AB176" s="16" t="str">
        <f t="shared" si="24"/>
        <v>Xaxis Premium_XAXIS-XP-HP-D</v>
      </c>
      <c r="AC176" s="16" t="str">
        <f>VLOOKUP($U176,Sheet3!$A$1:$D$438,3,FALSE)</f>
        <v>04.01.2016</v>
      </c>
      <c r="AD176" s="16" t="str">
        <f>VLOOKUP($U176,Sheet3!$A$1:$D$438,4,FALSE)</f>
        <v>26.06.2016</v>
      </c>
      <c r="AE176" s="20" t="str">
        <f t="shared" si="25"/>
        <v>Xaxis Premium_XAXIS-XP-HP-D_Februar 2016</v>
      </c>
      <c r="AF176" s="20" t="s">
        <v>415</v>
      </c>
      <c r="AG176" s="20" t="str">
        <f t="shared" si="26"/>
        <v>Xaxis Premium</v>
      </c>
      <c r="AH176" s="20" t="s">
        <v>420</v>
      </c>
      <c r="AI176" s="21">
        <f t="shared" si="27"/>
        <v>23.004059539918806</v>
      </c>
      <c r="AJ176" s="21">
        <f t="shared" si="28"/>
        <v>34</v>
      </c>
      <c r="AK176" s="22">
        <f t="shared" si="29"/>
        <v>1478</v>
      </c>
      <c r="AL176" s="20" t="s">
        <v>659</v>
      </c>
      <c r="AM176" s="20">
        <f>$AJ176*VLOOKUP($AL176,Sheet2!$C$1:$D$66,2,FALSE)</f>
        <v>12.288077289028765</v>
      </c>
    </row>
    <row r="177" spans="1:39" x14ac:dyDescent="0.25">
      <c r="A177" s="1">
        <v>42433</v>
      </c>
      <c r="B177" s="2">
        <v>18050</v>
      </c>
      <c r="C177" s="3">
        <v>0</v>
      </c>
      <c r="D177" s="4">
        <v>4</v>
      </c>
      <c r="E177" s="5" t="s">
        <v>59</v>
      </c>
      <c r="F177" s="6">
        <v>0.68</v>
      </c>
      <c r="G177" s="7" t="s">
        <v>22</v>
      </c>
      <c r="H177" s="8" t="s">
        <v>23</v>
      </c>
      <c r="I177" s="9">
        <v>0.11700000000000001</v>
      </c>
      <c r="J177" s="6">
        <v>0</v>
      </c>
      <c r="K177" s="6">
        <v>0.2</v>
      </c>
      <c r="L177" s="6">
        <v>2.7</v>
      </c>
      <c r="M177" s="6">
        <v>2.9</v>
      </c>
      <c r="N177" s="10" t="s">
        <v>42</v>
      </c>
      <c r="O177" s="10" t="s">
        <v>162</v>
      </c>
      <c r="P177" s="11" t="s">
        <v>32</v>
      </c>
      <c r="Q177" s="11" t="s">
        <v>52</v>
      </c>
      <c r="R177" s="1">
        <v>42370</v>
      </c>
      <c r="S177" s="1">
        <v>42593</v>
      </c>
      <c r="T177" s="12" t="s">
        <v>25</v>
      </c>
      <c r="U177" s="13" t="s">
        <v>246</v>
      </c>
      <c r="V177" s="13" t="s">
        <v>101</v>
      </c>
      <c r="W177" t="s">
        <v>178</v>
      </c>
      <c r="X177" s="16" t="str">
        <f t="shared" si="21"/>
        <v xml:space="preserve">MEC (Switzerland) - CHE - Geberit - 2016_Aquaclean_2016 - </v>
      </c>
      <c r="Y177" s="17" t="s">
        <v>410</v>
      </c>
      <c r="Z177" s="16" t="str">
        <f t="shared" si="22"/>
        <v>MEC (Switzerland)</v>
      </c>
      <c r="AA177" s="16" t="str">
        <f t="shared" si="23"/>
        <v>MEC (Switzerland) - CHE - Geberit</v>
      </c>
      <c r="AB177" s="16" t="str">
        <f t="shared" si="24"/>
        <v>Xaxis Premium_XAXIS-XP-HP-F</v>
      </c>
      <c r="AC177" s="16" t="str">
        <f>VLOOKUP($U177,Sheet3!$A$1:$D$438,3,FALSE)</f>
        <v>04.01.2016</v>
      </c>
      <c r="AD177" s="16" t="str">
        <f>VLOOKUP($U177,Sheet3!$A$1:$D$438,4,FALSE)</f>
        <v>26.06.2016</v>
      </c>
      <c r="AE177" s="20" t="str">
        <f t="shared" si="25"/>
        <v>Xaxis Premium_XAXIS-XP-HP-F_Februar 2016</v>
      </c>
      <c r="AF177" s="20" t="s">
        <v>415</v>
      </c>
      <c r="AG177" s="20" t="str">
        <f t="shared" si="26"/>
        <v>Xaxis Premium</v>
      </c>
      <c r="AH177" s="20" t="s">
        <v>420</v>
      </c>
      <c r="AI177" s="21">
        <f t="shared" si="27"/>
        <v>23.076923076923077</v>
      </c>
      <c r="AJ177" s="21">
        <f t="shared" si="28"/>
        <v>2.7</v>
      </c>
      <c r="AK177" s="22">
        <f t="shared" si="29"/>
        <v>117</v>
      </c>
      <c r="AL177" s="20" t="s">
        <v>659</v>
      </c>
      <c r="AM177" s="20">
        <f>$AJ177*VLOOKUP($AL177,Sheet2!$C$1:$D$66,2,FALSE)</f>
        <v>0.97581790236404908</v>
      </c>
    </row>
    <row r="178" spans="1:39" x14ac:dyDescent="0.25">
      <c r="A178" s="1">
        <v>42433</v>
      </c>
      <c r="B178" s="2">
        <v>18050</v>
      </c>
      <c r="C178" s="3">
        <v>0</v>
      </c>
      <c r="D178" s="4">
        <v>1</v>
      </c>
      <c r="E178" s="5" t="s">
        <v>72</v>
      </c>
      <c r="F178" s="6">
        <v>3784.78</v>
      </c>
      <c r="G178" s="7" t="s">
        <v>22</v>
      </c>
      <c r="H178" s="8" t="s">
        <v>23</v>
      </c>
      <c r="I178" s="9">
        <v>223.88499999999999</v>
      </c>
      <c r="J178" s="6">
        <v>0</v>
      </c>
      <c r="K178" s="6">
        <v>447.75</v>
      </c>
      <c r="L178" s="6">
        <v>5597.15</v>
      </c>
      <c r="M178" s="6">
        <v>6044.9</v>
      </c>
      <c r="N178" s="10" t="s">
        <v>42</v>
      </c>
      <c r="O178" s="10" t="s">
        <v>162</v>
      </c>
      <c r="P178" s="11" t="s">
        <v>32</v>
      </c>
      <c r="Q178" s="11" t="s">
        <v>73</v>
      </c>
      <c r="R178" s="1">
        <v>42370</v>
      </c>
      <c r="S178" s="1">
        <v>42593</v>
      </c>
      <c r="T178" s="12" t="s">
        <v>25</v>
      </c>
      <c r="U178" s="13" t="s">
        <v>246</v>
      </c>
      <c r="V178" s="13" t="s">
        <v>101</v>
      </c>
      <c r="W178" t="s">
        <v>178</v>
      </c>
      <c r="X178" s="16" t="str">
        <f t="shared" si="21"/>
        <v xml:space="preserve">MEC (Switzerland) - CHE - Geberit - 2016_Aquaclean_2016 - </v>
      </c>
      <c r="Y178" s="17" t="s">
        <v>410</v>
      </c>
      <c r="Z178" s="16" t="str">
        <f t="shared" si="22"/>
        <v>MEC (Switzerland)</v>
      </c>
      <c r="AA178" s="16" t="str">
        <f t="shared" si="23"/>
        <v>MEC (Switzerland) - CHE - Geberit</v>
      </c>
      <c r="AB178" s="16" t="str">
        <f t="shared" si="24"/>
        <v>Xaxis TV_XAXIS-XT-ROLLS-D</v>
      </c>
      <c r="AC178" s="16" t="str">
        <f>VLOOKUP($U178,Sheet3!$A$1:$D$438,3,FALSE)</f>
        <v>04.01.2016</v>
      </c>
      <c r="AD178" s="16" t="str">
        <f>VLOOKUP($U178,Sheet3!$A$1:$D$438,4,FALSE)</f>
        <v>26.06.2016</v>
      </c>
      <c r="AE178" s="20" t="str">
        <f t="shared" si="25"/>
        <v>Xaxis TV_XAXIS-XT-ROLLS-D_Februar 2016</v>
      </c>
      <c r="AF178" s="20" t="s">
        <v>816</v>
      </c>
      <c r="AG178" s="20" t="str">
        <f t="shared" si="26"/>
        <v>Xaxis TV</v>
      </c>
      <c r="AH178" s="20" t="s">
        <v>420</v>
      </c>
      <c r="AI178" s="21">
        <f t="shared" si="27"/>
        <v>25.000111664470598</v>
      </c>
      <c r="AJ178" s="21">
        <f t="shared" si="28"/>
        <v>5597.15</v>
      </c>
      <c r="AK178" s="22">
        <f t="shared" si="29"/>
        <v>223885</v>
      </c>
      <c r="AL178" s="20" t="s">
        <v>660</v>
      </c>
      <c r="AM178" s="20">
        <f>$AJ178*VLOOKUP($AL178,Sheet2!$C$1:$D$66,2,FALSE)</f>
        <v>2518.7174999999997</v>
      </c>
    </row>
    <row r="179" spans="1:39" x14ac:dyDescent="0.25">
      <c r="A179" s="1">
        <v>42433</v>
      </c>
      <c r="B179" s="2">
        <v>18050</v>
      </c>
      <c r="C179" s="3">
        <v>0</v>
      </c>
      <c r="D179" s="4">
        <v>2</v>
      </c>
      <c r="E179" s="5" t="s">
        <v>76</v>
      </c>
      <c r="F179" s="6">
        <v>896.09</v>
      </c>
      <c r="G179" s="7" t="s">
        <v>22</v>
      </c>
      <c r="H179" s="8" t="s">
        <v>23</v>
      </c>
      <c r="I179" s="9">
        <v>55.392000000000003</v>
      </c>
      <c r="J179" s="6">
        <v>0</v>
      </c>
      <c r="K179" s="6">
        <v>110.8</v>
      </c>
      <c r="L179" s="6">
        <v>1384.8</v>
      </c>
      <c r="M179" s="6">
        <v>1495.6</v>
      </c>
      <c r="N179" s="10" t="s">
        <v>42</v>
      </c>
      <c r="O179" s="10" t="s">
        <v>162</v>
      </c>
      <c r="P179" s="11" t="s">
        <v>32</v>
      </c>
      <c r="Q179" s="11" t="s">
        <v>73</v>
      </c>
      <c r="R179" s="1">
        <v>42370</v>
      </c>
      <c r="S179" s="1">
        <v>42593</v>
      </c>
      <c r="T179" s="12" t="s">
        <v>25</v>
      </c>
      <c r="U179" s="13" t="s">
        <v>246</v>
      </c>
      <c r="V179" s="13" t="s">
        <v>101</v>
      </c>
      <c r="W179" t="s">
        <v>178</v>
      </c>
      <c r="X179" s="16" t="str">
        <f t="shared" si="21"/>
        <v xml:space="preserve">MEC (Switzerland) - CHE - Geberit - 2016_Aquaclean_2016 - </v>
      </c>
      <c r="Y179" s="17" t="s">
        <v>410</v>
      </c>
      <c r="Z179" s="16" t="str">
        <f t="shared" si="22"/>
        <v>MEC (Switzerland)</v>
      </c>
      <c r="AA179" s="16" t="str">
        <f t="shared" si="23"/>
        <v>MEC (Switzerland) - CHE - Geberit</v>
      </c>
      <c r="AB179" s="16" t="str">
        <f t="shared" si="24"/>
        <v>Xaxis TV_XAXIS-XT-ROLLS-F</v>
      </c>
      <c r="AC179" s="16" t="str">
        <f>VLOOKUP($U179,Sheet3!$A$1:$D$438,3,FALSE)</f>
        <v>04.01.2016</v>
      </c>
      <c r="AD179" s="16" t="str">
        <f>VLOOKUP($U179,Sheet3!$A$1:$D$438,4,FALSE)</f>
        <v>26.06.2016</v>
      </c>
      <c r="AE179" s="20" t="str">
        <f t="shared" si="25"/>
        <v>Xaxis TV_XAXIS-XT-ROLLS-F_Februar 2016</v>
      </c>
      <c r="AF179" s="20" t="s">
        <v>816</v>
      </c>
      <c r="AG179" s="20" t="str">
        <f t="shared" si="26"/>
        <v>Xaxis TV</v>
      </c>
      <c r="AH179" s="20" t="s">
        <v>420</v>
      </c>
      <c r="AI179" s="21">
        <f t="shared" si="27"/>
        <v>24.999999999999996</v>
      </c>
      <c r="AJ179" s="21">
        <f t="shared" si="28"/>
        <v>1384.8</v>
      </c>
      <c r="AK179" s="22">
        <f t="shared" si="29"/>
        <v>55392</v>
      </c>
      <c r="AL179" s="20" t="s">
        <v>660</v>
      </c>
      <c r="AM179" s="20">
        <f>$AJ179*VLOOKUP($AL179,Sheet2!$C$1:$D$66,2,FALSE)</f>
        <v>623.16</v>
      </c>
    </row>
    <row r="180" spans="1:39" x14ac:dyDescent="0.25">
      <c r="A180" s="1">
        <v>42433</v>
      </c>
      <c r="B180" s="2">
        <v>18051</v>
      </c>
      <c r="C180" s="3">
        <v>0</v>
      </c>
      <c r="D180" s="4">
        <v>1</v>
      </c>
      <c r="E180" s="5" t="s">
        <v>96</v>
      </c>
      <c r="F180" s="6">
        <v>0</v>
      </c>
      <c r="G180" s="7" t="s">
        <v>22</v>
      </c>
      <c r="H180" s="8" t="s">
        <v>23</v>
      </c>
      <c r="I180" s="9">
        <v>197.51400000000001</v>
      </c>
      <c r="J180" s="6">
        <v>0</v>
      </c>
      <c r="K180" s="6">
        <v>711.05</v>
      </c>
      <c r="L180" s="6">
        <v>8888.15</v>
      </c>
      <c r="M180" s="6">
        <v>9599.2000000000007</v>
      </c>
      <c r="N180" s="10" t="s">
        <v>27</v>
      </c>
      <c r="O180" s="10" t="s">
        <v>162</v>
      </c>
      <c r="P180" s="11" t="s">
        <v>32</v>
      </c>
      <c r="Q180" s="11" t="s">
        <v>73</v>
      </c>
      <c r="R180" s="1">
        <v>42370</v>
      </c>
      <c r="S180" s="1">
        <v>42593</v>
      </c>
      <c r="T180" s="12" t="s">
        <v>25</v>
      </c>
      <c r="U180" s="13" t="s">
        <v>293</v>
      </c>
      <c r="V180" s="13" t="s">
        <v>101</v>
      </c>
      <c r="W180" t="s">
        <v>179</v>
      </c>
      <c r="X180" s="16" t="str">
        <f t="shared" si="21"/>
        <v xml:space="preserve">MEC (Switzerland) - CHE - L'oreal - 2016_Vichy_Liftactiv_Smartstream_1._Flight - </v>
      </c>
      <c r="Y180" s="17" t="s">
        <v>410</v>
      </c>
      <c r="Z180" s="16" t="str">
        <f t="shared" si="22"/>
        <v>MEC (Switzerland)</v>
      </c>
      <c r="AA180" s="16" t="str">
        <f t="shared" si="23"/>
        <v>MEC (Switzerland) - CHE - L'oreal</v>
      </c>
      <c r="AB180" s="16" t="str">
        <f t="shared" si="24"/>
        <v>Xaxis TV_XAXIS-XT-MULTI-D</v>
      </c>
      <c r="AC180" s="16" t="str">
        <f>VLOOKUP($U180,Sheet3!$A$1:$D$438,3,FALSE)</f>
        <v>08.02.2016</v>
      </c>
      <c r="AD180" s="16" t="str">
        <f>VLOOKUP($U180,Sheet3!$A$1:$D$438,4,FALSE)</f>
        <v>27.03.2016</v>
      </c>
      <c r="AE180" s="20" t="str">
        <f t="shared" si="25"/>
        <v>Xaxis TV_XAXIS-XT-MULTI-D_Februar 2016</v>
      </c>
      <c r="AF180" s="20" t="s">
        <v>816</v>
      </c>
      <c r="AG180" s="20" t="str">
        <f t="shared" si="26"/>
        <v>Xaxis TV</v>
      </c>
      <c r="AH180" s="20" t="s">
        <v>420</v>
      </c>
      <c r="AI180" s="21">
        <f t="shared" si="27"/>
        <v>45.000101258644953</v>
      </c>
      <c r="AJ180" s="21">
        <f t="shared" si="28"/>
        <v>8888.15</v>
      </c>
      <c r="AK180" s="22">
        <f t="shared" si="29"/>
        <v>197514</v>
      </c>
      <c r="AL180" s="20" t="s">
        <v>661</v>
      </c>
      <c r="AM180" s="20">
        <f>$AJ180*VLOOKUP($AL180,Sheet2!$C$1:$D$66,2,FALSE)</f>
        <v>6666.1124999999993</v>
      </c>
    </row>
    <row r="181" spans="1:39" x14ac:dyDescent="0.25">
      <c r="A181" s="1">
        <v>42433</v>
      </c>
      <c r="B181" s="2">
        <v>18052</v>
      </c>
      <c r="C181" s="3">
        <v>0</v>
      </c>
      <c r="D181" s="4">
        <v>1</v>
      </c>
      <c r="E181" s="5" t="s">
        <v>96</v>
      </c>
      <c r="F181" s="6">
        <v>0</v>
      </c>
      <c r="G181" s="7" t="s">
        <v>22</v>
      </c>
      <c r="H181" s="8" t="s">
        <v>23</v>
      </c>
      <c r="I181" s="9">
        <v>86.213999999999999</v>
      </c>
      <c r="J181" s="6">
        <v>0</v>
      </c>
      <c r="K181" s="6">
        <v>310.35000000000002</v>
      </c>
      <c r="L181" s="6">
        <v>3879.65</v>
      </c>
      <c r="M181" s="6">
        <v>4190</v>
      </c>
      <c r="N181" s="10" t="s">
        <v>27</v>
      </c>
      <c r="O181" s="10" t="s">
        <v>162</v>
      </c>
      <c r="P181" s="11" t="s">
        <v>32</v>
      </c>
      <c r="Q181" s="11" t="s">
        <v>73</v>
      </c>
      <c r="R181" s="1">
        <v>42370</v>
      </c>
      <c r="S181" s="1">
        <v>42593</v>
      </c>
      <c r="T181" s="12" t="s">
        <v>25</v>
      </c>
      <c r="U181" s="13" t="s">
        <v>288</v>
      </c>
      <c r="V181" s="13" t="s">
        <v>101</v>
      </c>
      <c r="W181" t="s">
        <v>179</v>
      </c>
      <c r="X181" s="16" t="str">
        <f t="shared" ref="X181:X244" si="30">CONCATENATE(W181," - ","2016_",U181," - ")</f>
        <v xml:space="preserve">MEC (Switzerland) - CHE - L'oreal - 2016_OAP_Elseve_Huile_Extraordinaire - </v>
      </c>
      <c r="Y181" s="17" t="s">
        <v>410</v>
      </c>
      <c r="Z181" s="16" t="str">
        <f t="shared" ref="Z181:Z244" si="31">O181</f>
        <v>MEC (Switzerland)</v>
      </c>
      <c r="AA181" s="16" t="str">
        <f t="shared" ref="AA181:AA244" si="32">W181</f>
        <v>MEC (Switzerland) - CHE - L'oreal</v>
      </c>
      <c r="AB181" s="16" t="str">
        <f t="shared" ref="AB181:AB244" si="33">CONCATENATE(Q181,"_",E181)</f>
        <v>Xaxis TV_XAXIS-XT-MULTI-D</v>
      </c>
      <c r="AC181" s="16" t="str">
        <f>VLOOKUP($U181,Sheet3!$A$1:$D$438,3,FALSE)</f>
        <v>18.01.2016</v>
      </c>
      <c r="AD181" s="16" t="str">
        <f>VLOOKUP($U181,Sheet3!$A$1:$D$438,4,FALSE)</f>
        <v>14.02.2016</v>
      </c>
      <c r="AE181" s="20" t="str">
        <f t="shared" ref="AE181:AE244" si="34">CONCATENATE(AB181,"_",V181)</f>
        <v>Xaxis TV_XAXIS-XT-MULTI-D_Februar 2016</v>
      </c>
      <c r="AF181" s="20" t="s">
        <v>816</v>
      </c>
      <c r="AG181" s="20" t="str">
        <f t="shared" ref="AG181:AG244" si="35">Q181</f>
        <v>Xaxis TV</v>
      </c>
      <c r="AH181" s="20" t="s">
        <v>420</v>
      </c>
      <c r="AI181" s="21">
        <f t="shared" si="27"/>
        <v>45.000231980884777</v>
      </c>
      <c r="AJ181" s="21">
        <f t="shared" si="28"/>
        <v>3879.65</v>
      </c>
      <c r="AK181" s="22">
        <f t="shared" si="29"/>
        <v>86214</v>
      </c>
      <c r="AL181" s="20" t="s">
        <v>661</v>
      </c>
      <c r="AM181" s="20">
        <f>$AJ181*VLOOKUP($AL181,Sheet2!$C$1:$D$66,2,FALSE)</f>
        <v>2909.7375000000002</v>
      </c>
    </row>
    <row r="182" spans="1:39" x14ac:dyDescent="0.25">
      <c r="A182" s="1">
        <v>42433</v>
      </c>
      <c r="B182" s="2">
        <v>18054</v>
      </c>
      <c r="C182" s="3">
        <v>0</v>
      </c>
      <c r="D182" s="4">
        <v>1</v>
      </c>
      <c r="E182" s="5" t="s">
        <v>96</v>
      </c>
      <c r="F182" s="6">
        <v>0</v>
      </c>
      <c r="G182" s="7" t="s">
        <v>22</v>
      </c>
      <c r="H182" s="8" t="s">
        <v>23</v>
      </c>
      <c r="I182" s="9">
        <v>35.457999999999998</v>
      </c>
      <c r="J182" s="6">
        <v>0</v>
      </c>
      <c r="K182" s="6">
        <v>127.65</v>
      </c>
      <c r="L182" s="6">
        <v>1595.6</v>
      </c>
      <c r="M182" s="6">
        <v>1723.25</v>
      </c>
      <c r="N182" s="10" t="s">
        <v>27</v>
      </c>
      <c r="O182" s="10" t="s">
        <v>162</v>
      </c>
      <c r="P182" s="11" t="s">
        <v>32</v>
      </c>
      <c r="Q182" s="11" t="s">
        <v>73</v>
      </c>
      <c r="R182" s="1">
        <v>42370</v>
      </c>
      <c r="S182" s="1">
        <v>42593</v>
      </c>
      <c r="T182" s="12" t="s">
        <v>25</v>
      </c>
      <c r="U182" s="13" t="s">
        <v>287</v>
      </c>
      <c r="V182" s="13" t="s">
        <v>101</v>
      </c>
      <c r="W182" t="s">
        <v>179</v>
      </c>
      <c r="X182" s="16" t="str">
        <f t="shared" si="30"/>
        <v xml:space="preserve">MEC (Switzerland) - CHE - L'oreal - 2016_OAP_Revitalift_Laser_F1 - </v>
      </c>
      <c r="Y182" s="17" t="s">
        <v>410</v>
      </c>
      <c r="Z182" s="16" t="str">
        <f t="shared" si="31"/>
        <v>MEC (Switzerland)</v>
      </c>
      <c r="AA182" s="16" t="str">
        <f t="shared" si="32"/>
        <v>MEC (Switzerland) - CHE - L'oreal</v>
      </c>
      <c r="AB182" s="16" t="str">
        <f t="shared" si="33"/>
        <v>Xaxis TV_XAXIS-XT-MULTI-D</v>
      </c>
      <c r="AC182" s="16" t="str">
        <f>VLOOKUP($U182,Sheet3!$A$1:$D$438,3,FALSE)</f>
        <v>18.01.2016</v>
      </c>
      <c r="AD182" s="16" t="str">
        <f>VLOOKUP($U182,Sheet3!$A$1:$D$438,4,FALSE)</f>
        <v>07.02.2016</v>
      </c>
      <c r="AE182" s="20" t="str">
        <f t="shared" si="34"/>
        <v>Xaxis TV_XAXIS-XT-MULTI-D_Februar 2016</v>
      </c>
      <c r="AF182" s="20" t="s">
        <v>816</v>
      </c>
      <c r="AG182" s="20" t="str">
        <f t="shared" si="35"/>
        <v>Xaxis TV</v>
      </c>
      <c r="AH182" s="20" t="s">
        <v>420</v>
      </c>
      <c r="AI182" s="21">
        <f t="shared" si="27"/>
        <v>44.999717976197189</v>
      </c>
      <c r="AJ182" s="21">
        <f t="shared" si="28"/>
        <v>1595.6</v>
      </c>
      <c r="AK182" s="22">
        <f t="shared" si="29"/>
        <v>35458</v>
      </c>
      <c r="AL182" s="20" t="s">
        <v>661</v>
      </c>
      <c r="AM182" s="20">
        <f>$AJ182*VLOOKUP($AL182,Sheet2!$C$1:$D$66,2,FALSE)</f>
        <v>1196.6999999999998</v>
      </c>
    </row>
    <row r="183" spans="1:39" x14ac:dyDescent="0.25">
      <c r="A183" s="1">
        <v>42433</v>
      </c>
      <c r="B183" s="2">
        <v>18056</v>
      </c>
      <c r="C183" s="3">
        <v>0</v>
      </c>
      <c r="D183" s="4">
        <v>1</v>
      </c>
      <c r="E183" s="5" t="s">
        <v>110</v>
      </c>
      <c r="F183" s="6">
        <v>0</v>
      </c>
      <c r="G183" s="7" t="s">
        <v>22</v>
      </c>
      <c r="H183" s="8" t="s">
        <v>23</v>
      </c>
      <c r="I183" s="9">
        <v>40.396000000000001</v>
      </c>
      <c r="J183" s="6">
        <v>0</v>
      </c>
      <c r="K183" s="6">
        <v>145.4</v>
      </c>
      <c r="L183" s="6">
        <v>1817.8</v>
      </c>
      <c r="M183" s="6">
        <v>1963.2</v>
      </c>
      <c r="N183" s="10" t="s">
        <v>27</v>
      </c>
      <c r="O183" s="10" t="s">
        <v>162</v>
      </c>
      <c r="P183" s="11" t="s">
        <v>32</v>
      </c>
      <c r="Q183" s="11" t="s">
        <v>73</v>
      </c>
      <c r="R183" s="1">
        <v>42370</v>
      </c>
      <c r="S183" s="1">
        <v>42593</v>
      </c>
      <c r="T183" s="12" t="s">
        <v>25</v>
      </c>
      <c r="U183" s="13" t="s">
        <v>305</v>
      </c>
      <c r="V183" s="13" t="s">
        <v>101</v>
      </c>
      <c r="W183" t="s">
        <v>179</v>
      </c>
      <c r="X183" s="16" t="str">
        <f t="shared" si="30"/>
        <v xml:space="preserve">MEC (Switzerland) - CHE - L'oreal - 2016_Garnier_Ultra_Doux - </v>
      </c>
      <c r="Y183" s="17" t="s">
        <v>410</v>
      </c>
      <c r="Z183" s="16" t="str">
        <f t="shared" si="31"/>
        <v>MEC (Switzerland)</v>
      </c>
      <c r="AA183" s="16" t="str">
        <f t="shared" si="32"/>
        <v>MEC (Switzerland) - CHE - L'oreal</v>
      </c>
      <c r="AB183" s="16" t="str">
        <f t="shared" si="33"/>
        <v>Xaxis TV_XAXIS-XT-MULTI-F</v>
      </c>
      <c r="AC183" s="16" t="str">
        <f>VLOOKUP($U183,Sheet3!$A$1:$D$438,3,FALSE)</f>
        <v>01.02.2016</v>
      </c>
      <c r="AD183" s="16" t="str">
        <f>VLOOKUP($U183,Sheet3!$A$1:$D$438,4,FALSE)</f>
        <v>21.02.2016</v>
      </c>
      <c r="AE183" s="20" t="str">
        <f t="shared" si="34"/>
        <v>Xaxis TV_XAXIS-XT-MULTI-F_Februar 2016</v>
      </c>
      <c r="AF183" s="20" t="s">
        <v>816</v>
      </c>
      <c r="AG183" s="20" t="str">
        <f t="shared" si="35"/>
        <v>Xaxis TV</v>
      </c>
      <c r="AH183" s="20" t="s">
        <v>420</v>
      </c>
      <c r="AI183" s="21">
        <f t="shared" si="27"/>
        <v>44.99950490147539</v>
      </c>
      <c r="AJ183" s="21">
        <f t="shared" si="28"/>
        <v>1817.8</v>
      </c>
      <c r="AK183" s="22">
        <f t="shared" si="29"/>
        <v>40396</v>
      </c>
      <c r="AL183" s="20" t="s">
        <v>661</v>
      </c>
      <c r="AM183" s="20">
        <f>$AJ183*VLOOKUP($AL183,Sheet2!$C$1:$D$66,2,FALSE)</f>
        <v>1363.35</v>
      </c>
    </row>
    <row r="184" spans="1:39" x14ac:dyDescent="0.25">
      <c r="A184" s="1">
        <v>42433</v>
      </c>
      <c r="B184" s="2">
        <v>18057</v>
      </c>
      <c r="C184" s="3">
        <v>0</v>
      </c>
      <c r="D184" s="4">
        <v>1</v>
      </c>
      <c r="E184" s="5" t="s">
        <v>96</v>
      </c>
      <c r="F184" s="6">
        <v>0</v>
      </c>
      <c r="G184" s="7" t="s">
        <v>22</v>
      </c>
      <c r="H184" s="8" t="s">
        <v>23</v>
      </c>
      <c r="I184" s="9">
        <v>152.572</v>
      </c>
      <c r="J184" s="6">
        <v>0</v>
      </c>
      <c r="K184" s="6">
        <v>549.25</v>
      </c>
      <c r="L184" s="6">
        <v>6865.75</v>
      </c>
      <c r="M184" s="6">
        <v>7415</v>
      </c>
      <c r="N184" s="10" t="s">
        <v>27</v>
      </c>
      <c r="O184" s="10" t="s">
        <v>162</v>
      </c>
      <c r="P184" s="11" t="s">
        <v>32</v>
      </c>
      <c r="Q184" s="11" t="s">
        <v>73</v>
      </c>
      <c r="R184" s="1">
        <v>42370</v>
      </c>
      <c r="S184" s="1">
        <v>42593</v>
      </c>
      <c r="T184" s="12" t="s">
        <v>25</v>
      </c>
      <c r="U184" s="13" t="s">
        <v>296</v>
      </c>
      <c r="V184" s="13" t="s">
        <v>101</v>
      </c>
      <c r="W184" t="s">
        <v>179</v>
      </c>
      <c r="X184" s="16" t="str">
        <f t="shared" si="30"/>
        <v xml:space="preserve">MEC (Switzerland) - CHE - L'oreal - 2016_Armani_Code_Smartstream_1._Flight - </v>
      </c>
      <c r="Y184" s="17" t="s">
        <v>410</v>
      </c>
      <c r="Z184" s="16" t="str">
        <f t="shared" si="31"/>
        <v>MEC (Switzerland)</v>
      </c>
      <c r="AA184" s="16" t="str">
        <f t="shared" si="32"/>
        <v>MEC (Switzerland) - CHE - L'oreal</v>
      </c>
      <c r="AB184" s="16" t="str">
        <f t="shared" si="33"/>
        <v>Xaxis TV_XAXIS-XT-MULTI-D</v>
      </c>
      <c r="AC184" s="16" t="str">
        <f>VLOOKUP($U184,Sheet3!$A$1:$D$438,3,FALSE)</f>
        <v>01.02.2016</v>
      </c>
      <c r="AD184" s="16" t="str">
        <f>VLOOKUP($U184,Sheet3!$A$1:$D$438,4,FALSE)</f>
        <v>21.02.2016</v>
      </c>
      <c r="AE184" s="20" t="str">
        <f t="shared" si="34"/>
        <v>Xaxis TV_XAXIS-XT-MULTI-D_Februar 2016</v>
      </c>
      <c r="AF184" s="20" t="s">
        <v>816</v>
      </c>
      <c r="AG184" s="20" t="str">
        <f t="shared" si="35"/>
        <v>Xaxis TV</v>
      </c>
      <c r="AH184" s="20" t="s">
        <v>420</v>
      </c>
      <c r="AI184" s="21">
        <f t="shared" si="27"/>
        <v>45.000065542825681</v>
      </c>
      <c r="AJ184" s="21">
        <f t="shared" si="28"/>
        <v>6865.75</v>
      </c>
      <c r="AK184" s="22">
        <f t="shared" si="29"/>
        <v>152572</v>
      </c>
      <c r="AL184" s="20" t="s">
        <v>661</v>
      </c>
      <c r="AM184" s="20">
        <f>$AJ184*VLOOKUP($AL184,Sheet2!$C$1:$D$66,2,FALSE)</f>
        <v>5149.3125</v>
      </c>
    </row>
    <row r="185" spans="1:39" x14ac:dyDescent="0.25">
      <c r="A185" s="1">
        <v>42433</v>
      </c>
      <c r="B185" s="2">
        <v>18057</v>
      </c>
      <c r="C185" s="3">
        <v>0</v>
      </c>
      <c r="D185" s="4">
        <v>2</v>
      </c>
      <c r="E185" s="5" t="s">
        <v>110</v>
      </c>
      <c r="F185" s="6">
        <v>0</v>
      </c>
      <c r="G185" s="7" t="s">
        <v>22</v>
      </c>
      <c r="H185" s="8" t="s">
        <v>23</v>
      </c>
      <c r="I185" s="9">
        <v>65.388000000000005</v>
      </c>
      <c r="J185" s="6">
        <v>0</v>
      </c>
      <c r="K185" s="6">
        <v>235.4</v>
      </c>
      <c r="L185" s="6">
        <v>2942.45</v>
      </c>
      <c r="M185" s="6">
        <v>3177.85</v>
      </c>
      <c r="N185" s="10" t="s">
        <v>27</v>
      </c>
      <c r="O185" s="10" t="s">
        <v>162</v>
      </c>
      <c r="P185" s="11" t="s">
        <v>32</v>
      </c>
      <c r="Q185" s="11" t="s">
        <v>73</v>
      </c>
      <c r="R185" s="1">
        <v>42370</v>
      </c>
      <c r="S185" s="1">
        <v>42593</v>
      </c>
      <c r="T185" s="12" t="s">
        <v>25</v>
      </c>
      <c r="U185" s="13" t="s">
        <v>296</v>
      </c>
      <c r="V185" s="13" t="s">
        <v>101</v>
      </c>
      <c r="W185" t="s">
        <v>179</v>
      </c>
      <c r="X185" s="16" t="str">
        <f t="shared" si="30"/>
        <v xml:space="preserve">MEC (Switzerland) - CHE - L'oreal - 2016_Armani_Code_Smartstream_1._Flight - </v>
      </c>
      <c r="Y185" s="17" t="s">
        <v>410</v>
      </c>
      <c r="Z185" s="16" t="str">
        <f t="shared" si="31"/>
        <v>MEC (Switzerland)</v>
      </c>
      <c r="AA185" s="16" t="str">
        <f t="shared" si="32"/>
        <v>MEC (Switzerland) - CHE - L'oreal</v>
      </c>
      <c r="AB185" s="16" t="str">
        <f t="shared" si="33"/>
        <v>Xaxis TV_XAXIS-XT-MULTI-F</v>
      </c>
      <c r="AC185" s="16" t="str">
        <f>VLOOKUP($U185,Sheet3!$A$1:$D$438,3,FALSE)</f>
        <v>01.02.2016</v>
      </c>
      <c r="AD185" s="16" t="str">
        <f>VLOOKUP($U185,Sheet3!$A$1:$D$438,4,FALSE)</f>
        <v>21.02.2016</v>
      </c>
      <c r="AE185" s="20" t="str">
        <f t="shared" si="34"/>
        <v>Xaxis TV_XAXIS-XT-MULTI-F_Februar 2016</v>
      </c>
      <c r="AF185" s="20" t="s">
        <v>816</v>
      </c>
      <c r="AG185" s="20" t="str">
        <f t="shared" si="35"/>
        <v>Xaxis TV</v>
      </c>
      <c r="AH185" s="20" t="s">
        <v>420</v>
      </c>
      <c r="AI185" s="21">
        <f t="shared" si="27"/>
        <v>44.999847066740067</v>
      </c>
      <c r="AJ185" s="21">
        <f t="shared" si="28"/>
        <v>2942.45</v>
      </c>
      <c r="AK185" s="22">
        <f t="shared" si="29"/>
        <v>65388.000000000007</v>
      </c>
      <c r="AL185" s="20" t="s">
        <v>661</v>
      </c>
      <c r="AM185" s="20">
        <f>$AJ185*VLOOKUP($AL185,Sheet2!$C$1:$D$66,2,FALSE)</f>
        <v>2206.8374999999996</v>
      </c>
    </row>
    <row r="186" spans="1:39" x14ac:dyDescent="0.25">
      <c r="A186" s="1">
        <v>42433</v>
      </c>
      <c r="B186" s="2">
        <v>18058</v>
      </c>
      <c r="C186" s="3">
        <v>0</v>
      </c>
      <c r="D186" s="4">
        <v>1</v>
      </c>
      <c r="E186" s="5" t="s">
        <v>96</v>
      </c>
      <c r="F186" s="6">
        <v>0</v>
      </c>
      <c r="G186" s="7" t="s">
        <v>22</v>
      </c>
      <c r="H186" s="8" t="s">
        <v>23</v>
      </c>
      <c r="I186" s="9">
        <v>48.45</v>
      </c>
      <c r="J186" s="6">
        <v>0</v>
      </c>
      <c r="K186" s="6">
        <v>174.4</v>
      </c>
      <c r="L186" s="6">
        <v>2180.25</v>
      </c>
      <c r="M186" s="6">
        <v>2354.65</v>
      </c>
      <c r="N186" s="10" t="s">
        <v>27</v>
      </c>
      <c r="O186" s="10" t="s">
        <v>162</v>
      </c>
      <c r="P186" s="11" t="s">
        <v>32</v>
      </c>
      <c r="Q186" s="11" t="s">
        <v>73</v>
      </c>
      <c r="R186" s="1">
        <v>42370</v>
      </c>
      <c r="S186" s="1">
        <v>42593</v>
      </c>
      <c r="T186" s="12" t="s">
        <v>25</v>
      </c>
      <c r="U186" s="13" t="s">
        <v>297</v>
      </c>
      <c r="V186" s="13" t="s">
        <v>101</v>
      </c>
      <c r="W186" t="s">
        <v>179</v>
      </c>
      <c r="X186" s="16" t="str">
        <f t="shared" si="30"/>
        <v xml:space="preserve">MEC (Switzerland) - CHE - L'oreal - 2016_Olia_2._Flight - </v>
      </c>
      <c r="Y186" s="17" t="s">
        <v>410</v>
      </c>
      <c r="Z186" s="16" t="str">
        <f t="shared" si="31"/>
        <v>MEC (Switzerland)</v>
      </c>
      <c r="AA186" s="16" t="str">
        <f t="shared" si="32"/>
        <v>MEC (Switzerland) - CHE - L'oreal</v>
      </c>
      <c r="AB186" s="16" t="str">
        <f t="shared" si="33"/>
        <v>Xaxis TV_XAXIS-XT-MULTI-D</v>
      </c>
      <c r="AC186" s="16" t="str">
        <f>VLOOKUP($U186,Sheet3!$A$1:$D$438,3,FALSE)</f>
        <v>22.02.2016</v>
      </c>
      <c r="AD186" s="16" t="str">
        <f>VLOOKUP($U186,Sheet3!$A$1:$D$438,4,FALSE)</f>
        <v>06.03.2016</v>
      </c>
      <c r="AE186" s="20" t="str">
        <f t="shared" si="34"/>
        <v>Xaxis TV_XAXIS-XT-MULTI-D_Februar 2016</v>
      </c>
      <c r="AF186" s="20" t="s">
        <v>816</v>
      </c>
      <c r="AG186" s="20" t="str">
        <f t="shared" si="35"/>
        <v>Xaxis TV</v>
      </c>
      <c r="AH186" s="20" t="s">
        <v>420</v>
      </c>
      <c r="AI186" s="21">
        <f t="shared" si="27"/>
        <v>45</v>
      </c>
      <c r="AJ186" s="21">
        <f t="shared" si="28"/>
        <v>2180.25</v>
      </c>
      <c r="AK186" s="22">
        <f t="shared" si="29"/>
        <v>48450</v>
      </c>
      <c r="AL186" s="20" t="s">
        <v>661</v>
      </c>
      <c r="AM186" s="20">
        <f>$AJ186*VLOOKUP($AL186,Sheet2!$C$1:$D$66,2,FALSE)</f>
        <v>1635.1875</v>
      </c>
    </row>
    <row r="187" spans="1:39" x14ac:dyDescent="0.25">
      <c r="A187" s="1">
        <v>42433</v>
      </c>
      <c r="B187" s="2">
        <v>18059</v>
      </c>
      <c r="C187" s="3">
        <v>0</v>
      </c>
      <c r="D187" s="4">
        <v>1</v>
      </c>
      <c r="E187" s="5" t="s">
        <v>96</v>
      </c>
      <c r="F187" s="6">
        <v>0</v>
      </c>
      <c r="G187" s="7" t="s">
        <v>22</v>
      </c>
      <c r="H187" s="8" t="s">
        <v>23</v>
      </c>
      <c r="I187" s="9">
        <v>152.572</v>
      </c>
      <c r="J187" s="6">
        <v>0</v>
      </c>
      <c r="K187" s="6">
        <v>549.25</v>
      </c>
      <c r="L187" s="6">
        <v>6865.75</v>
      </c>
      <c r="M187" s="6">
        <v>7415</v>
      </c>
      <c r="N187" s="10" t="s">
        <v>27</v>
      </c>
      <c r="O187" s="10" t="s">
        <v>162</v>
      </c>
      <c r="P187" s="11" t="s">
        <v>32</v>
      </c>
      <c r="Q187" s="11" t="s">
        <v>73</v>
      </c>
      <c r="R187" s="1">
        <v>42370</v>
      </c>
      <c r="S187" s="1">
        <v>42593</v>
      </c>
      <c r="T187" s="12" t="s">
        <v>25</v>
      </c>
      <c r="U187" s="13" t="s">
        <v>298</v>
      </c>
      <c r="V187" s="13" t="s">
        <v>101</v>
      </c>
      <c r="W187" t="s">
        <v>179</v>
      </c>
      <c r="X187" s="16" t="str">
        <f t="shared" si="30"/>
        <v xml:space="preserve">MEC (Switzerland) - CHE - L'oreal - 2016_Lash_Sensational_Intense_Black_1._Flight - </v>
      </c>
      <c r="Y187" s="17" t="s">
        <v>410</v>
      </c>
      <c r="Z187" s="16" t="str">
        <f t="shared" si="31"/>
        <v>MEC (Switzerland)</v>
      </c>
      <c r="AA187" s="16" t="str">
        <f t="shared" si="32"/>
        <v>MEC (Switzerland) - CHE - L'oreal</v>
      </c>
      <c r="AB187" s="16" t="str">
        <f t="shared" si="33"/>
        <v>Xaxis TV_XAXIS-XT-MULTI-D</v>
      </c>
      <c r="AC187" s="16" t="str">
        <f>VLOOKUP($U187,Sheet3!$A$1:$D$438,3,FALSE)</f>
        <v>08.02.2016</v>
      </c>
      <c r="AD187" s="16" t="str">
        <f>VLOOKUP($U187,Sheet3!$A$1:$D$438,4,FALSE)</f>
        <v>28.02.2016</v>
      </c>
      <c r="AE187" s="20" t="str">
        <f t="shared" si="34"/>
        <v>Xaxis TV_XAXIS-XT-MULTI-D_Februar 2016</v>
      </c>
      <c r="AF187" s="20" t="s">
        <v>816</v>
      </c>
      <c r="AG187" s="20" t="str">
        <f t="shared" si="35"/>
        <v>Xaxis TV</v>
      </c>
      <c r="AH187" s="20" t="s">
        <v>420</v>
      </c>
      <c r="AI187" s="21">
        <f t="shared" si="27"/>
        <v>45.000065542825681</v>
      </c>
      <c r="AJ187" s="21">
        <f t="shared" si="28"/>
        <v>6865.75</v>
      </c>
      <c r="AK187" s="22">
        <f t="shared" si="29"/>
        <v>152572</v>
      </c>
      <c r="AL187" s="20" t="s">
        <v>661</v>
      </c>
      <c r="AM187" s="20">
        <f>$AJ187*VLOOKUP($AL187,Sheet2!$C$1:$D$66,2,FALSE)</f>
        <v>5149.3125</v>
      </c>
    </row>
    <row r="188" spans="1:39" x14ac:dyDescent="0.25">
      <c r="A188" s="1">
        <v>42433</v>
      </c>
      <c r="B188" s="2">
        <v>18059</v>
      </c>
      <c r="C188" s="3">
        <v>0</v>
      </c>
      <c r="D188" s="4">
        <v>2</v>
      </c>
      <c r="E188" s="5" t="s">
        <v>110</v>
      </c>
      <c r="F188" s="6">
        <v>0</v>
      </c>
      <c r="G188" s="7" t="s">
        <v>22</v>
      </c>
      <c r="H188" s="8" t="s">
        <v>23</v>
      </c>
      <c r="I188" s="9">
        <v>65.388000000000005</v>
      </c>
      <c r="J188" s="6">
        <v>0</v>
      </c>
      <c r="K188" s="6">
        <v>235.4</v>
      </c>
      <c r="L188" s="6">
        <v>2942.45</v>
      </c>
      <c r="M188" s="6">
        <v>3177.85</v>
      </c>
      <c r="N188" s="10" t="s">
        <v>27</v>
      </c>
      <c r="O188" s="10" t="s">
        <v>162</v>
      </c>
      <c r="P188" s="11" t="s">
        <v>32</v>
      </c>
      <c r="Q188" s="11" t="s">
        <v>73</v>
      </c>
      <c r="R188" s="1">
        <v>42370</v>
      </c>
      <c r="S188" s="1">
        <v>42593</v>
      </c>
      <c r="T188" s="12" t="s">
        <v>25</v>
      </c>
      <c r="U188" s="13" t="s">
        <v>298</v>
      </c>
      <c r="V188" s="13" t="s">
        <v>101</v>
      </c>
      <c r="W188" t="s">
        <v>179</v>
      </c>
      <c r="X188" s="16" t="str">
        <f t="shared" si="30"/>
        <v xml:space="preserve">MEC (Switzerland) - CHE - L'oreal - 2016_Lash_Sensational_Intense_Black_1._Flight - </v>
      </c>
      <c r="Y188" s="17" t="s">
        <v>410</v>
      </c>
      <c r="Z188" s="16" t="str">
        <f t="shared" si="31"/>
        <v>MEC (Switzerland)</v>
      </c>
      <c r="AA188" s="16" t="str">
        <f t="shared" si="32"/>
        <v>MEC (Switzerland) - CHE - L'oreal</v>
      </c>
      <c r="AB188" s="16" t="str">
        <f t="shared" si="33"/>
        <v>Xaxis TV_XAXIS-XT-MULTI-F</v>
      </c>
      <c r="AC188" s="16" t="str">
        <f>VLOOKUP($U188,Sheet3!$A$1:$D$438,3,FALSE)</f>
        <v>08.02.2016</v>
      </c>
      <c r="AD188" s="16" t="str">
        <f>VLOOKUP($U188,Sheet3!$A$1:$D$438,4,FALSE)</f>
        <v>28.02.2016</v>
      </c>
      <c r="AE188" s="20" t="str">
        <f t="shared" si="34"/>
        <v>Xaxis TV_XAXIS-XT-MULTI-F_Februar 2016</v>
      </c>
      <c r="AF188" s="20" t="s">
        <v>816</v>
      </c>
      <c r="AG188" s="20" t="str">
        <f t="shared" si="35"/>
        <v>Xaxis TV</v>
      </c>
      <c r="AH188" s="20" t="s">
        <v>420</v>
      </c>
      <c r="AI188" s="21">
        <f t="shared" si="27"/>
        <v>44.999847066740067</v>
      </c>
      <c r="AJ188" s="21">
        <f t="shared" si="28"/>
        <v>2942.45</v>
      </c>
      <c r="AK188" s="22">
        <f t="shared" si="29"/>
        <v>65388.000000000007</v>
      </c>
      <c r="AL188" s="20" t="s">
        <v>661</v>
      </c>
      <c r="AM188" s="20">
        <f>$AJ188*VLOOKUP($AL188,Sheet2!$C$1:$D$66,2,FALSE)</f>
        <v>2206.8374999999996</v>
      </c>
    </row>
    <row r="189" spans="1:39" x14ac:dyDescent="0.25">
      <c r="A189" s="1">
        <v>42433</v>
      </c>
      <c r="B189" s="2">
        <v>18060</v>
      </c>
      <c r="C189" s="3">
        <v>0</v>
      </c>
      <c r="D189" s="4">
        <v>1</v>
      </c>
      <c r="E189" s="5" t="s">
        <v>96</v>
      </c>
      <c r="F189" s="6">
        <v>0</v>
      </c>
      <c r="G189" s="7" t="s">
        <v>22</v>
      </c>
      <c r="H189" s="8" t="s">
        <v>23</v>
      </c>
      <c r="I189" s="9">
        <v>217.96100000000001</v>
      </c>
      <c r="J189" s="6">
        <v>0</v>
      </c>
      <c r="K189" s="6">
        <v>784.65</v>
      </c>
      <c r="L189" s="6">
        <v>9808.25</v>
      </c>
      <c r="M189" s="6">
        <v>10592.9</v>
      </c>
      <c r="N189" s="10" t="s">
        <v>27</v>
      </c>
      <c r="O189" s="10" t="s">
        <v>162</v>
      </c>
      <c r="P189" s="11" t="s">
        <v>32</v>
      </c>
      <c r="Q189" s="11" t="s">
        <v>73</v>
      </c>
      <c r="R189" s="1">
        <v>42370</v>
      </c>
      <c r="S189" s="1">
        <v>42593</v>
      </c>
      <c r="T189" s="12" t="s">
        <v>25</v>
      </c>
      <c r="U189" s="13" t="s">
        <v>299</v>
      </c>
      <c r="V189" s="13" t="s">
        <v>101</v>
      </c>
      <c r="W189" t="s">
        <v>179</v>
      </c>
      <c r="X189" s="16" t="str">
        <f t="shared" si="30"/>
        <v xml:space="preserve">MEC (Switzerland) - CHE - L'oreal - 2016_False_Lash_Superstar_Red_Carpet_1._Flight - </v>
      </c>
      <c r="Y189" s="17" t="s">
        <v>410</v>
      </c>
      <c r="Z189" s="16" t="str">
        <f t="shared" si="31"/>
        <v>MEC (Switzerland)</v>
      </c>
      <c r="AA189" s="16" t="str">
        <f t="shared" si="32"/>
        <v>MEC (Switzerland) - CHE - L'oreal</v>
      </c>
      <c r="AB189" s="16" t="str">
        <f t="shared" si="33"/>
        <v>Xaxis TV_XAXIS-XT-MULTI-D</v>
      </c>
      <c r="AC189" s="16" t="str">
        <f>VLOOKUP($U189,Sheet3!$A$1:$D$438,3,FALSE)</f>
        <v>08.02.2016</v>
      </c>
      <c r="AD189" s="16" t="str">
        <f>VLOOKUP($U189,Sheet3!$A$1:$D$438,4,FALSE)</f>
        <v>28.02.2016</v>
      </c>
      <c r="AE189" s="20" t="str">
        <f t="shared" si="34"/>
        <v>Xaxis TV_XAXIS-XT-MULTI-D_Februar 2016</v>
      </c>
      <c r="AF189" s="20" t="s">
        <v>816</v>
      </c>
      <c r="AG189" s="20" t="str">
        <f t="shared" si="35"/>
        <v>Xaxis TV</v>
      </c>
      <c r="AH189" s="20" t="s">
        <v>420</v>
      </c>
      <c r="AI189" s="21">
        <f t="shared" si="27"/>
        <v>45.000022939883742</v>
      </c>
      <c r="AJ189" s="21">
        <f t="shared" si="28"/>
        <v>9808.25</v>
      </c>
      <c r="AK189" s="22">
        <f t="shared" si="29"/>
        <v>217961</v>
      </c>
      <c r="AL189" s="20" t="s">
        <v>661</v>
      </c>
      <c r="AM189" s="20">
        <f>$AJ189*VLOOKUP($AL189,Sheet2!$C$1:$D$66,2,FALSE)</f>
        <v>7356.1875</v>
      </c>
    </row>
    <row r="190" spans="1:39" x14ac:dyDescent="0.25">
      <c r="A190" s="1">
        <v>42433</v>
      </c>
      <c r="B190" s="2">
        <v>18061</v>
      </c>
      <c r="C190" s="3">
        <v>0</v>
      </c>
      <c r="D190" s="4">
        <v>2</v>
      </c>
      <c r="E190" s="5" t="s">
        <v>96</v>
      </c>
      <c r="F190" s="6">
        <v>0</v>
      </c>
      <c r="G190" s="7" t="s">
        <v>22</v>
      </c>
      <c r="H190" s="8" t="s">
        <v>23</v>
      </c>
      <c r="I190" s="9">
        <v>58.073999999999998</v>
      </c>
      <c r="J190" s="6">
        <v>0</v>
      </c>
      <c r="K190" s="6">
        <v>209.05</v>
      </c>
      <c r="L190" s="6">
        <v>2613.35</v>
      </c>
      <c r="M190" s="6">
        <v>2822.4</v>
      </c>
      <c r="N190" s="10" t="s">
        <v>27</v>
      </c>
      <c r="O190" s="10" t="s">
        <v>162</v>
      </c>
      <c r="P190" s="11" t="s">
        <v>32</v>
      </c>
      <c r="Q190" s="11" t="s">
        <v>73</v>
      </c>
      <c r="R190" s="1">
        <v>42370</v>
      </c>
      <c r="S190" s="1">
        <v>42593</v>
      </c>
      <c r="T190" s="12" t="s">
        <v>25</v>
      </c>
      <c r="U190" s="13" t="s">
        <v>300</v>
      </c>
      <c r="V190" s="13" t="s">
        <v>101</v>
      </c>
      <c r="W190" t="s">
        <v>179</v>
      </c>
      <c r="X190" s="16" t="str">
        <f t="shared" si="30"/>
        <v xml:space="preserve">MEC (Switzerland) - CHE - L'oreal - 2016_Micellar_Water_F1 - </v>
      </c>
      <c r="Y190" s="17" t="s">
        <v>410</v>
      </c>
      <c r="Z190" s="16" t="str">
        <f t="shared" si="31"/>
        <v>MEC (Switzerland)</v>
      </c>
      <c r="AA190" s="16" t="str">
        <f t="shared" si="32"/>
        <v>MEC (Switzerland) - CHE - L'oreal</v>
      </c>
      <c r="AB190" s="16" t="str">
        <f t="shared" si="33"/>
        <v>Xaxis TV_XAXIS-XT-MULTI-D</v>
      </c>
      <c r="AC190" s="16" t="str">
        <f>VLOOKUP($U190,Sheet3!$A$1:$D$438,3,FALSE)</f>
        <v>22.02.2016</v>
      </c>
      <c r="AD190" s="16" t="str">
        <f>VLOOKUP($U190,Sheet3!$A$1:$D$438,4,FALSE)</f>
        <v>13.03.2016</v>
      </c>
      <c r="AE190" s="20" t="str">
        <f t="shared" si="34"/>
        <v>Xaxis TV_XAXIS-XT-MULTI-D_Februar 2016</v>
      </c>
      <c r="AF190" s="20" t="s">
        <v>816</v>
      </c>
      <c r="AG190" s="20" t="str">
        <f t="shared" si="35"/>
        <v>Xaxis TV</v>
      </c>
      <c r="AH190" s="20" t="s">
        <v>420</v>
      </c>
      <c r="AI190" s="21">
        <f t="shared" si="27"/>
        <v>45.000344388194371</v>
      </c>
      <c r="AJ190" s="21">
        <f t="shared" si="28"/>
        <v>2613.35</v>
      </c>
      <c r="AK190" s="22">
        <f t="shared" si="29"/>
        <v>58074</v>
      </c>
      <c r="AL190" s="20" t="s">
        <v>661</v>
      </c>
      <c r="AM190" s="20">
        <f>$AJ190*VLOOKUP($AL190,Sheet2!$C$1:$D$66,2,FALSE)</f>
        <v>1960.0124999999998</v>
      </c>
    </row>
    <row r="191" spans="1:39" x14ac:dyDescent="0.25">
      <c r="A191" s="1">
        <v>42433</v>
      </c>
      <c r="B191" s="2">
        <v>18061</v>
      </c>
      <c r="C191" s="3">
        <v>0</v>
      </c>
      <c r="D191" s="4">
        <v>3</v>
      </c>
      <c r="E191" s="5" t="s">
        <v>110</v>
      </c>
      <c r="F191" s="6">
        <v>0</v>
      </c>
      <c r="G191" s="7" t="s">
        <v>22</v>
      </c>
      <c r="H191" s="8" t="s">
        <v>23</v>
      </c>
      <c r="I191" s="9">
        <v>24.957999999999998</v>
      </c>
      <c r="J191" s="6">
        <v>0</v>
      </c>
      <c r="K191" s="6">
        <v>89.85</v>
      </c>
      <c r="L191" s="6">
        <v>1123.0999999999999</v>
      </c>
      <c r="M191" s="6">
        <v>1212.95</v>
      </c>
      <c r="N191" s="10" t="s">
        <v>27</v>
      </c>
      <c r="O191" s="10" t="s">
        <v>162</v>
      </c>
      <c r="P191" s="11" t="s">
        <v>32</v>
      </c>
      <c r="Q191" s="11" t="s">
        <v>73</v>
      </c>
      <c r="R191" s="1">
        <v>42370</v>
      </c>
      <c r="S191" s="1">
        <v>42593</v>
      </c>
      <c r="T191" s="12" t="s">
        <v>25</v>
      </c>
      <c r="U191" s="13" t="s">
        <v>300</v>
      </c>
      <c r="V191" s="13" t="s">
        <v>101</v>
      </c>
      <c r="W191" t="s">
        <v>179</v>
      </c>
      <c r="X191" s="16" t="str">
        <f t="shared" si="30"/>
        <v xml:space="preserve">MEC (Switzerland) - CHE - L'oreal - 2016_Micellar_Water_F1 - </v>
      </c>
      <c r="Y191" s="17" t="s">
        <v>410</v>
      </c>
      <c r="Z191" s="16" t="str">
        <f t="shared" si="31"/>
        <v>MEC (Switzerland)</v>
      </c>
      <c r="AA191" s="16" t="str">
        <f t="shared" si="32"/>
        <v>MEC (Switzerland) - CHE - L'oreal</v>
      </c>
      <c r="AB191" s="16" t="str">
        <f t="shared" si="33"/>
        <v>Xaxis TV_XAXIS-XT-MULTI-F</v>
      </c>
      <c r="AC191" s="16" t="str">
        <f>VLOOKUP($U191,Sheet3!$A$1:$D$438,3,FALSE)</f>
        <v>22.02.2016</v>
      </c>
      <c r="AD191" s="16" t="str">
        <f>VLOOKUP($U191,Sheet3!$A$1:$D$438,4,FALSE)</f>
        <v>13.03.2016</v>
      </c>
      <c r="AE191" s="20" t="str">
        <f t="shared" si="34"/>
        <v>Xaxis TV_XAXIS-XT-MULTI-F_Februar 2016</v>
      </c>
      <c r="AF191" s="20" t="s">
        <v>816</v>
      </c>
      <c r="AG191" s="20" t="str">
        <f t="shared" si="35"/>
        <v>Xaxis TV</v>
      </c>
      <c r="AH191" s="20" t="s">
        <v>420</v>
      </c>
      <c r="AI191" s="21">
        <f t="shared" si="27"/>
        <v>44.999599326869138</v>
      </c>
      <c r="AJ191" s="21">
        <f t="shared" si="28"/>
        <v>1123.0999999999999</v>
      </c>
      <c r="AK191" s="22">
        <f t="shared" si="29"/>
        <v>24958</v>
      </c>
      <c r="AL191" s="20" t="s">
        <v>661</v>
      </c>
      <c r="AM191" s="20">
        <f>$AJ191*VLOOKUP($AL191,Sheet2!$C$1:$D$66,2,FALSE)</f>
        <v>842.32499999999993</v>
      </c>
    </row>
    <row r="192" spans="1:39" x14ac:dyDescent="0.25">
      <c r="A192" s="1">
        <v>42433</v>
      </c>
      <c r="B192" s="2">
        <v>18062</v>
      </c>
      <c r="C192" s="3">
        <v>0</v>
      </c>
      <c r="D192" s="4">
        <v>1</v>
      </c>
      <c r="E192" s="5" t="s">
        <v>96</v>
      </c>
      <c r="F192" s="6">
        <v>0</v>
      </c>
      <c r="G192" s="7" t="s">
        <v>22</v>
      </c>
      <c r="H192" s="8" t="s">
        <v>23</v>
      </c>
      <c r="I192" s="9">
        <v>147.81200000000001</v>
      </c>
      <c r="J192" s="6">
        <v>0</v>
      </c>
      <c r="K192" s="6">
        <v>532.1</v>
      </c>
      <c r="L192" s="6">
        <v>6651.55</v>
      </c>
      <c r="M192" s="6">
        <v>7183.65</v>
      </c>
      <c r="N192" s="10" t="s">
        <v>27</v>
      </c>
      <c r="O192" s="10" t="s">
        <v>162</v>
      </c>
      <c r="P192" s="11" t="s">
        <v>32</v>
      </c>
      <c r="Q192" s="11" t="s">
        <v>73</v>
      </c>
      <c r="R192" s="1">
        <v>42370</v>
      </c>
      <c r="S192" s="1">
        <v>42593</v>
      </c>
      <c r="T192" s="12" t="s">
        <v>25</v>
      </c>
      <c r="U192" s="13" t="s">
        <v>301</v>
      </c>
      <c r="V192" s="13" t="s">
        <v>101</v>
      </c>
      <c r="W192" t="s">
        <v>179</v>
      </c>
      <c r="X192" s="16" t="str">
        <f t="shared" si="30"/>
        <v xml:space="preserve">MEC (Switzerland) - CHE - L'oreal - 2016_YSL_Black_Opium_Nuit_Blanche_1._Flight - </v>
      </c>
      <c r="Y192" s="17" t="s">
        <v>410</v>
      </c>
      <c r="Z192" s="16" t="str">
        <f t="shared" si="31"/>
        <v>MEC (Switzerland)</v>
      </c>
      <c r="AA192" s="16" t="str">
        <f t="shared" si="32"/>
        <v>MEC (Switzerland) - CHE - L'oreal</v>
      </c>
      <c r="AB192" s="16" t="str">
        <f t="shared" si="33"/>
        <v>Xaxis TV_XAXIS-XT-MULTI-D</v>
      </c>
      <c r="AC192" s="16" t="str">
        <f>VLOOKUP($U192,Sheet3!$A$1:$D$438,3,FALSE)</f>
        <v>18.02.2016</v>
      </c>
      <c r="AD192" s="16" t="str">
        <f>VLOOKUP($U192,Sheet3!$A$1:$D$438,4,FALSE)</f>
        <v>13.03.2016</v>
      </c>
      <c r="AE192" s="20" t="str">
        <f t="shared" si="34"/>
        <v>Xaxis TV_XAXIS-XT-MULTI-D_Februar 2016</v>
      </c>
      <c r="AF192" s="20" t="s">
        <v>816</v>
      </c>
      <c r="AG192" s="20" t="str">
        <f t="shared" si="35"/>
        <v>Xaxis TV</v>
      </c>
      <c r="AH192" s="20" t="s">
        <v>420</v>
      </c>
      <c r="AI192" s="21">
        <f t="shared" ref="AI192:AI195" si="36">(AJ192/AK192)*1000</f>
        <v>45.000067653505802</v>
      </c>
      <c r="AJ192" s="21">
        <f t="shared" ref="AJ192:AJ199" si="37">L192</f>
        <v>6651.55</v>
      </c>
      <c r="AK192" s="22">
        <f t="shared" ref="AK192:AK195" si="38">I192*1000</f>
        <v>147812</v>
      </c>
      <c r="AL192" s="20" t="s">
        <v>661</v>
      </c>
      <c r="AM192" s="20">
        <f>$AJ192*VLOOKUP($AL192,Sheet2!$C$1:$D$66,2,FALSE)</f>
        <v>4988.6625000000004</v>
      </c>
    </row>
    <row r="193" spans="1:39" x14ac:dyDescent="0.25">
      <c r="A193" s="1">
        <v>42433</v>
      </c>
      <c r="B193" s="2">
        <v>18062</v>
      </c>
      <c r="C193" s="3">
        <v>0</v>
      </c>
      <c r="D193" s="4">
        <v>2</v>
      </c>
      <c r="E193" s="5" t="s">
        <v>110</v>
      </c>
      <c r="F193" s="6">
        <v>0</v>
      </c>
      <c r="G193" s="7" t="s">
        <v>22</v>
      </c>
      <c r="H193" s="8" t="s">
        <v>23</v>
      </c>
      <c r="I193" s="9">
        <v>63.347999999999999</v>
      </c>
      <c r="J193" s="6">
        <v>0</v>
      </c>
      <c r="K193" s="6">
        <v>228.05</v>
      </c>
      <c r="L193" s="6">
        <v>2850.65</v>
      </c>
      <c r="M193" s="6">
        <v>3078.7</v>
      </c>
      <c r="N193" s="10" t="s">
        <v>27</v>
      </c>
      <c r="O193" s="10" t="s">
        <v>162</v>
      </c>
      <c r="P193" s="11" t="s">
        <v>32</v>
      </c>
      <c r="Q193" s="11" t="s">
        <v>73</v>
      </c>
      <c r="R193" s="1">
        <v>42370</v>
      </c>
      <c r="S193" s="1">
        <v>42593</v>
      </c>
      <c r="T193" s="12" t="s">
        <v>25</v>
      </c>
      <c r="U193" s="13" t="s">
        <v>301</v>
      </c>
      <c r="V193" s="13" t="s">
        <v>101</v>
      </c>
      <c r="W193" t="s">
        <v>179</v>
      </c>
      <c r="X193" s="16" t="str">
        <f t="shared" si="30"/>
        <v xml:space="preserve">MEC (Switzerland) - CHE - L'oreal - 2016_YSL_Black_Opium_Nuit_Blanche_1._Flight - </v>
      </c>
      <c r="Y193" s="17" t="s">
        <v>410</v>
      </c>
      <c r="Z193" s="16" t="str">
        <f t="shared" si="31"/>
        <v>MEC (Switzerland)</v>
      </c>
      <c r="AA193" s="16" t="str">
        <f t="shared" si="32"/>
        <v>MEC (Switzerland) - CHE - L'oreal</v>
      </c>
      <c r="AB193" s="16" t="str">
        <f t="shared" si="33"/>
        <v>Xaxis TV_XAXIS-XT-MULTI-F</v>
      </c>
      <c r="AC193" s="16" t="str">
        <f>VLOOKUP($U193,Sheet3!$A$1:$D$438,3,FALSE)</f>
        <v>18.02.2016</v>
      </c>
      <c r="AD193" s="16" t="str">
        <f>VLOOKUP($U193,Sheet3!$A$1:$D$438,4,FALSE)</f>
        <v>13.03.2016</v>
      </c>
      <c r="AE193" s="20" t="str">
        <f t="shared" si="34"/>
        <v>Xaxis TV_XAXIS-XT-MULTI-F_Februar 2016</v>
      </c>
      <c r="AF193" s="20" t="s">
        <v>816</v>
      </c>
      <c r="AG193" s="20" t="str">
        <f t="shared" si="35"/>
        <v>Xaxis TV</v>
      </c>
      <c r="AH193" s="20" t="s">
        <v>420</v>
      </c>
      <c r="AI193" s="21">
        <f t="shared" si="36"/>
        <v>44.999842141819791</v>
      </c>
      <c r="AJ193" s="21">
        <f t="shared" si="37"/>
        <v>2850.65</v>
      </c>
      <c r="AK193" s="22">
        <f t="shared" si="38"/>
        <v>63348</v>
      </c>
      <c r="AL193" s="20" t="s">
        <v>661</v>
      </c>
      <c r="AM193" s="20">
        <f>$AJ193*VLOOKUP($AL193,Sheet2!$C$1:$D$66,2,FALSE)</f>
        <v>2137.9875000000002</v>
      </c>
    </row>
    <row r="194" spans="1:39" x14ac:dyDescent="0.25">
      <c r="A194" s="1">
        <v>42433</v>
      </c>
      <c r="B194" s="2">
        <v>18063</v>
      </c>
      <c r="C194" s="3">
        <v>0</v>
      </c>
      <c r="D194" s="4">
        <v>1</v>
      </c>
      <c r="E194" s="5" t="s">
        <v>35</v>
      </c>
      <c r="F194" s="6">
        <v>261.19</v>
      </c>
      <c r="G194" s="7" t="s">
        <v>22</v>
      </c>
      <c r="H194" s="8" t="s">
        <v>23</v>
      </c>
      <c r="I194" s="9">
        <v>20.684999999999999</v>
      </c>
      <c r="J194" s="6">
        <v>0</v>
      </c>
      <c r="K194" s="6">
        <v>44.7</v>
      </c>
      <c r="L194" s="6">
        <v>558.5</v>
      </c>
      <c r="M194" s="6">
        <v>603.20000000000005</v>
      </c>
      <c r="N194" s="10" t="s">
        <v>27</v>
      </c>
      <c r="O194" s="10" t="s">
        <v>162</v>
      </c>
      <c r="P194" s="11" t="s">
        <v>32</v>
      </c>
      <c r="Q194" s="11" t="s">
        <v>37</v>
      </c>
      <c r="R194" s="1">
        <v>42370</v>
      </c>
      <c r="S194" s="1">
        <v>42593</v>
      </c>
      <c r="T194" s="12" t="s">
        <v>25</v>
      </c>
      <c r="U194" s="13" t="s">
        <v>292</v>
      </c>
      <c r="V194" s="13" t="s">
        <v>101</v>
      </c>
      <c r="W194" t="s">
        <v>179</v>
      </c>
      <c r="X194" s="16" t="str">
        <f t="shared" si="30"/>
        <v xml:space="preserve">MEC (Switzerland) - CHE - L'oreal - 2016_YSL_Nuit_Blanche_Mobile - </v>
      </c>
      <c r="Y194" s="17" t="s">
        <v>410</v>
      </c>
      <c r="Z194" s="16" t="str">
        <f t="shared" si="31"/>
        <v>MEC (Switzerland)</v>
      </c>
      <c r="AA194" s="16" t="str">
        <f t="shared" si="32"/>
        <v>MEC (Switzerland) - CHE - L'oreal</v>
      </c>
      <c r="AB194" s="16" t="str">
        <f t="shared" si="33"/>
        <v>Xaxis Mobile_XAXIS-XM-INST-D</v>
      </c>
      <c r="AC194" s="16" t="str">
        <f>VLOOKUP($U194,Sheet3!$A$1:$D$438,3,FALSE)</f>
        <v>18.02.2016</v>
      </c>
      <c r="AD194" s="16" t="str">
        <f>VLOOKUP($U194,Sheet3!$A$1:$D$438,4,FALSE)</f>
        <v>13.03.2016</v>
      </c>
      <c r="AE194" s="20" t="str">
        <f t="shared" si="34"/>
        <v>Xaxis Mobile_XAXIS-XM-INST-D_Februar 2016</v>
      </c>
      <c r="AF194" s="20" t="s">
        <v>416</v>
      </c>
      <c r="AG194" s="20" t="str">
        <f t="shared" si="35"/>
        <v>Xaxis Mobile</v>
      </c>
      <c r="AH194" s="20" t="s">
        <v>420</v>
      </c>
      <c r="AI194" s="21">
        <f t="shared" si="36"/>
        <v>27.000241721053904</v>
      </c>
      <c r="AJ194" s="21">
        <f t="shared" si="37"/>
        <v>558.5</v>
      </c>
      <c r="AK194" s="22">
        <f t="shared" si="38"/>
        <v>20685</v>
      </c>
      <c r="AL194" s="20" t="s">
        <v>662</v>
      </c>
      <c r="AM194" s="20">
        <f>$AJ194*VLOOKUP($AL194,Sheet2!$C$1:$D$66,2,FALSE)</f>
        <v>234.57</v>
      </c>
    </row>
    <row r="195" spans="1:39" x14ac:dyDescent="0.25">
      <c r="A195" s="1">
        <v>42433</v>
      </c>
      <c r="B195" s="2">
        <v>18063</v>
      </c>
      <c r="C195" s="3">
        <v>0</v>
      </c>
      <c r="D195" s="4">
        <v>2</v>
      </c>
      <c r="E195" s="5" t="s">
        <v>39</v>
      </c>
      <c r="F195" s="6">
        <v>56.8</v>
      </c>
      <c r="G195" s="7" t="s">
        <v>22</v>
      </c>
      <c r="H195" s="8" t="s">
        <v>23</v>
      </c>
      <c r="I195" s="9">
        <v>4.4550000000000001</v>
      </c>
      <c r="J195" s="6">
        <v>0</v>
      </c>
      <c r="K195" s="6">
        <v>9.6</v>
      </c>
      <c r="L195" s="6">
        <v>120.3</v>
      </c>
      <c r="M195" s="6">
        <v>129.9</v>
      </c>
      <c r="N195" s="10" t="s">
        <v>27</v>
      </c>
      <c r="O195" s="10" t="s">
        <v>162</v>
      </c>
      <c r="P195" s="11" t="s">
        <v>32</v>
      </c>
      <c r="Q195" s="11" t="s">
        <v>37</v>
      </c>
      <c r="R195" s="1">
        <v>42370</v>
      </c>
      <c r="S195" s="1">
        <v>42593</v>
      </c>
      <c r="T195" s="12" t="s">
        <v>25</v>
      </c>
      <c r="U195" s="13" t="s">
        <v>292</v>
      </c>
      <c r="V195" s="13" t="s">
        <v>101</v>
      </c>
      <c r="W195" t="s">
        <v>179</v>
      </c>
      <c r="X195" s="16" t="str">
        <f t="shared" si="30"/>
        <v xml:space="preserve">MEC (Switzerland) - CHE - L'oreal - 2016_YSL_Nuit_Blanche_Mobile - </v>
      </c>
      <c r="Y195" s="17" t="s">
        <v>410</v>
      </c>
      <c r="Z195" s="16" t="str">
        <f t="shared" si="31"/>
        <v>MEC (Switzerland)</v>
      </c>
      <c r="AA195" s="16" t="str">
        <f t="shared" si="32"/>
        <v>MEC (Switzerland) - CHE - L'oreal</v>
      </c>
      <c r="AB195" s="16" t="str">
        <f t="shared" si="33"/>
        <v>Xaxis Mobile_XAXIS-XM-INST-F</v>
      </c>
      <c r="AC195" s="16" t="str">
        <f>VLOOKUP($U195,Sheet3!$A$1:$D$438,3,FALSE)</f>
        <v>18.02.2016</v>
      </c>
      <c r="AD195" s="16" t="str">
        <f>VLOOKUP($U195,Sheet3!$A$1:$D$438,4,FALSE)</f>
        <v>13.03.2016</v>
      </c>
      <c r="AE195" s="20" t="str">
        <f t="shared" si="34"/>
        <v>Xaxis Mobile_XAXIS-XM-INST-F_Februar 2016</v>
      </c>
      <c r="AF195" s="20" t="s">
        <v>416</v>
      </c>
      <c r="AG195" s="20" t="str">
        <f t="shared" si="35"/>
        <v>Xaxis Mobile</v>
      </c>
      <c r="AH195" s="20" t="s">
        <v>420</v>
      </c>
      <c r="AI195" s="21">
        <f t="shared" si="36"/>
        <v>27.003367003367</v>
      </c>
      <c r="AJ195" s="21">
        <f t="shared" si="37"/>
        <v>120.3</v>
      </c>
      <c r="AK195" s="22">
        <f t="shared" si="38"/>
        <v>4455</v>
      </c>
      <c r="AL195" s="20" t="s">
        <v>662</v>
      </c>
      <c r="AM195" s="20">
        <f>$AJ195*VLOOKUP($AL195,Sheet2!$C$1:$D$66,2,FALSE)</f>
        <v>50.525999999999996</v>
      </c>
    </row>
    <row r="196" spans="1:39" x14ac:dyDescent="0.25">
      <c r="A196" s="1">
        <v>42433</v>
      </c>
      <c r="B196" s="2">
        <v>18065</v>
      </c>
      <c r="C196" s="3">
        <v>0</v>
      </c>
      <c r="D196" s="4">
        <v>1</v>
      </c>
      <c r="E196" s="5" t="s">
        <v>83</v>
      </c>
      <c r="F196" s="6">
        <v>0</v>
      </c>
      <c r="G196" s="7" t="s">
        <v>22</v>
      </c>
      <c r="H196" s="8" t="s">
        <v>23</v>
      </c>
      <c r="I196" s="9">
        <v>1</v>
      </c>
      <c r="J196" s="6">
        <v>0</v>
      </c>
      <c r="K196" s="6">
        <v>1240</v>
      </c>
      <c r="L196" s="6">
        <v>15500</v>
      </c>
      <c r="M196" s="6">
        <v>16740</v>
      </c>
      <c r="N196" s="10" t="s">
        <v>54</v>
      </c>
      <c r="O196" s="10" t="s">
        <v>162</v>
      </c>
      <c r="P196" s="11" t="s">
        <v>32</v>
      </c>
      <c r="Q196" s="11" t="s">
        <v>84</v>
      </c>
      <c r="R196" s="1">
        <v>42370</v>
      </c>
      <c r="S196" s="1">
        <v>42593</v>
      </c>
      <c r="T196" s="12" t="s">
        <v>25</v>
      </c>
      <c r="U196" s="13" t="s">
        <v>393</v>
      </c>
      <c r="V196" s="13" t="s">
        <v>101</v>
      </c>
      <c r="W196" t="s">
        <v>181</v>
      </c>
      <c r="X196" s="16" t="str">
        <f t="shared" si="30"/>
        <v xml:space="preserve">MEC (Switzerland) - CHE - Netflix - 2016_LCS_CH_Netflix_X-Screen_Custom_MH_2/28/16 - </v>
      </c>
      <c r="Y196" s="17" t="s">
        <v>410</v>
      </c>
      <c r="Z196" s="16" t="str">
        <f t="shared" si="31"/>
        <v>MEC (Switzerland)</v>
      </c>
      <c r="AA196" s="16" t="str">
        <f t="shared" si="32"/>
        <v>MEC (Switzerland) - CHE - Netflix</v>
      </c>
      <c r="AB196" s="16" t="str">
        <f t="shared" si="33"/>
        <v>Xaxis Masthead_XAXIS-MH-RICH MEDIA</v>
      </c>
      <c r="AC196" s="16" t="str">
        <f>VLOOKUP($U196,Sheet3!$A$1:$D$438,3,FALSE)</f>
        <v>28.02.2016</v>
      </c>
      <c r="AD196" s="16" t="str">
        <f>VLOOKUP($U196,Sheet3!$A$1:$D$438,4,FALSE)</f>
        <v>28.02.2016</v>
      </c>
      <c r="AE196" s="20" t="str">
        <f t="shared" si="34"/>
        <v>Xaxis Masthead_XAXIS-MH-RICH MEDIA_Februar 2016</v>
      </c>
      <c r="AF196" s="20" t="s">
        <v>415</v>
      </c>
      <c r="AG196" s="20" t="str">
        <f t="shared" si="35"/>
        <v>Xaxis Masthead</v>
      </c>
      <c r="AH196" s="20" t="s">
        <v>426</v>
      </c>
      <c r="AI196" s="21">
        <f t="shared" ref="AI196:AI198" si="39">(AJ196/AK196)</f>
        <v>15500</v>
      </c>
      <c r="AJ196" s="21">
        <f t="shared" si="37"/>
        <v>15500</v>
      </c>
      <c r="AK196" s="22">
        <f>I196</f>
        <v>1</v>
      </c>
      <c r="AL196" s="20" t="s">
        <v>663</v>
      </c>
      <c r="AM196" s="20">
        <f>$AJ196*VLOOKUP($AL196,Sheet2!$C$1:$D$66,2,FALSE)</f>
        <v>13562</v>
      </c>
    </row>
    <row r="197" spans="1:39" x14ac:dyDescent="0.25">
      <c r="A197" s="1">
        <v>42433</v>
      </c>
      <c r="B197" s="2">
        <v>18066</v>
      </c>
      <c r="C197" s="3">
        <v>0</v>
      </c>
      <c r="D197" s="4">
        <v>1</v>
      </c>
      <c r="E197" s="5" t="s">
        <v>83</v>
      </c>
      <c r="F197" s="6">
        <v>0</v>
      </c>
      <c r="G197" s="7" t="s">
        <v>22</v>
      </c>
      <c r="H197" s="8" t="s">
        <v>23</v>
      </c>
      <c r="I197" s="9">
        <v>1</v>
      </c>
      <c r="J197" s="6">
        <v>0</v>
      </c>
      <c r="K197" s="6">
        <v>1240</v>
      </c>
      <c r="L197" s="6">
        <v>15500</v>
      </c>
      <c r="M197" s="6">
        <v>16740</v>
      </c>
      <c r="N197" s="10" t="s">
        <v>78</v>
      </c>
      <c r="O197" s="10" t="s">
        <v>161</v>
      </c>
      <c r="P197" s="11" t="s">
        <v>32</v>
      </c>
      <c r="Q197" s="11" t="s">
        <v>84</v>
      </c>
      <c r="R197" s="1">
        <v>42370</v>
      </c>
      <c r="S197" s="1">
        <v>42593</v>
      </c>
      <c r="T197" s="12" t="s">
        <v>25</v>
      </c>
      <c r="U197" s="13" t="s">
        <v>219</v>
      </c>
      <c r="V197" s="13" t="s">
        <v>101</v>
      </c>
      <c r="W197" t="s">
        <v>184</v>
      </c>
      <c r="X197" s="16" t="str">
        <f t="shared" si="30"/>
        <v xml:space="preserve">MEC (Switzerland) - CHE - ALLIANZ - 2016_LCS_DE_Allianz_Blaue_Welt_CH_X-Screen_MH_2/11/16 - </v>
      </c>
      <c r="Y197" s="17" t="s">
        <v>410</v>
      </c>
      <c r="Z197" s="16" t="str">
        <f t="shared" si="31"/>
        <v>Mediacom (Switzerland)</v>
      </c>
      <c r="AA197" s="16" t="str">
        <f t="shared" si="32"/>
        <v>MEC (Switzerland) - CHE - ALLIANZ</v>
      </c>
      <c r="AB197" s="16" t="str">
        <f t="shared" si="33"/>
        <v>Xaxis Masthead_XAXIS-MH-RICH MEDIA</v>
      </c>
      <c r="AC197" s="16" t="str">
        <f>VLOOKUP($U197,Sheet3!$A$1:$D$438,3,FALSE)</f>
        <v>11.02.2016</v>
      </c>
      <c r="AD197" s="16" t="str">
        <f>VLOOKUP($U197,Sheet3!$A$1:$D$438,4,FALSE)</f>
        <v>11.02.2016</v>
      </c>
      <c r="AE197" s="20" t="str">
        <f t="shared" si="34"/>
        <v>Xaxis Masthead_XAXIS-MH-RICH MEDIA_Februar 2016</v>
      </c>
      <c r="AF197" s="20" t="s">
        <v>415</v>
      </c>
      <c r="AG197" s="20" t="str">
        <f t="shared" si="35"/>
        <v>Xaxis Masthead</v>
      </c>
      <c r="AH197" s="20" t="s">
        <v>426</v>
      </c>
      <c r="AI197" s="21">
        <f t="shared" si="39"/>
        <v>15500</v>
      </c>
      <c r="AJ197" s="21">
        <f t="shared" si="37"/>
        <v>15500</v>
      </c>
      <c r="AK197" s="22">
        <f t="shared" ref="AK197:AK198" si="40">I197</f>
        <v>1</v>
      </c>
      <c r="AL197" s="20" t="s">
        <v>663</v>
      </c>
      <c r="AM197" s="20">
        <f>$AJ197*VLOOKUP($AL197,Sheet2!$C$1:$D$66,2,FALSE)</f>
        <v>13562</v>
      </c>
    </row>
    <row r="198" spans="1:39" x14ac:dyDescent="0.25">
      <c r="A198" s="1">
        <v>42433</v>
      </c>
      <c r="B198" s="2">
        <v>18067</v>
      </c>
      <c r="C198" s="3">
        <v>0</v>
      </c>
      <c r="D198" s="4">
        <v>1</v>
      </c>
      <c r="E198" s="5" t="s">
        <v>83</v>
      </c>
      <c r="F198" s="6">
        <v>0</v>
      </c>
      <c r="G198" s="7" t="s">
        <v>22</v>
      </c>
      <c r="H198" s="8" t="s">
        <v>23</v>
      </c>
      <c r="I198" s="9">
        <v>1</v>
      </c>
      <c r="J198" s="6">
        <v>0</v>
      </c>
      <c r="K198" s="6">
        <v>1240</v>
      </c>
      <c r="L198" s="6">
        <v>15500</v>
      </c>
      <c r="M198" s="6">
        <v>16740</v>
      </c>
      <c r="N198" s="10" t="s">
        <v>78</v>
      </c>
      <c r="O198" s="10" t="s">
        <v>161</v>
      </c>
      <c r="P198" s="11" t="s">
        <v>32</v>
      </c>
      <c r="Q198" s="11" t="s">
        <v>84</v>
      </c>
      <c r="R198" s="1">
        <v>42370</v>
      </c>
      <c r="S198" s="1">
        <v>42593</v>
      </c>
      <c r="T198" s="12" t="s">
        <v>25</v>
      </c>
      <c r="U198" s="13" t="s">
        <v>220</v>
      </c>
      <c r="V198" s="13" t="s">
        <v>101</v>
      </c>
      <c r="W198" t="s">
        <v>184</v>
      </c>
      <c r="X198" s="16" t="str">
        <f t="shared" si="30"/>
        <v xml:space="preserve">MEC (Switzerland) - CHE - ALLIANZ - 2016_LCS_DE_Allianz_Suisse_Elvia_X-ScreenMH_19.02 - </v>
      </c>
      <c r="Y198" s="17" t="s">
        <v>410</v>
      </c>
      <c r="Z198" s="16" t="str">
        <f t="shared" si="31"/>
        <v>Mediacom (Switzerland)</v>
      </c>
      <c r="AA198" s="16" t="str">
        <f t="shared" si="32"/>
        <v>MEC (Switzerland) - CHE - ALLIANZ</v>
      </c>
      <c r="AB198" s="16" t="str">
        <f t="shared" si="33"/>
        <v>Xaxis Masthead_XAXIS-MH-RICH MEDIA</v>
      </c>
      <c r="AC198" s="16" t="str">
        <f>VLOOKUP($U198,Sheet3!$A$1:$D$438,3,FALSE)</f>
        <v>19.02.2016</v>
      </c>
      <c r="AD198" s="16" t="str">
        <f>VLOOKUP($U198,Sheet3!$A$1:$D$438,4,FALSE)</f>
        <v>19.02.2016</v>
      </c>
      <c r="AE198" s="20" t="str">
        <f t="shared" si="34"/>
        <v>Xaxis Masthead_XAXIS-MH-RICH MEDIA_Februar 2016</v>
      </c>
      <c r="AF198" s="20" t="s">
        <v>415</v>
      </c>
      <c r="AG198" s="20" t="str">
        <f t="shared" si="35"/>
        <v>Xaxis Masthead</v>
      </c>
      <c r="AH198" s="20" t="s">
        <v>426</v>
      </c>
      <c r="AI198" s="21">
        <f t="shared" si="39"/>
        <v>15500</v>
      </c>
      <c r="AJ198" s="21">
        <f t="shared" si="37"/>
        <v>15500</v>
      </c>
      <c r="AK198" s="22">
        <f t="shared" si="40"/>
        <v>1</v>
      </c>
      <c r="AL198" s="20" t="s">
        <v>663</v>
      </c>
      <c r="AM198" s="20">
        <f>$AJ198*VLOOKUP($AL198,Sheet2!$C$1:$D$66,2,FALSE)</f>
        <v>13562</v>
      </c>
    </row>
    <row r="199" spans="1:39" x14ac:dyDescent="0.25">
      <c r="A199" s="1">
        <v>42433</v>
      </c>
      <c r="B199" s="2">
        <v>18069</v>
      </c>
      <c r="C199" s="3">
        <v>0</v>
      </c>
      <c r="D199" s="4">
        <v>1</v>
      </c>
      <c r="E199" s="5" t="s">
        <v>72</v>
      </c>
      <c r="F199" s="6">
        <v>8603.17</v>
      </c>
      <c r="G199" s="7" t="s">
        <v>22</v>
      </c>
      <c r="H199" s="8" t="s">
        <v>23</v>
      </c>
      <c r="I199" s="9">
        <v>508.91300000000001</v>
      </c>
      <c r="J199" s="6">
        <v>0</v>
      </c>
      <c r="K199" s="6">
        <v>1343.55</v>
      </c>
      <c r="L199" s="6">
        <v>16794.150000000001</v>
      </c>
      <c r="M199" s="6">
        <v>18137.7</v>
      </c>
      <c r="N199" s="10" t="s">
        <v>78</v>
      </c>
      <c r="O199" s="10" t="s">
        <v>161</v>
      </c>
      <c r="P199" s="11" t="s">
        <v>32</v>
      </c>
      <c r="Q199" s="11" t="s">
        <v>73</v>
      </c>
      <c r="R199" s="1">
        <v>42370</v>
      </c>
      <c r="S199" s="1">
        <v>42593</v>
      </c>
      <c r="T199" s="12" t="s">
        <v>25</v>
      </c>
      <c r="U199" s="13" t="s">
        <v>218</v>
      </c>
      <c r="V199" s="13" t="s">
        <v>101</v>
      </c>
      <c r="W199" t="s">
        <v>184</v>
      </c>
      <c r="X199" s="16" t="str">
        <f t="shared" si="30"/>
        <v xml:space="preserve">MEC (Switzerland) - CHE - ALLIANZ - 2016_OLV_1._HJ_Blaue_Welt - </v>
      </c>
      <c r="Y199" s="17" t="s">
        <v>410</v>
      </c>
      <c r="Z199" s="16" t="str">
        <f t="shared" si="31"/>
        <v>Mediacom (Switzerland)</v>
      </c>
      <c r="AA199" s="16" t="str">
        <f t="shared" si="32"/>
        <v>MEC (Switzerland) - CHE - ALLIANZ</v>
      </c>
      <c r="AB199" s="16" t="str">
        <f t="shared" si="33"/>
        <v>Xaxis TV_XAXIS-XT-ROLLS-D</v>
      </c>
      <c r="AC199" s="16" t="str">
        <f>VLOOKUP($U199,Sheet3!$A$1:$D$438,3,FALSE)</f>
        <v>25.01.2016</v>
      </c>
      <c r="AD199" s="16" t="str">
        <f>VLOOKUP($U199,Sheet3!$A$1:$D$438,4,FALSE)</f>
        <v>20.03.2016</v>
      </c>
      <c r="AE199" s="20" t="str">
        <f t="shared" si="34"/>
        <v>Xaxis TV_XAXIS-XT-ROLLS-D_Februar 2016</v>
      </c>
      <c r="AF199" s="20" t="s">
        <v>816</v>
      </c>
      <c r="AG199" s="20" t="str">
        <f t="shared" si="35"/>
        <v>Xaxis TV</v>
      </c>
      <c r="AH199" s="20" t="s">
        <v>420</v>
      </c>
      <c r="AI199" s="21">
        <f>(AJ199/AK199)*1000</f>
        <v>33.000041264420446</v>
      </c>
      <c r="AJ199" s="21">
        <f t="shared" si="37"/>
        <v>16794.150000000001</v>
      </c>
      <c r="AK199" s="22">
        <f>I199*1000</f>
        <v>508913</v>
      </c>
      <c r="AL199" s="20" t="s">
        <v>660</v>
      </c>
      <c r="AM199" s="20">
        <f>$AJ199*VLOOKUP($AL199,Sheet2!$C$1:$D$66,2,FALSE)</f>
        <v>7557.3675000000012</v>
      </c>
    </row>
    <row r="200" spans="1:39" x14ac:dyDescent="0.25">
      <c r="A200" s="1">
        <v>42433</v>
      </c>
      <c r="B200" s="2">
        <v>18069</v>
      </c>
      <c r="C200" s="3">
        <v>0</v>
      </c>
      <c r="D200" s="4">
        <v>2</v>
      </c>
      <c r="E200" s="5" t="s">
        <v>76</v>
      </c>
      <c r="F200" s="6">
        <v>2644.23</v>
      </c>
      <c r="G200" s="7" t="s">
        <v>22</v>
      </c>
      <c r="H200" s="8" t="s">
        <v>23</v>
      </c>
      <c r="I200" s="9">
        <v>163.453</v>
      </c>
      <c r="J200" s="6">
        <v>0</v>
      </c>
      <c r="K200" s="6">
        <v>431.5</v>
      </c>
      <c r="L200" s="6">
        <v>5393.95</v>
      </c>
      <c r="M200" s="6">
        <v>5825.45</v>
      </c>
      <c r="N200" s="10" t="s">
        <v>78</v>
      </c>
      <c r="O200" s="10" t="s">
        <v>161</v>
      </c>
      <c r="P200" s="11" t="s">
        <v>32</v>
      </c>
      <c r="Q200" s="11" t="s">
        <v>73</v>
      </c>
      <c r="R200" s="1">
        <v>42370</v>
      </c>
      <c r="S200" s="1">
        <v>42593</v>
      </c>
      <c r="T200" s="12" t="s">
        <v>25</v>
      </c>
      <c r="U200" s="13" t="s">
        <v>218</v>
      </c>
      <c r="V200" s="13" t="s">
        <v>101</v>
      </c>
      <c r="W200" t="s">
        <v>184</v>
      </c>
      <c r="X200" s="16" t="str">
        <f t="shared" si="30"/>
        <v xml:space="preserve">MEC (Switzerland) - CHE - ALLIANZ - 2016_OLV_1._HJ_Blaue_Welt - </v>
      </c>
      <c r="Y200" s="17" t="s">
        <v>410</v>
      </c>
      <c r="Z200" s="16" t="str">
        <f t="shared" si="31"/>
        <v>Mediacom (Switzerland)</v>
      </c>
      <c r="AA200" s="16" t="str">
        <f t="shared" si="32"/>
        <v>MEC (Switzerland) - CHE - ALLIANZ</v>
      </c>
      <c r="AB200" s="16" t="str">
        <f t="shared" si="33"/>
        <v>Xaxis TV_XAXIS-XT-ROLLS-F</v>
      </c>
      <c r="AC200" s="16" t="str">
        <f>VLOOKUP($U200,Sheet3!$A$1:$D$438,3,FALSE)</f>
        <v>25.01.2016</v>
      </c>
      <c r="AD200" s="16" t="str">
        <f>VLOOKUP($U200,Sheet3!$A$1:$D$438,4,FALSE)</f>
        <v>20.03.2016</v>
      </c>
      <c r="AE200" s="20" t="str">
        <f t="shared" si="34"/>
        <v>Xaxis TV_XAXIS-XT-ROLLS-F_Februar 2016</v>
      </c>
      <c r="AF200" s="20" t="s">
        <v>816</v>
      </c>
      <c r="AG200" s="20" t="str">
        <f t="shared" si="35"/>
        <v>Xaxis TV</v>
      </c>
      <c r="AH200" s="20" t="s">
        <v>420</v>
      </c>
      <c r="AI200" s="21">
        <f t="shared" ref="AI200:AI263" si="41">(AJ200/AK200)*1000</f>
        <v>33.000006117966635</v>
      </c>
      <c r="AJ200" s="21">
        <f t="shared" ref="AJ200:AJ263" si="42">L200</f>
        <v>5393.95</v>
      </c>
      <c r="AK200" s="22">
        <f t="shared" ref="AK200:AK263" si="43">I200*1000</f>
        <v>163453</v>
      </c>
      <c r="AL200" s="20" t="s">
        <v>660</v>
      </c>
      <c r="AM200" s="20">
        <f>$AJ200*VLOOKUP($AL200,Sheet2!$C$1:$D$66,2,FALSE)</f>
        <v>2427.2775000000001</v>
      </c>
    </row>
    <row r="201" spans="1:39" x14ac:dyDescent="0.25">
      <c r="A201" s="1">
        <v>42433</v>
      </c>
      <c r="B201" s="2">
        <v>18069</v>
      </c>
      <c r="C201" s="3">
        <v>0</v>
      </c>
      <c r="D201" s="4">
        <v>3</v>
      </c>
      <c r="E201" s="5" t="s">
        <v>77</v>
      </c>
      <c r="F201" s="6">
        <v>574.24</v>
      </c>
      <c r="G201" s="7" t="s">
        <v>22</v>
      </c>
      <c r="H201" s="8" t="s">
        <v>23</v>
      </c>
      <c r="I201" s="9">
        <v>35.177</v>
      </c>
      <c r="J201" s="6">
        <v>0</v>
      </c>
      <c r="K201" s="6">
        <v>92.85</v>
      </c>
      <c r="L201" s="6">
        <v>1160.8499999999999</v>
      </c>
      <c r="M201" s="6">
        <v>1253.7</v>
      </c>
      <c r="N201" s="10" t="s">
        <v>78</v>
      </c>
      <c r="O201" s="10" t="s">
        <v>161</v>
      </c>
      <c r="P201" s="11" t="s">
        <v>32</v>
      </c>
      <c r="Q201" s="11" t="s">
        <v>73</v>
      </c>
      <c r="R201" s="1">
        <v>42370</v>
      </c>
      <c r="S201" s="1">
        <v>42593</v>
      </c>
      <c r="T201" s="12" t="s">
        <v>25</v>
      </c>
      <c r="U201" s="13" t="s">
        <v>218</v>
      </c>
      <c r="V201" s="13" t="s">
        <v>101</v>
      </c>
      <c r="W201" t="s">
        <v>184</v>
      </c>
      <c r="X201" s="16" t="str">
        <f t="shared" si="30"/>
        <v xml:space="preserve">MEC (Switzerland) - CHE - ALLIANZ - 2016_OLV_1._HJ_Blaue_Welt - </v>
      </c>
      <c r="Y201" s="17" t="s">
        <v>410</v>
      </c>
      <c r="Z201" s="16" t="str">
        <f t="shared" si="31"/>
        <v>Mediacom (Switzerland)</v>
      </c>
      <c r="AA201" s="16" t="str">
        <f t="shared" si="32"/>
        <v>MEC (Switzerland) - CHE - ALLIANZ</v>
      </c>
      <c r="AB201" s="16" t="str">
        <f t="shared" si="33"/>
        <v>Xaxis TV_XAXIS-XT-ROLLS-I</v>
      </c>
      <c r="AC201" s="16" t="str">
        <f>VLOOKUP($U201,Sheet3!$A$1:$D$438,3,FALSE)</f>
        <v>25.01.2016</v>
      </c>
      <c r="AD201" s="16" t="str">
        <f>VLOOKUP($U201,Sheet3!$A$1:$D$438,4,FALSE)</f>
        <v>20.03.2016</v>
      </c>
      <c r="AE201" s="20" t="str">
        <f t="shared" si="34"/>
        <v>Xaxis TV_XAXIS-XT-ROLLS-I_Februar 2016</v>
      </c>
      <c r="AF201" s="20" t="s">
        <v>816</v>
      </c>
      <c r="AG201" s="20" t="str">
        <f t="shared" si="35"/>
        <v>Xaxis TV</v>
      </c>
      <c r="AH201" s="20" t="s">
        <v>420</v>
      </c>
      <c r="AI201" s="21">
        <f t="shared" si="41"/>
        <v>33.000255848992239</v>
      </c>
      <c r="AJ201" s="21">
        <f t="shared" si="42"/>
        <v>1160.8499999999999</v>
      </c>
      <c r="AK201" s="22">
        <f t="shared" si="43"/>
        <v>35177</v>
      </c>
      <c r="AL201" s="20" t="s">
        <v>660</v>
      </c>
      <c r="AM201" s="20">
        <f>$AJ201*VLOOKUP($AL201,Sheet2!$C$1:$D$66,2,FALSE)</f>
        <v>522.38249999999994</v>
      </c>
    </row>
    <row r="202" spans="1:39" x14ac:dyDescent="0.25">
      <c r="A202" s="1">
        <v>42433</v>
      </c>
      <c r="B202" s="2">
        <v>18070</v>
      </c>
      <c r="C202" s="3">
        <v>0</v>
      </c>
      <c r="D202" s="4">
        <v>1</v>
      </c>
      <c r="E202" s="5" t="s">
        <v>72</v>
      </c>
      <c r="F202" s="6">
        <v>4725.03</v>
      </c>
      <c r="G202" s="7" t="s">
        <v>22</v>
      </c>
      <c r="H202" s="8" t="s">
        <v>23</v>
      </c>
      <c r="I202" s="9">
        <v>279.505</v>
      </c>
      <c r="J202" s="6">
        <v>0</v>
      </c>
      <c r="K202" s="6">
        <v>648.45000000000005</v>
      </c>
      <c r="L202" s="6">
        <v>8105.65</v>
      </c>
      <c r="M202" s="6">
        <v>8754.1</v>
      </c>
      <c r="N202" s="10" t="s">
        <v>78</v>
      </c>
      <c r="O202" s="10" t="s">
        <v>161</v>
      </c>
      <c r="P202" s="11" t="s">
        <v>32</v>
      </c>
      <c r="Q202" s="11" t="s">
        <v>73</v>
      </c>
      <c r="R202" s="1">
        <v>42370</v>
      </c>
      <c r="S202" s="1">
        <v>42593</v>
      </c>
      <c r="T202" s="12" t="s">
        <v>25</v>
      </c>
      <c r="U202" s="13" t="s">
        <v>222</v>
      </c>
      <c r="V202" s="13" t="s">
        <v>101</v>
      </c>
      <c r="W202" t="s">
        <v>184</v>
      </c>
      <c r="X202" s="16" t="str">
        <f t="shared" si="30"/>
        <v xml:space="preserve">MEC (Switzerland) - CHE - ALLIANZ - 2016_Elvia_Branding_2016 - </v>
      </c>
      <c r="Y202" s="17" t="s">
        <v>410</v>
      </c>
      <c r="Z202" s="16" t="str">
        <f t="shared" si="31"/>
        <v>Mediacom (Switzerland)</v>
      </c>
      <c r="AA202" s="16" t="str">
        <f t="shared" si="32"/>
        <v>MEC (Switzerland) - CHE - ALLIANZ</v>
      </c>
      <c r="AB202" s="16" t="str">
        <f t="shared" si="33"/>
        <v>Xaxis TV_XAXIS-XT-ROLLS-D</v>
      </c>
      <c r="AC202" s="16" t="str">
        <f>VLOOKUP($U202,Sheet3!$A$1:$D$438,3,FALSE)</f>
        <v>01.02.2016</v>
      </c>
      <c r="AD202" s="16" t="str">
        <f>VLOOKUP($U202,Sheet3!$A$1:$D$438,4,FALSE)</f>
        <v>27.03.2016</v>
      </c>
      <c r="AE202" s="20" t="str">
        <f t="shared" si="34"/>
        <v>Xaxis TV_XAXIS-XT-ROLLS-D_Februar 2016</v>
      </c>
      <c r="AF202" s="20" t="s">
        <v>816</v>
      </c>
      <c r="AG202" s="20" t="str">
        <f t="shared" si="35"/>
        <v>Xaxis TV</v>
      </c>
      <c r="AH202" s="20" t="s">
        <v>420</v>
      </c>
      <c r="AI202" s="21">
        <f t="shared" si="41"/>
        <v>29.000017888767641</v>
      </c>
      <c r="AJ202" s="21">
        <f t="shared" si="42"/>
        <v>8105.65</v>
      </c>
      <c r="AK202" s="22">
        <f t="shared" si="43"/>
        <v>279505</v>
      </c>
      <c r="AL202" s="20" t="s">
        <v>660</v>
      </c>
      <c r="AM202" s="20">
        <f>$AJ202*VLOOKUP($AL202,Sheet2!$C$1:$D$66,2,FALSE)</f>
        <v>3647.5425</v>
      </c>
    </row>
    <row r="203" spans="1:39" x14ac:dyDescent="0.25">
      <c r="A203" s="1">
        <v>42433</v>
      </c>
      <c r="B203" s="2">
        <v>18070</v>
      </c>
      <c r="C203" s="3">
        <v>0</v>
      </c>
      <c r="D203" s="4">
        <v>4</v>
      </c>
      <c r="E203" s="5" t="s">
        <v>72</v>
      </c>
      <c r="F203" s="6">
        <v>1548.62</v>
      </c>
      <c r="G203" s="7" t="s">
        <v>22</v>
      </c>
      <c r="H203" s="8" t="s">
        <v>23</v>
      </c>
      <c r="I203" s="9">
        <v>91.606999999999999</v>
      </c>
      <c r="J203" s="6">
        <v>0</v>
      </c>
      <c r="K203" s="6">
        <v>212.55</v>
      </c>
      <c r="L203" s="6">
        <v>2656.6</v>
      </c>
      <c r="M203" s="6">
        <v>2869.15</v>
      </c>
      <c r="N203" s="10" t="s">
        <v>78</v>
      </c>
      <c r="O203" s="10" t="s">
        <v>161</v>
      </c>
      <c r="P203" s="11" t="s">
        <v>32</v>
      </c>
      <c r="Q203" s="11" t="s">
        <v>73</v>
      </c>
      <c r="R203" s="1">
        <v>42370</v>
      </c>
      <c r="S203" s="1">
        <v>42593</v>
      </c>
      <c r="T203" s="12" t="s">
        <v>25</v>
      </c>
      <c r="U203" s="13" t="s">
        <v>222</v>
      </c>
      <c r="V203" s="13" t="s">
        <v>101</v>
      </c>
      <c r="W203" t="s">
        <v>184</v>
      </c>
      <c r="X203" s="16" t="str">
        <f t="shared" si="30"/>
        <v xml:space="preserve">MEC (Switzerland) - CHE - ALLIANZ - 2016_Elvia_Branding_2016 - </v>
      </c>
      <c r="Y203" s="17" t="s">
        <v>410</v>
      </c>
      <c r="Z203" s="16" t="str">
        <f t="shared" si="31"/>
        <v>Mediacom (Switzerland)</v>
      </c>
      <c r="AA203" s="16" t="str">
        <f t="shared" si="32"/>
        <v>MEC (Switzerland) - CHE - ALLIANZ</v>
      </c>
      <c r="AB203" s="16" t="str">
        <f t="shared" si="33"/>
        <v>Xaxis TV_XAXIS-XT-ROLLS-D</v>
      </c>
      <c r="AC203" s="16" t="str">
        <f>VLOOKUP($U203,Sheet3!$A$1:$D$438,3,FALSE)</f>
        <v>01.02.2016</v>
      </c>
      <c r="AD203" s="16" t="str">
        <f>VLOOKUP($U203,Sheet3!$A$1:$D$438,4,FALSE)</f>
        <v>27.03.2016</v>
      </c>
      <c r="AE203" s="20" t="str">
        <f t="shared" si="34"/>
        <v>Xaxis TV_XAXIS-XT-ROLLS-D_Februar 2016</v>
      </c>
      <c r="AF203" s="20" t="s">
        <v>816</v>
      </c>
      <c r="AG203" s="20" t="str">
        <f t="shared" si="35"/>
        <v>Xaxis TV</v>
      </c>
      <c r="AH203" s="20" t="s">
        <v>420</v>
      </c>
      <c r="AI203" s="21">
        <f t="shared" si="41"/>
        <v>28.999967251410919</v>
      </c>
      <c r="AJ203" s="21">
        <f t="shared" si="42"/>
        <v>2656.6</v>
      </c>
      <c r="AK203" s="22">
        <f t="shared" si="43"/>
        <v>91607</v>
      </c>
      <c r="AL203" s="20" t="s">
        <v>660</v>
      </c>
      <c r="AM203" s="20">
        <f>$AJ203*VLOOKUP($AL203,Sheet2!$C$1:$D$66,2,FALSE)</f>
        <v>1195.47</v>
      </c>
    </row>
    <row r="204" spans="1:39" x14ac:dyDescent="0.25">
      <c r="A204" s="1">
        <v>42433</v>
      </c>
      <c r="B204" s="2">
        <v>18070</v>
      </c>
      <c r="C204" s="3">
        <v>0</v>
      </c>
      <c r="D204" s="4">
        <v>2</v>
      </c>
      <c r="E204" s="5" t="s">
        <v>76</v>
      </c>
      <c r="F204" s="6">
        <v>1148.6199999999999</v>
      </c>
      <c r="G204" s="7" t="s">
        <v>22</v>
      </c>
      <c r="H204" s="8" t="s">
        <v>23</v>
      </c>
      <c r="I204" s="9">
        <v>71.001999999999995</v>
      </c>
      <c r="J204" s="6">
        <v>0</v>
      </c>
      <c r="K204" s="6">
        <v>164.7</v>
      </c>
      <c r="L204" s="6">
        <v>2059.0500000000002</v>
      </c>
      <c r="M204" s="6">
        <v>2223.75</v>
      </c>
      <c r="N204" s="10" t="s">
        <v>78</v>
      </c>
      <c r="O204" s="10" t="s">
        <v>161</v>
      </c>
      <c r="P204" s="11" t="s">
        <v>32</v>
      </c>
      <c r="Q204" s="11" t="s">
        <v>73</v>
      </c>
      <c r="R204" s="1">
        <v>42370</v>
      </c>
      <c r="S204" s="1">
        <v>42593</v>
      </c>
      <c r="T204" s="12" t="s">
        <v>25</v>
      </c>
      <c r="U204" s="13" t="s">
        <v>222</v>
      </c>
      <c r="V204" s="13" t="s">
        <v>101</v>
      </c>
      <c r="W204" t="s">
        <v>184</v>
      </c>
      <c r="X204" s="16" t="str">
        <f t="shared" si="30"/>
        <v xml:space="preserve">MEC (Switzerland) - CHE - ALLIANZ - 2016_Elvia_Branding_2016 - </v>
      </c>
      <c r="Y204" s="17" t="s">
        <v>410</v>
      </c>
      <c r="Z204" s="16" t="str">
        <f t="shared" si="31"/>
        <v>Mediacom (Switzerland)</v>
      </c>
      <c r="AA204" s="16" t="str">
        <f t="shared" si="32"/>
        <v>MEC (Switzerland) - CHE - ALLIANZ</v>
      </c>
      <c r="AB204" s="16" t="str">
        <f t="shared" si="33"/>
        <v>Xaxis TV_XAXIS-XT-ROLLS-F</v>
      </c>
      <c r="AC204" s="16" t="str">
        <f>VLOOKUP($U204,Sheet3!$A$1:$D$438,3,FALSE)</f>
        <v>01.02.2016</v>
      </c>
      <c r="AD204" s="16" t="str">
        <f>VLOOKUP($U204,Sheet3!$A$1:$D$438,4,FALSE)</f>
        <v>27.03.2016</v>
      </c>
      <c r="AE204" s="20" t="str">
        <f t="shared" si="34"/>
        <v>Xaxis TV_XAXIS-XT-ROLLS-F_Februar 2016</v>
      </c>
      <c r="AF204" s="20" t="s">
        <v>816</v>
      </c>
      <c r="AG204" s="20" t="str">
        <f t="shared" si="35"/>
        <v>Xaxis TV</v>
      </c>
      <c r="AH204" s="20" t="s">
        <v>420</v>
      </c>
      <c r="AI204" s="21">
        <f t="shared" si="41"/>
        <v>28.999887327117548</v>
      </c>
      <c r="AJ204" s="21">
        <f t="shared" si="42"/>
        <v>2059.0500000000002</v>
      </c>
      <c r="AK204" s="22">
        <f t="shared" si="43"/>
        <v>71002</v>
      </c>
      <c r="AL204" s="20" t="s">
        <v>660</v>
      </c>
      <c r="AM204" s="20">
        <f>$AJ204*VLOOKUP($AL204,Sheet2!$C$1:$D$66,2,FALSE)</f>
        <v>926.5725000000001</v>
      </c>
    </row>
    <row r="205" spans="1:39" x14ac:dyDescent="0.25">
      <c r="A205" s="1">
        <v>42433</v>
      </c>
      <c r="B205" s="2">
        <v>18070</v>
      </c>
      <c r="C205" s="3">
        <v>0</v>
      </c>
      <c r="D205" s="4">
        <v>5</v>
      </c>
      <c r="E205" s="5" t="s">
        <v>76</v>
      </c>
      <c r="F205" s="6">
        <v>569.23</v>
      </c>
      <c r="G205" s="7" t="s">
        <v>22</v>
      </c>
      <c r="H205" s="8" t="s">
        <v>23</v>
      </c>
      <c r="I205" s="9">
        <v>35.186999999999998</v>
      </c>
      <c r="J205" s="6">
        <v>0</v>
      </c>
      <c r="K205" s="6">
        <v>81.650000000000006</v>
      </c>
      <c r="L205" s="6">
        <v>1020.4</v>
      </c>
      <c r="M205" s="6">
        <v>1102.05</v>
      </c>
      <c r="N205" s="10" t="s">
        <v>78</v>
      </c>
      <c r="O205" s="10" t="s">
        <v>161</v>
      </c>
      <c r="P205" s="11" t="s">
        <v>32</v>
      </c>
      <c r="Q205" s="11" t="s">
        <v>73</v>
      </c>
      <c r="R205" s="1">
        <v>42370</v>
      </c>
      <c r="S205" s="1">
        <v>42593</v>
      </c>
      <c r="T205" s="12" t="s">
        <v>25</v>
      </c>
      <c r="U205" s="13" t="s">
        <v>222</v>
      </c>
      <c r="V205" s="13" t="s">
        <v>101</v>
      </c>
      <c r="W205" t="s">
        <v>184</v>
      </c>
      <c r="X205" s="16" t="str">
        <f t="shared" si="30"/>
        <v xml:space="preserve">MEC (Switzerland) - CHE - ALLIANZ - 2016_Elvia_Branding_2016 - </v>
      </c>
      <c r="Y205" s="17" t="s">
        <v>410</v>
      </c>
      <c r="Z205" s="16" t="str">
        <f t="shared" si="31"/>
        <v>Mediacom (Switzerland)</v>
      </c>
      <c r="AA205" s="16" t="str">
        <f t="shared" si="32"/>
        <v>MEC (Switzerland) - CHE - ALLIANZ</v>
      </c>
      <c r="AB205" s="16" t="str">
        <f t="shared" si="33"/>
        <v>Xaxis TV_XAXIS-XT-ROLLS-F</v>
      </c>
      <c r="AC205" s="16" t="str">
        <f>VLOOKUP($U205,Sheet3!$A$1:$D$438,3,FALSE)</f>
        <v>01.02.2016</v>
      </c>
      <c r="AD205" s="16" t="str">
        <f>VLOOKUP($U205,Sheet3!$A$1:$D$438,4,FALSE)</f>
        <v>27.03.2016</v>
      </c>
      <c r="AE205" s="20" t="str">
        <f t="shared" si="34"/>
        <v>Xaxis TV_XAXIS-XT-ROLLS-F_Februar 2016</v>
      </c>
      <c r="AF205" s="20" t="s">
        <v>816</v>
      </c>
      <c r="AG205" s="20" t="str">
        <f t="shared" si="35"/>
        <v>Xaxis TV</v>
      </c>
      <c r="AH205" s="20" t="s">
        <v>420</v>
      </c>
      <c r="AI205" s="21">
        <f t="shared" si="41"/>
        <v>28.999346349504076</v>
      </c>
      <c r="AJ205" s="21">
        <f t="shared" si="42"/>
        <v>1020.4</v>
      </c>
      <c r="AK205" s="22">
        <f t="shared" si="43"/>
        <v>35187</v>
      </c>
      <c r="AL205" s="20" t="s">
        <v>660</v>
      </c>
      <c r="AM205" s="20">
        <f>$AJ205*VLOOKUP($AL205,Sheet2!$C$1:$D$66,2,FALSE)</f>
        <v>459.18</v>
      </c>
    </row>
    <row r="206" spans="1:39" x14ac:dyDescent="0.25">
      <c r="A206" s="1">
        <v>42433</v>
      </c>
      <c r="B206" s="2">
        <v>18070</v>
      </c>
      <c r="C206" s="3">
        <v>0</v>
      </c>
      <c r="D206" s="4">
        <v>3</v>
      </c>
      <c r="E206" s="5" t="s">
        <v>77</v>
      </c>
      <c r="F206" s="6">
        <v>227.99</v>
      </c>
      <c r="G206" s="7" t="s">
        <v>22</v>
      </c>
      <c r="H206" s="8" t="s">
        <v>23</v>
      </c>
      <c r="I206" s="9">
        <v>13.965999999999999</v>
      </c>
      <c r="J206" s="6">
        <v>0</v>
      </c>
      <c r="K206" s="6">
        <v>32.4</v>
      </c>
      <c r="L206" s="6">
        <v>405</v>
      </c>
      <c r="M206" s="6">
        <v>437.4</v>
      </c>
      <c r="N206" s="10" t="s">
        <v>78</v>
      </c>
      <c r="O206" s="10" t="s">
        <v>161</v>
      </c>
      <c r="P206" s="11" t="s">
        <v>32</v>
      </c>
      <c r="Q206" s="11" t="s">
        <v>73</v>
      </c>
      <c r="R206" s="1">
        <v>42370</v>
      </c>
      <c r="S206" s="1">
        <v>42593</v>
      </c>
      <c r="T206" s="12" t="s">
        <v>25</v>
      </c>
      <c r="U206" s="13" t="s">
        <v>222</v>
      </c>
      <c r="V206" s="13" t="s">
        <v>101</v>
      </c>
      <c r="W206" t="s">
        <v>184</v>
      </c>
      <c r="X206" s="16" t="str">
        <f t="shared" si="30"/>
        <v xml:space="preserve">MEC (Switzerland) - CHE - ALLIANZ - 2016_Elvia_Branding_2016 - </v>
      </c>
      <c r="Y206" s="17" t="s">
        <v>410</v>
      </c>
      <c r="Z206" s="16" t="str">
        <f t="shared" si="31"/>
        <v>Mediacom (Switzerland)</v>
      </c>
      <c r="AA206" s="16" t="str">
        <f t="shared" si="32"/>
        <v>MEC (Switzerland) - CHE - ALLIANZ</v>
      </c>
      <c r="AB206" s="16" t="str">
        <f t="shared" si="33"/>
        <v>Xaxis TV_XAXIS-XT-ROLLS-I</v>
      </c>
      <c r="AC206" s="16" t="str">
        <f>VLOOKUP($U206,Sheet3!$A$1:$D$438,3,FALSE)</f>
        <v>01.02.2016</v>
      </c>
      <c r="AD206" s="16" t="str">
        <f>VLOOKUP($U206,Sheet3!$A$1:$D$438,4,FALSE)</f>
        <v>27.03.2016</v>
      </c>
      <c r="AE206" s="20" t="str">
        <f t="shared" si="34"/>
        <v>Xaxis TV_XAXIS-XT-ROLLS-I_Februar 2016</v>
      </c>
      <c r="AF206" s="20" t="s">
        <v>816</v>
      </c>
      <c r="AG206" s="20" t="str">
        <f t="shared" si="35"/>
        <v>Xaxis TV</v>
      </c>
      <c r="AH206" s="20" t="s">
        <v>420</v>
      </c>
      <c r="AI206" s="21">
        <f t="shared" si="41"/>
        <v>28.998997565516255</v>
      </c>
      <c r="AJ206" s="21">
        <f t="shared" si="42"/>
        <v>405</v>
      </c>
      <c r="AK206" s="22">
        <f t="shared" si="43"/>
        <v>13966</v>
      </c>
      <c r="AL206" s="20" t="s">
        <v>660</v>
      </c>
      <c r="AM206" s="20">
        <f>$AJ206*VLOOKUP($AL206,Sheet2!$C$1:$D$66,2,FALSE)</f>
        <v>182.25</v>
      </c>
    </row>
    <row r="207" spans="1:39" x14ac:dyDescent="0.25">
      <c r="A207" s="1">
        <v>42433</v>
      </c>
      <c r="B207" s="2">
        <v>18070</v>
      </c>
      <c r="C207" s="3">
        <v>0</v>
      </c>
      <c r="D207" s="4">
        <v>6</v>
      </c>
      <c r="E207" s="5" t="s">
        <v>77</v>
      </c>
      <c r="F207" s="6">
        <v>137.13999999999999</v>
      </c>
      <c r="G207" s="7" t="s">
        <v>22</v>
      </c>
      <c r="H207" s="8" t="s">
        <v>23</v>
      </c>
      <c r="I207" s="9">
        <v>8.4009999999999998</v>
      </c>
      <c r="J207" s="6">
        <v>0</v>
      </c>
      <c r="K207" s="6">
        <v>19.5</v>
      </c>
      <c r="L207" s="6">
        <v>243.65</v>
      </c>
      <c r="M207" s="6">
        <v>263.14999999999998</v>
      </c>
      <c r="N207" s="10" t="s">
        <v>78</v>
      </c>
      <c r="O207" s="10" t="s">
        <v>161</v>
      </c>
      <c r="P207" s="11" t="s">
        <v>32</v>
      </c>
      <c r="Q207" s="11" t="s">
        <v>73</v>
      </c>
      <c r="R207" s="1">
        <v>42370</v>
      </c>
      <c r="S207" s="1">
        <v>42593</v>
      </c>
      <c r="T207" s="12" t="s">
        <v>25</v>
      </c>
      <c r="U207" s="13" t="s">
        <v>222</v>
      </c>
      <c r="V207" s="13" t="s">
        <v>101</v>
      </c>
      <c r="W207" t="s">
        <v>184</v>
      </c>
      <c r="X207" s="16" t="str">
        <f t="shared" si="30"/>
        <v xml:space="preserve">MEC (Switzerland) - CHE - ALLIANZ - 2016_Elvia_Branding_2016 - </v>
      </c>
      <c r="Y207" s="17" t="s">
        <v>410</v>
      </c>
      <c r="Z207" s="16" t="str">
        <f t="shared" si="31"/>
        <v>Mediacom (Switzerland)</v>
      </c>
      <c r="AA207" s="16" t="str">
        <f t="shared" si="32"/>
        <v>MEC (Switzerland) - CHE - ALLIANZ</v>
      </c>
      <c r="AB207" s="16" t="str">
        <f t="shared" si="33"/>
        <v>Xaxis TV_XAXIS-XT-ROLLS-I</v>
      </c>
      <c r="AC207" s="16" t="str">
        <f>VLOOKUP($U207,Sheet3!$A$1:$D$438,3,FALSE)</f>
        <v>01.02.2016</v>
      </c>
      <c r="AD207" s="16" t="str">
        <f>VLOOKUP($U207,Sheet3!$A$1:$D$438,4,FALSE)</f>
        <v>27.03.2016</v>
      </c>
      <c r="AE207" s="20" t="str">
        <f t="shared" si="34"/>
        <v>Xaxis TV_XAXIS-XT-ROLLS-I_Februar 2016</v>
      </c>
      <c r="AF207" s="20" t="s">
        <v>816</v>
      </c>
      <c r="AG207" s="20" t="str">
        <f t="shared" si="35"/>
        <v>Xaxis TV</v>
      </c>
      <c r="AH207" s="20" t="s">
        <v>420</v>
      </c>
      <c r="AI207" s="21">
        <f t="shared" si="41"/>
        <v>29.00249970241638</v>
      </c>
      <c r="AJ207" s="21">
        <f t="shared" si="42"/>
        <v>243.65</v>
      </c>
      <c r="AK207" s="22">
        <f t="shared" si="43"/>
        <v>8401</v>
      </c>
      <c r="AL207" s="20" t="s">
        <v>660</v>
      </c>
      <c r="AM207" s="20">
        <f>$AJ207*VLOOKUP($AL207,Sheet2!$C$1:$D$66,2,FALSE)</f>
        <v>109.6425</v>
      </c>
    </row>
    <row r="208" spans="1:39" x14ac:dyDescent="0.25">
      <c r="A208" s="1">
        <v>42433</v>
      </c>
      <c r="B208" s="2">
        <v>18071</v>
      </c>
      <c r="C208" s="3">
        <v>0</v>
      </c>
      <c r="D208" s="4">
        <v>4</v>
      </c>
      <c r="E208" s="5" t="s">
        <v>61</v>
      </c>
      <c r="F208" s="6">
        <v>644.38</v>
      </c>
      <c r="G208" s="7" t="s">
        <v>22</v>
      </c>
      <c r="H208" s="8" t="s">
        <v>23</v>
      </c>
      <c r="I208" s="9">
        <v>141.19399999999999</v>
      </c>
      <c r="J208" s="6">
        <v>0</v>
      </c>
      <c r="K208" s="6">
        <v>135.55000000000001</v>
      </c>
      <c r="L208" s="6">
        <v>1694.35</v>
      </c>
      <c r="M208" s="6">
        <v>1829.9</v>
      </c>
      <c r="N208" s="10" t="s">
        <v>78</v>
      </c>
      <c r="O208" s="10" t="s">
        <v>161</v>
      </c>
      <c r="P208" s="11" t="s">
        <v>32</v>
      </c>
      <c r="Q208" s="11" t="s">
        <v>52</v>
      </c>
      <c r="R208" s="1">
        <v>42370</v>
      </c>
      <c r="S208" s="1">
        <v>42593</v>
      </c>
      <c r="T208" s="12" t="s">
        <v>25</v>
      </c>
      <c r="U208" s="13" t="s">
        <v>221</v>
      </c>
      <c r="V208" s="13" t="s">
        <v>101</v>
      </c>
      <c r="W208" t="s">
        <v>184</v>
      </c>
      <c r="X208" s="16" t="str">
        <f t="shared" si="30"/>
        <v xml:space="preserve">MEC (Switzerland) - CHE - ALLIANZ - 2016_Allianz_Prämienrechner_Jahreskampagne_2016 - </v>
      </c>
      <c r="Y208" s="17" t="s">
        <v>410</v>
      </c>
      <c r="Z208" s="16" t="str">
        <f t="shared" si="31"/>
        <v>Mediacom (Switzerland)</v>
      </c>
      <c r="AA208" s="16" t="str">
        <f t="shared" si="32"/>
        <v>MEC (Switzerland) - CHE - ALLIANZ</v>
      </c>
      <c r="AB208" s="16" t="str">
        <f t="shared" si="33"/>
        <v>Xaxis Premium_XAXIS-XP-UAP-D</v>
      </c>
      <c r="AC208" s="16" t="str">
        <f>VLOOKUP($U208,Sheet3!$A$1:$D$438,3,FALSE)</f>
        <v>08.02.2016</v>
      </c>
      <c r="AD208" s="16" t="str">
        <f>VLOOKUP($U208,Sheet3!$A$1:$D$438,4,FALSE)</f>
        <v>20.03.2016</v>
      </c>
      <c r="AE208" s="20" t="str">
        <f t="shared" si="34"/>
        <v>Xaxis Premium_XAXIS-XP-UAP-D_Februar 2016</v>
      </c>
      <c r="AF208" s="20" t="s">
        <v>415</v>
      </c>
      <c r="AG208" s="20" t="str">
        <f t="shared" si="35"/>
        <v>Xaxis Premium</v>
      </c>
      <c r="AH208" s="20" t="s">
        <v>420</v>
      </c>
      <c r="AI208" s="21">
        <f t="shared" si="41"/>
        <v>12.000155813986428</v>
      </c>
      <c r="AJ208" s="21">
        <f t="shared" si="42"/>
        <v>1694.35</v>
      </c>
      <c r="AK208" s="22">
        <f t="shared" si="43"/>
        <v>141194</v>
      </c>
      <c r="AL208" s="20" t="s">
        <v>664</v>
      </c>
      <c r="AM208" s="20">
        <f>$AJ208*VLOOKUP($AL208,Sheet2!$C$1:$D$66,2,FALSE)</f>
        <v>429.87932310039093</v>
      </c>
    </row>
    <row r="209" spans="1:39" x14ac:dyDescent="0.25">
      <c r="A209" s="1">
        <v>42433</v>
      </c>
      <c r="B209" s="2">
        <v>18071</v>
      </c>
      <c r="C209" s="3">
        <v>0</v>
      </c>
      <c r="D209" s="4">
        <v>5</v>
      </c>
      <c r="E209" s="5" t="s">
        <v>63</v>
      </c>
      <c r="F209" s="6">
        <v>120.24</v>
      </c>
      <c r="G209" s="7" t="s">
        <v>22</v>
      </c>
      <c r="H209" s="8" t="s">
        <v>23</v>
      </c>
      <c r="I209" s="9">
        <v>26.161999999999999</v>
      </c>
      <c r="J209" s="6">
        <v>0</v>
      </c>
      <c r="K209" s="6">
        <v>25.1</v>
      </c>
      <c r="L209" s="6">
        <v>313.95</v>
      </c>
      <c r="M209" s="6">
        <v>339.05</v>
      </c>
      <c r="N209" s="10" t="s">
        <v>78</v>
      </c>
      <c r="O209" s="10" t="s">
        <v>161</v>
      </c>
      <c r="P209" s="11" t="s">
        <v>32</v>
      </c>
      <c r="Q209" s="11" t="s">
        <v>52</v>
      </c>
      <c r="R209" s="1">
        <v>42370</v>
      </c>
      <c r="S209" s="1">
        <v>42593</v>
      </c>
      <c r="T209" s="12" t="s">
        <v>25</v>
      </c>
      <c r="U209" s="13" t="s">
        <v>221</v>
      </c>
      <c r="V209" s="13" t="s">
        <v>101</v>
      </c>
      <c r="W209" t="s">
        <v>184</v>
      </c>
      <c r="X209" s="16" t="str">
        <f t="shared" si="30"/>
        <v xml:space="preserve">MEC (Switzerland) - CHE - ALLIANZ - 2016_Allianz_Prämienrechner_Jahreskampagne_2016 - </v>
      </c>
      <c r="Y209" s="17" t="s">
        <v>410</v>
      </c>
      <c r="Z209" s="16" t="str">
        <f t="shared" si="31"/>
        <v>Mediacom (Switzerland)</v>
      </c>
      <c r="AA209" s="16" t="str">
        <f t="shared" si="32"/>
        <v>MEC (Switzerland) - CHE - ALLIANZ</v>
      </c>
      <c r="AB209" s="16" t="str">
        <f t="shared" si="33"/>
        <v>Xaxis Premium_XAXIS-XP-UAP-F</v>
      </c>
      <c r="AC209" s="16" t="str">
        <f>VLOOKUP($U209,Sheet3!$A$1:$D$438,3,FALSE)</f>
        <v>08.02.2016</v>
      </c>
      <c r="AD209" s="16" t="str">
        <f>VLOOKUP($U209,Sheet3!$A$1:$D$438,4,FALSE)</f>
        <v>20.03.2016</v>
      </c>
      <c r="AE209" s="20" t="str">
        <f t="shared" si="34"/>
        <v>Xaxis Premium_XAXIS-XP-UAP-F_Februar 2016</v>
      </c>
      <c r="AF209" s="20" t="s">
        <v>415</v>
      </c>
      <c r="AG209" s="20" t="str">
        <f t="shared" si="35"/>
        <v>Xaxis Premium</v>
      </c>
      <c r="AH209" s="20" t="s">
        <v>420</v>
      </c>
      <c r="AI209" s="21">
        <f t="shared" si="41"/>
        <v>12.000229340264505</v>
      </c>
      <c r="AJ209" s="21">
        <f t="shared" si="42"/>
        <v>313.95</v>
      </c>
      <c r="AK209" s="22">
        <f t="shared" si="43"/>
        <v>26162</v>
      </c>
      <c r="AL209" s="20" t="s">
        <v>664</v>
      </c>
      <c r="AM209" s="20">
        <f>$AJ209*VLOOKUP($AL209,Sheet2!$C$1:$D$66,2,FALSE)</f>
        <v>79.653326341881979</v>
      </c>
    </row>
    <row r="210" spans="1:39" x14ac:dyDescent="0.25">
      <c r="A210" s="1">
        <v>42433</v>
      </c>
      <c r="B210" s="2">
        <v>18071</v>
      </c>
      <c r="C210" s="3">
        <v>0</v>
      </c>
      <c r="D210" s="4">
        <v>6</v>
      </c>
      <c r="E210" s="5" t="s">
        <v>64</v>
      </c>
      <c r="F210" s="6">
        <v>14.1</v>
      </c>
      <c r="G210" s="7" t="s">
        <v>22</v>
      </c>
      <c r="H210" s="8" t="s">
        <v>23</v>
      </c>
      <c r="I210" s="9">
        <v>7.0039999999999996</v>
      </c>
      <c r="J210" s="6">
        <v>0</v>
      </c>
      <c r="K210" s="6">
        <v>6.7</v>
      </c>
      <c r="L210" s="6">
        <v>84.05</v>
      </c>
      <c r="M210" s="6">
        <v>90.75</v>
      </c>
      <c r="N210" s="10" t="s">
        <v>78</v>
      </c>
      <c r="O210" s="10" t="s">
        <v>161</v>
      </c>
      <c r="P210" s="11" t="s">
        <v>32</v>
      </c>
      <c r="Q210" s="11" t="s">
        <v>52</v>
      </c>
      <c r="R210" s="1">
        <v>42370</v>
      </c>
      <c r="S210" s="1">
        <v>42593</v>
      </c>
      <c r="T210" s="12" t="s">
        <v>25</v>
      </c>
      <c r="U210" s="13" t="s">
        <v>221</v>
      </c>
      <c r="V210" s="13" t="s">
        <v>101</v>
      </c>
      <c r="W210" t="s">
        <v>184</v>
      </c>
      <c r="X210" s="16" t="str">
        <f t="shared" si="30"/>
        <v xml:space="preserve">MEC (Switzerland) - CHE - ALLIANZ - 2016_Allianz_Prämienrechner_Jahreskampagne_2016 - </v>
      </c>
      <c r="Y210" s="17" t="s">
        <v>410</v>
      </c>
      <c r="Z210" s="16" t="str">
        <f t="shared" si="31"/>
        <v>Mediacom (Switzerland)</v>
      </c>
      <c r="AA210" s="16" t="str">
        <f t="shared" si="32"/>
        <v>MEC (Switzerland) - CHE - ALLIANZ</v>
      </c>
      <c r="AB210" s="16" t="str">
        <f t="shared" si="33"/>
        <v>Xaxis Premium_XAXIS-XP-UAP-I</v>
      </c>
      <c r="AC210" s="16" t="str">
        <f>VLOOKUP($U210,Sheet3!$A$1:$D$438,3,FALSE)</f>
        <v>08.02.2016</v>
      </c>
      <c r="AD210" s="16" t="str">
        <f>VLOOKUP($U210,Sheet3!$A$1:$D$438,4,FALSE)</f>
        <v>20.03.2016</v>
      </c>
      <c r="AE210" s="20" t="str">
        <f t="shared" si="34"/>
        <v>Xaxis Premium_XAXIS-XP-UAP-I_Februar 2016</v>
      </c>
      <c r="AF210" s="20" t="s">
        <v>415</v>
      </c>
      <c r="AG210" s="20" t="str">
        <f t="shared" si="35"/>
        <v>Xaxis Premium</v>
      </c>
      <c r="AH210" s="20" t="s">
        <v>420</v>
      </c>
      <c r="AI210" s="21">
        <f t="shared" si="41"/>
        <v>12.000285551113649</v>
      </c>
      <c r="AJ210" s="21">
        <f t="shared" si="42"/>
        <v>84.05</v>
      </c>
      <c r="AK210" s="22">
        <f t="shared" si="43"/>
        <v>7004</v>
      </c>
      <c r="AL210" s="20" t="s">
        <v>664</v>
      </c>
      <c r="AM210" s="20">
        <f>$AJ210*VLOOKUP($AL210,Sheet2!$C$1:$D$66,2,FALSE)</f>
        <v>21.324612451139291</v>
      </c>
    </row>
    <row r="211" spans="1:39" x14ac:dyDescent="0.25">
      <c r="A211" s="1">
        <v>42433</v>
      </c>
      <c r="B211" s="2">
        <v>18072</v>
      </c>
      <c r="C211" s="3">
        <v>0</v>
      </c>
      <c r="D211" s="4">
        <v>1</v>
      </c>
      <c r="E211" s="5" t="s">
        <v>65</v>
      </c>
      <c r="F211" s="6">
        <v>1564.51</v>
      </c>
      <c r="G211" s="7" t="s">
        <v>22</v>
      </c>
      <c r="H211" s="8" t="s">
        <v>23</v>
      </c>
      <c r="I211" s="9">
        <v>211.07499999999999</v>
      </c>
      <c r="J211" s="6">
        <v>0</v>
      </c>
      <c r="K211" s="6">
        <v>405.25</v>
      </c>
      <c r="L211" s="6">
        <v>5065.8</v>
      </c>
      <c r="M211" s="6">
        <v>5471.05</v>
      </c>
      <c r="N211" s="10" t="s">
        <v>62</v>
      </c>
      <c r="O211" s="10" t="s">
        <v>161</v>
      </c>
      <c r="P211" s="11" t="s">
        <v>32</v>
      </c>
      <c r="Q211" s="11" t="s">
        <v>52</v>
      </c>
      <c r="R211" s="1">
        <v>42370</v>
      </c>
      <c r="S211" s="1">
        <v>42593</v>
      </c>
      <c r="T211" s="12" t="s">
        <v>25</v>
      </c>
      <c r="U211" s="13" t="s">
        <v>225</v>
      </c>
      <c r="V211" s="13" t="s">
        <v>101</v>
      </c>
      <c r="W211" t="s">
        <v>185</v>
      </c>
      <c r="X211" s="16" t="str">
        <f t="shared" si="30"/>
        <v xml:space="preserve">Mediacom (Switzerland) - CHE - AMAG (Switzerland) - 2016_FastStart_2016 - </v>
      </c>
      <c r="Y211" s="17" t="s">
        <v>410</v>
      </c>
      <c r="Z211" s="16" t="str">
        <f t="shared" si="31"/>
        <v>Mediacom (Switzerland)</v>
      </c>
      <c r="AA211" s="16" t="str">
        <f t="shared" si="32"/>
        <v>Mediacom (Switzerland) - CHE - AMAG (Switzerland)</v>
      </c>
      <c r="AB211" s="16" t="str">
        <f t="shared" si="33"/>
        <v>Xaxis Premium_XAXIS-XP-WB-D</v>
      </c>
      <c r="AC211" s="16" t="str">
        <f>VLOOKUP($U211,Sheet3!$A$1:$D$438,3,FALSE)</f>
        <v>04.01.2016</v>
      </c>
      <c r="AD211" s="16" t="str">
        <f>VLOOKUP($U211,Sheet3!$A$1:$D$438,4,FALSE)</f>
        <v>28.02.2016</v>
      </c>
      <c r="AE211" s="20" t="str">
        <f t="shared" si="34"/>
        <v>Xaxis Premium_XAXIS-XP-WB-D_Februar 2016</v>
      </c>
      <c r="AF211" s="20" t="s">
        <v>415</v>
      </c>
      <c r="AG211" s="20" t="str">
        <f t="shared" si="35"/>
        <v>Xaxis Premium</v>
      </c>
      <c r="AH211" s="20" t="s">
        <v>420</v>
      </c>
      <c r="AI211" s="21">
        <f t="shared" si="41"/>
        <v>24</v>
      </c>
      <c r="AJ211" s="21">
        <f t="shared" si="42"/>
        <v>5065.8</v>
      </c>
      <c r="AK211" s="22">
        <f t="shared" si="43"/>
        <v>211075</v>
      </c>
      <c r="AL211" s="20" t="s">
        <v>665</v>
      </c>
      <c r="AM211" s="20">
        <f>$AJ211*VLOOKUP($AL211,Sheet2!$C$1:$D$66,2,FALSE)</f>
        <v>1995.5756894225112</v>
      </c>
    </row>
    <row r="212" spans="1:39" x14ac:dyDescent="0.25">
      <c r="A212" s="1">
        <v>42433</v>
      </c>
      <c r="B212" s="2">
        <v>18072</v>
      </c>
      <c r="C212" s="3">
        <v>0</v>
      </c>
      <c r="D212" s="4">
        <v>3</v>
      </c>
      <c r="E212" s="5" t="s">
        <v>69</v>
      </c>
      <c r="F212" s="6">
        <v>294.58999999999997</v>
      </c>
      <c r="G212" s="7" t="s">
        <v>22</v>
      </c>
      <c r="H212" s="8" t="s">
        <v>23</v>
      </c>
      <c r="I212" s="9">
        <v>48.975000000000001</v>
      </c>
      <c r="J212" s="6">
        <v>0</v>
      </c>
      <c r="K212" s="6">
        <v>94.05</v>
      </c>
      <c r="L212" s="6">
        <v>1175.4000000000001</v>
      </c>
      <c r="M212" s="6">
        <v>1269.45</v>
      </c>
      <c r="N212" s="10" t="s">
        <v>62</v>
      </c>
      <c r="O212" s="10" t="s">
        <v>161</v>
      </c>
      <c r="P212" s="11" t="s">
        <v>32</v>
      </c>
      <c r="Q212" s="11" t="s">
        <v>52</v>
      </c>
      <c r="R212" s="1">
        <v>42370</v>
      </c>
      <c r="S212" s="1">
        <v>42593</v>
      </c>
      <c r="T212" s="12" t="s">
        <v>25</v>
      </c>
      <c r="U212" s="13" t="s">
        <v>225</v>
      </c>
      <c r="V212" s="13" t="s">
        <v>101</v>
      </c>
      <c r="W212" t="s">
        <v>185</v>
      </c>
      <c r="X212" s="16" t="str">
        <f t="shared" si="30"/>
        <v xml:space="preserve">Mediacom (Switzerland) - CHE - AMAG (Switzerland) - 2016_FastStart_2016 - </v>
      </c>
      <c r="Y212" s="17" t="s">
        <v>410</v>
      </c>
      <c r="Z212" s="16" t="str">
        <f t="shared" si="31"/>
        <v>Mediacom (Switzerland)</v>
      </c>
      <c r="AA212" s="16" t="str">
        <f t="shared" si="32"/>
        <v>Mediacom (Switzerland) - CHE - AMAG (Switzerland)</v>
      </c>
      <c r="AB212" s="16" t="str">
        <f t="shared" si="33"/>
        <v>Xaxis Premium_XAXIS-XP-WB-F</v>
      </c>
      <c r="AC212" s="16" t="str">
        <f>VLOOKUP($U212,Sheet3!$A$1:$D$438,3,FALSE)</f>
        <v>04.01.2016</v>
      </c>
      <c r="AD212" s="16" t="str">
        <f>VLOOKUP($U212,Sheet3!$A$1:$D$438,4,FALSE)</f>
        <v>28.02.2016</v>
      </c>
      <c r="AE212" s="20" t="str">
        <f t="shared" si="34"/>
        <v>Xaxis Premium_XAXIS-XP-WB-F_Februar 2016</v>
      </c>
      <c r="AF212" s="20" t="s">
        <v>415</v>
      </c>
      <c r="AG212" s="20" t="str">
        <f t="shared" si="35"/>
        <v>Xaxis Premium</v>
      </c>
      <c r="AH212" s="20" t="s">
        <v>420</v>
      </c>
      <c r="AI212" s="21">
        <f t="shared" si="41"/>
        <v>24</v>
      </c>
      <c r="AJ212" s="21">
        <f t="shared" si="42"/>
        <v>1175.4000000000001</v>
      </c>
      <c r="AK212" s="22">
        <f t="shared" si="43"/>
        <v>48975</v>
      </c>
      <c r="AL212" s="20" t="s">
        <v>665</v>
      </c>
      <c r="AM212" s="20">
        <f>$AJ212*VLOOKUP($AL212,Sheet2!$C$1:$D$66,2,FALSE)</f>
        <v>463.0265042732085</v>
      </c>
    </row>
    <row r="213" spans="1:39" x14ac:dyDescent="0.25">
      <c r="A213" s="1">
        <v>42433</v>
      </c>
      <c r="B213" s="2">
        <v>18072</v>
      </c>
      <c r="C213" s="3">
        <v>0</v>
      </c>
      <c r="D213" s="4">
        <v>2</v>
      </c>
      <c r="E213" s="5" t="s">
        <v>70</v>
      </c>
      <c r="F213" s="6">
        <v>92.08</v>
      </c>
      <c r="G213" s="7" t="s">
        <v>22</v>
      </c>
      <c r="H213" s="8" t="s">
        <v>23</v>
      </c>
      <c r="I213" s="9">
        <v>16.251000000000001</v>
      </c>
      <c r="J213" s="6">
        <v>0</v>
      </c>
      <c r="K213" s="6">
        <v>31.2</v>
      </c>
      <c r="L213" s="6">
        <v>390</v>
      </c>
      <c r="M213" s="6">
        <v>421.2</v>
      </c>
      <c r="N213" s="10" t="s">
        <v>62</v>
      </c>
      <c r="O213" s="10" t="s">
        <v>161</v>
      </c>
      <c r="P213" s="11" t="s">
        <v>32</v>
      </c>
      <c r="Q213" s="11" t="s">
        <v>52</v>
      </c>
      <c r="R213" s="1">
        <v>42370</v>
      </c>
      <c r="S213" s="1">
        <v>42593</v>
      </c>
      <c r="T213" s="12" t="s">
        <v>25</v>
      </c>
      <c r="U213" s="13" t="s">
        <v>225</v>
      </c>
      <c r="V213" s="13" t="s">
        <v>101</v>
      </c>
      <c r="W213" t="s">
        <v>185</v>
      </c>
      <c r="X213" s="16" t="str">
        <f t="shared" si="30"/>
        <v xml:space="preserve">Mediacom (Switzerland) - CHE - AMAG (Switzerland) - 2016_FastStart_2016 - </v>
      </c>
      <c r="Y213" s="17" t="s">
        <v>410</v>
      </c>
      <c r="Z213" s="16" t="str">
        <f t="shared" si="31"/>
        <v>Mediacom (Switzerland)</v>
      </c>
      <c r="AA213" s="16" t="str">
        <f t="shared" si="32"/>
        <v>Mediacom (Switzerland) - CHE - AMAG (Switzerland)</v>
      </c>
      <c r="AB213" s="16" t="str">
        <f t="shared" si="33"/>
        <v>Xaxis Premium_XAXIS-XP-WB-I</v>
      </c>
      <c r="AC213" s="16" t="str">
        <f>VLOOKUP($U213,Sheet3!$A$1:$D$438,3,FALSE)</f>
        <v>04.01.2016</v>
      </c>
      <c r="AD213" s="16" t="str">
        <f>VLOOKUP($U213,Sheet3!$A$1:$D$438,4,FALSE)</f>
        <v>28.02.2016</v>
      </c>
      <c r="AE213" s="20" t="str">
        <f t="shared" si="34"/>
        <v>Xaxis Premium_XAXIS-XP-WB-I_Februar 2016</v>
      </c>
      <c r="AF213" s="20" t="s">
        <v>415</v>
      </c>
      <c r="AG213" s="20" t="str">
        <f t="shared" si="35"/>
        <v>Xaxis Premium</v>
      </c>
      <c r="AH213" s="20" t="s">
        <v>420</v>
      </c>
      <c r="AI213" s="21">
        <f t="shared" si="41"/>
        <v>23.998523167805054</v>
      </c>
      <c r="AJ213" s="21">
        <f t="shared" si="42"/>
        <v>390</v>
      </c>
      <c r="AK213" s="22">
        <f t="shared" si="43"/>
        <v>16251.000000000002</v>
      </c>
      <c r="AL213" s="20" t="s">
        <v>665</v>
      </c>
      <c r="AM213" s="20">
        <f>$AJ213*VLOOKUP($AL213,Sheet2!$C$1:$D$66,2,FALSE)</f>
        <v>153.63309228054391</v>
      </c>
    </row>
    <row r="214" spans="1:39" x14ac:dyDescent="0.25">
      <c r="A214" s="1">
        <v>42433</v>
      </c>
      <c r="B214" s="2">
        <v>18073</v>
      </c>
      <c r="C214" s="3">
        <v>0</v>
      </c>
      <c r="D214" s="4">
        <v>1</v>
      </c>
      <c r="E214" s="5" t="s">
        <v>72</v>
      </c>
      <c r="F214" s="6">
        <v>5099.78</v>
      </c>
      <c r="G214" s="7" t="s">
        <v>22</v>
      </c>
      <c r="H214" s="8" t="s">
        <v>23</v>
      </c>
      <c r="I214" s="9">
        <v>301.673</v>
      </c>
      <c r="J214" s="6">
        <v>0</v>
      </c>
      <c r="K214" s="6">
        <v>796.4</v>
      </c>
      <c r="L214" s="6">
        <v>9955.2000000000007</v>
      </c>
      <c r="M214" s="6">
        <v>10751.6</v>
      </c>
      <c r="N214" s="10" t="s">
        <v>58</v>
      </c>
      <c r="O214" s="10" t="s">
        <v>161</v>
      </c>
      <c r="P214" s="11" t="s">
        <v>32</v>
      </c>
      <c r="Q214" s="11" t="s">
        <v>73</v>
      </c>
      <c r="R214" s="1">
        <v>42370</v>
      </c>
      <c r="S214" s="1">
        <v>42593</v>
      </c>
      <c r="T214" s="12" t="s">
        <v>25</v>
      </c>
      <c r="U214" s="13" t="s">
        <v>232</v>
      </c>
      <c r="V214" s="13" t="s">
        <v>101</v>
      </c>
      <c r="W214" t="s">
        <v>187</v>
      </c>
      <c r="X214" s="16" t="str">
        <f t="shared" si="30"/>
        <v xml:space="preserve">Mediacom (Switzerland) - CHE - Bayer AG - 2016_SUN_ENE_Digital_2016 - </v>
      </c>
      <c r="Y214" s="17" t="s">
        <v>410</v>
      </c>
      <c r="Z214" s="16" t="str">
        <f t="shared" si="31"/>
        <v>Mediacom (Switzerland)</v>
      </c>
      <c r="AA214" s="16" t="str">
        <f t="shared" si="32"/>
        <v>Mediacom (Switzerland) - CHE - Bayer AG</v>
      </c>
      <c r="AB214" s="16" t="str">
        <f t="shared" si="33"/>
        <v>Xaxis TV_XAXIS-XT-ROLLS-D</v>
      </c>
      <c r="AC214" s="16" t="str">
        <f>VLOOKUP($U214,Sheet3!$A$1:$D$438,3,FALSE)</f>
        <v>01.02.2016</v>
      </c>
      <c r="AD214" s="16" t="str">
        <f>VLOOKUP($U214,Sheet3!$A$1:$D$438,4,FALSE)</f>
        <v>03.04.2016</v>
      </c>
      <c r="AE214" s="20" t="str">
        <f t="shared" si="34"/>
        <v>Xaxis TV_XAXIS-XT-ROLLS-D_Februar 2016</v>
      </c>
      <c r="AF214" s="20" t="s">
        <v>816</v>
      </c>
      <c r="AG214" s="20" t="str">
        <f t="shared" si="35"/>
        <v>Xaxis TV</v>
      </c>
      <c r="AH214" s="20" t="s">
        <v>420</v>
      </c>
      <c r="AI214" s="21">
        <f t="shared" si="41"/>
        <v>32.999970166372201</v>
      </c>
      <c r="AJ214" s="21">
        <f t="shared" si="42"/>
        <v>9955.2000000000007</v>
      </c>
      <c r="AK214" s="22">
        <f t="shared" si="43"/>
        <v>301673</v>
      </c>
      <c r="AL214" s="20" t="s">
        <v>660</v>
      </c>
      <c r="AM214" s="20">
        <f>$AJ214*VLOOKUP($AL214,Sheet2!$C$1:$D$66,2,FALSE)</f>
        <v>4479.84</v>
      </c>
    </row>
    <row r="215" spans="1:39" x14ac:dyDescent="0.25">
      <c r="A215" s="1">
        <v>42433</v>
      </c>
      <c r="B215" s="2">
        <v>18073</v>
      </c>
      <c r="C215" s="3">
        <v>0</v>
      </c>
      <c r="D215" s="4">
        <v>2</v>
      </c>
      <c r="E215" s="5" t="s">
        <v>76</v>
      </c>
      <c r="F215" s="6">
        <v>2349.5700000000002</v>
      </c>
      <c r="G215" s="7" t="s">
        <v>22</v>
      </c>
      <c r="H215" s="8" t="s">
        <v>23</v>
      </c>
      <c r="I215" s="9">
        <v>145.239</v>
      </c>
      <c r="J215" s="6">
        <v>0</v>
      </c>
      <c r="K215" s="6">
        <v>383.45</v>
      </c>
      <c r="L215" s="6">
        <v>4792.8999999999996</v>
      </c>
      <c r="M215" s="6">
        <v>5176.3500000000004</v>
      </c>
      <c r="N215" s="10" t="s">
        <v>58</v>
      </c>
      <c r="O215" s="10" t="s">
        <v>161</v>
      </c>
      <c r="P215" s="11" t="s">
        <v>32</v>
      </c>
      <c r="Q215" s="11" t="s">
        <v>73</v>
      </c>
      <c r="R215" s="1">
        <v>42370</v>
      </c>
      <c r="S215" s="1">
        <v>42593</v>
      </c>
      <c r="T215" s="12" t="s">
        <v>25</v>
      </c>
      <c r="U215" s="13" t="s">
        <v>232</v>
      </c>
      <c r="V215" s="13" t="s">
        <v>101</v>
      </c>
      <c r="W215" t="s">
        <v>187</v>
      </c>
      <c r="X215" s="16" t="str">
        <f t="shared" si="30"/>
        <v xml:space="preserve">Mediacom (Switzerland) - CHE - Bayer AG - 2016_SUN_ENE_Digital_2016 - </v>
      </c>
      <c r="Y215" s="17" t="s">
        <v>410</v>
      </c>
      <c r="Z215" s="16" t="str">
        <f t="shared" si="31"/>
        <v>Mediacom (Switzerland)</v>
      </c>
      <c r="AA215" s="16" t="str">
        <f t="shared" si="32"/>
        <v>Mediacom (Switzerland) - CHE - Bayer AG</v>
      </c>
      <c r="AB215" s="16" t="str">
        <f t="shared" si="33"/>
        <v>Xaxis TV_XAXIS-XT-ROLLS-F</v>
      </c>
      <c r="AC215" s="16" t="str">
        <f>VLOOKUP($U215,Sheet3!$A$1:$D$438,3,FALSE)</f>
        <v>01.02.2016</v>
      </c>
      <c r="AD215" s="16" t="str">
        <f>VLOOKUP($U215,Sheet3!$A$1:$D$438,4,FALSE)</f>
        <v>03.04.2016</v>
      </c>
      <c r="AE215" s="20" t="str">
        <f t="shared" si="34"/>
        <v>Xaxis TV_XAXIS-XT-ROLLS-F_Februar 2016</v>
      </c>
      <c r="AF215" s="20" t="s">
        <v>816</v>
      </c>
      <c r="AG215" s="20" t="str">
        <f t="shared" si="35"/>
        <v>Xaxis TV</v>
      </c>
      <c r="AH215" s="20" t="s">
        <v>420</v>
      </c>
      <c r="AI215" s="21">
        <f t="shared" si="41"/>
        <v>33.000089507639132</v>
      </c>
      <c r="AJ215" s="21">
        <f t="shared" si="42"/>
        <v>4792.8999999999996</v>
      </c>
      <c r="AK215" s="22">
        <f t="shared" si="43"/>
        <v>145239</v>
      </c>
      <c r="AL215" s="20" t="s">
        <v>660</v>
      </c>
      <c r="AM215" s="20">
        <f>$AJ215*VLOOKUP($AL215,Sheet2!$C$1:$D$66,2,FALSE)</f>
        <v>2156.8049999999998</v>
      </c>
    </row>
    <row r="216" spans="1:39" x14ac:dyDescent="0.25">
      <c r="A216" s="1">
        <v>42433</v>
      </c>
      <c r="B216" s="2">
        <v>18074</v>
      </c>
      <c r="C216" s="3">
        <v>0</v>
      </c>
      <c r="D216" s="4">
        <v>1</v>
      </c>
      <c r="E216" s="5" t="s">
        <v>72</v>
      </c>
      <c r="F216" s="6">
        <v>2897.99</v>
      </c>
      <c r="G216" s="7" t="s">
        <v>22</v>
      </c>
      <c r="H216" s="8" t="s">
        <v>23</v>
      </c>
      <c r="I216" s="9">
        <v>171.428</v>
      </c>
      <c r="J216" s="6">
        <v>0</v>
      </c>
      <c r="K216" s="6">
        <v>397.7</v>
      </c>
      <c r="L216" s="6">
        <v>4971.3999999999996</v>
      </c>
      <c r="M216" s="6">
        <v>5369.1</v>
      </c>
      <c r="N216" s="10" t="s">
        <v>58</v>
      </c>
      <c r="O216" s="10" t="s">
        <v>161</v>
      </c>
      <c r="P216" s="11" t="s">
        <v>32</v>
      </c>
      <c r="Q216" s="11" t="s">
        <v>73</v>
      </c>
      <c r="R216" s="1">
        <v>42370</v>
      </c>
      <c r="S216" s="1">
        <v>42593</v>
      </c>
      <c r="T216" s="12" t="s">
        <v>25</v>
      </c>
      <c r="U216" s="13" t="s">
        <v>233</v>
      </c>
      <c r="V216" s="13" t="s">
        <v>101</v>
      </c>
      <c r="W216" t="s">
        <v>187</v>
      </c>
      <c r="X216" s="16" t="str">
        <f t="shared" si="30"/>
        <v xml:space="preserve">Mediacom (Switzerland) - CHE - Bayer AG - 2016_BPN_Augentropfen_Digital_2016 - </v>
      </c>
      <c r="Y216" s="17" t="s">
        <v>410</v>
      </c>
      <c r="Z216" s="16" t="str">
        <f t="shared" si="31"/>
        <v>Mediacom (Switzerland)</v>
      </c>
      <c r="AA216" s="16" t="str">
        <f t="shared" si="32"/>
        <v>Mediacom (Switzerland) - CHE - Bayer AG</v>
      </c>
      <c r="AB216" s="16" t="str">
        <f t="shared" si="33"/>
        <v>Xaxis TV_XAXIS-XT-ROLLS-D</v>
      </c>
      <c r="AC216" s="16" t="str">
        <f>VLOOKUP($U216,Sheet3!$A$1:$D$438,3,FALSE)</f>
        <v>08.02.2016</v>
      </c>
      <c r="AD216" s="16" t="str">
        <f>VLOOKUP($U216,Sheet3!$A$1:$D$438,4,FALSE)</f>
        <v>28.02.2016</v>
      </c>
      <c r="AE216" s="20" t="str">
        <f t="shared" si="34"/>
        <v>Xaxis TV_XAXIS-XT-ROLLS-D_Februar 2016</v>
      </c>
      <c r="AF216" s="20" t="s">
        <v>816</v>
      </c>
      <c r="AG216" s="20" t="str">
        <f t="shared" si="35"/>
        <v>Xaxis TV</v>
      </c>
      <c r="AH216" s="20" t="s">
        <v>420</v>
      </c>
      <c r="AI216" s="21">
        <f t="shared" si="41"/>
        <v>28.999929999766664</v>
      </c>
      <c r="AJ216" s="21">
        <f t="shared" si="42"/>
        <v>4971.3999999999996</v>
      </c>
      <c r="AK216" s="22">
        <f t="shared" si="43"/>
        <v>171428</v>
      </c>
      <c r="AL216" s="20" t="s">
        <v>660</v>
      </c>
      <c r="AM216" s="20">
        <f>$AJ216*VLOOKUP($AL216,Sheet2!$C$1:$D$66,2,FALSE)</f>
        <v>2237.13</v>
      </c>
    </row>
    <row r="217" spans="1:39" x14ac:dyDescent="0.25">
      <c r="A217" s="1">
        <v>42433</v>
      </c>
      <c r="B217" s="2">
        <v>18074</v>
      </c>
      <c r="C217" s="3">
        <v>0</v>
      </c>
      <c r="D217" s="4">
        <v>2</v>
      </c>
      <c r="E217" s="5" t="s">
        <v>76</v>
      </c>
      <c r="F217" s="6">
        <v>830.22</v>
      </c>
      <c r="G217" s="7" t="s">
        <v>22</v>
      </c>
      <c r="H217" s="8" t="s">
        <v>23</v>
      </c>
      <c r="I217" s="9">
        <v>51.32</v>
      </c>
      <c r="J217" s="6">
        <v>0</v>
      </c>
      <c r="K217" s="6">
        <v>119.05</v>
      </c>
      <c r="L217" s="6">
        <v>1488.3</v>
      </c>
      <c r="M217" s="6">
        <v>1607.35</v>
      </c>
      <c r="N217" s="10" t="s">
        <v>58</v>
      </c>
      <c r="O217" s="10" t="s">
        <v>161</v>
      </c>
      <c r="P217" s="11" t="s">
        <v>32</v>
      </c>
      <c r="Q217" s="11" t="s">
        <v>73</v>
      </c>
      <c r="R217" s="1">
        <v>42370</v>
      </c>
      <c r="S217" s="1">
        <v>42593</v>
      </c>
      <c r="T217" s="12" t="s">
        <v>25</v>
      </c>
      <c r="U217" s="13" t="s">
        <v>233</v>
      </c>
      <c r="V217" s="13" t="s">
        <v>101</v>
      </c>
      <c r="W217" t="s">
        <v>187</v>
      </c>
      <c r="X217" s="16" t="str">
        <f t="shared" si="30"/>
        <v xml:space="preserve">Mediacom (Switzerland) - CHE - Bayer AG - 2016_BPN_Augentropfen_Digital_2016 - </v>
      </c>
      <c r="Y217" s="17" t="s">
        <v>410</v>
      </c>
      <c r="Z217" s="16" t="str">
        <f t="shared" si="31"/>
        <v>Mediacom (Switzerland)</v>
      </c>
      <c r="AA217" s="16" t="str">
        <f t="shared" si="32"/>
        <v>Mediacom (Switzerland) - CHE - Bayer AG</v>
      </c>
      <c r="AB217" s="16" t="str">
        <f t="shared" si="33"/>
        <v>Xaxis TV_XAXIS-XT-ROLLS-F</v>
      </c>
      <c r="AC217" s="16" t="str">
        <f>VLOOKUP($U217,Sheet3!$A$1:$D$438,3,FALSE)</f>
        <v>08.02.2016</v>
      </c>
      <c r="AD217" s="16" t="str">
        <f>VLOOKUP($U217,Sheet3!$A$1:$D$438,4,FALSE)</f>
        <v>28.02.2016</v>
      </c>
      <c r="AE217" s="20" t="str">
        <f t="shared" si="34"/>
        <v>Xaxis TV_XAXIS-XT-ROLLS-F_Februar 2016</v>
      </c>
      <c r="AF217" s="20" t="s">
        <v>816</v>
      </c>
      <c r="AG217" s="20" t="str">
        <f t="shared" si="35"/>
        <v>Xaxis TV</v>
      </c>
      <c r="AH217" s="20" t="s">
        <v>420</v>
      </c>
      <c r="AI217" s="21">
        <f t="shared" si="41"/>
        <v>29.000389711613405</v>
      </c>
      <c r="AJ217" s="21">
        <f t="shared" si="42"/>
        <v>1488.3</v>
      </c>
      <c r="AK217" s="22">
        <f t="shared" si="43"/>
        <v>51320</v>
      </c>
      <c r="AL217" s="20" t="s">
        <v>660</v>
      </c>
      <c r="AM217" s="20">
        <f>$AJ217*VLOOKUP($AL217,Sheet2!$C$1:$D$66,2,FALSE)</f>
        <v>669.73500000000001</v>
      </c>
    </row>
    <row r="218" spans="1:39" x14ac:dyDescent="0.25">
      <c r="A218" s="1">
        <v>42433</v>
      </c>
      <c r="B218" s="2">
        <v>18074</v>
      </c>
      <c r="C218" s="3">
        <v>0</v>
      </c>
      <c r="D218" s="4">
        <v>3</v>
      </c>
      <c r="E218" s="5" t="s">
        <v>77</v>
      </c>
      <c r="F218" s="6">
        <v>195.17</v>
      </c>
      <c r="G218" s="7" t="s">
        <v>22</v>
      </c>
      <c r="H218" s="8" t="s">
        <v>23</v>
      </c>
      <c r="I218" s="9">
        <v>11.956</v>
      </c>
      <c r="J218" s="6">
        <v>0</v>
      </c>
      <c r="K218" s="6">
        <v>27.75</v>
      </c>
      <c r="L218" s="6">
        <v>346.7</v>
      </c>
      <c r="M218" s="6">
        <v>374.45</v>
      </c>
      <c r="N218" s="10" t="s">
        <v>58</v>
      </c>
      <c r="O218" s="10" t="s">
        <v>161</v>
      </c>
      <c r="P218" s="11" t="s">
        <v>32</v>
      </c>
      <c r="Q218" s="11" t="s">
        <v>73</v>
      </c>
      <c r="R218" s="1">
        <v>42370</v>
      </c>
      <c r="S218" s="1">
        <v>42593</v>
      </c>
      <c r="T218" s="12" t="s">
        <v>25</v>
      </c>
      <c r="U218" s="13" t="s">
        <v>233</v>
      </c>
      <c r="V218" s="13" t="s">
        <v>101</v>
      </c>
      <c r="W218" t="s">
        <v>187</v>
      </c>
      <c r="X218" s="16" t="str">
        <f t="shared" si="30"/>
        <v xml:space="preserve">Mediacom (Switzerland) - CHE - Bayer AG - 2016_BPN_Augentropfen_Digital_2016 - </v>
      </c>
      <c r="Y218" s="17" t="s">
        <v>410</v>
      </c>
      <c r="Z218" s="16" t="str">
        <f t="shared" si="31"/>
        <v>Mediacom (Switzerland)</v>
      </c>
      <c r="AA218" s="16" t="str">
        <f t="shared" si="32"/>
        <v>Mediacom (Switzerland) - CHE - Bayer AG</v>
      </c>
      <c r="AB218" s="16" t="str">
        <f t="shared" si="33"/>
        <v>Xaxis TV_XAXIS-XT-ROLLS-I</v>
      </c>
      <c r="AC218" s="16" t="str">
        <f>VLOOKUP($U218,Sheet3!$A$1:$D$438,3,FALSE)</f>
        <v>08.02.2016</v>
      </c>
      <c r="AD218" s="16" t="str">
        <f>VLOOKUP($U218,Sheet3!$A$1:$D$438,4,FALSE)</f>
        <v>28.02.2016</v>
      </c>
      <c r="AE218" s="20" t="str">
        <f t="shared" si="34"/>
        <v>Xaxis TV_XAXIS-XT-ROLLS-I_Februar 2016</v>
      </c>
      <c r="AF218" s="20" t="s">
        <v>816</v>
      </c>
      <c r="AG218" s="20" t="str">
        <f t="shared" si="35"/>
        <v>Xaxis TV</v>
      </c>
      <c r="AH218" s="20" t="s">
        <v>420</v>
      </c>
      <c r="AI218" s="21">
        <f t="shared" si="41"/>
        <v>28.99799263967882</v>
      </c>
      <c r="AJ218" s="21">
        <f t="shared" si="42"/>
        <v>346.7</v>
      </c>
      <c r="AK218" s="22">
        <f t="shared" si="43"/>
        <v>11956</v>
      </c>
      <c r="AL218" s="20" t="s">
        <v>660</v>
      </c>
      <c r="AM218" s="20">
        <f>$AJ218*VLOOKUP($AL218,Sheet2!$C$1:$D$66,2,FALSE)</f>
        <v>156.01499999999999</v>
      </c>
    </row>
    <row r="219" spans="1:39" x14ac:dyDescent="0.25">
      <c r="A219" s="1">
        <v>42433</v>
      </c>
      <c r="B219" s="2">
        <v>18076</v>
      </c>
      <c r="C219" s="3">
        <v>0</v>
      </c>
      <c r="D219" s="4">
        <v>3</v>
      </c>
      <c r="E219" s="5" t="s">
        <v>41</v>
      </c>
      <c r="F219" s="6">
        <v>621.32000000000005</v>
      </c>
      <c r="G219" s="7" t="s">
        <v>22</v>
      </c>
      <c r="H219" s="8" t="s">
        <v>23</v>
      </c>
      <c r="I219" s="9">
        <v>65.736000000000004</v>
      </c>
      <c r="J219" s="6">
        <v>0</v>
      </c>
      <c r="K219" s="6">
        <v>115.7</v>
      </c>
      <c r="L219" s="6">
        <v>1446.2</v>
      </c>
      <c r="M219" s="6">
        <v>1561.9</v>
      </c>
      <c r="N219" s="10" t="s">
        <v>38</v>
      </c>
      <c r="O219" s="10" t="s">
        <v>161</v>
      </c>
      <c r="P219" s="11" t="s">
        <v>32</v>
      </c>
      <c r="Q219" s="11" t="s">
        <v>37</v>
      </c>
      <c r="R219" s="1">
        <v>42370</v>
      </c>
      <c r="S219" s="1">
        <v>42593</v>
      </c>
      <c r="T219" s="12" t="s">
        <v>25</v>
      </c>
      <c r="U219" s="13" t="s">
        <v>239</v>
      </c>
      <c r="V219" s="13" t="s">
        <v>101</v>
      </c>
      <c r="W219" t="s">
        <v>188</v>
      </c>
      <c r="X219" s="16" t="str">
        <f t="shared" si="30"/>
        <v xml:space="preserve">MEC (Switzerland) - CHE - Bongrain - 2016_A_deux_c'est_mieux_cw6-10 - </v>
      </c>
      <c r="Y219" s="17" t="s">
        <v>410</v>
      </c>
      <c r="Z219" s="16" t="str">
        <f t="shared" si="31"/>
        <v>Mediacom (Switzerland)</v>
      </c>
      <c r="AA219" s="16" t="str">
        <f t="shared" si="32"/>
        <v>MEC (Switzerland) - CHE - Bongrain</v>
      </c>
      <c r="AB219" s="16" t="str">
        <f t="shared" si="33"/>
        <v>Xaxis Mobile_XAXIS-XM-MRT-D</v>
      </c>
      <c r="AC219" s="16" t="str">
        <f>VLOOKUP($U219,Sheet3!$A$1:$D$438,3,FALSE)</f>
        <v>08.02.2016</v>
      </c>
      <c r="AD219" s="16" t="str">
        <f>VLOOKUP($U219,Sheet3!$A$1:$D$438,4,FALSE)</f>
        <v>13.03.2016</v>
      </c>
      <c r="AE219" s="20" t="str">
        <f t="shared" si="34"/>
        <v>Xaxis Mobile_XAXIS-XM-MRT-D_Februar 2016</v>
      </c>
      <c r="AF219" s="20" t="s">
        <v>416</v>
      </c>
      <c r="AG219" s="20" t="str">
        <f t="shared" si="35"/>
        <v>Xaxis Mobile</v>
      </c>
      <c r="AH219" s="20" t="s">
        <v>420</v>
      </c>
      <c r="AI219" s="21">
        <f t="shared" si="41"/>
        <v>22.000121698916882</v>
      </c>
      <c r="AJ219" s="21">
        <f t="shared" si="42"/>
        <v>1446.2</v>
      </c>
      <c r="AK219" s="22">
        <f t="shared" si="43"/>
        <v>65736</v>
      </c>
      <c r="AL219" s="20" t="s">
        <v>666</v>
      </c>
      <c r="AM219" s="20">
        <f>$AJ219*VLOOKUP($AL219,Sheet2!$C$1:$D$66,2,FALSE)</f>
        <v>347.08800000000002</v>
      </c>
    </row>
    <row r="220" spans="1:39" x14ac:dyDescent="0.25">
      <c r="A220" s="1">
        <v>42433</v>
      </c>
      <c r="B220" s="2">
        <v>18076</v>
      </c>
      <c r="C220" s="3">
        <v>0</v>
      </c>
      <c r="D220" s="4">
        <v>4</v>
      </c>
      <c r="E220" s="5" t="s">
        <v>45</v>
      </c>
      <c r="F220" s="6">
        <v>99.02</v>
      </c>
      <c r="G220" s="7" t="s">
        <v>22</v>
      </c>
      <c r="H220" s="8" t="s">
        <v>23</v>
      </c>
      <c r="I220" s="9">
        <v>25.655000000000001</v>
      </c>
      <c r="J220" s="6">
        <v>0</v>
      </c>
      <c r="K220" s="6">
        <v>45.15</v>
      </c>
      <c r="L220" s="6">
        <v>564.4</v>
      </c>
      <c r="M220" s="6">
        <v>609.54999999999995</v>
      </c>
      <c r="N220" s="10" t="s">
        <v>38</v>
      </c>
      <c r="O220" s="10" t="s">
        <v>161</v>
      </c>
      <c r="P220" s="11" t="s">
        <v>32</v>
      </c>
      <c r="Q220" s="11" t="s">
        <v>37</v>
      </c>
      <c r="R220" s="1">
        <v>42370</v>
      </c>
      <c r="S220" s="1">
        <v>42593</v>
      </c>
      <c r="T220" s="12" t="s">
        <v>25</v>
      </c>
      <c r="U220" s="13" t="s">
        <v>239</v>
      </c>
      <c r="V220" s="13" t="s">
        <v>101</v>
      </c>
      <c r="W220" t="s">
        <v>188</v>
      </c>
      <c r="X220" s="16" t="str">
        <f t="shared" si="30"/>
        <v xml:space="preserve">MEC (Switzerland) - CHE - Bongrain - 2016_A_deux_c'est_mieux_cw6-10 - </v>
      </c>
      <c r="Y220" s="17" t="s">
        <v>410</v>
      </c>
      <c r="Z220" s="16" t="str">
        <f t="shared" si="31"/>
        <v>Mediacom (Switzerland)</v>
      </c>
      <c r="AA220" s="16" t="str">
        <f t="shared" si="32"/>
        <v>MEC (Switzerland) - CHE - Bongrain</v>
      </c>
      <c r="AB220" s="16" t="str">
        <f t="shared" si="33"/>
        <v>Xaxis Mobile_XAXIS-XM-MRT-F</v>
      </c>
      <c r="AC220" s="16" t="str">
        <f>VLOOKUP($U220,Sheet3!$A$1:$D$438,3,FALSE)</f>
        <v>08.02.2016</v>
      </c>
      <c r="AD220" s="16" t="str">
        <f>VLOOKUP($U220,Sheet3!$A$1:$D$438,4,FALSE)</f>
        <v>13.03.2016</v>
      </c>
      <c r="AE220" s="20" t="str">
        <f t="shared" si="34"/>
        <v>Xaxis Mobile_XAXIS-XM-MRT-F_Februar 2016</v>
      </c>
      <c r="AF220" s="20" t="s">
        <v>416</v>
      </c>
      <c r="AG220" s="20" t="str">
        <f t="shared" si="35"/>
        <v>Xaxis Mobile</v>
      </c>
      <c r="AH220" s="20" t="s">
        <v>420</v>
      </c>
      <c r="AI220" s="21">
        <f t="shared" si="41"/>
        <v>21.999610212434224</v>
      </c>
      <c r="AJ220" s="21">
        <f t="shared" si="42"/>
        <v>564.4</v>
      </c>
      <c r="AK220" s="22">
        <f t="shared" si="43"/>
        <v>25655</v>
      </c>
      <c r="AL220" s="20" t="s">
        <v>666</v>
      </c>
      <c r="AM220" s="20">
        <f>$AJ220*VLOOKUP($AL220,Sheet2!$C$1:$D$66,2,FALSE)</f>
        <v>135.45599999999999</v>
      </c>
    </row>
    <row r="221" spans="1:39" x14ac:dyDescent="0.25">
      <c r="A221" s="1">
        <v>42433</v>
      </c>
      <c r="B221" s="2">
        <v>18076</v>
      </c>
      <c r="C221" s="3">
        <v>0</v>
      </c>
      <c r="D221" s="4">
        <v>1</v>
      </c>
      <c r="E221" s="5" t="s">
        <v>53</v>
      </c>
      <c r="F221" s="6">
        <v>1092.31</v>
      </c>
      <c r="G221" s="7" t="s">
        <v>22</v>
      </c>
      <c r="H221" s="8" t="s">
        <v>23</v>
      </c>
      <c r="I221" s="9">
        <v>171.572</v>
      </c>
      <c r="J221" s="6">
        <v>0</v>
      </c>
      <c r="K221" s="6">
        <v>260.8</v>
      </c>
      <c r="L221" s="6">
        <v>3259.85</v>
      </c>
      <c r="M221" s="6">
        <v>3520.65</v>
      </c>
      <c r="N221" s="10" t="s">
        <v>38</v>
      </c>
      <c r="O221" s="10" t="s">
        <v>161</v>
      </c>
      <c r="P221" s="11" t="s">
        <v>32</v>
      </c>
      <c r="Q221" s="11" t="s">
        <v>52</v>
      </c>
      <c r="R221" s="1">
        <v>42370</v>
      </c>
      <c r="S221" s="1">
        <v>42593</v>
      </c>
      <c r="T221" s="12" t="s">
        <v>25</v>
      </c>
      <c r="U221" s="13" t="s">
        <v>239</v>
      </c>
      <c r="V221" s="13" t="s">
        <v>101</v>
      </c>
      <c r="W221" t="s">
        <v>188</v>
      </c>
      <c r="X221" s="16" t="str">
        <f t="shared" si="30"/>
        <v xml:space="preserve">MEC (Switzerland) - CHE - Bongrain - 2016_A_deux_c'est_mieux_cw6-10 - </v>
      </c>
      <c r="Y221" s="17" t="s">
        <v>410</v>
      </c>
      <c r="Z221" s="16" t="str">
        <f t="shared" si="31"/>
        <v>Mediacom (Switzerland)</v>
      </c>
      <c r="AA221" s="16" t="str">
        <f t="shared" si="32"/>
        <v>MEC (Switzerland) - CHE - Bongrain</v>
      </c>
      <c r="AB221" s="16" t="str">
        <f t="shared" si="33"/>
        <v>Xaxis Premium_XAXIS-XP-HP-D</v>
      </c>
      <c r="AC221" s="16" t="str">
        <f>VLOOKUP($U221,Sheet3!$A$1:$D$438,3,FALSE)</f>
        <v>08.02.2016</v>
      </c>
      <c r="AD221" s="16" t="str">
        <f>VLOOKUP($U221,Sheet3!$A$1:$D$438,4,FALSE)</f>
        <v>13.03.2016</v>
      </c>
      <c r="AE221" s="20" t="str">
        <f t="shared" si="34"/>
        <v>Xaxis Premium_XAXIS-XP-HP-D_Februar 2016</v>
      </c>
      <c r="AF221" s="20" t="s">
        <v>415</v>
      </c>
      <c r="AG221" s="20" t="str">
        <f t="shared" si="35"/>
        <v>Xaxis Premium</v>
      </c>
      <c r="AH221" s="20" t="s">
        <v>420</v>
      </c>
      <c r="AI221" s="21">
        <f t="shared" si="41"/>
        <v>18.999895087776558</v>
      </c>
      <c r="AJ221" s="21">
        <f t="shared" si="42"/>
        <v>3259.85</v>
      </c>
      <c r="AK221" s="22">
        <f t="shared" si="43"/>
        <v>171572</v>
      </c>
      <c r="AL221" s="20" t="s">
        <v>659</v>
      </c>
      <c r="AM221" s="20">
        <f>$AJ221*VLOOKUP($AL221,Sheet2!$C$1:$D$66,2,FALSE)</f>
        <v>1178.1555514894242</v>
      </c>
    </row>
    <row r="222" spans="1:39" x14ac:dyDescent="0.25">
      <c r="A222" s="1">
        <v>42433</v>
      </c>
      <c r="B222" s="2">
        <v>18076</v>
      </c>
      <c r="C222" s="3">
        <v>0</v>
      </c>
      <c r="D222" s="4">
        <v>2</v>
      </c>
      <c r="E222" s="5" t="s">
        <v>59</v>
      </c>
      <c r="F222" s="6">
        <v>561.78</v>
      </c>
      <c r="G222" s="7" t="s">
        <v>22</v>
      </c>
      <c r="H222" s="8" t="s">
        <v>23</v>
      </c>
      <c r="I222" s="9">
        <v>97.132999999999996</v>
      </c>
      <c r="J222" s="6">
        <v>0</v>
      </c>
      <c r="K222" s="6">
        <v>147.65</v>
      </c>
      <c r="L222" s="6">
        <v>1845.55</v>
      </c>
      <c r="M222" s="6">
        <v>1993.2</v>
      </c>
      <c r="N222" s="10" t="s">
        <v>38</v>
      </c>
      <c r="O222" s="10" t="s">
        <v>161</v>
      </c>
      <c r="P222" s="11" t="s">
        <v>32</v>
      </c>
      <c r="Q222" s="11" t="s">
        <v>52</v>
      </c>
      <c r="R222" s="1">
        <v>42370</v>
      </c>
      <c r="S222" s="1">
        <v>42593</v>
      </c>
      <c r="T222" s="12" t="s">
        <v>25</v>
      </c>
      <c r="U222" s="13" t="s">
        <v>239</v>
      </c>
      <c r="V222" s="13" t="s">
        <v>101</v>
      </c>
      <c r="W222" t="s">
        <v>188</v>
      </c>
      <c r="X222" s="16" t="str">
        <f t="shared" si="30"/>
        <v xml:space="preserve">MEC (Switzerland) - CHE - Bongrain - 2016_A_deux_c'est_mieux_cw6-10 - </v>
      </c>
      <c r="Y222" s="17" t="s">
        <v>410</v>
      </c>
      <c r="Z222" s="16" t="str">
        <f t="shared" si="31"/>
        <v>Mediacom (Switzerland)</v>
      </c>
      <c r="AA222" s="16" t="str">
        <f t="shared" si="32"/>
        <v>MEC (Switzerland) - CHE - Bongrain</v>
      </c>
      <c r="AB222" s="16" t="str">
        <f t="shared" si="33"/>
        <v>Xaxis Premium_XAXIS-XP-HP-F</v>
      </c>
      <c r="AC222" s="16" t="str">
        <f>VLOOKUP($U222,Sheet3!$A$1:$D$438,3,FALSE)</f>
        <v>08.02.2016</v>
      </c>
      <c r="AD222" s="16" t="str">
        <f>VLOOKUP($U222,Sheet3!$A$1:$D$438,4,FALSE)</f>
        <v>13.03.2016</v>
      </c>
      <c r="AE222" s="20" t="str">
        <f t="shared" si="34"/>
        <v>Xaxis Premium_XAXIS-XP-HP-F_Februar 2016</v>
      </c>
      <c r="AF222" s="20" t="s">
        <v>415</v>
      </c>
      <c r="AG222" s="20" t="str">
        <f t="shared" si="35"/>
        <v>Xaxis Premium</v>
      </c>
      <c r="AH222" s="20" t="s">
        <v>420</v>
      </c>
      <c r="AI222" s="21">
        <f t="shared" si="41"/>
        <v>19.000236788732973</v>
      </c>
      <c r="AJ222" s="21">
        <f t="shared" si="42"/>
        <v>1845.55</v>
      </c>
      <c r="AK222" s="22">
        <f t="shared" si="43"/>
        <v>97133</v>
      </c>
      <c r="AL222" s="20" t="s">
        <v>659</v>
      </c>
      <c r="AM222" s="20">
        <f>$AJ222*VLOOKUP($AL222,Sheet2!$C$1:$D$66,2,FALSE)</f>
        <v>667.00767766961872</v>
      </c>
    </row>
    <row r="223" spans="1:39" x14ac:dyDescent="0.25">
      <c r="A223" s="1">
        <v>42433</v>
      </c>
      <c r="B223" s="2">
        <v>18077</v>
      </c>
      <c r="C223" s="3">
        <v>0</v>
      </c>
      <c r="D223" s="4">
        <v>1</v>
      </c>
      <c r="E223" s="5" t="s">
        <v>72</v>
      </c>
      <c r="F223" s="6">
        <v>1792.96</v>
      </c>
      <c r="G223" s="7" t="s">
        <v>22</v>
      </c>
      <c r="H223" s="8" t="s">
        <v>23</v>
      </c>
      <c r="I223" s="9">
        <v>106.06100000000001</v>
      </c>
      <c r="J223" s="6">
        <v>0</v>
      </c>
      <c r="K223" s="6">
        <v>280</v>
      </c>
      <c r="L223" s="6">
        <v>3500</v>
      </c>
      <c r="M223" s="6">
        <v>3780</v>
      </c>
      <c r="N223" s="10" t="s">
        <v>38</v>
      </c>
      <c r="O223" s="10" t="s">
        <v>161</v>
      </c>
      <c r="P223" s="11" t="s">
        <v>32</v>
      </c>
      <c r="Q223" s="11" t="s">
        <v>73</v>
      </c>
      <c r="R223" s="1">
        <v>42370</v>
      </c>
      <c r="S223" s="1">
        <v>42593</v>
      </c>
      <c r="T223" s="12" t="s">
        <v>25</v>
      </c>
      <c r="U223" s="13" t="s">
        <v>240</v>
      </c>
      <c r="V223" s="13" t="s">
        <v>101</v>
      </c>
      <c r="W223" t="s">
        <v>188</v>
      </c>
      <c r="X223" s="16" t="str">
        <f t="shared" si="30"/>
        <v xml:space="preserve">MEC (Switzerland) - CHE - Bongrain - 2016_CDD_WebTV_cw6-8 - </v>
      </c>
      <c r="Y223" s="17" t="s">
        <v>410</v>
      </c>
      <c r="Z223" s="16" t="str">
        <f t="shared" si="31"/>
        <v>Mediacom (Switzerland)</v>
      </c>
      <c r="AA223" s="16" t="str">
        <f t="shared" si="32"/>
        <v>MEC (Switzerland) - CHE - Bongrain</v>
      </c>
      <c r="AB223" s="16" t="str">
        <f t="shared" si="33"/>
        <v>Xaxis TV_XAXIS-XT-ROLLS-D</v>
      </c>
      <c r="AC223" s="16" t="str">
        <f>VLOOKUP($U223,Sheet3!$A$1:$D$438,3,FALSE)</f>
        <v>08.02.2016</v>
      </c>
      <c r="AD223" s="16" t="str">
        <f>VLOOKUP($U223,Sheet3!$A$1:$D$438,4,FALSE)</f>
        <v>28.02.2016</v>
      </c>
      <c r="AE223" s="20" t="str">
        <f t="shared" si="34"/>
        <v>Xaxis TV_XAXIS-XT-ROLLS-D_Februar 2016</v>
      </c>
      <c r="AF223" s="20" t="s">
        <v>816</v>
      </c>
      <c r="AG223" s="20" t="str">
        <f t="shared" si="35"/>
        <v>Xaxis TV</v>
      </c>
      <c r="AH223" s="20" t="s">
        <v>420</v>
      </c>
      <c r="AI223" s="21">
        <f t="shared" si="41"/>
        <v>32.999877429026697</v>
      </c>
      <c r="AJ223" s="21">
        <f t="shared" si="42"/>
        <v>3500</v>
      </c>
      <c r="AK223" s="22">
        <f t="shared" si="43"/>
        <v>106061</v>
      </c>
      <c r="AL223" s="20" t="s">
        <v>660</v>
      </c>
      <c r="AM223" s="20">
        <f>$AJ223*VLOOKUP($AL223,Sheet2!$C$1:$D$66,2,FALSE)</f>
        <v>1575</v>
      </c>
    </row>
    <row r="224" spans="1:39" x14ac:dyDescent="0.25">
      <c r="A224" s="1">
        <v>42433</v>
      </c>
      <c r="B224" s="2">
        <v>18077</v>
      </c>
      <c r="C224" s="3">
        <v>0</v>
      </c>
      <c r="D224" s="4">
        <v>3</v>
      </c>
      <c r="E224" s="5" t="s">
        <v>72</v>
      </c>
      <c r="F224" s="6">
        <v>1792.96</v>
      </c>
      <c r="G224" s="7" t="s">
        <v>22</v>
      </c>
      <c r="H224" s="8" t="s">
        <v>23</v>
      </c>
      <c r="I224" s="9">
        <v>106.06100000000001</v>
      </c>
      <c r="J224" s="6">
        <v>0</v>
      </c>
      <c r="K224" s="6">
        <v>280</v>
      </c>
      <c r="L224" s="6">
        <v>3500</v>
      </c>
      <c r="M224" s="6">
        <v>3780</v>
      </c>
      <c r="N224" s="10" t="s">
        <v>38</v>
      </c>
      <c r="O224" s="10" t="s">
        <v>161</v>
      </c>
      <c r="P224" s="11" t="s">
        <v>32</v>
      </c>
      <c r="Q224" s="11" t="s">
        <v>73</v>
      </c>
      <c r="R224" s="1">
        <v>42370</v>
      </c>
      <c r="S224" s="1">
        <v>42593</v>
      </c>
      <c r="T224" s="12" t="s">
        <v>25</v>
      </c>
      <c r="U224" s="13" t="s">
        <v>240</v>
      </c>
      <c r="V224" s="13" t="s">
        <v>101</v>
      </c>
      <c r="W224" t="s">
        <v>188</v>
      </c>
      <c r="X224" s="16" t="str">
        <f t="shared" si="30"/>
        <v xml:space="preserve">MEC (Switzerland) - CHE - Bongrain - 2016_CDD_WebTV_cw6-8 - </v>
      </c>
      <c r="Y224" s="17" t="s">
        <v>410</v>
      </c>
      <c r="Z224" s="16" t="str">
        <f t="shared" si="31"/>
        <v>Mediacom (Switzerland)</v>
      </c>
      <c r="AA224" s="16" t="str">
        <f t="shared" si="32"/>
        <v>MEC (Switzerland) - CHE - Bongrain</v>
      </c>
      <c r="AB224" s="16" t="str">
        <f t="shared" si="33"/>
        <v>Xaxis TV_XAXIS-XT-ROLLS-D</v>
      </c>
      <c r="AC224" s="16" t="str">
        <f>VLOOKUP($U224,Sheet3!$A$1:$D$438,3,FALSE)</f>
        <v>08.02.2016</v>
      </c>
      <c r="AD224" s="16" t="str">
        <f>VLOOKUP($U224,Sheet3!$A$1:$D$438,4,FALSE)</f>
        <v>28.02.2016</v>
      </c>
      <c r="AE224" s="20" t="str">
        <f t="shared" si="34"/>
        <v>Xaxis TV_XAXIS-XT-ROLLS-D_Februar 2016</v>
      </c>
      <c r="AF224" s="20" t="s">
        <v>816</v>
      </c>
      <c r="AG224" s="20" t="str">
        <f t="shared" si="35"/>
        <v>Xaxis TV</v>
      </c>
      <c r="AH224" s="20" t="s">
        <v>420</v>
      </c>
      <c r="AI224" s="21">
        <f t="shared" si="41"/>
        <v>32.999877429026697</v>
      </c>
      <c r="AJ224" s="21">
        <f t="shared" si="42"/>
        <v>3500</v>
      </c>
      <c r="AK224" s="22">
        <f t="shared" si="43"/>
        <v>106061</v>
      </c>
      <c r="AL224" s="20" t="s">
        <v>660</v>
      </c>
      <c r="AM224" s="20">
        <f>$AJ224*VLOOKUP($AL224,Sheet2!$C$1:$D$66,2,FALSE)</f>
        <v>1575</v>
      </c>
    </row>
    <row r="225" spans="1:39" x14ac:dyDescent="0.25">
      <c r="A225" s="1">
        <v>42433</v>
      </c>
      <c r="B225" s="2">
        <v>18077</v>
      </c>
      <c r="C225" s="3">
        <v>0</v>
      </c>
      <c r="D225" s="4">
        <v>2</v>
      </c>
      <c r="E225" s="5" t="s">
        <v>76</v>
      </c>
      <c r="F225" s="6">
        <v>735.34</v>
      </c>
      <c r="G225" s="7" t="s">
        <v>22</v>
      </c>
      <c r="H225" s="8" t="s">
        <v>23</v>
      </c>
      <c r="I225" s="9">
        <v>45.454999999999998</v>
      </c>
      <c r="J225" s="6">
        <v>0</v>
      </c>
      <c r="K225" s="6">
        <v>120</v>
      </c>
      <c r="L225" s="6">
        <v>1500</v>
      </c>
      <c r="M225" s="6">
        <v>1620</v>
      </c>
      <c r="N225" s="10" t="s">
        <v>38</v>
      </c>
      <c r="O225" s="10" t="s">
        <v>161</v>
      </c>
      <c r="P225" s="11" t="s">
        <v>32</v>
      </c>
      <c r="Q225" s="11" t="s">
        <v>73</v>
      </c>
      <c r="R225" s="1">
        <v>42370</v>
      </c>
      <c r="S225" s="1">
        <v>42593</v>
      </c>
      <c r="T225" s="12" t="s">
        <v>25</v>
      </c>
      <c r="U225" s="13" t="s">
        <v>240</v>
      </c>
      <c r="V225" s="13" t="s">
        <v>101</v>
      </c>
      <c r="W225" t="s">
        <v>188</v>
      </c>
      <c r="X225" s="16" t="str">
        <f t="shared" si="30"/>
        <v xml:space="preserve">MEC (Switzerland) - CHE - Bongrain - 2016_CDD_WebTV_cw6-8 - </v>
      </c>
      <c r="Y225" s="17" t="s">
        <v>410</v>
      </c>
      <c r="Z225" s="16" t="str">
        <f t="shared" si="31"/>
        <v>Mediacom (Switzerland)</v>
      </c>
      <c r="AA225" s="16" t="str">
        <f t="shared" si="32"/>
        <v>MEC (Switzerland) - CHE - Bongrain</v>
      </c>
      <c r="AB225" s="16" t="str">
        <f t="shared" si="33"/>
        <v>Xaxis TV_XAXIS-XT-ROLLS-F</v>
      </c>
      <c r="AC225" s="16" t="str">
        <f>VLOOKUP($U225,Sheet3!$A$1:$D$438,3,FALSE)</f>
        <v>08.02.2016</v>
      </c>
      <c r="AD225" s="16" t="str">
        <f>VLOOKUP($U225,Sheet3!$A$1:$D$438,4,FALSE)</f>
        <v>28.02.2016</v>
      </c>
      <c r="AE225" s="20" t="str">
        <f t="shared" si="34"/>
        <v>Xaxis TV_XAXIS-XT-ROLLS-F_Februar 2016</v>
      </c>
      <c r="AF225" s="20" t="s">
        <v>816</v>
      </c>
      <c r="AG225" s="20" t="str">
        <f t="shared" si="35"/>
        <v>Xaxis TV</v>
      </c>
      <c r="AH225" s="20" t="s">
        <v>420</v>
      </c>
      <c r="AI225" s="21">
        <f t="shared" si="41"/>
        <v>32.999670003299968</v>
      </c>
      <c r="AJ225" s="21">
        <f t="shared" si="42"/>
        <v>1500</v>
      </c>
      <c r="AK225" s="22">
        <f t="shared" si="43"/>
        <v>45455</v>
      </c>
      <c r="AL225" s="20" t="s">
        <v>660</v>
      </c>
      <c r="AM225" s="20">
        <f>$AJ225*VLOOKUP($AL225,Sheet2!$C$1:$D$66,2,FALSE)</f>
        <v>675</v>
      </c>
    </row>
    <row r="226" spans="1:39" x14ac:dyDescent="0.25">
      <c r="A226" s="1">
        <v>42433</v>
      </c>
      <c r="B226" s="2">
        <v>18077</v>
      </c>
      <c r="C226" s="3">
        <v>0</v>
      </c>
      <c r="D226" s="4">
        <v>4</v>
      </c>
      <c r="E226" s="5" t="s">
        <v>76</v>
      </c>
      <c r="F226" s="6">
        <v>735.34</v>
      </c>
      <c r="G226" s="7" t="s">
        <v>22</v>
      </c>
      <c r="H226" s="8" t="s">
        <v>23</v>
      </c>
      <c r="I226" s="9">
        <v>45.454999999999998</v>
      </c>
      <c r="J226" s="6">
        <v>0</v>
      </c>
      <c r="K226" s="6">
        <v>120</v>
      </c>
      <c r="L226" s="6">
        <v>1500</v>
      </c>
      <c r="M226" s="6">
        <v>1620</v>
      </c>
      <c r="N226" s="10" t="s">
        <v>38</v>
      </c>
      <c r="O226" s="10" t="s">
        <v>161</v>
      </c>
      <c r="P226" s="11" t="s">
        <v>32</v>
      </c>
      <c r="Q226" s="11" t="s">
        <v>73</v>
      </c>
      <c r="R226" s="1">
        <v>42370</v>
      </c>
      <c r="S226" s="1">
        <v>42593</v>
      </c>
      <c r="T226" s="12" t="s">
        <v>25</v>
      </c>
      <c r="U226" s="13" t="s">
        <v>240</v>
      </c>
      <c r="V226" s="13" t="s">
        <v>101</v>
      </c>
      <c r="W226" t="s">
        <v>188</v>
      </c>
      <c r="X226" s="16" t="str">
        <f t="shared" si="30"/>
        <v xml:space="preserve">MEC (Switzerland) - CHE - Bongrain - 2016_CDD_WebTV_cw6-8 - </v>
      </c>
      <c r="Y226" s="17" t="s">
        <v>410</v>
      </c>
      <c r="Z226" s="16" t="str">
        <f t="shared" si="31"/>
        <v>Mediacom (Switzerland)</v>
      </c>
      <c r="AA226" s="16" t="str">
        <f t="shared" si="32"/>
        <v>MEC (Switzerland) - CHE - Bongrain</v>
      </c>
      <c r="AB226" s="16" t="str">
        <f t="shared" si="33"/>
        <v>Xaxis TV_XAXIS-XT-ROLLS-F</v>
      </c>
      <c r="AC226" s="16" t="str">
        <f>VLOOKUP($U226,Sheet3!$A$1:$D$438,3,FALSE)</f>
        <v>08.02.2016</v>
      </c>
      <c r="AD226" s="16" t="str">
        <f>VLOOKUP($U226,Sheet3!$A$1:$D$438,4,FALSE)</f>
        <v>28.02.2016</v>
      </c>
      <c r="AE226" s="20" t="str">
        <f t="shared" si="34"/>
        <v>Xaxis TV_XAXIS-XT-ROLLS-F_Februar 2016</v>
      </c>
      <c r="AF226" s="20" t="s">
        <v>816</v>
      </c>
      <c r="AG226" s="20" t="str">
        <f t="shared" si="35"/>
        <v>Xaxis TV</v>
      </c>
      <c r="AH226" s="20" t="s">
        <v>420</v>
      </c>
      <c r="AI226" s="21">
        <f t="shared" si="41"/>
        <v>32.999670003299968</v>
      </c>
      <c r="AJ226" s="21">
        <f t="shared" si="42"/>
        <v>1500</v>
      </c>
      <c r="AK226" s="22">
        <f t="shared" si="43"/>
        <v>45455</v>
      </c>
      <c r="AL226" s="20" t="s">
        <v>660</v>
      </c>
      <c r="AM226" s="20">
        <f>$AJ226*VLOOKUP($AL226,Sheet2!$C$1:$D$66,2,FALSE)</f>
        <v>675</v>
      </c>
    </row>
    <row r="227" spans="1:39" x14ac:dyDescent="0.25">
      <c r="A227" s="1">
        <v>42433</v>
      </c>
      <c r="B227" s="2">
        <v>18078</v>
      </c>
      <c r="C227" s="3">
        <v>0</v>
      </c>
      <c r="D227" s="4">
        <v>5</v>
      </c>
      <c r="E227" s="5" t="s">
        <v>41</v>
      </c>
      <c r="F227" s="6">
        <v>24.72</v>
      </c>
      <c r="G227" s="7" t="s">
        <v>22</v>
      </c>
      <c r="H227" s="8" t="s">
        <v>23</v>
      </c>
      <c r="I227" s="9">
        <v>2.6150000000000002</v>
      </c>
      <c r="J227" s="6">
        <v>0</v>
      </c>
      <c r="K227" s="6">
        <v>5.45</v>
      </c>
      <c r="L227" s="6">
        <v>68</v>
      </c>
      <c r="M227" s="6">
        <v>73.45</v>
      </c>
      <c r="N227" s="10" t="s">
        <v>38</v>
      </c>
      <c r="O227" s="10" t="s">
        <v>161</v>
      </c>
      <c r="P227" s="11" t="s">
        <v>32</v>
      </c>
      <c r="Q227" s="11" t="s">
        <v>37</v>
      </c>
      <c r="R227" s="1">
        <v>42370</v>
      </c>
      <c r="S227" s="1">
        <v>42593</v>
      </c>
      <c r="T227" s="12" t="s">
        <v>25</v>
      </c>
      <c r="U227" s="13" t="s">
        <v>237</v>
      </c>
      <c r="V227" s="13" t="s">
        <v>101</v>
      </c>
      <c r="W227" t="s">
        <v>188</v>
      </c>
      <c r="X227" s="16" t="str">
        <f t="shared" si="30"/>
        <v xml:space="preserve">MEC (Switzerland) - CHE - Bongrain - 2016_Le_Fromage - </v>
      </c>
      <c r="Y227" s="17" t="s">
        <v>410</v>
      </c>
      <c r="Z227" s="16" t="str">
        <f t="shared" si="31"/>
        <v>Mediacom (Switzerland)</v>
      </c>
      <c r="AA227" s="16" t="str">
        <f t="shared" si="32"/>
        <v>MEC (Switzerland) - CHE - Bongrain</v>
      </c>
      <c r="AB227" s="16" t="str">
        <f t="shared" si="33"/>
        <v>Xaxis Mobile_XAXIS-XM-MRT-D</v>
      </c>
      <c r="AC227" s="16" t="str">
        <f>VLOOKUP($U227,Sheet3!$A$1:$D$438,3,FALSE)</f>
        <v>29.02.2016</v>
      </c>
      <c r="AD227" s="16" t="str">
        <f>VLOOKUP($U227,Sheet3!$A$1:$D$438,4,FALSE)</f>
        <v>03.04.2016</v>
      </c>
      <c r="AE227" s="20" t="str">
        <f t="shared" si="34"/>
        <v>Xaxis Mobile_XAXIS-XM-MRT-D_Februar 2016</v>
      </c>
      <c r="AF227" s="20" t="s">
        <v>416</v>
      </c>
      <c r="AG227" s="20" t="str">
        <f t="shared" si="35"/>
        <v>Xaxis Mobile</v>
      </c>
      <c r="AH227" s="20" t="s">
        <v>420</v>
      </c>
      <c r="AI227" s="21">
        <f t="shared" si="41"/>
        <v>26.003824091778203</v>
      </c>
      <c r="AJ227" s="21">
        <f t="shared" si="42"/>
        <v>68</v>
      </c>
      <c r="AK227" s="22">
        <f t="shared" si="43"/>
        <v>2615</v>
      </c>
      <c r="AL227" s="20" t="s">
        <v>666</v>
      </c>
      <c r="AM227" s="20">
        <f>$AJ227*VLOOKUP($AL227,Sheet2!$C$1:$D$66,2,FALSE)</f>
        <v>16.32</v>
      </c>
    </row>
    <row r="228" spans="1:39" x14ac:dyDescent="0.25">
      <c r="A228" s="1">
        <v>42433</v>
      </c>
      <c r="B228" s="2">
        <v>18078</v>
      </c>
      <c r="C228" s="3">
        <v>0</v>
      </c>
      <c r="D228" s="4">
        <v>6</v>
      </c>
      <c r="E228" s="5" t="s">
        <v>45</v>
      </c>
      <c r="F228" s="6">
        <v>4.2</v>
      </c>
      <c r="G228" s="7" t="s">
        <v>22</v>
      </c>
      <c r="H228" s="8" t="s">
        <v>23</v>
      </c>
      <c r="I228" s="9">
        <v>1.0880000000000001</v>
      </c>
      <c r="J228" s="6">
        <v>0</v>
      </c>
      <c r="K228" s="6">
        <v>2.25</v>
      </c>
      <c r="L228" s="6">
        <v>28.3</v>
      </c>
      <c r="M228" s="6">
        <v>30.55</v>
      </c>
      <c r="N228" s="10" t="s">
        <v>38</v>
      </c>
      <c r="O228" s="10" t="s">
        <v>161</v>
      </c>
      <c r="P228" s="11" t="s">
        <v>32</v>
      </c>
      <c r="Q228" s="11" t="s">
        <v>37</v>
      </c>
      <c r="R228" s="1">
        <v>42370</v>
      </c>
      <c r="S228" s="1">
        <v>42593</v>
      </c>
      <c r="T228" s="12" t="s">
        <v>25</v>
      </c>
      <c r="U228" s="13" t="s">
        <v>237</v>
      </c>
      <c r="V228" s="13" t="s">
        <v>101</v>
      </c>
      <c r="W228" t="s">
        <v>188</v>
      </c>
      <c r="X228" s="16" t="str">
        <f t="shared" si="30"/>
        <v xml:space="preserve">MEC (Switzerland) - CHE - Bongrain - 2016_Le_Fromage - </v>
      </c>
      <c r="Y228" s="17" t="s">
        <v>410</v>
      </c>
      <c r="Z228" s="16" t="str">
        <f t="shared" si="31"/>
        <v>Mediacom (Switzerland)</v>
      </c>
      <c r="AA228" s="16" t="str">
        <f t="shared" si="32"/>
        <v>MEC (Switzerland) - CHE - Bongrain</v>
      </c>
      <c r="AB228" s="16" t="str">
        <f t="shared" si="33"/>
        <v>Xaxis Mobile_XAXIS-XM-MRT-F</v>
      </c>
      <c r="AC228" s="16" t="str">
        <f>VLOOKUP($U228,Sheet3!$A$1:$D$438,3,FALSE)</f>
        <v>29.02.2016</v>
      </c>
      <c r="AD228" s="16" t="str">
        <f>VLOOKUP($U228,Sheet3!$A$1:$D$438,4,FALSE)</f>
        <v>03.04.2016</v>
      </c>
      <c r="AE228" s="20" t="str">
        <f t="shared" si="34"/>
        <v>Xaxis Mobile_XAXIS-XM-MRT-F_Februar 2016</v>
      </c>
      <c r="AF228" s="20" t="s">
        <v>416</v>
      </c>
      <c r="AG228" s="20" t="str">
        <f t="shared" si="35"/>
        <v>Xaxis Mobile</v>
      </c>
      <c r="AH228" s="20" t="s">
        <v>420</v>
      </c>
      <c r="AI228" s="21">
        <f t="shared" si="41"/>
        <v>26.011029411764707</v>
      </c>
      <c r="AJ228" s="21">
        <f t="shared" si="42"/>
        <v>28.3</v>
      </c>
      <c r="AK228" s="22">
        <f t="shared" si="43"/>
        <v>1088</v>
      </c>
      <c r="AL228" s="20" t="s">
        <v>666</v>
      </c>
      <c r="AM228" s="20">
        <f>$AJ228*VLOOKUP($AL228,Sheet2!$C$1:$D$66,2,FALSE)</f>
        <v>6.7919999999999998</v>
      </c>
    </row>
    <row r="229" spans="1:39" x14ac:dyDescent="0.25">
      <c r="A229" s="1">
        <v>42433</v>
      </c>
      <c r="B229" s="2">
        <v>18078</v>
      </c>
      <c r="C229" s="3">
        <v>0</v>
      </c>
      <c r="D229" s="4">
        <v>1</v>
      </c>
      <c r="E229" s="5" t="s">
        <v>53</v>
      </c>
      <c r="F229" s="6">
        <v>38.22</v>
      </c>
      <c r="G229" s="7" t="s">
        <v>22</v>
      </c>
      <c r="H229" s="8" t="s">
        <v>23</v>
      </c>
      <c r="I229" s="9">
        <v>6.0030000000000001</v>
      </c>
      <c r="J229" s="6">
        <v>0</v>
      </c>
      <c r="K229" s="6">
        <v>9.1</v>
      </c>
      <c r="L229" s="6">
        <v>114.05</v>
      </c>
      <c r="M229" s="6">
        <v>123.15</v>
      </c>
      <c r="N229" s="10" t="s">
        <v>38</v>
      </c>
      <c r="O229" s="10" t="s">
        <v>161</v>
      </c>
      <c r="P229" s="11" t="s">
        <v>32</v>
      </c>
      <c r="Q229" s="11" t="s">
        <v>52</v>
      </c>
      <c r="R229" s="1">
        <v>42370</v>
      </c>
      <c r="S229" s="1">
        <v>42593</v>
      </c>
      <c r="T229" s="12" t="s">
        <v>25</v>
      </c>
      <c r="U229" s="13" t="s">
        <v>237</v>
      </c>
      <c r="V229" s="13" t="s">
        <v>101</v>
      </c>
      <c r="W229" t="s">
        <v>188</v>
      </c>
      <c r="X229" s="16" t="str">
        <f t="shared" si="30"/>
        <v xml:space="preserve">MEC (Switzerland) - CHE - Bongrain - 2016_Le_Fromage - </v>
      </c>
      <c r="Y229" s="17" t="s">
        <v>410</v>
      </c>
      <c r="Z229" s="16" t="str">
        <f t="shared" si="31"/>
        <v>Mediacom (Switzerland)</v>
      </c>
      <c r="AA229" s="16" t="str">
        <f t="shared" si="32"/>
        <v>MEC (Switzerland) - CHE - Bongrain</v>
      </c>
      <c r="AB229" s="16" t="str">
        <f t="shared" si="33"/>
        <v>Xaxis Premium_XAXIS-XP-HP-D</v>
      </c>
      <c r="AC229" s="16" t="str">
        <f>VLOOKUP($U229,Sheet3!$A$1:$D$438,3,FALSE)</f>
        <v>29.02.2016</v>
      </c>
      <c r="AD229" s="16" t="str">
        <f>VLOOKUP($U229,Sheet3!$A$1:$D$438,4,FALSE)</f>
        <v>03.04.2016</v>
      </c>
      <c r="AE229" s="20" t="str">
        <f t="shared" si="34"/>
        <v>Xaxis Premium_XAXIS-XP-HP-D_Februar 2016</v>
      </c>
      <c r="AF229" s="20" t="s">
        <v>415</v>
      </c>
      <c r="AG229" s="20" t="str">
        <f t="shared" si="35"/>
        <v>Xaxis Premium</v>
      </c>
      <c r="AH229" s="20" t="s">
        <v>420</v>
      </c>
      <c r="AI229" s="21">
        <f t="shared" si="41"/>
        <v>18.998833916375144</v>
      </c>
      <c r="AJ229" s="21">
        <f t="shared" si="42"/>
        <v>114.05</v>
      </c>
      <c r="AK229" s="22">
        <f t="shared" si="43"/>
        <v>6003</v>
      </c>
      <c r="AL229" s="20" t="s">
        <v>659</v>
      </c>
      <c r="AM229" s="20">
        <f>$AJ229*VLOOKUP($AL229,Sheet2!$C$1:$D$66,2,FALSE)</f>
        <v>41.219271023933253</v>
      </c>
    </row>
    <row r="230" spans="1:39" x14ac:dyDescent="0.25">
      <c r="A230" s="1">
        <v>42433</v>
      </c>
      <c r="B230" s="2">
        <v>18078</v>
      </c>
      <c r="C230" s="3">
        <v>0</v>
      </c>
      <c r="D230" s="4">
        <v>3</v>
      </c>
      <c r="E230" s="5" t="s">
        <v>53</v>
      </c>
      <c r="F230" s="6">
        <v>25.49</v>
      </c>
      <c r="G230" s="7" t="s">
        <v>22</v>
      </c>
      <c r="H230" s="8" t="s">
        <v>23</v>
      </c>
      <c r="I230" s="9">
        <v>4.0039999999999996</v>
      </c>
      <c r="J230" s="6">
        <v>0</v>
      </c>
      <c r="K230" s="6">
        <v>7.35</v>
      </c>
      <c r="L230" s="6">
        <v>92.1</v>
      </c>
      <c r="M230" s="6">
        <v>99.45</v>
      </c>
      <c r="N230" s="10" t="s">
        <v>38</v>
      </c>
      <c r="O230" s="10" t="s">
        <v>161</v>
      </c>
      <c r="P230" s="11" t="s">
        <v>32</v>
      </c>
      <c r="Q230" s="11" t="s">
        <v>52</v>
      </c>
      <c r="R230" s="1">
        <v>42370</v>
      </c>
      <c r="S230" s="1">
        <v>42593</v>
      </c>
      <c r="T230" s="12" t="s">
        <v>25</v>
      </c>
      <c r="U230" s="13" t="s">
        <v>237</v>
      </c>
      <c r="V230" s="13" t="s">
        <v>101</v>
      </c>
      <c r="W230" t="s">
        <v>188</v>
      </c>
      <c r="X230" s="16" t="str">
        <f t="shared" si="30"/>
        <v xml:space="preserve">MEC (Switzerland) - CHE - Bongrain - 2016_Le_Fromage - </v>
      </c>
      <c r="Y230" s="17" t="s">
        <v>410</v>
      </c>
      <c r="Z230" s="16" t="str">
        <f t="shared" si="31"/>
        <v>Mediacom (Switzerland)</v>
      </c>
      <c r="AA230" s="16" t="str">
        <f t="shared" si="32"/>
        <v>MEC (Switzerland) - CHE - Bongrain</v>
      </c>
      <c r="AB230" s="16" t="str">
        <f t="shared" si="33"/>
        <v>Xaxis Premium_XAXIS-XP-HP-D</v>
      </c>
      <c r="AC230" s="16" t="str">
        <f>VLOOKUP($U230,Sheet3!$A$1:$D$438,3,FALSE)</f>
        <v>29.02.2016</v>
      </c>
      <c r="AD230" s="16" t="str">
        <f>VLOOKUP($U230,Sheet3!$A$1:$D$438,4,FALSE)</f>
        <v>03.04.2016</v>
      </c>
      <c r="AE230" s="20" t="str">
        <f t="shared" si="34"/>
        <v>Xaxis Premium_XAXIS-XP-HP-D_Februar 2016</v>
      </c>
      <c r="AF230" s="20" t="s">
        <v>415</v>
      </c>
      <c r="AG230" s="20" t="str">
        <f t="shared" si="35"/>
        <v>Xaxis Premium</v>
      </c>
      <c r="AH230" s="20" t="s">
        <v>420</v>
      </c>
      <c r="AI230" s="21">
        <f t="shared" si="41"/>
        <v>23.001998001998</v>
      </c>
      <c r="AJ230" s="21">
        <f t="shared" si="42"/>
        <v>92.1</v>
      </c>
      <c r="AK230" s="22">
        <f t="shared" si="43"/>
        <v>4003.9999999999995</v>
      </c>
      <c r="AL230" s="20" t="s">
        <v>659</v>
      </c>
      <c r="AM230" s="20">
        <f>$AJ230*VLOOKUP($AL230,Sheet2!$C$1:$D$66,2,FALSE)</f>
        <v>33.286232891751446</v>
      </c>
    </row>
    <row r="231" spans="1:39" x14ac:dyDescent="0.25">
      <c r="A231" s="1">
        <v>42433</v>
      </c>
      <c r="B231" s="2">
        <v>18078</v>
      </c>
      <c r="C231" s="3">
        <v>0</v>
      </c>
      <c r="D231" s="4">
        <v>2</v>
      </c>
      <c r="E231" s="5" t="s">
        <v>59</v>
      </c>
      <c r="F231" s="6">
        <v>9.7200000000000006</v>
      </c>
      <c r="G231" s="7" t="s">
        <v>22</v>
      </c>
      <c r="H231" s="8" t="s">
        <v>23</v>
      </c>
      <c r="I231" s="9">
        <v>1.681</v>
      </c>
      <c r="J231" s="6">
        <v>0</v>
      </c>
      <c r="K231" s="6">
        <v>2.5499999999999998</v>
      </c>
      <c r="L231" s="6">
        <v>31.95</v>
      </c>
      <c r="M231" s="6">
        <v>34.5</v>
      </c>
      <c r="N231" s="10" t="s">
        <v>38</v>
      </c>
      <c r="O231" s="10" t="s">
        <v>161</v>
      </c>
      <c r="P231" s="11" t="s">
        <v>32</v>
      </c>
      <c r="Q231" s="11" t="s">
        <v>52</v>
      </c>
      <c r="R231" s="1">
        <v>42370</v>
      </c>
      <c r="S231" s="1">
        <v>42593</v>
      </c>
      <c r="T231" s="12" t="s">
        <v>25</v>
      </c>
      <c r="U231" s="13" t="s">
        <v>237</v>
      </c>
      <c r="V231" s="13" t="s">
        <v>101</v>
      </c>
      <c r="W231" t="s">
        <v>188</v>
      </c>
      <c r="X231" s="16" t="str">
        <f t="shared" si="30"/>
        <v xml:space="preserve">MEC (Switzerland) - CHE - Bongrain - 2016_Le_Fromage - </v>
      </c>
      <c r="Y231" s="17" t="s">
        <v>410</v>
      </c>
      <c r="Z231" s="16" t="str">
        <f t="shared" si="31"/>
        <v>Mediacom (Switzerland)</v>
      </c>
      <c r="AA231" s="16" t="str">
        <f t="shared" si="32"/>
        <v>MEC (Switzerland) - CHE - Bongrain</v>
      </c>
      <c r="AB231" s="16" t="str">
        <f t="shared" si="33"/>
        <v>Xaxis Premium_XAXIS-XP-HP-F</v>
      </c>
      <c r="AC231" s="16" t="str">
        <f>VLOOKUP($U231,Sheet3!$A$1:$D$438,3,FALSE)</f>
        <v>29.02.2016</v>
      </c>
      <c r="AD231" s="16" t="str">
        <f>VLOOKUP($U231,Sheet3!$A$1:$D$438,4,FALSE)</f>
        <v>03.04.2016</v>
      </c>
      <c r="AE231" s="20" t="str">
        <f t="shared" si="34"/>
        <v>Xaxis Premium_XAXIS-XP-HP-F_Februar 2016</v>
      </c>
      <c r="AF231" s="20" t="s">
        <v>415</v>
      </c>
      <c r="AG231" s="20" t="str">
        <f t="shared" si="35"/>
        <v>Xaxis Premium</v>
      </c>
      <c r="AH231" s="20" t="s">
        <v>420</v>
      </c>
      <c r="AI231" s="21">
        <f t="shared" si="41"/>
        <v>19.006543723973827</v>
      </c>
      <c r="AJ231" s="21">
        <f t="shared" si="42"/>
        <v>31.95</v>
      </c>
      <c r="AK231" s="22">
        <f t="shared" si="43"/>
        <v>1681</v>
      </c>
      <c r="AL231" s="20" t="s">
        <v>659</v>
      </c>
      <c r="AM231" s="20">
        <f>$AJ231*VLOOKUP($AL231,Sheet2!$C$1:$D$66,2,FALSE)</f>
        <v>11.547178511307912</v>
      </c>
    </row>
    <row r="232" spans="1:39" x14ac:dyDescent="0.25">
      <c r="A232" s="1">
        <v>42433</v>
      </c>
      <c r="B232" s="2">
        <v>18078</v>
      </c>
      <c r="C232" s="3">
        <v>0</v>
      </c>
      <c r="D232" s="4">
        <v>4</v>
      </c>
      <c r="E232" s="5" t="s">
        <v>59</v>
      </c>
      <c r="F232" s="6">
        <v>9.5500000000000007</v>
      </c>
      <c r="G232" s="7" t="s">
        <v>22</v>
      </c>
      <c r="H232" s="8" t="s">
        <v>23</v>
      </c>
      <c r="I232" s="9">
        <v>1.651</v>
      </c>
      <c r="J232" s="6">
        <v>0</v>
      </c>
      <c r="K232" s="6">
        <v>3.05</v>
      </c>
      <c r="L232" s="6">
        <v>37.950000000000003</v>
      </c>
      <c r="M232" s="6">
        <v>41</v>
      </c>
      <c r="N232" s="10" t="s">
        <v>38</v>
      </c>
      <c r="O232" s="10" t="s">
        <v>161</v>
      </c>
      <c r="P232" s="11" t="s">
        <v>32</v>
      </c>
      <c r="Q232" s="11" t="s">
        <v>52</v>
      </c>
      <c r="R232" s="1">
        <v>42370</v>
      </c>
      <c r="S232" s="1">
        <v>42593</v>
      </c>
      <c r="T232" s="12" t="s">
        <v>25</v>
      </c>
      <c r="U232" s="13" t="s">
        <v>237</v>
      </c>
      <c r="V232" s="13" t="s">
        <v>101</v>
      </c>
      <c r="W232" t="s">
        <v>188</v>
      </c>
      <c r="X232" s="16" t="str">
        <f t="shared" si="30"/>
        <v xml:space="preserve">MEC (Switzerland) - CHE - Bongrain - 2016_Le_Fromage - </v>
      </c>
      <c r="Y232" s="17" t="s">
        <v>410</v>
      </c>
      <c r="Z232" s="16" t="str">
        <f t="shared" si="31"/>
        <v>Mediacom (Switzerland)</v>
      </c>
      <c r="AA232" s="16" t="str">
        <f t="shared" si="32"/>
        <v>MEC (Switzerland) - CHE - Bongrain</v>
      </c>
      <c r="AB232" s="16" t="str">
        <f t="shared" si="33"/>
        <v>Xaxis Premium_XAXIS-XP-HP-F</v>
      </c>
      <c r="AC232" s="16" t="str">
        <f>VLOOKUP($U232,Sheet3!$A$1:$D$438,3,FALSE)</f>
        <v>29.02.2016</v>
      </c>
      <c r="AD232" s="16" t="str">
        <f>VLOOKUP($U232,Sheet3!$A$1:$D$438,4,FALSE)</f>
        <v>03.04.2016</v>
      </c>
      <c r="AE232" s="20" t="str">
        <f t="shared" si="34"/>
        <v>Xaxis Premium_XAXIS-XP-HP-F_Februar 2016</v>
      </c>
      <c r="AF232" s="20" t="s">
        <v>415</v>
      </c>
      <c r="AG232" s="20" t="str">
        <f t="shared" si="35"/>
        <v>Xaxis Premium</v>
      </c>
      <c r="AH232" s="20" t="s">
        <v>420</v>
      </c>
      <c r="AI232" s="21">
        <f t="shared" si="41"/>
        <v>22.986069049061175</v>
      </c>
      <c r="AJ232" s="21">
        <f t="shared" si="42"/>
        <v>37.950000000000003</v>
      </c>
      <c r="AK232" s="22">
        <f t="shared" si="43"/>
        <v>1651</v>
      </c>
      <c r="AL232" s="20" t="s">
        <v>659</v>
      </c>
      <c r="AM232" s="20">
        <f>$AJ232*VLOOKUP($AL232,Sheet2!$C$1:$D$66,2,FALSE)</f>
        <v>13.715662738783578</v>
      </c>
    </row>
    <row r="233" spans="1:39" x14ac:dyDescent="0.25">
      <c r="A233" s="1">
        <v>42433</v>
      </c>
      <c r="B233" s="2">
        <v>18079</v>
      </c>
      <c r="C233" s="3">
        <v>0</v>
      </c>
      <c r="D233" s="4">
        <v>1</v>
      </c>
      <c r="E233" s="5" t="s">
        <v>61</v>
      </c>
      <c r="F233" s="6">
        <v>3762.32</v>
      </c>
      <c r="G233" s="7" t="s">
        <v>22</v>
      </c>
      <c r="H233" s="8" t="s">
        <v>23</v>
      </c>
      <c r="I233" s="9">
        <v>824.38400000000001</v>
      </c>
      <c r="J233" s="6">
        <v>0</v>
      </c>
      <c r="K233" s="6">
        <v>527.6</v>
      </c>
      <c r="L233" s="6">
        <v>6595.05</v>
      </c>
      <c r="M233" s="6">
        <v>7122.65</v>
      </c>
      <c r="N233" s="10" t="s">
        <v>29</v>
      </c>
      <c r="O233" s="10" t="s">
        <v>161</v>
      </c>
      <c r="P233" s="11" t="s">
        <v>32</v>
      </c>
      <c r="Q233" s="11" t="s">
        <v>52</v>
      </c>
      <c r="R233" s="1">
        <v>42370</v>
      </c>
      <c r="S233" s="1">
        <v>42593</v>
      </c>
      <c r="T233" s="12" t="s">
        <v>25</v>
      </c>
      <c r="U233" s="13" t="s">
        <v>242</v>
      </c>
      <c r="V233" s="13" t="s">
        <v>101</v>
      </c>
      <c r="W233" t="s">
        <v>190</v>
      </c>
      <c r="X233" s="16" t="str">
        <f t="shared" si="30"/>
        <v xml:space="preserve">Mediacom (Switzerland) - CHE - Credit Suisse - 2016_Invest_1._Flight - </v>
      </c>
      <c r="Y233" s="17" t="s">
        <v>410</v>
      </c>
      <c r="Z233" s="16" t="str">
        <f t="shared" si="31"/>
        <v>Mediacom (Switzerland)</v>
      </c>
      <c r="AA233" s="16" t="str">
        <f t="shared" si="32"/>
        <v>Mediacom (Switzerland) - CHE - Credit Suisse</v>
      </c>
      <c r="AB233" s="16" t="str">
        <f t="shared" si="33"/>
        <v>Xaxis Premium_XAXIS-XP-UAP-D</v>
      </c>
      <c r="AC233" s="16" t="str">
        <f>VLOOKUP($U233,Sheet3!$A$1:$D$438,3,FALSE)</f>
        <v>25.01.2016</v>
      </c>
      <c r="AD233" s="16" t="str">
        <f>VLOOKUP($U233,Sheet3!$A$1:$D$438,4,FALSE)</f>
        <v>16.03.2016</v>
      </c>
      <c r="AE233" s="20" t="str">
        <f t="shared" si="34"/>
        <v>Xaxis Premium_XAXIS-XP-UAP-D_Februar 2016</v>
      </c>
      <c r="AF233" s="20" t="s">
        <v>415</v>
      </c>
      <c r="AG233" s="20" t="str">
        <f t="shared" si="35"/>
        <v>Xaxis Premium</v>
      </c>
      <c r="AH233" s="20" t="s">
        <v>420</v>
      </c>
      <c r="AI233" s="21">
        <f t="shared" si="41"/>
        <v>7.9999733134073443</v>
      </c>
      <c r="AJ233" s="21">
        <f t="shared" si="42"/>
        <v>6595.05</v>
      </c>
      <c r="AK233" s="22">
        <f t="shared" si="43"/>
        <v>824384</v>
      </c>
      <c r="AL233" s="20" t="s">
        <v>664</v>
      </c>
      <c r="AM233" s="20">
        <f>$AJ233*VLOOKUP($AL233,Sheet2!$C$1:$D$66,2,FALSE)</f>
        <v>1673.2526513490327</v>
      </c>
    </row>
    <row r="234" spans="1:39" x14ac:dyDescent="0.25">
      <c r="A234" s="1">
        <v>42433</v>
      </c>
      <c r="B234" s="2">
        <v>18079</v>
      </c>
      <c r="C234" s="3">
        <v>0</v>
      </c>
      <c r="D234" s="4">
        <v>2</v>
      </c>
      <c r="E234" s="5" t="s">
        <v>63</v>
      </c>
      <c r="F234" s="6">
        <v>1872.35</v>
      </c>
      <c r="G234" s="7" t="s">
        <v>22</v>
      </c>
      <c r="H234" s="8" t="s">
        <v>23</v>
      </c>
      <c r="I234" s="9">
        <v>407.38600000000002</v>
      </c>
      <c r="J234" s="6">
        <v>0</v>
      </c>
      <c r="K234" s="6">
        <v>260.75</v>
      </c>
      <c r="L234" s="6">
        <v>3259.1</v>
      </c>
      <c r="M234" s="6">
        <v>3519.85</v>
      </c>
      <c r="N234" s="10" t="s">
        <v>29</v>
      </c>
      <c r="O234" s="10" t="s">
        <v>161</v>
      </c>
      <c r="P234" s="11" t="s">
        <v>32</v>
      </c>
      <c r="Q234" s="11" t="s">
        <v>52</v>
      </c>
      <c r="R234" s="1">
        <v>42370</v>
      </c>
      <c r="S234" s="1">
        <v>42593</v>
      </c>
      <c r="T234" s="12" t="s">
        <v>25</v>
      </c>
      <c r="U234" s="13" t="s">
        <v>242</v>
      </c>
      <c r="V234" s="13" t="s">
        <v>101</v>
      </c>
      <c r="W234" t="s">
        <v>190</v>
      </c>
      <c r="X234" s="16" t="str">
        <f t="shared" si="30"/>
        <v xml:space="preserve">Mediacom (Switzerland) - CHE - Credit Suisse - 2016_Invest_1._Flight - </v>
      </c>
      <c r="Y234" s="17" t="s">
        <v>410</v>
      </c>
      <c r="Z234" s="16" t="str">
        <f t="shared" si="31"/>
        <v>Mediacom (Switzerland)</v>
      </c>
      <c r="AA234" s="16" t="str">
        <f t="shared" si="32"/>
        <v>Mediacom (Switzerland) - CHE - Credit Suisse</v>
      </c>
      <c r="AB234" s="16" t="str">
        <f t="shared" si="33"/>
        <v>Xaxis Premium_XAXIS-XP-UAP-F</v>
      </c>
      <c r="AC234" s="16" t="str">
        <f>VLOOKUP($U234,Sheet3!$A$1:$D$438,3,FALSE)</f>
        <v>25.01.2016</v>
      </c>
      <c r="AD234" s="16" t="str">
        <f>VLOOKUP($U234,Sheet3!$A$1:$D$438,4,FALSE)</f>
        <v>16.03.2016</v>
      </c>
      <c r="AE234" s="20" t="str">
        <f t="shared" si="34"/>
        <v>Xaxis Premium_XAXIS-XP-UAP-F_Februar 2016</v>
      </c>
      <c r="AF234" s="20" t="s">
        <v>415</v>
      </c>
      <c r="AG234" s="20" t="str">
        <f t="shared" si="35"/>
        <v>Xaxis Premium</v>
      </c>
      <c r="AH234" s="20" t="s">
        <v>420</v>
      </c>
      <c r="AI234" s="21">
        <f t="shared" si="41"/>
        <v>8.0000294560932375</v>
      </c>
      <c r="AJ234" s="21">
        <f t="shared" si="42"/>
        <v>3259.1</v>
      </c>
      <c r="AK234" s="22">
        <f t="shared" si="43"/>
        <v>407386</v>
      </c>
      <c r="AL234" s="20" t="s">
        <v>664</v>
      </c>
      <c r="AM234" s="20">
        <f>$AJ234*VLOOKUP($AL234,Sheet2!$C$1:$D$66,2,FALSE)</f>
        <v>826.87738773953674</v>
      </c>
    </row>
    <row r="235" spans="1:39" x14ac:dyDescent="0.25">
      <c r="A235" s="1">
        <v>42433</v>
      </c>
      <c r="B235" s="2">
        <v>18079</v>
      </c>
      <c r="C235" s="3">
        <v>0</v>
      </c>
      <c r="D235" s="4">
        <v>3</v>
      </c>
      <c r="E235" s="5" t="s">
        <v>64</v>
      </c>
      <c r="F235" s="6">
        <v>188.92</v>
      </c>
      <c r="G235" s="7" t="s">
        <v>22</v>
      </c>
      <c r="H235" s="8" t="s">
        <v>23</v>
      </c>
      <c r="I235" s="9">
        <v>93.866</v>
      </c>
      <c r="J235" s="6">
        <v>0</v>
      </c>
      <c r="K235" s="6">
        <v>60.1</v>
      </c>
      <c r="L235" s="6">
        <v>750.95</v>
      </c>
      <c r="M235" s="6">
        <v>811.05</v>
      </c>
      <c r="N235" s="10" t="s">
        <v>29</v>
      </c>
      <c r="O235" s="10" t="s">
        <v>161</v>
      </c>
      <c r="P235" s="11" t="s">
        <v>32</v>
      </c>
      <c r="Q235" s="11" t="s">
        <v>52</v>
      </c>
      <c r="R235" s="1">
        <v>42370</v>
      </c>
      <c r="S235" s="1">
        <v>42593</v>
      </c>
      <c r="T235" s="12" t="s">
        <v>25</v>
      </c>
      <c r="U235" s="13" t="s">
        <v>242</v>
      </c>
      <c r="V235" s="13" t="s">
        <v>101</v>
      </c>
      <c r="W235" t="s">
        <v>190</v>
      </c>
      <c r="X235" s="16" t="str">
        <f t="shared" si="30"/>
        <v xml:space="preserve">Mediacom (Switzerland) - CHE - Credit Suisse - 2016_Invest_1._Flight - </v>
      </c>
      <c r="Y235" s="17" t="s">
        <v>410</v>
      </c>
      <c r="Z235" s="16" t="str">
        <f t="shared" si="31"/>
        <v>Mediacom (Switzerland)</v>
      </c>
      <c r="AA235" s="16" t="str">
        <f t="shared" si="32"/>
        <v>Mediacom (Switzerland) - CHE - Credit Suisse</v>
      </c>
      <c r="AB235" s="16" t="str">
        <f t="shared" si="33"/>
        <v>Xaxis Premium_XAXIS-XP-UAP-I</v>
      </c>
      <c r="AC235" s="16" t="str">
        <f>VLOOKUP($U235,Sheet3!$A$1:$D$438,3,FALSE)</f>
        <v>25.01.2016</v>
      </c>
      <c r="AD235" s="16" t="str">
        <f>VLOOKUP($U235,Sheet3!$A$1:$D$438,4,FALSE)</f>
        <v>16.03.2016</v>
      </c>
      <c r="AE235" s="20" t="str">
        <f t="shared" si="34"/>
        <v>Xaxis Premium_XAXIS-XP-UAP-I_Februar 2016</v>
      </c>
      <c r="AF235" s="20" t="s">
        <v>415</v>
      </c>
      <c r="AG235" s="20" t="str">
        <f t="shared" si="35"/>
        <v>Xaxis Premium</v>
      </c>
      <c r="AH235" s="20" t="s">
        <v>420</v>
      </c>
      <c r="AI235" s="21">
        <f t="shared" si="41"/>
        <v>8.0002343766646078</v>
      </c>
      <c r="AJ235" s="21">
        <f t="shared" si="42"/>
        <v>750.95</v>
      </c>
      <c r="AK235" s="22">
        <f t="shared" si="43"/>
        <v>93866</v>
      </c>
      <c r="AL235" s="20" t="s">
        <v>664</v>
      </c>
      <c r="AM235" s="20">
        <f>$AJ235*VLOOKUP($AL235,Sheet2!$C$1:$D$66,2,FALSE)</f>
        <v>190.52608828296314</v>
      </c>
    </row>
    <row r="236" spans="1:39" x14ac:dyDescent="0.25">
      <c r="A236" s="1">
        <v>42433</v>
      </c>
      <c r="B236" s="2">
        <v>18079</v>
      </c>
      <c r="C236" s="3">
        <v>0</v>
      </c>
      <c r="D236" s="4">
        <v>4</v>
      </c>
      <c r="E236" s="5" t="s">
        <v>65</v>
      </c>
      <c r="F236" s="6">
        <v>1842.46</v>
      </c>
      <c r="G236" s="7" t="s">
        <v>22</v>
      </c>
      <c r="H236" s="8" t="s">
        <v>23</v>
      </c>
      <c r="I236" s="9">
        <v>248.57499999999999</v>
      </c>
      <c r="J236" s="6">
        <v>0</v>
      </c>
      <c r="K236" s="6">
        <v>477.25</v>
      </c>
      <c r="L236" s="6">
        <v>5965.8</v>
      </c>
      <c r="M236" s="6">
        <v>6443.05</v>
      </c>
      <c r="N236" s="10" t="s">
        <v>29</v>
      </c>
      <c r="O236" s="10" t="s">
        <v>161</v>
      </c>
      <c r="P236" s="11" t="s">
        <v>32</v>
      </c>
      <c r="Q236" s="11" t="s">
        <v>52</v>
      </c>
      <c r="R236" s="1">
        <v>42370</v>
      </c>
      <c r="S236" s="1">
        <v>42593</v>
      </c>
      <c r="T236" s="12" t="s">
        <v>25</v>
      </c>
      <c r="U236" s="13" t="s">
        <v>242</v>
      </c>
      <c r="V236" s="13" t="s">
        <v>101</v>
      </c>
      <c r="W236" t="s">
        <v>190</v>
      </c>
      <c r="X236" s="16" t="str">
        <f t="shared" si="30"/>
        <v xml:space="preserve">Mediacom (Switzerland) - CHE - Credit Suisse - 2016_Invest_1._Flight - </v>
      </c>
      <c r="Y236" s="17" t="s">
        <v>410</v>
      </c>
      <c r="Z236" s="16" t="str">
        <f t="shared" si="31"/>
        <v>Mediacom (Switzerland)</v>
      </c>
      <c r="AA236" s="16" t="str">
        <f t="shared" si="32"/>
        <v>Mediacom (Switzerland) - CHE - Credit Suisse</v>
      </c>
      <c r="AB236" s="16" t="str">
        <f t="shared" si="33"/>
        <v>Xaxis Premium_XAXIS-XP-WB-D</v>
      </c>
      <c r="AC236" s="16" t="str">
        <f>VLOOKUP($U236,Sheet3!$A$1:$D$438,3,FALSE)</f>
        <v>25.01.2016</v>
      </c>
      <c r="AD236" s="16" t="str">
        <f>VLOOKUP($U236,Sheet3!$A$1:$D$438,4,FALSE)</f>
        <v>16.03.2016</v>
      </c>
      <c r="AE236" s="20" t="str">
        <f t="shared" si="34"/>
        <v>Xaxis Premium_XAXIS-XP-WB-D_Februar 2016</v>
      </c>
      <c r="AF236" s="20" t="s">
        <v>415</v>
      </c>
      <c r="AG236" s="20" t="str">
        <f t="shared" si="35"/>
        <v>Xaxis Premium</v>
      </c>
      <c r="AH236" s="20" t="s">
        <v>420</v>
      </c>
      <c r="AI236" s="21">
        <f t="shared" si="41"/>
        <v>24</v>
      </c>
      <c r="AJ236" s="21">
        <f t="shared" si="42"/>
        <v>5965.8</v>
      </c>
      <c r="AK236" s="22">
        <f t="shared" si="43"/>
        <v>248575</v>
      </c>
      <c r="AL236" s="20" t="s">
        <v>665</v>
      </c>
      <c r="AM236" s="20">
        <f>$AJ236*VLOOKUP($AL236,Sheet2!$C$1:$D$66,2,FALSE)</f>
        <v>2350.1135946853046</v>
      </c>
    </row>
    <row r="237" spans="1:39" x14ac:dyDescent="0.25">
      <c r="A237" s="1">
        <v>42433</v>
      </c>
      <c r="B237" s="2">
        <v>18079</v>
      </c>
      <c r="C237" s="3">
        <v>0</v>
      </c>
      <c r="D237" s="4">
        <v>5</v>
      </c>
      <c r="E237" s="5" t="s">
        <v>69</v>
      </c>
      <c r="F237" s="6">
        <v>523.54999999999995</v>
      </c>
      <c r="G237" s="7" t="s">
        <v>22</v>
      </c>
      <c r="H237" s="8" t="s">
        <v>23</v>
      </c>
      <c r="I237" s="9">
        <v>87.04</v>
      </c>
      <c r="J237" s="6">
        <v>0</v>
      </c>
      <c r="K237" s="6">
        <v>167.1</v>
      </c>
      <c r="L237" s="6">
        <v>2088.9499999999998</v>
      </c>
      <c r="M237" s="6">
        <v>2256.0500000000002</v>
      </c>
      <c r="N237" s="10" t="s">
        <v>29</v>
      </c>
      <c r="O237" s="10" t="s">
        <v>161</v>
      </c>
      <c r="P237" s="11" t="s">
        <v>32</v>
      </c>
      <c r="Q237" s="11" t="s">
        <v>52</v>
      </c>
      <c r="R237" s="1">
        <v>42370</v>
      </c>
      <c r="S237" s="1">
        <v>42593</v>
      </c>
      <c r="T237" s="12" t="s">
        <v>25</v>
      </c>
      <c r="U237" s="13" t="s">
        <v>242</v>
      </c>
      <c r="V237" s="13" t="s">
        <v>101</v>
      </c>
      <c r="W237" t="s">
        <v>190</v>
      </c>
      <c r="X237" s="16" t="str">
        <f t="shared" si="30"/>
        <v xml:space="preserve">Mediacom (Switzerland) - CHE - Credit Suisse - 2016_Invest_1._Flight - </v>
      </c>
      <c r="Y237" s="17" t="s">
        <v>410</v>
      </c>
      <c r="Z237" s="16" t="str">
        <f t="shared" si="31"/>
        <v>Mediacom (Switzerland)</v>
      </c>
      <c r="AA237" s="16" t="str">
        <f t="shared" si="32"/>
        <v>Mediacom (Switzerland) - CHE - Credit Suisse</v>
      </c>
      <c r="AB237" s="16" t="str">
        <f t="shared" si="33"/>
        <v>Xaxis Premium_XAXIS-XP-WB-F</v>
      </c>
      <c r="AC237" s="16" t="str">
        <f>VLOOKUP($U237,Sheet3!$A$1:$D$438,3,FALSE)</f>
        <v>25.01.2016</v>
      </c>
      <c r="AD237" s="16" t="str">
        <f>VLOOKUP($U237,Sheet3!$A$1:$D$438,4,FALSE)</f>
        <v>16.03.2016</v>
      </c>
      <c r="AE237" s="20" t="str">
        <f t="shared" si="34"/>
        <v>Xaxis Premium_XAXIS-XP-WB-F_Februar 2016</v>
      </c>
      <c r="AF237" s="20" t="s">
        <v>415</v>
      </c>
      <c r="AG237" s="20" t="str">
        <f t="shared" si="35"/>
        <v>Xaxis Premium</v>
      </c>
      <c r="AH237" s="20" t="s">
        <v>420</v>
      </c>
      <c r="AI237" s="21">
        <f t="shared" si="41"/>
        <v>23.999885110294116</v>
      </c>
      <c r="AJ237" s="21">
        <f t="shared" si="42"/>
        <v>2088.9499999999998</v>
      </c>
      <c r="AK237" s="22">
        <f t="shared" si="43"/>
        <v>87040</v>
      </c>
      <c r="AL237" s="20" t="s">
        <v>665</v>
      </c>
      <c r="AM237" s="20">
        <f>$AJ237*VLOOKUP($AL237,Sheet2!$C$1:$D$66,2,FALSE)</f>
        <v>822.90217466523632</v>
      </c>
    </row>
    <row r="238" spans="1:39" x14ac:dyDescent="0.25">
      <c r="A238" s="1">
        <v>42433</v>
      </c>
      <c r="B238" s="2">
        <v>18079</v>
      </c>
      <c r="C238" s="3">
        <v>0</v>
      </c>
      <c r="D238" s="4">
        <v>6</v>
      </c>
      <c r="E238" s="5" t="s">
        <v>70</v>
      </c>
      <c r="F238" s="6">
        <v>147.28</v>
      </c>
      <c r="G238" s="7" t="s">
        <v>22</v>
      </c>
      <c r="H238" s="8" t="s">
        <v>23</v>
      </c>
      <c r="I238" s="9">
        <v>25.992999999999999</v>
      </c>
      <c r="J238" s="6">
        <v>0</v>
      </c>
      <c r="K238" s="6">
        <v>49.9</v>
      </c>
      <c r="L238" s="6">
        <v>623.85</v>
      </c>
      <c r="M238" s="6">
        <v>673.75</v>
      </c>
      <c r="N238" s="10" t="s">
        <v>29</v>
      </c>
      <c r="O238" s="10" t="s">
        <v>161</v>
      </c>
      <c r="P238" s="11" t="s">
        <v>32</v>
      </c>
      <c r="Q238" s="11" t="s">
        <v>52</v>
      </c>
      <c r="R238" s="1">
        <v>42370</v>
      </c>
      <c r="S238" s="1">
        <v>42593</v>
      </c>
      <c r="T238" s="12" t="s">
        <v>25</v>
      </c>
      <c r="U238" s="13" t="s">
        <v>242</v>
      </c>
      <c r="V238" s="13" t="s">
        <v>101</v>
      </c>
      <c r="W238" t="s">
        <v>190</v>
      </c>
      <c r="X238" s="16" t="str">
        <f t="shared" si="30"/>
        <v xml:space="preserve">Mediacom (Switzerland) - CHE - Credit Suisse - 2016_Invest_1._Flight - </v>
      </c>
      <c r="Y238" s="17" t="s">
        <v>410</v>
      </c>
      <c r="Z238" s="16" t="str">
        <f t="shared" si="31"/>
        <v>Mediacom (Switzerland)</v>
      </c>
      <c r="AA238" s="16" t="str">
        <f t="shared" si="32"/>
        <v>Mediacom (Switzerland) - CHE - Credit Suisse</v>
      </c>
      <c r="AB238" s="16" t="str">
        <f t="shared" si="33"/>
        <v>Xaxis Premium_XAXIS-XP-WB-I</v>
      </c>
      <c r="AC238" s="16" t="str">
        <f>VLOOKUP($U238,Sheet3!$A$1:$D$438,3,FALSE)</f>
        <v>25.01.2016</v>
      </c>
      <c r="AD238" s="16" t="str">
        <f>VLOOKUP($U238,Sheet3!$A$1:$D$438,4,FALSE)</f>
        <v>16.03.2016</v>
      </c>
      <c r="AE238" s="20" t="str">
        <f t="shared" si="34"/>
        <v>Xaxis Premium_XAXIS-XP-WB-I_Februar 2016</v>
      </c>
      <c r="AF238" s="20" t="s">
        <v>415</v>
      </c>
      <c r="AG238" s="20" t="str">
        <f t="shared" si="35"/>
        <v>Xaxis Premium</v>
      </c>
      <c r="AH238" s="20" t="s">
        <v>420</v>
      </c>
      <c r="AI238" s="21">
        <f t="shared" si="41"/>
        <v>24.000692494133038</v>
      </c>
      <c r="AJ238" s="21">
        <f t="shared" si="42"/>
        <v>623.85</v>
      </c>
      <c r="AK238" s="22">
        <f t="shared" si="43"/>
        <v>25993</v>
      </c>
      <c r="AL238" s="20" t="s">
        <v>665</v>
      </c>
      <c r="AM238" s="20">
        <f>$AJ238*VLOOKUP($AL238,Sheet2!$C$1:$D$66,2,FALSE)</f>
        <v>245.75385799799312</v>
      </c>
    </row>
    <row r="239" spans="1:39" x14ac:dyDescent="0.25">
      <c r="A239" s="1">
        <v>42433</v>
      </c>
      <c r="B239" s="2">
        <v>18081</v>
      </c>
      <c r="C239" s="3">
        <v>0</v>
      </c>
      <c r="D239" s="4">
        <v>1</v>
      </c>
      <c r="E239" s="5" t="s">
        <v>61</v>
      </c>
      <c r="F239" s="6">
        <v>31.4</v>
      </c>
      <c r="G239" s="7" t="s">
        <v>22</v>
      </c>
      <c r="H239" s="8" t="s">
        <v>23</v>
      </c>
      <c r="I239" s="9">
        <v>6.8810000000000002</v>
      </c>
      <c r="J239" s="6">
        <v>0</v>
      </c>
      <c r="K239" s="6">
        <v>4.4000000000000004</v>
      </c>
      <c r="L239" s="6">
        <v>55.05</v>
      </c>
      <c r="M239" s="6">
        <v>59.45</v>
      </c>
      <c r="N239" s="10" t="s">
        <v>24</v>
      </c>
      <c r="O239" s="10" t="s">
        <v>161</v>
      </c>
      <c r="P239" s="11" t="s">
        <v>32</v>
      </c>
      <c r="Q239" s="11" t="s">
        <v>52</v>
      </c>
      <c r="R239" s="1">
        <v>42370</v>
      </c>
      <c r="S239" s="1">
        <v>42593</v>
      </c>
      <c r="T239" s="12" t="s">
        <v>25</v>
      </c>
      <c r="U239" s="13" t="s">
        <v>254</v>
      </c>
      <c r="V239" s="13" t="s">
        <v>101</v>
      </c>
      <c r="W239" t="s">
        <v>191</v>
      </c>
      <c r="X239" s="16" t="str">
        <f t="shared" si="30"/>
        <v xml:space="preserve">Mediacom (Switzerland) - CHE - DANONE - 2016_Milupa_Profutura_Mama - </v>
      </c>
      <c r="Y239" s="17" t="s">
        <v>410</v>
      </c>
      <c r="Z239" s="16" t="str">
        <f t="shared" si="31"/>
        <v>Mediacom (Switzerland)</v>
      </c>
      <c r="AA239" s="16" t="str">
        <f t="shared" si="32"/>
        <v>Mediacom (Switzerland) - CHE - DANONE</v>
      </c>
      <c r="AB239" s="16" t="str">
        <f t="shared" si="33"/>
        <v>Xaxis Premium_XAXIS-XP-UAP-D</v>
      </c>
      <c r="AC239" s="16" t="str">
        <f>VLOOKUP($U239,Sheet3!$A$1:$D$438,3,FALSE)</f>
        <v>29.02.2016</v>
      </c>
      <c r="AD239" s="16" t="str">
        <f>VLOOKUP($U239,Sheet3!$A$1:$D$438,4,FALSE)</f>
        <v>29.05.2016</v>
      </c>
      <c r="AE239" s="20" t="str">
        <f t="shared" si="34"/>
        <v>Xaxis Premium_XAXIS-XP-UAP-D_Februar 2016</v>
      </c>
      <c r="AF239" s="20" t="s">
        <v>415</v>
      </c>
      <c r="AG239" s="20" t="str">
        <f t="shared" si="35"/>
        <v>Xaxis Premium</v>
      </c>
      <c r="AH239" s="20" t="s">
        <v>420</v>
      </c>
      <c r="AI239" s="21">
        <f t="shared" si="41"/>
        <v>8.0002906554279907</v>
      </c>
      <c r="AJ239" s="21">
        <f t="shared" si="42"/>
        <v>55.05</v>
      </c>
      <c r="AK239" s="22">
        <f t="shared" si="43"/>
        <v>6881</v>
      </c>
      <c r="AL239" s="20" t="s">
        <v>664</v>
      </c>
      <c r="AM239" s="20">
        <f>$AJ239*VLOOKUP($AL239,Sheet2!$C$1:$D$66,2,FALSE)</f>
        <v>13.966923443607591</v>
      </c>
    </row>
    <row r="240" spans="1:39" x14ac:dyDescent="0.25">
      <c r="A240" s="1">
        <v>42433</v>
      </c>
      <c r="B240" s="2">
        <v>18081</v>
      </c>
      <c r="C240" s="3">
        <v>0</v>
      </c>
      <c r="D240" s="4">
        <v>2</v>
      </c>
      <c r="E240" s="5" t="s">
        <v>63</v>
      </c>
      <c r="F240" s="6">
        <v>4.1399999999999997</v>
      </c>
      <c r="G240" s="7" t="s">
        <v>22</v>
      </c>
      <c r="H240" s="8" t="s">
        <v>23</v>
      </c>
      <c r="I240" s="9">
        <v>0.9</v>
      </c>
      <c r="J240" s="6">
        <v>0</v>
      </c>
      <c r="K240" s="6">
        <v>0.6</v>
      </c>
      <c r="L240" s="6">
        <v>7.2</v>
      </c>
      <c r="M240" s="6">
        <v>7.8</v>
      </c>
      <c r="N240" s="10" t="s">
        <v>24</v>
      </c>
      <c r="O240" s="10" t="s">
        <v>161</v>
      </c>
      <c r="P240" s="11" t="s">
        <v>32</v>
      </c>
      <c r="Q240" s="11" t="s">
        <v>52</v>
      </c>
      <c r="R240" s="1">
        <v>42370</v>
      </c>
      <c r="S240" s="1">
        <v>42593</v>
      </c>
      <c r="T240" s="12" t="s">
        <v>25</v>
      </c>
      <c r="U240" s="13" t="s">
        <v>254</v>
      </c>
      <c r="V240" s="13" t="s">
        <v>101</v>
      </c>
      <c r="W240" t="s">
        <v>191</v>
      </c>
      <c r="X240" s="16" t="str">
        <f t="shared" si="30"/>
        <v xml:space="preserve">Mediacom (Switzerland) - CHE - DANONE - 2016_Milupa_Profutura_Mama - </v>
      </c>
      <c r="Y240" s="17" t="s">
        <v>410</v>
      </c>
      <c r="Z240" s="16" t="str">
        <f t="shared" si="31"/>
        <v>Mediacom (Switzerland)</v>
      </c>
      <c r="AA240" s="16" t="str">
        <f t="shared" si="32"/>
        <v>Mediacom (Switzerland) - CHE - DANONE</v>
      </c>
      <c r="AB240" s="16" t="str">
        <f t="shared" si="33"/>
        <v>Xaxis Premium_XAXIS-XP-UAP-F</v>
      </c>
      <c r="AC240" s="16" t="str">
        <f>VLOOKUP($U240,Sheet3!$A$1:$D$438,3,FALSE)</f>
        <v>29.02.2016</v>
      </c>
      <c r="AD240" s="16" t="str">
        <f>VLOOKUP($U240,Sheet3!$A$1:$D$438,4,FALSE)</f>
        <v>29.05.2016</v>
      </c>
      <c r="AE240" s="20" t="str">
        <f t="shared" si="34"/>
        <v>Xaxis Premium_XAXIS-XP-UAP-F_Februar 2016</v>
      </c>
      <c r="AF240" s="20" t="s">
        <v>415</v>
      </c>
      <c r="AG240" s="20" t="str">
        <f t="shared" si="35"/>
        <v>Xaxis Premium</v>
      </c>
      <c r="AH240" s="20" t="s">
        <v>420</v>
      </c>
      <c r="AI240" s="21">
        <f t="shared" si="41"/>
        <v>8</v>
      </c>
      <c r="AJ240" s="21">
        <f t="shared" si="42"/>
        <v>7.2</v>
      </c>
      <c r="AK240" s="22">
        <f t="shared" si="43"/>
        <v>900</v>
      </c>
      <c r="AL240" s="20" t="s">
        <v>664</v>
      </c>
      <c r="AM240" s="20">
        <f>$AJ240*VLOOKUP($AL240,Sheet2!$C$1:$D$66,2,FALSE)</f>
        <v>1.8267365811802845</v>
      </c>
    </row>
    <row r="241" spans="1:39" x14ac:dyDescent="0.25">
      <c r="A241" s="1">
        <v>42433</v>
      </c>
      <c r="B241" s="2">
        <v>18082</v>
      </c>
      <c r="C241" s="3">
        <v>0</v>
      </c>
      <c r="D241" s="4">
        <v>1</v>
      </c>
      <c r="E241" s="5" t="s">
        <v>72</v>
      </c>
      <c r="F241" s="6">
        <v>2382.52</v>
      </c>
      <c r="G241" s="7" t="s">
        <v>22</v>
      </c>
      <c r="H241" s="8" t="s">
        <v>23</v>
      </c>
      <c r="I241" s="9">
        <v>140.93600000000001</v>
      </c>
      <c r="J241" s="6">
        <v>0</v>
      </c>
      <c r="K241" s="6">
        <v>417.15</v>
      </c>
      <c r="L241" s="6">
        <v>5214.6499999999996</v>
      </c>
      <c r="M241" s="6">
        <v>5631.8</v>
      </c>
      <c r="N241" s="10" t="s">
        <v>74</v>
      </c>
      <c r="O241" s="10" t="s">
        <v>161</v>
      </c>
      <c r="P241" s="11" t="s">
        <v>32</v>
      </c>
      <c r="Q241" s="11" t="s">
        <v>73</v>
      </c>
      <c r="R241" s="1">
        <v>42370</v>
      </c>
      <c r="S241" s="1">
        <v>42593</v>
      </c>
      <c r="T241" s="12" t="s">
        <v>25</v>
      </c>
      <c r="U241" s="13" t="s">
        <v>263</v>
      </c>
      <c r="V241" s="13" t="s">
        <v>101</v>
      </c>
      <c r="W241" t="s">
        <v>193</v>
      </c>
      <c r="X241" s="16" t="str">
        <f t="shared" si="30"/>
        <v xml:space="preserve">Mediacom (Switzerland) - CHE - Emmi - 2016_Yoqua_Nature_1._HJ - </v>
      </c>
      <c r="Y241" s="17" t="s">
        <v>410</v>
      </c>
      <c r="Z241" s="16" t="str">
        <f t="shared" si="31"/>
        <v>Mediacom (Switzerland)</v>
      </c>
      <c r="AA241" s="16" t="str">
        <f t="shared" si="32"/>
        <v>Mediacom (Switzerland) - CHE - Emmi</v>
      </c>
      <c r="AB241" s="16" t="str">
        <f t="shared" si="33"/>
        <v>Xaxis TV_XAXIS-XT-ROLLS-D</v>
      </c>
      <c r="AC241" s="16" t="str">
        <f>VLOOKUP($U241,Sheet3!$A$1:$D$438,3,FALSE)</f>
        <v>25.01.2016</v>
      </c>
      <c r="AD241" s="16" t="str">
        <f>VLOOKUP($U241,Sheet3!$A$1:$D$438,4,FALSE)</f>
        <v>08.05.2016</v>
      </c>
      <c r="AE241" s="20" t="str">
        <f t="shared" si="34"/>
        <v>Xaxis TV_XAXIS-XT-ROLLS-D_Februar 2016</v>
      </c>
      <c r="AF241" s="20" t="s">
        <v>816</v>
      </c>
      <c r="AG241" s="20" t="str">
        <f t="shared" si="35"/>
        <v>Xaxis TV</v>
      </c>
      <c r="AH241" s="20" t="s">
        <v>420</v>
      </c>
      <c r="AI241" s="21">
        <f t="shared" si="41"/>
        <v>37.000127717545553</v>
      </c>
      <c r="AJ241" s="21">
        <f t="shared" si="42"/>
        <v>5214.6499999999996</v>
      </c>
      <c r="AK241" s="22">
        <f t="shared" si="43"/>
        <v>140936</v>
      </c>
      <c r="AL241" s="20" t="s">
        <v>660</v>
      </c>
      <c r="AM241" s="20">
        <f>$AJ241*VLOOKUP($AL241,Sheet2!$C$1:$D$66,2,FALSE)</f>
        <v>2346.5924999999997</v>
      </c>
    </row>
    <row r="242" spans="1:39" x14ac:dyDescent="0.25">
      <c r="A242" s="1">
        <v>42433</v>
      </c>
      <c r="B242" s="2">
        <v>18082</v>
      </c>
      <c r="C242" s="3">
        <v>0</v>
      </c>
      <c r="D242" s="4">
        <v>2</v>
      </c>
      <c r="E242" s="5" t="s">
        <v>76</v>
      </c>
      <c r="F242" s="6">
        <v>433.54</v>
      </c>
      <c r="G242" s="7" t="s">
        <v>22</v>
      </c>
      <c r="H242" s="8" t="s">
        <v>23</v>
      </c>
      <c r="I242" s="9">
        <v>26.798999999999999</v>
      </c>
      <c r="J242" s="6">
        <v>0</v>
      </c>
      <c r="K242" s="6">
        <v>79.3</v>
      </c>
      <c r="L242" s="6">
        <v>991.55</v>
      </c>
      <c r="M242" s="6">
        <v>1070.8499999999999</v>
      </c>
      <c r="N242" s="10" t="s">
        <v>74</v>
      </c>
      <c r="O242" s="10" t="s">
        <v>161</v>
      </c>
      <c r="P242" s="11" t="s">
        <v>32</v>
      </c>
      <c r="Q242" s="11" t="s">
        <v>73</v>
      </c>
      <c r="R242" s="1">
        <v>42370</v>
      </c>
      <c r="S242" s="1">
        <v>42593</v>
      </c>
      <c r="T242" s="12" t="s">
        <v>25</v>
      </c>
      <c r="U242" s="13" t="s">
        <v>263</v>
      </c>
      <c r="V242" s="13" t="s">
        <v>101</v>
      </c>
      <c r="W242" t="s">
        <v>193</v>
      </c>
      <c r="X242" s="16" t="str">
        <f t="shared" si="30"/>
        <v xml:space="preserve">Mediacom (Switzerland) - CHE - Emmi - 2016_Yoqua_Nature_1._HJ - </v>
      </c>
      <c r="Y242" s="17" t="s">
        <v>410</v>
      </c>
      <c r="Z242" s="16" t="str">
        <f t="shared" si="31"/>
        <v>Mediacom (Switzerland)</v>
      </c>
      <c r="AA242" s="16" t="str">
        <f t="shared" si="32"/>
        <v>Mediacom (Switzerland) - CHE - Emmi</v>
      </c>
      <c r="AB242" s="16" t="str">
        <f t="shared" si="33"/>
        <v>Xaxis TV_XAXIS-XT-ROLLS-F</v>
      </c>
      <c r="AC242" s="16" t="str">
        <f>VLOOKUP($U242,Sheet3!$A$1:$D$438,3,FALSE)</f>
        <v>25.01.2016</v>
      </c>
      <c r="AD242" s="16" t="str">
        <f>VLOOKUP($U242,Sheet3!$A$1:$D$438,4,FALSE)</f>
        <v>08.05.2016</v>
      </c>
      <c r="AE242" s="20" t="str">
        <f t="shared" si="34"/>
        <v>Xaxis TV_XAXIS-XT-ROLLS-F_Februar 2016</v>
      </c>
      <c r="AF242" s="20" t="s">
        <v>816</v>
      </c>
      <c r="AG242" s="20" t="str">
        <f t="shared" si="35"/>
        <v>Xaxis TV</v>
      </c>
      <c r="AH242" s="20" t="s">
        <v>420</v>
      </c>
      <c r="AI242" s="21">
        <f t="shared" si="41"/>
        <v>36.999514907272655</v>
      </c>
      <c r="AJ242" s="21">
        <f t="shared" si="42"/>
        <v>991.55</v>
      </c>
      <c r="AK242" s="22">
        <f t="shared" si="43"/>
        <v>26799</v>
      </c>
      <c r="AL242" s="20" t="s">
        <v>660</v>
      </c>
      <c r="AM242" s="20">
        <f>$AJ242*VLOOKUP($AL242,Sheet2!$C$1:$D$66,2,FALSE)</f>
        <v>446.19749999999999</v>
      </c>
    </row>
    <row r="243" spans="1:39" x14ac:dyDescent="0.25">
      <c r="A243" s="1">
        <v>42433</v>
      </c>
      <c r="B243" s="2">
        <v>18082</v>
      </c>
      <c r="C243" s="3">
        <v>0</v>
      </c>
      <c r="D243" s="4">
        <v>3</v>
      </c>
      <c r="E243" s="5" t="s">
        <v>77</v>
      </c>
      <c r="F243" s="6">
        <v>232.33</v>
      </c>
      <c r="G243" s="7" t="s">
        <v>22</v>
      </c>
      <c r="H243" s="8" t="s">
        <v>23</v>
      </c>
      <c r="I243" s="9">
        <v>14.231999999999999</v>
      </c>
      <c r="J243" s="6">
        <v>0</v>
      </c>
      <c r="K243" s="6">
        <v>42.15</v>
      </c>
      <c r="L243" s="6">
        <v>526.6</v>
      </c>
      <c r="M243" s="6">
        <v>568.75</v>
      </c>
      <c r="N243" s="10" t="s">
        <v>74</v>
      </c>
      <c r="O243" s="10" t="s">
        <v>161</v>
      </c>
      <c r="P243" s="11" t="s">
        <v>32</v>
      </c>
      <c r="Q243" s="11" t="s">
        <v>73</v>
      </c>
      <c r="R243" s="1">
        <v>42370</v>
      </c>
      <c r="S243" s="1">
        <v>42593</v>
      </c>
      <c r="T243" s="12" t="s">
        <v>25</v>
      </c>
      <c r="U243" s="13" t="s">
        <v>263</v>
      </c>
      <c r="V243" s="13" t="s">
        <v>101</v>
      </c>
      <c r="W243" t="s">
        <v>193</v>
      </c>
      <c r="X243" s="16" t="str">
        <f t="shared" si="30"/>
        <v xml:space="preserve">Mediacom (Switzerland) - CHE - Emmi - 2016_Yoqua_Nature_1._HJ - </v>
      </c>
      <c r="Y243" s="17" t="s">
        <v>410</v>
      </c>
      <c r="Z243" s="16" t="str">
        <f t="shared" si="31"/>
        <v>Mediacom (Switzerland)</v>
      </c>
      <c r="AA243" s="16" t="str">
        <f t="shared" si="32"/>
        <v>Mediacom (Switzerland) - CHE - Emmi</v>
      </c>
      <c r="AB243" s="16" t="str">
        <f t="shared" si="33"/>
        <v>Xaxis TV_XAXIS-XT-ROLLS-I</v>
      </c>
      <c r="AC243" s="16" t="str">
        <f>VLOOKUP($U243,Sheet3!$A$1:$D$438,3,FALSE)</f>
        <v>25.01.2016</v>
      </c>
      <c r="AD243" s="16" t="str">
        <f>VLOOKUP($U243,Sheet3!$A$1:$D$438,4,FALSE)</f>
        <v>08.05.2016</v>
      </c>
      <c r="AE243" s="20" t="str">
        <f t="shared" si="34"/>
        <v>Xaxis TV_XAXIS-XT-ROLLS-I_Februar 2016</v>
      </c>
      <c r="AF243" s="20" t="s">
        <v>816</v>
      </c>
      <c r="AG243" s="20" t="str">
        <f t="shared" si="35"/>
        <v>Xaxis TV</v>
      </c>
      <c r="AH243" s="20" t="s">
        <v>420</v>
      </c>
      <c r="AI243" s="21">
        <f t="shared" si="41"/>
        <v>37.001124227093875</v>
      </c>
      <c r="AJ243" s="21">
        <f t="shared" si="42"/>
        <v>526.6</v>
      </c>
      <c r="AK243" s="22">
        <f t="shared" si="43"/>
        <v>14232</v>
      </c>
      <c r="AL243" s="20" t="s">
        <v>660</v>
      </c>
      <c r="AM243" s="20">
        <f>$AJ243*VLOOKUP($AL243,Sheet2!$C$1:$D$66,2,FALSE)</f>
        <v>236.97000000000003</v>
      </c>
    </row>
    <row r="244" spans="1:39" x14ac:dyDescent="0.25">
      <c r="A244" s="1">
        <v>42433</v>
      </c>
      <c r="B244" s="2">
        <v>18082</v>
      </c>
      <c r="C244" s="3">
        <v>0</v>
      </c>
      <c r="D244" s="4">
        <v>7</v>
      </c>
      <c r="E244" s="5" t="s">
        <v>61</v>
      </c>
      <c r="F244" s="6">
        <v>3713.16</v>
      </c>
      <c r="G244" s="7" t="s">
        <v>22</v>
      </c>
      <c r="H244" s="8" t="s">
        <v>23</v>
      </c>
      <c r="I244" s="9">
        <v>813.61199999999997</v>
      </c>
      <c r="J244" s="6">
        <v>0</v>
      </c>
      <c r="K244" s="6">
        <v>781.05</v>
      </c>
      <c r="L244" s="6">
        <v>9763.35</v>
      </c>
      <c r="M244" s="6">
        <v>10544.4</v>
      </c>
      <c r="N244" s="10" t="s">
        <v>74</v>
      </c>
      <c r="O244" s="10" t="s">
        <v>161</v>
      </c>
      <c r="P244" s="11" t="s">
        <v>32</v>
      </c>
      <c r="Q244" s="11" t="s">
        <v>52</v>
      </c>
      <c r="R244" s="1">
        <v>42370</v>
      </c>
      <c r="S244" s="1">
        <v>42593</v>
      </c>
      <c r="T244" s="12" t="s">
        <v>25</v>
      </c>
      <c r="U244" s="13" t="s">
        <v>263</v>
      </c>
      <c r="V244" s="13" t="s">
        <v>101</v>
      </c>
      <c r="W244" t="s">
        <v>193</v>
      </c>
      <c r="X244" s="16" t="str">
        <f t="shared" si="30"/>
        <v xml:space="preserve">Mediacom (Switzerland) - CHE - Emmi - 2016_Yoqua_Nature_1._HJ - </v>
      </c>
      <c r="Y244" s="17" t="s">
        <v>410</v>
      </c>
      <c r="Z244" s="16" t="str">
        <f t="shared" si="31"/>
        <v>Mediacom (Switzerland)</v>
      </c>
      <c r="AA244" s="16" t="str">
        <f t="shared" si="32"/>
        <v>Mediacom (Switzerland) - CHE - Emmi</v>
      </c>
      <c r="AB244" s="16" t="str">
        <f t="shared" si="33"/>
        <v>Xaxis Premium_XAXIS-XP-UAP-D</v>
      </c>
      <c r="AC244" s="16" t="str">
        <f>VLOOKUP($U244,Sheet3!$A$1:$D$438,3,FALSE)</f>
        <v>25.01.2016</v>
      </c>
      <c r="AD244" s="16" t="str">
        <f>VLOOKUP($U244,Sheet3!$A$1:$D$438,4,FALSE)</f>
        <v>08.05.2016</v>
      </c>
      <c r="AE244" s="20" t="str">
        <f t="shared" si="34"/>
        <v>Xaxis Premium_XAXIS-XP-UAP-D_Februar 2016</v>
      </c>
      <c r="AF244" s="20" t="s">
        <v>415</v>
      </c>
      <c r="AG244" s="20" t="str">
        <f t="shared" si="35"/>
        <v>Xaxis Premium</v>
      </c>
      <c r="AH244" s="20" t="s">
        <v>420</v>
      </c>
      <c r="AI244" s="21">
        <f t="shared" si="41"/>
        <v>12.0000073745225</v>
      </c>
      <c r="AJ244" s="21">
        <f t="shared" si="42"/>
        <v>9763.35</v>
      </c>
      <c r="AK244" s="22">
        <f t="shared" si="43"/>
        <v>813612</v>
      </c>
      <c r="AL244" s="20" t="s">
        <v>664</v>
      </c>
      <c r="AM244" s="20">
        <f>$AJ244*VLOOKUP($AL244,Sheet2!$C$1:$D$66,2,FALSE)</f>
        <v>2477.0928610925735</v>
      </c>
    </row>
    <row r="245" spans="1:39" x14ac:dyDescent="0.25">
      <c r="A245" s="1">
        <v>42433</v>
      </c>
      <c r="B245" s="2">
        <v>18082</v>
      </c>
      <c r="C245" s="3">
        <v>0</v>
      </c>
      <c r="D245" s="4">
        <v>8</v>
      </c>
      <c r="E245" s="5" t="s">
        <v>63</v>
      </c>
      <c r="F245" s="6">
        <v>1039.75</v>
      </c>
      <c r="G245" s="7" t="s">
        <v>22</v>
      </c>
      <c r="H245" s="8" t="s">
        <v>23</v>
      </c>
      <c r="I245" s="9">
        <v>226.22900000000001</v>
      </c>
      <c r="J245" s="6">
        <v>0</v>
      </c>
      <c r="K245" s="6">
        <v>217.2</v>
      </c>
      <c r="L245" s="6">
        <v>2714.75</v>
      </c>
      <c r="M245" s="6">
        <v>2931.95</v>
      </c>
      <c r="N245" s="10" t="s">
        <v>74</v>
      </c>
      <c r="O245" s="10" t="s">
        <v>161</v>
      </c>
      <c r="P245" s="11" t="s">
        <v>32</v>
      </c>
      <c r="Q245" s="11" t="s">
        <v>52</v>
      </c>
      <c r="R245" s="1">
        <v>42370</v>
      </c>
      <c r="S245" s="1">
        <v>42593</v>
      </c>
      <c r="T245" s="12" t="s">
        <v>25</v>
      </c>
      <c r="U245" s="13" t="s">
        <v>263</v>
      </c>
      <c r="V245" s="13" t="s">
        <v>101</v>
      </c>
      <c r="W245" t="s">
        <v>193</v>
      </c>
      <c r="X245" s="16" t="str">
        <f t="shared" ref="X245:X308" si="44">CONCATENATE(W245," - ","2016_",U245," - ")</f>
        <v xml:space="preserve">Mediacom (Switzerland) - CHE - Emmi - 2016_Yoqua_Nature_1._HJ - </v>
      </c>
      <c r="Y245" s="17" t="s">
        <v>410</v>
      </c>
      <c r="Z245" s="16" t="str">
        <f t="shared" ref="Z245:Z308" si="45">O245</f>
        <v>Mediacom (Switzerland)</v>
      </c>
      <c r="AA245" s="16" t="str">
        <f t="shared" ref="AA245:AA308" si="46">W245</f>
        <v>Mediacom (Switzerland) - CHE - Emmi</v>
      </c>
      <c r="AB245" s="16" t="str">
        <f t="shared" ref="AB245:AB308" si="47">CONCATENATE(Q245,"_",E245)</f>
        <v>Xaxis Premium_XAXIS-XP-UAP-F</v>
      </c>
      <c r="AC245" s="16" t="str">
        <f>VLOOKUP($U245,Sheet3!$A$1:$D$438,3,FALSE)</f>
        <v>25.01.2016</v>
      </c>
      <c r="AD245" s="16" t="str">
        <f>VLOOKUP($U245,Sheet3!$A$1:$D$438,4,FALSE)</f>
        <v>08.05.2016</v>
      </c>
      <c r="AE245" s="20" t="str">
        <f t="shared" ref="AE245:AE308" si="48">CONCATENATE(AB245,"_",V245)</f>
        <v>Xaxis Premium_XAXIS-XP-UAP-F_Februar 2016</v>
      </c>
      <c r="AF245" s="20" t="s">
        <v>415</v>
      </c>
      <c r="AG245" s="20" t="str">
        <f t="shared" ref="AG245:AG308" si="49">Q245</f>
        <v>Xaxis Premium</v>
      </c>
      <c r="AH245" s="20" t="s">
        <v>420</v>
      </c>
      <c r="AI245" s="21">
        <f t="shared" si="41"/>
        <v>12.000008840599568</v>
      </c>
      <c r="AJ245" s="21">
        <f t="shared" si="42"/>
        <v>2714.75</v>
      </c>
      <c r="AK245" s="22">
        <f t="shared" si="43"/>
        <v>226229</v>
      </c>
      <c r="AL245" s="20" t="s">
        <v>664</v>
      </c>
      <c r="AM245" s="20">
        <f>$AJ245*VLOOKUP($AL245,Sheet2!$C$1:$D$66,2,FALSE)</f>
        <v>688.76849079988574</v>
      </c>
    </row>
    <row r="246" spans="1:39" x14ac:dyDescent="0.25">
      <c r="A246" s="1">
        <v>42433</v>
      </c>
      <c r="B246" s="2">
        <v>18082</v>
      </c>
      <c r="C246" s="3">
        <v>0</v>
      </c>
      <c r="D246" s="4">
        <v>9</v>
      </c>
      <c r="E246" s="5" t="s">
        <v>64</v>
      </c>
      <c r="F246" s="6">
        <v>117.43</v>
      </c>
      <c r="G246" s="7" t="s">
        <v>22</v>
      </c>
      <c r="H246" s="8" t="s">
        <v>23</v>
      </c>
      <c r="I246" s="9">
        <v>58.345999999999997</v>
      </c>
      <c r="J246" s="6">
        <v>0</v>
      </c>
      <c r="K246" s="6">
        <v>56</v>
      </c>
      <c r="L246" s="6">
        <v>700.15</v>
      </c>
      <c r="M246" s="6">
        <v>756.15</v>
      </c>
      <c r="N246" s="10" t="s">
        <v>74</v>
      </c>
      <c r="O246" s="10" t="s">
        <v>161</v>
      </c>
      <c r="P246" s="11" t="s">
        <v>32</v>
      </c>
      <c r="Q246" s="11" t="s">
        <v>52</v>
      </c>
      <c r="R246" s="1">
        <v>42370</v>
      </c>
      <c r="S246" s="1">
        <v>42593</v>
      </c>
      <c r="T246" s="12" t="s">
        <v>25</v>
      </c>
      <c r="U246" s="13" t="s">
        <v>263</v>
      </c>
      <c r="V246" s="13" t="s">
        <v>101</v>
      </c>
      <c r="W246" t="s">
        <v>193</v>
      </c>
      <c r="X246" s="16" t="str">
        <f t="shared" si="44"/>
        <v xml:space="preserve">Mediacom (Switzerland) - CHE - Emmi - 2016_Yoqua_Nature_1._HJ - </v>
      </c>
      <c r="Y246" s="17" t="s">
        <v>410</v>
      </c>
      <c r="Z246" s="16" t="str">
        <f t="shared" si="45"/>
        <v>Mediacom (Switzerland)</v>
      </c>
      <c r="AA246" s="16" t="str">
        <f t="shared" si="46"/>
        <v>Mediacom (Switzerland) - CHE - Emmi</v>
      </c>
      <c r="AB246" s="16" t="str">
        <f t="shared" si="47"/>
        <v>Xaxis Premium_XAXIS-XP-UAP-I</v>
      </c>
      <c r="AC246" s="16" t="str">
        <f>VLOOKUP($U246,Sheet3!$A$1:$D$438,3,FALSE)</f>
        <v>25.01.2016</v>
      </c>
      <c r="AD246" s="16" t="str">
        <f>VLOOKUP($U246,Sheet3!$A$1:$D$438,4,FALSE)</f>
        <v>08.05.2016</v>
      </c>
      <c r="AE246" s="20" t="str">
        <f t="shared" si="48"/>
        <v>Xaxis Premium_XAXIS-XP-UAP-I_Februar 2016</v>
      </c>
      <c r="AF246" s="20" t="s">
        <v>415</v>
      </c>
      <c r="AG246" s="20" t="str">
        <f t="shared" si="49"/>
        <v>Xaxis Premium</v>
      </c>
      <c r="AH246" s="20" t="s">
        <v>420</v>
      </c>
      <c r="AI246" s="21">
        <f t="shared" si="41"/>
        <v>11.999965721728996</v>
      </c>
      <c r="AJ246" s="21">
        <f t="shared" si="42"/>
        <v>700.15</v>
      </c>
      <c r="AK246" s="22">
        <f t="shared" si="43"/>
        <v>58346</v>
      </c>
      <c r="AL246" s="20" t="s">
        <v>664</v>
      </c>
      <c r="AM246" s="20">
        <f>$AJ246*VLOOKUP($AL246,Sheet2!$C$1:$D$66,2,FALSE)</f>
        <v>177.63744684908002</v>
      </c>
    </row>
    <row r="247" spans="1:39" x14ac:dyDescent="0.25">
      <c r="A247" s="1">
        <v>42433</v>
      </c>
      <c r="B247" s="2">
        <v>18082</v>
      </c>
      <c r="C247" s="3">
        <v>0</v>
      </c>
      <c r="D247" s="4">
        <v>4</v>
      </c>
      <c r="E247" s="5" t="s">
        <v>65</v>
      </c>
      <c r="F247" s="6">
        <v>1442.46</v>
      </c>
      <c r="G247" s="7" t="s">
        <v>22</v>
      </c>
      <c r="H247" s="8" t="s">
        <v>23</v>
      </c>
      <c r="I247" s="9">
        <v>194.60900000000001</v>
      </c>
      <c r="J247" s="6">
        <v>0</v>
      </c>
      <c r="K247" s="6">
        <v>311.39999999999998</v>
      </c>
      <c r="L247" s="6">
        <v>3892.2</v>
      </c>
      <c r="M247" s="6">
        <v>4203.6000000000004</v>
      </c>
      <c r="N247" s="10" t="s">
        <v>74</v>
      </c>
      <c r="O247" s="10" t="s">
        <v>161</v>
      </c>
      <c r="P247" s="11" t="s">
        <v>32</v>
      </c>
      <c r="Q247" s="11" t="s">
        <v>52</v>
      </c>
      <c r="R247" s="1">
        <v>42370</v>
      </c>
      <c r="S247" s="1">
        <v>42593</v>
      </c>
      <c r="T247" s="12" t="s">
        <v>25</v>
      </c>
      <c r="U247" s="13" t="s">
        <v>263</v>
      </c>
      <c r="V247" s="13" t="s">
        <v>101</v>
      </c>
      <c r="W247" t="s">
        <v>193</v>
      </c>
      <c r="X247" s="16" t="str">
        <f t="shared" si="44"/>
        <v xml:space="preserve">Mediacom (Switzerland) - CHE - Emmi - 2016_Yoqua_Nature_1._HJ - </v>
      </c>
      <c r="Y247" s="17" t="s">
        <v>410</v>
      </c>
      <c r="Z247" s="16" t="str">
        <f t="shared" si="45"/>
        <v>Mediacom (Switzerland)</v>
      </c>
      <c r="AA247" s="16" t="str">
        <f t="shared" si="46"/>
        <v>Mediacom (Switzerland) - CHE - Emmi</v>
      </c>
      <c r="AB247" s="16" t="str">
        <f t="shared" si="47"/>
        <v>Xaxis Premium_XAXIS-XP-WB-D</v>
      </c>
      <c r="AC247" s="16" t="str">
        <f>VLOOKUP($U247,Sheet3!$A$1:$D$438,3,FALSE)</f>
        <v>25.01.2016</v>
      </c>
      <c r="AD247" s="16" t="str">
        <f>VLOOKUP($U247,Sheet3!$A$1:$D$438,4,FALSE)</f>
        <v>08.05.2016</v>
      </c>
      <c r="AE247" s="20" t="str">
        <f t="shared" si="48"/>
        <v>Xaxis Premium_XAXIS-XP-WB-D_Februar 2016</v>
      </c>
      <c r="AF247" s="20" t="s">
        <v>415</v>
      </c>
      <c r="AG247" s="20" t="str">
        <f t="shared" si="49"/>
        <v>Xaxis Premium</v>
      </c>
      <c r="AH247" s="20" t="s">
        <v>420</v>
      </c>
      <c r="AI247" s="21">
        <f t="shared" si="41"/>
        <v>20.000102770169931</v>
      </c>
      <c r="AJ247" s="21">
        <f t="shared" si="42"/>
        <v>3892.2</v>
      </c>
      <c r="AK247" s="22">
        <f t="shared" si="43"/>
        <v>194609</v>
      </c>
      <c r="AL247" s="20" t="s">
        <v>665</v>
      </c>
      <c r="AM247" s="20">
        <f>$AJ247*VLOOKUP($AL247,Sheet2!$C$1:$D$66,2,FALSE)</f>
        <v>1533.258260959828</v>
      </c>
    </row>
    <row r="248" spans="1:39" x14ac:dyDescent="0.25">
      <c r="A248" s="1">
        <v>42433</v>
      </c>
      <c r="B248" s="2">
        <v>18082</v>
      </c>
      <c r="C248" s="3">
        <v>0</v>
      </c>
      <c r="D248" s="4">
        <v>5</v>
      </c>
      <c r="E248" s="5" t="s">
        <v>69</v>
      </c>
      <c r="F248" s="6">
        <v>251.4</v>
      </c>
      <c r="G248" s="7" t="s">
        <v>22</v>
      </c>
      <c r="H248" s="8" t="s">
        <v>23</v>
      </c>
      <c r="I248" s="9">
        <v>41.793999999999997</v>
      </c>
      <c r="J248" s="6">
        <v>0</v>
      </c>
      <c r="K248" s="6">
        <v>66.849999999999994</v>
      </c>
      <c r="L248" s="6">
        <v>835.9</v>
      </c>
      <c r="M248" s="6">
        <v>902.75</v>
      </c>
      <c r="N248" s="10" t="s">
        <v>74</v>
      </c>
      <c r="O248" s="10" t="s">
        <v>161</v>
      </c>
      <c r="P248" s="11" t="s">
        <v>32</v>
      </c>
      <c r="Q248" s="11" t="s">
        <v>52</v>
      </c>
      <c r="R248" s="1">
        <v>42370</v>
      </c>
      <c r="S248" s="1">
        <v>42593</v>
      </c>
      <c r="T248" s="12" t="s">
        <v>25</v>
      </c>
      <c r="U248" s="13" t="s">
        <v>263</v>
      </c>
      <c r="V248" s="13" t="s">
        <v>101</v>
      </c>
      <c r="W248" t="s">
        <v>193</v>
      </c>
      <c r="X248" s="16" t="str">
        <f t="shared" si="44"/>
        <v xml:space="preserve">Mediacom (Switzerland) - CHE - Emmi - 2016_Yoqua_Nature_1._HJ - </v>
      </c>
      <c r="Y248" s="17" t="s">
        <v>410</v>
      </c>
      <c r="Z248" s="16" t="str">
        <f t="shared" si="45"/>
        <v>Mediacom (Switzerland)</v>
      </c>
      <c r="AA248" s="16" t="str">
        <f t="shared" si="46"/>
        <v>Mediacom (Switzerland) - CHE - Emmi</v>
      </c>
      <c r="AB248" s="16" t="str">
        <f t="shared" si="47"/>
        <v>Xaxis Premium_XAXIS-XP-WB-F</v>
      </c>
      <c r="AC248" s="16" t="str">
        <f>VLOOKUP($U248,Sheet3!$A$1:$D$438,3,FALSE)</f>
        <v>25.01.2016</v>
      </c>
      <c r="AD248" s="16" t="str">
        <f>VLOOKUP($U248,Sheet3!$A$1:$D$438,4,FALSE)</f>
        <v>08.05.2016</v>
      </c>
      <c r="AE248" s="20" t="str">
        <f t="shared" si="48"/>
        <v>Xaxis Premium_XAXIS-XP-WB-F_Februar 2016</v>
      </c>
      <c r="AF248" s="20" t="s">
        <v>415</v>
      </c>
      <c r="AG248" s="20" t="str">
        <f t="shared" si="49"/>
        <v>Xaxis Premium</v>
      </c>
      <c r="AH248" s="20" t="s">
        <v>420</v>
      </c>
      <c r="AI248" s="21">
        <f t="shared" si="41"/>
        <v>20.000478537589128</v>
      </c>
      <c r="AJ248" s="21">
        <f t="shared" si="42"/>
        <v>835.9</v>
      </c>
      <c r="AK248" s="22">
        <f t="shared" si="43"/>
        <v>41794</v>
      </c>
      <c r="AL248" s="20" t="s">
        <v>665</v>
      </c>
      <c r="AM248" s="20">
        <f>$AJ248*VLOOKUP($AL248,Sheet2!$C$1:$D$66,2,FALSE)</f>
        <v>329.28692778796574</v>
      </c>
    </row>
    <row r="249" spans="1:39" x14ac:dyDescent="0.25">
      <c r="A249" s="1">
        <v>42433</v>
      </c>
      <c r="B249" s="2">
        <v>18082</v>
      </c>
      <c r="C249" s="3">
        <v>0</v>
      </c>
      <c r="D249" s="4">
        <v>6</v>
      </c>
      <c r="E249" s="5" t="s">
        <v>70</v>
      </c>
      <c r="F249" s="6">
        <v>80.09</v>
      </c>
      <c r="G249" s="7" t="s">
        <v>22</v>
      </c>
      <c r="H249" s="8" t="s">
        <v>23</v>
      </c>
      <c r="I249" s="9">
        <v>14.135</v>
      </c>
      <c r="J249" s="6">
        <v>0</v>
      </c>
      <c r="K249" s="6">
        <v>22.6</v>
      </c>
      <c r="L249" s="6">
        <v>282.7</v>
      </c>
      <c r="M249" s="6">
        <v>305.3</v>
      </c>
      <c r="N249" s="10" t="s">
        <v>74</v>
      </c>
      <c r="O249" s="10" t="s">
        <v>161</v>
      </c>
      <c r="P249" s="11" t="s">
        <v>32</v>
      </c>
      <c r="Q249" s="11" t="s">
        <v>52</v>
      </c>
      <c r="R249" s="1">
        <v>42370</v>
      </c>
      <c r="S249" s="1">
        <v>42593</v>
      </c>
      <c r="T249" s="12" t="s">
        <v>25</v>
      </c>
      <c r="U249" s="13" t="s">
        <v>263</v>
      </c>
      <c r="V249" s="13" t="s">
        <v>101</v>
      </c>
      <c r="W249" t="s">
        <v>193</v>
      </c>
      <c r="X249" s="16" t="str">
        <f t="shared" si="44"/>
        <v xml:space="preserve">Mediacom (Switzerland) - CHE - Emmi - 2016_Yoqua_Nature_1._HJ - </v>
      </c>
      <c r="Y249" s="17" t="s">
        <v>410</v>
      </c>
      <c r="Z249" s="16" t="str">
        <f t="shared" si="45"/>
        <v>Mediacom (Switzerland)</v>
      </c>
      <c r="AA249" s="16" t="str">
        <f t="shared" si="46"/>
        <v>Mediacom (Switzerland) - CHE - Emmi</v>
      </c>
      <c r="AB249" s="16" t="str">
        <f t="shared" si="47"/>
        <v>Xaxis Premium_XAXIS-XP-WB-I</v>
      </c>
      <c r="AC249" s="16" t="str">
        <f>VLOOKUP($U249,Sheet3!$A$1:$D$438,3,FALSE)</f>
        <v>25.01.2016</v>
      </c>
      <c r="AD249" s="16" t="str">
        <f>VLOOKUP($U249,Sheet3!$A$1:$D$438,4,FALSE)</f>
        <v>08.05.2016</v>
      </c>
      <c r="AE249" s="20" t="str">
        <f t="shared" si="48"/>
        <v>Xaxis Premium_XAXIS-XP-WB-I_Februar 2016</v>
      </c>
      <c r="AF249" s="20" t="s">
        <v>415</v>
      </c>
      <c r="AG249" s="20" t="str">
        <f t="shared" si="49"/>
        <v>Xaxis Premium</v>
      </c>
      <c r="AH249" s="20" t="s">
        <v>420</v>
      </c>
      <c r="AI249" s="21">
        <f t="shared" si="41"/>
        <v>20</v>
      </c>
      <c r="AJ249" s="21">
        <f t="shared" si="42"/>
        <v>282.7</v>
      </c>
      <c r="AK249" s="22">
        <f t="shared" si="43"/>
        <v>14135</v>
      </c>
      <c r="AL249" s="20" t="s">
        <v>665</v>
      </c>
      <c r="AM249" s="20">
        <f>$AJ249*VLOOKUP($AL249,Sheet2!$C$1:$D$66,2,FALSE)</f>
        <v>111.36429535310195</v>
      </c>
    </row>
    <row r="250" spans="1:39" x14ac:dyDescent="0.25">
      <c r="A250" s="1">
        <v>42433</v>
      </c>
      <c r="B250" s="2">
        <v>18083</v>
      </c>
      <c r="C250" s="3">
        <v>0</v>
      </c>
      <c r="D250" s="4">
        <v>1</v>
      </c>
      <c r="E250" s="5" t="s">
        <v>72</v>
      </c>
      <c r="F250" s="6">
        <v>1231.95</v>
      </c>
      <c r="G250" s="7" t="s">
        <v>22</v>
      </c>
      <c r="H250" s="8" t="s">
        <v>23</v>
      </c>
      <c r="I250" s="9">
        <v>72.875</v>
      </c>
      <c r="J250" s="6">
        <v>0</v>
      </c>
      <c r="K250" s="6">
        <v>169.05</v>
      </c>
      <c r="L250" s="6">
        <v>2113.4</v>
      </c>
      <c r="M250" s="6">
        <v>2282.4499999999998</v>
      </c>
      <c r="N250" s="10" t="s">
        <v>74</v>
      </c>
      <c r="O250" s="10" t="s">
        <v>161</v>
      </c>
      <c r="P250" s="11" t="s">
        <v>32</v>
      </c>
      <c r="Q250" s="11" t="s">
        <v>73</v>
      </c>
      <c r="R250" s="1">
        <v>42370</v>
      </c>
      <c r="S250" s="1">
        <v>42593</v>
      </c>
      <c r="T250" s="12" t="s">
        <v>25</v>
      </c>
      <c r="U250" s="13" t="s">
        <v>264</v>
      </c>
      <c r="V250" s="13" t="s">
        <v>101</v>
      </c>
      <c r="W250" t="s">
        <v>193</v>
      </c>
      <c r="X250" s="16" t="str">
        <f t="shared" si="44"/>
        <v xml:space="preserve">Mediacom (Switzerland) - CHE - Emmi - 2016_Yoqua_1._HJ_KW_4-7 - </v>
      </c>
      <c r="Y250" s="17" t="s">
        <v>410</v>
      </c>
      <c r="Z250" s="16" t="str">
        <f t="shared" si="45"/>
        <v>Mediacom (Switzerland)</v>
      </c>
      <c r="AA250" s="16" t="str">
        <f t="shared" si="46"/>
        <v>Mediacom (Switzerland) - CHE - Emmi</v>
      </c>
      <c r="AB250" s="16" t="str">
        <f t="shared" si="47"/>
        <v>Xaxis TV_XAXIS-XT-ROLLS-D</v>
      </c>
      <c r="AC250" s="16" t="str">
        <f>VLOOKUP($U250,Sheet3!$A$1:$D$438,3,FALSE)</f>
        <v>25.01.2016</v>
      </c>
      <c r="AD250" s="16" t="str">
        <f>VLOOKUP($U250,Sheet3!$A$1:$D$438,4,FALSE)</f>
        <v>21.02.2016</v>
      </c>
      <c r="AE250" s="20" t="str">
        <f t="shared" si="48"/>
        <v>Xaxis TV_XAXIS-XT-ROLLS-D_Februar 2016</v>
      </c>
      <c r="AF250" s="20" t="s">
        <v>816</v>
      </c>
      <c r="AG250" s="20" t="str">
        <f t="shared" si="49"/>
        <v>Xaxis TV</v>
      </c>
      <c r="AH250" s="20" t="s">
        <v>420</v>
      </c>
      <c r="AI250" s="21">
        <f t="shared" si="41"/>
        <v>29.000343053173243</v>
      </c>
      <c r="AJ250" s="21">
        <f t="shared" si="42"/>
        <v>2113.4</v>
      </c>
      <c r="AK250" s="22">
        <f t="shared" si="43"/>
        <v>72875</v>
      </c>
      <c r="AL250" s="20" t="s">
        <v>660</v>
      </c>
      <c r="AM250" s="20">
        <f>$AJ250*VLOOKUP($AL250,Sheet2!$C$1:$D$66,2,FALSE)</f>
        <v>951.03000000000009</v>
      </c>
    </row>
    <row r="251" spans="1:39" x14ac:dyDescent="0.25">
      <c r="A251" s="1">
        <v>42433</v>
      </c>
      <c r="B251" s="2">
        <v>18083</v>
      </c>
      <c r="C251" s="3">
        <v>0</v>
      </c>
      <c r="D251" s="4">
        <v>2</v>
      </c>
      <c r="E251" s="5" t="s">
        <v>76</v>
      </c>
      <c r="F251" s="6">
        <v>477.36</v>
      </c>
      <c r="G251" s="7" t="s">
        <v>22</v>
      </c>
      <c r="H251" s="8" t="s">
        <v>23</v>
      </c>
      <c r="I251" s="9">
        <v>29.507999999999999</v>
      </c>
      <c r="J251" s="6">
        <v>0</v>
      </c>
      <c r="K251" s="6">
        <v>68.45</v>
      </c>
      <c r="L251" s="6">
        <v>855.75</v>
      </c>
      <c r="M251" s="6">
        <v>924.2</v>
      </c>
      <c r="N251" s="10" t="s">
        <v>74</v>
      </c>
      <c r="O251" s="10" t="s">
        <v>161</v>
      </c>
      <c r="P251" s="11" t="s">
        <v>32</v>
      </c>
      <c r="Q251" s="11" t="s">
        <v>73</v>
      </c>
      <c r="R251" s="1">
        <v>42370</v>
      </c>
      <c r="S251" s="1">
        <v>42593</v>
      </c>
      <c r="T251" s="12" t="s">
        <v>25</v>
      </c>
      <c r="U251" s="13" t="s">
        <v>264</v>
      </c>
      <c r="V251" s="13" t="s">
        <v>101</v>
      </c>
      <c r="W251" t="s">
        <v>193</v>
      </c>
      <c r="X251" s="16" t="str">
        <f t="shared" si="44"/>
        <v xml:space="preserve">Mediacom (Switzerland) - CHE - Emmi - 2016_Yoqua_1._HJ_KW_4-7 - </v>
      </c>
      <c r="Y251" s="17" t="s">
        <v>410</v>
      </c>
      <c r="Z251" s="16" t="str">
        <f t="shared" si="45"/>
        <v>Mediacom (Switzerland)</v>
      </c>
      <c r="AA251" s="16" t="str">
        <f t="shared" si="46"/>
        <v>Mediacom (Switzerland) - CHE - Emmi</v>
      </c>
      <c r="AB251" s="16" t="str">
        <f t="shared" si="47"/>
        <v>Xaxis TV_XAXIS-XT-ROLLS-F</v>
      </c>
      <c r="AC251" s="16" t="str">
        <f>VLOOKUP($U251,Sheet3!$A$1:$D$438,3,FALSE)</f>
        <v>25.01.2016</v>
      </c>
      <c r="AD251" s="16" t="str">
        <f>VLOOKUP($U251,Sheet3!$A$1:$D$438,4,FALSE)</f>
        <v>21.02.2016</v>
      </c>
      <c r="AE251" s="20" t="str">
        <f t="shared" si="48"/>
        <v>Xaxis TV_XAXIS-XT-ROLLS-F_Februar 2016</v>
      </c>
      <c r="AF251" s="20" t="s">
        <v>816</v>
      </c>
      <c r="AG251" s="20" t="str">
        <f t="shared" si="49"/>
        <v>Xaxis TV</v>
      </c>
      <c r="AH251" s="20" t="s">
        <v>420</v>
      </c>
      <c r="AI251" s="21">
        <f t="shared" si="41"/>
        <v>29.000610004066694</v>
      </c>
      <c r="AJ251" s="21">
        <f t="shared" si="42"/>
        <v>855.75</v>
      </c>
      <c r="AK251" s="22">
        <f t="shared" si="43"/>
        <v>29508</v>
      </c>
      <c r="AL251" s="20" t="s">
        <v>660</v>
      </c>
      <c r="AM251" s="20">
        <f>$AJ251*VLOOKUP($AL251,Sheet2!$C$1:$D$66,2,FALSE)</f>
        <v>385.08750000000003</v>
      </c>
    </row>
    <row r="252" spans="1:39" x14ac:dyDescent="0.25">
      <c r="A252" s="1">
        <v>42433</v>
      </c>
      <c r="B252" s="2">
        <v>18083</v>
      </c>
      <c r="C252" s="3">
        <v>0</v>
      </c>
      <c r="D252" s="4">
        <v>3</v>
      </c>
      <c r="E252" s="5" t="s">
        <v>77</v>
      </c>
      <c r="F252" s="6">
        <v>101.83</v>
      </c>
      <c r="G252" s="7" t="s">
        <v>22</v>
      </c>
      <c r="H252" s="8" t="s">
        <v>23</v>
      </c>
      <c r="I252" s="9">
        <v>6.2380000000000004</v>
      </c>
      <c r="J252" s="6">
        <v>0</v>
      </c>
      <c r="K252" s="6">
        <v>14.45</v>
      </c>
      <c r="L252" s="6">
        <v>180.9</v>
      </c>
      <c r="M252" s="6">
        <v>195.35</v>
      </c>
      <c r="N252" s="10" t="s">
        <v>74</v>
      </c>
      <c r="O252" s="10" t="s">
        <v>161</v>
      </c>
      <c r="P252" s="11" t="s">
        <v>32</v>
      </c>
      <c r="Q252" s="11" t="s">
        <v>73</v>
      </c>
      <c r="R252" s="1">
        <v>42370</v>
      </c>
      <c r="S252" s="1">
        <v>42593</v>
      </c>
      <c r="T252" s="12" t="s">
        <v>25</v>
      </c>
      <c r="U252" s="13" t="s">
        <v>264</v>
      </c>
      <c r="V252" s="13" t="s">
        <v>101</v>
      </c>
      <c r="W252" t="s">
        <v>193</v>
      </c>
      <c r="X252" s="16" t="str">
        <f t="shared" si="44"/>
        <v xml:space="preserve">Mediacom (Switzerland) - CHE - Emmi - 2016_Yoqua_1._HJ_KW_4-7 - </v>
      </c>
      <c r="Y252" s="17" t="s">
        <v>410</v>
      </c>
      <c r="Z252" s="16" t="str">
        <f t="shared" si="45"/>
        <v>Mediacom (Switzerland)</v>
      </c>
      <c r="AA252" s="16" t="str">
        <f t="shared" si="46"/>
        <v>Mediacom (Switzerland) - CHE - Emmi</v>
      </c>
      <c r="AB252" s="16" t="str">
        <f t="shared" si="47"/>
        <v>Xaxis TV_XAXIS-XT-ROLLS-I</v>
      </c>
      <c r="AC252" s="16" t="str">
        <f>VLOOKUP($U252,Sheet3!$A$1:$D$438,3,FALSE)</f>
        <v>25.01.2016</v>
      </c>
      <c r="AD252" s="16" t="str">
        <f>VLOOKUP($U252,Sheet3!$A$1:$D$438,4,FALSE)</f>
        <v>21.02.2016</v>
      </c>
      <c r="AE252" s="20" t="str">
        <f t="shared" si="48"/>
        <v>Xaxis TV_XAXIS-XT-ROLLS-I_Februar 2016</v>
      </c>
      <c r="AF252" s="20" t="s">
        <v>816</v>
      </c>
      <c r="AG252" s="20" t="str">
        <f t="shared" si="49"/>
        <v>Xaxis TV</v>
      </c>
      <c r="AH252" s="20" t="s">
        <v>420</v>
      </c>
      <c r="AI252" s="21">
        <f t="shared" si="41"/>
        <v>28.999679384418084</v>
      </c>
      <c r="AJ252" s="21">
        <f t="shared" si="42"/>
        <v>180.9</v>
      </c>
      <c r="AK252" s="22">
        <f t="shared" si="43"/>
        <v>6238</v>
      </c>
      <c r="AL252" s="20" t="s">
        <v>660</v>
      </c>
      <c r="AM252" s="20">
        <f>$AJ252*VLOOKUP($AL252,Sheet2!$C$1:$D$66,2,FALSE)</f>
        <v>81.405000000000001</v>
      </c>
    </row>
    <row r="253" spans="1:39" x14ac:dyDescent="0.25">
      <c r="A253" s="1">
        <v>42433</v>
      </c>
      <c r="B253" s="2">
        <v>18084</v>
      </c>
      <c r="C253" s="3">
        <v>0</v>
      </c>
      <c r="D253" s="4">
        <v>1</v>
      </c>
      <c r="E253" s="5" t="s">
        <v>72</v>
      </c>
      <c r="F253" s="6">
        <v>1673.8</v>
      </c>
      <c r="G253" s="7" t="s">
        <v>22</v>
      </c>
      <c r="H253" s="8" t="s">
        <v>23</v>
      </c>
      <c r="I253" s="9">
        <v>99.012</v>
      </c>
      <c r="J253" s="6">
        <v>0</v>
      </c>
      <c r="K253" s="6">
        <v>261.39999999999998</v>
      </c>
      <c r="L253" s="6">
        <v>3267.4</v>
      </c>
      <c r="M253" s="6">
        <v>3528.8</v>
      </c>
      <c r="N253" s="10" t="s">
        <v>74</v>
      </c>
      <c r="O253" s="10" t="s">
        <v>161</v>
      </c>
      <c r="P253" s="11" t="s">
        <v>32</v>
      </c>
      <c r="Q253" s="11" t="s">
        <v>73</v>
      </c>
      <c r="R253" s="1">
        <v>42370</v>
      </c>
      <c r="S253" s="1">
        <v>42593</v>
      </c>
      <c r="T253" s="12" t="s">
        <v>25</v>
      </c>
      <c r="U253" s="13" t="s">
        <v>265</v>
      </c>
      <c r="V253" s="13" t="s">
        <v>101</v>
      </c>
      <c r="W253" t="s">
        <v>193</v>
      </c>
      <c r="X253" s="16" t="str">
        <f t="shared" si="44"/>
        <v xml:space="preserve">Mediacom (Switzerland) - CHE - Emmi - 2016_Aktifit_1.HJ_Online_Video_KW_5-14 - </v>
      </c>
      <c r="Y253" s="17" t="s">
        <v>410</v>
      </c>
      <c r="Z253" s="16" t="str">
        <f t="shared" si="45"/>
        <v>Mediacom (Switzerland)</v>
      </c>
      <c r="AA253" s="16" t="str">
        <f t="shared" si="46"/>
        <v>Mediacom (Switzerland) - CHE - Emmi</v>
      </c>
      <c r="AB253" s="16" t="str">
        <f t="shared" si="47"/>
        <v>Xaxis TV_XAXIS-XT-ROLLS-D</v>
      </c>
      <c r="AC253" s="16" t="str">
        <f>VLOOKUP($U253,Sheet3!$A$1:$D$438,3,FALSE)</f>
        <v>01.02.2016</v>
      </c>
      <c r="AD253" s="16" t="str">
        <f>VLOOKUP($U253,Sheet3!$A$1:$D$438,4,FALSE)</f>
        <v>10.04.2016</v>
      </c>
      <c r="AE253" s="20" t="str">
        <f t="shared" si="48"/>
        <v>Xaxis TV_XAXIS-XT-ROLLS-D_Februar 2016</v>
      </c>
      <c r="AF253" s="20" t="s">
        <v>816</v>
      </c>
      <c r="AG253" s="20" t="str">
        <f t="shared" si="49"/>
        <v>Xaxis TV</v>
      </c>
      <c r="AH253" s="20" t="s">
        <v>420</v>
      </c>
      <c r="AI253" s="21">
        <f t="shared" si="41"/>
        <v>33.000040399143536</v>
      </c>
      <c r="AJ253" s="21">
        <f t="shared" si="42"/>
        <v>3267.4</v>
      </c>
      <c r="AK253" s="22">
        <f t="shared" si="43"/>
        <v>99012</v>
      </c>
      <c r="AL253" s="20" t="s">
        <v>660</v>
      </c>
      <c r="AM253" s="20">
        <f>$AJ253*VLOOKUP($AL253,Sheet2!$C$1:$D$66,2,FALSE)</f>
        <v>1470.3300000000002</v>
      </c>
    </row>
    <row r="254" spans="1:39" x14ac:dyDescent="0.25">
      <c r="A254" s="1">
        <v>42433</v>
      </c>
      <c r="B254" s="2">
        <v>18084</v>
      </c>
      <c r="C254" s="3">
        <v>0</v>
      </c>
      <c r="D254" s="4">
        <v>2</v>
      </c>
      <c r="E254" s="5" t="s">
        <v>76</v>
      </c>
      <c r="F254" s="6">
        <v>695.27</v>
      </c>
      <c r="G254" s="7" t="s">
        <v>22</v>
      </c>
      <c r="H254" s="8" t="s">
        <v>23</v>
      </c>
      <c r="I254" s="9">
        <v>42.978000000000002</v>
      </c>
      <c r="J254" s="6">
        <v>0</v>
      </c>
      <c r="K254" s="6">
        <v>113.45</v>
      </c>
      <c r="L254" s="6">
        <v>1418.25</v>
      </c>
      <c r="M254" s="6">
        <v>1531.7</v>
      </c>
      <c r="N254" s="10" t="s">
        <v>74</v>
      </c>
      <c r="O254" s="10" t="s">
        <v>161</v>
      </c>
      <c r="P254" s="11" t="s">
        <v>32</v>
      </c>
      <c r="Q254" s="11" t="s">
        <v>73</v>
      </c>
      <c r="R254" s="1">
        <v>42370</v>
      </c>
      <c r="S254" s="1">
        <v>42593</v>
      </c>
      <c r="T254" s="12" t="s">
        <v>25</v>
      </c>
      <c r="U254" s="13" t="s">
        <v>265</v>
      </c>
      <c r="V254" s="13" t="s">
        <v>101</v>
      </c>
      <c r="W254" t="s">
        <v>193</v>
      </c>
      <c r="X254" s="16" t="str">
        <f t="shared" si="44"/>
        <v xml:space="preserve">Mediacom (Switzerland) - CHE - Emmi - 2016_Aktifit_1.HJ_Online_Video_KW_5-14 - </v>
      </c>
      <c r="Y254" s="17" t="s">
        <v>410</v>
      </c>
      <c r="Z254" s="16" t="str">
        <f t="shared" si="45"/>
        <v>Mediacom (Switzerland)</v>
      </c>
      <c r="AA254" s="16" t="str">
        <f t="shared" si="46"/>
        <v>Mediacom (Switzerland) - CHE - Emmi</v>
      </c>
      <c r="AB254" s="16" t="str">
        <f t="shared" si="47"/>
        <v>Xaxis TV_XAXIS-XT-ROLLS-F</v>
      </c>
      <c r="AC254" s="16" t="str">
        <f>VLOOKUP($U254,Sheet3!$A$1:$D$438,3,FALSE)</f>
        <v>01.02.2016</v>
      </c>
      <c r="AD254" s="16" t="str">
        <f>VLOOKUP($U254,Sheet3!$A$1:$D$438,4,FALSE)</f>
        <v>10.04.2016</v>
      </c>
      <c r="AE254" s="20" t="str">
        <f t="shared" si="48"/>
        <v>Xaxis TV_XAXIS-XT-ROLLS-F_Februar 2016</v>
      </c>
      <c r="AF254" s="20" t="s">
        <v>816</v>
      </c>
      <c r="AG254" s="20" t="str">
        <f t="shared" si="49"/>
        <v>Xaxis TV</v>
      </c>
      <c r="AH254" s="20" t="s">
        <v>420</v>
      </c>
      <c r="AI254" s="21">
        <f t="shared" si="41"/>
        <v>32.999441574759182</v>
      </c>
      <c r="AJ254" s="21">
        <f t="shared" si="42"/>
        <v>1418.25</v>
      </c>
      <c r="AK254" s="22">
        <f t="shared" si="43"/>
        <v>42978</v>
      </c>
      <c r="AL254" s="20" t="s">
        <v>660</v>
      </c>
      <c r="AM254" s="20">
        <f>$AJ254*VLOOKUP($AL254,Sheet2!$C$1:$D$66,2,FALSE)</f>
        <v>638.21249999999998</v>
      </c>
    </row>
    <row r="255" spans="1:39" x14ac:dyDescent="0.25">
      <c r="A255" s="1">
        <v>42433</v>
      </c>
      <c r="B255" s="2">
        <v>18085</v>
      </c>
      <c r="C255" s="3">
        <v>0</v>
      </c>
      <c r="D255" s="4">
        <v>1</v>
      </c>
      <c r="E255" s="5" t="s">
        <v>72</v>
      </c>
      <c r="F255" s="6">
        <v>14.12</v>
      </c>
      <c r="G255" s="7" t="s">
        <v>22</v>
      </c>
      <c r="H255" s="8" t="s">
        <v>23</v>
      </c>
      <c r="I255" s="9">
        <v>0.83499999999999996</v>
      </c>
      <c r="J255" s="6">
        <v>0</v>
      </c>
      <c r="K255" s="6">
        <v>1.95</v>
      </c>
      <c r="L255" s="6">
        <v>24.2</v>
      </c>
      <c r="M255" s="6">
        <v>26.15</v>
      </c>
      <c r="N255" s="10" t="s">
        <v>74</v>
      </c>
      <c r="O255" s="10" t="s">
        <v>161</v>
      </c>
      <c r="P255" s="11" t="s">
        <v>32</v>
      </c>
      <c r="Q255" s="11" t="s">
        <v>73</v>
      </c>
      <c r="R255" s="1">
        <v>42370</v>
      </c>
      <c r="S255" s="1">
        <v>42593</v>
      </c>
      <c r="T255" s="12" t="s">
        <v>25</v>
      </c>
      <c r="U255" s="13" t="s">
        <v>266</v>
      </c>
      <c r="V255" s="13" t="s">
        <v>101</v>
      </c>
      <c r="W255" t="s">
        <v>193</v>
      </c>
      <c r="X255" s="16" t="str">
        <f t="shared" si="44"/>
        <v xml:space="preserve">Mediacom (Switzerland) - CHE - Emmi - 2016_Jogurt_Pur_Online_Video_KW_9-12 - </v>
      </c>
      <c r="Y255" s="17" t="s">
        <v>410</v>
      </c>
      <c r="Z255" s="16" t="str">
        <f t="shared" si="45"/>
        <v>Mediacom (Switzerland)</v>
      </c>
      <c r="AA255" s="16" t="str">
        <f t="shared" si="46"/>
        <v>Mediacom (Switzerland) - CHE - Emmi</v>
      </c>
      <c r="AB255" s="16" t="str">
        <f t="shared" si="47"/>
        <v>Xaxis TV_XAXIS-XT-ROLLS-D</v>
      </c>
      <c r="AC255" s="16" t="str">
        <f>VLOOKUP($U255,Sheet3!$A$1:$D$438,3,FALSE)</f>
        <v>29.02.2016</v>
      </c>
      <c r="AD255" s="16" t="str">
        <f>VLOOKUP($U255,Sheet3!$A$1:$D$438,4,FALSE)</f>
        <v>27.03.2016</v>
      </c>
      <c r="AE255" s="20" t="str">
        <f t="shared" si="48"/>
        <v>Xaxis TV_XAXIS-XT-ROLLS-D_Februar 2016</v>
      </c>
      <c r="AF255" s="20" t="s">
        <v>816</v>
      </c>
      <c r="AG255" s="20" t="str">
        <f t="shared" si="49"/>
        <v>Xaxis TV</v>
      </c>
      <c r="AH255" s="20" t="s">
        <v>420</v>
      </c>
      <c r="AI255" s="21">
        <f t="shared" si="41"/>
        <v>28.982035928143709</v>
      </c>
      <c r="AJ255" s="21">
        <f t="shared" si="42"/>
        <v>24.2</v>
      </c>
      <c r="AK255" s="22">
        <f t="shared" si="43"/>
        <v>835</v>
      </c>
      <c r="AL255" s="20" t="s">
        <v>660</v>
      </c>
      <c r="AM255" s="20">
        <f>$AJ255*VLOOKUP($AL255,Sheet2!$C$1:$D$66,2,FALSE)</f>
        <v>10.89</v>
      </c>
    </row>
    <row r="256" spans="1:39" x14ac:dyDescent="0.25">
      <c r="A256" s="1">
        <v>42433</v>
      </c>
      <c r="B256" s="2">
        <v>18085</v>
      </c>
      <c r="C256" s="3">
        <v>0</v>
      </c>
      <c r="D256" s="4">
        <v>2</v>
      </c>
      <c r="E256" s="5" t="s">
        <v>76</v>
      </c>
      <c r="F256" s="6">
        <v>7.94</v>
      </c>
      <c r="G256" s="7" t="s">
        <v>22</v>
      </c>
      <c r="H256" s="8" t="s">
        <v>23</v>
      </c>
      <c r="I256" s="9">
        <v>0.49099999999999999</v>
      </c>
      <c r="J256" s="6">
        <v>0</v>
      </c>
      <c r="K256" s="6">
        <v>1.1499999999999999</v>
      </c>
      <c r="L256" s="6">
        <v>14.25</v>
      </c>
      <c r="M256" s="6">
        <v>15.4</v>
      </c>
      <c r="N256" s="10" t="s">
        <v>74</v>
      </c>
      <c r="O256" s="10" t="s">
        <v>161</v>
      </c>
      <c r="P256" s="11" t="s">
        <v>32</v>
      </c>
      <c r="Q256" s="11" t="s">
        <v>73</v>
      </c>
      <c r="R256" s="1">
        <v>42370</v>
      </c>
      <c r="S256" s="1">
        <v>42593</v>
      </c>
      <c r="T256" s="12" t="s">
        <v>25</v>
      </c>
      <c r="U256" s="13" t="s">
        <v>266</v>
      </c>
      <c r="V256" s="13" t="s">
        <v>101</v>
      </c>
      <c r="W256" t="s">
        <v>193</v>
      </c>
      <c r="X256" s="16" t="str">
        <f t="shared" si="44"/>
        <v xml:space="preserve">Mediacom (Switzerland) - CHE - Emmi - 2016_Jogurt_Pur_Online_Video_KW_9-12 - </v>
      </c>
      <c r="Y256" s="17" t="s">
        <v>410</v>
      </c>
      <c r="Z256" s="16" t="str">
        <f t="shared" si="45"/>
        <v>Mediacom (Switzerland)</v>
      </c>
      <c r="AA256" s="16" t="str">
        <f t="shared" si="46"/>
        <v>Mediacom (Switzerland) - CHE - Emmi</v>
      </c>
      <c r="AB256" s="16" t="str">
        <f t="shared" si="47"/>
        <v>Xaxis TV_XAXIS-XT-ROLLS-F</v>
      </c>
      <c r="AC256" s="16" t="str">
        <f>VLOOKUP($U256,Sheet3!$A$1:$D$438,3,FALSE)</f>
        <v>29.02.2016</v>
      </c>
      <c r="AD256" s="16" t="str">
        <f>VLOOKUP($U256,Sheet3!$A$1:$D$438,4,FALSE)</f>
        <v>27.03.2016</v>
      </c>
      <c r="AE256" s="20" t="str">
        <f t="shared" si="48"/>
        <v>Xaxis TV_XAXIS-XT-ROLLS-F_Februar 2016</v>
      </c>
      <c r="AF256" s="20" t="s">
        <v>816</v>
      </c>
      <c r="AG256" s="20" t="str">
        <f t="shared" si="49"/>
        <v>Xaxis TV</v>
      </c>
      <c r="AH256" s="20" t="s">
        <v>420</v>
      </c>
      <c r="AI256" s="21">
        <f t="shared" si="41"/>
        <v>29.022403258655803</v>
      </c>
      <c r="AJ256" s="21">
        <f t="shared" si="42"/>
        <v>14.25</v>
      </c>
      <c r="AK256" s="22">
        <f t="shared" si="43"/>
        <v>491</v>
      </c>
      <c r="AL256" s="20" t="s">
        <v>660</v>
      </c>
      <c r="AM256" s="20">
        <f>$AJ256*VLOOKUP($AL256,Sheet2!$C$1:$D$66,2,FALSE)</f>
        <v>6.4125000000000005</v>
      </c>
    </row>
    <row r="257" spans="1:39" x14ac:dyDescent="0.25">
      <c r="A257" s="1">
        <v>42433</v>
      </c>
      <c r="B257" s="2">
        <v>18085</v>
      </c>
      <c r="C257" s="3">
        <v>0</v>
      </c>
      <c r="D257" s="4">
        <v>3</v>
      </c>
      <c r="E257" s="5" t="s">
        <v>77</v>
      </c>
      <c r="F257" s="6">
        <v>3.64</v>
      </c>
      <c r="G257" s="7" t="s">
        <v>22</v>
      </c>
      <c r="H257" s="8" t="s">
        <v>23</v>
      </c>
      <c r="I257" s="9">
        <v>0.223</v>
      </c>
      <c r="J257" s="6">
        <v>0</v>
      </c>
      <c r="K257" s="6">
        <v>0.5</v>
      </c>
      <c r="L257" s="6">
        <v>6.45</v>
      </c>
      <c r="M257" s="6">
        <v>6.95</v>
      </c>
      <c r="N257" s="10" t="s">
        <v>74</v>
      </c>
      <c r="O257" s="10" t="s">
        <v>161</v>
      </c>
      <c r="P257" s="11" t="s">
        <v>32</v>
      </c>
      <c r="Q257" s="11" t="s">
        <v>73</v>
      </c>
      <c r="R257" s="1">
        <v>42370</v>
      </c>
      <c r="S257" s="1">
        <v>42593</v>
      </c>
      <c r="T257" s="12" t="s">
        <v>25</v>
      </c>
      <c r="U257" s="13" t="s">
        <v>266</v>
      </c>
      <c r="V257" s="13" t="s">
        <v>101</v>
      </c>
      <c r="W257" t="s">
        <v>193</v>
      </c>
      <c r="X257" s="16" t="str">
        <f t="shared" si="44"/>
        <v xml:space="preserve">Mediacom (Switzerland) - CHE - Emmi - 2016_Jogurt_Pur_Online_Video_KW_9-12 - </v>
      </c>
      <c r="Y257" s="17" t="s">
        <v>410</v>
      </c>
      <c r="Z257" s="16" t="str">
        <f t="shared" si="45"/>
        <v>Mediacom (Switzerland)</v>
      </c>
      <c r="AA257" s="16" t="str">
        <f t="shared" si="46"/>
        <v>Mediacom (Switzerland) - CHE - Emmi</v>
      </c>
      <c r="AB257" s="16" t="str">
        <f t="shared" si="47"/>
        <v>Xaxis TV_XAXIS-XT-ROLLS-I</v>
      </c>
      <c r="AC257" s="16" t="str">
        <f>VLOOKUP($U257,Sheet3!$A$1:$D$438,3,FALSE)</f>
        <v>29.02.2016</v>
      </c>
      <c r="AD257" s="16" t="str">
        <f>VLOOKUP($U257,Sheet3!$A$1:$D$438,4,FALSE)</f>
        <v>27.03.2016</v>
      </c>
      <c r="AE257" s="20" t="str">
        <f t="shared" si="48"/>
        <v>Xaxis TV_XAXIS-XT-ROLLS-I_Februar 2016</v>
      </c>
      <c r="AF257" s="20" t="s">
        <v>816</v>
      </c>
      <c r="AG257" s="20" t="str">
        <f t="shared" si="49"/>
        <v>Xaxis TV</v>
      </c>
      <c r="AH257" s="20" t="s">
        <v>420</v>
      </c>
      <c r="AI257" s="21">
        <f t="shared" si="41"/>
        <v>28.923766816143502</v>
      </c>
      <c r="AJ257" s="21">
        <f t="shared" si="42"/>
        <v>6.45</v>
      </c>
      <c r="AK257" s="22">
        <f t="shared" si="43"/>
        <v>223</v>
      </c>
      <c r="AL257" s="20" t="s">
        <v>660</v>
      </c>
      <c r="AM257" s="20">
        <f>$AJ257*VLOOKUP($AL257,Sheet2!$C$1:$D$66,2,FALSE)</f>
        <v>2.9025000000000003</v>
      </c>
    </row>
    <row r="258" spans="1:39" x14ac:dyDescent="0.25">
      <c r="A258" s="1">
        <v>42433</v>
      </c>
      <c r="B258" s="2">
        <v>18086</v>
      </c>
      <c r="C258" s="3">
        <v>0</v>
      </c>
      <c r="D258" s="4">
        <v>1</v>
      </c>
      <c r="E258" s="5" t="s">
        <v>65</v>
      </c>
      <c r="F258" s="6">
        <v>2672.99</v>
      </c>
      <c r="G258" s="7" t="s">
        <v>22</v>
      </c>
      <c r="H258" s="8" t="s">
        <v>23</v>
      </c>
      <c r="I258" s="9">
        <v>360.625</v>
      </c>
      <c r="J258" s="6">
        <v>0</v>
      </c>
      <c r="K258" s="6">
        <v>807.8</v>
      </c>
      <c r="L258" s="6">
        <v>10097.5</v>
      </c>
      <c r="M258" s="6">
        <v>10905.3</v>
      </c>
      <c r="N258" s="10" t="s">
        <v>95</v>
      </c>
      <c r="O258" s="10" t="s">
        <v>161</v>
      </c>
      <c r="P258" s="11" t="s">
        <v>32</v>
      </c>
      <c r="Q258" s="11" t="s">
        <v>52</v>
      </c>
      <c r="R258" s="1">
        <v>42370</v>
      </c>
      <c r="S258" s="1">
        <v>42593</v>
      </c>
      <c r="T258" s="12" t="s">
        <v>25</v>
      </c>
      <c r="U258" s="13" t="s">
        <v>282</v>
      </c>
      <c r="V258" s="13" t="s">
        <v>101</v>
      </c>
      <c r="W258" t="s">
        <v>195</v>
      </c>
      <c r="X258" s="16" t="str">
        <f t="shared" si="44"/>
        <v xml:space="preserve">Mediacom (Switzerland) - CHE - Ikea - 2016_Healthy_Living - </v>
      </c>
      <c r="Y258" s="17" t="s">
        <v>410</v>
      </c>
      <c r="Z258" s="16" t="str">
        <f t="shared" si="45"/>
        <v>Mediacom (Switzerland)</v>
      </c>
      <c r="AA258" s="16" t="str">
        <f t="shared" si="46"/>
        <v>Mediacom (Switzerland) - CHE - Ikea</v>
      </c>
      <c r="AB258" s="16" t="str">
        <f t="shared" si="47"/>
        <v>Xaxis Premium_XAXIS-XP-WB-D</v>
      </c>
      <c r="AC258" s="16" t="str">
        <f>VLOOKUP($U258,Sheet3!$A$1:$D$438,3,FALSE)</f>
        <v>31.01.2016</v>
      </c>
      <c r="AD258" s="16" t="str">
        <f>VLOOKUP($U258,Sheet3!$A$1:$D$438,4,FALSE)</f>
        <v>21.02.2016</v>
      </c>
      <c r="AE258" s="20" t="str">
        <f t="shared" si="48"/>
        <v>Xaxis Premium_XAXIS-XP-WB-D_Februar 2016</v>
      </c>
      <c r="AF258" s="20" t="s">
        <v>415</v>
      </c>
      <c r="AG258" s="20" t="str">
        <f t="shared" si="49"/>
        <v>Xaxis Premium</v>
      </c>
      <c r="AH258" s="20" t="s">
        <v>420</v>
      </c>
      <c r="AI258" s="21">
        <f t="shared" si="41"/>
        <v>28</v>
      </c>
      <c r="AJ258" s="21">
        <f t="shared" si="42"/>
        <v>10097.5</v>
      </c>
      <c r="AK258" s="22">
        <f t="shared" si="43"/>
        <v>360625</v>
      </c>
      <c r="AL258" s="20" t="s">
        <v>665</v>
      </c>
      <c r="AM258" s="20">
        <f>$AJ258*VLOOKUP($AL258,Sheet2!$C$1:$D$66,2,FALSE)</f>
        <v>3977.7183315456209</v>
      </c>
    </row>
    <row r="259" spans="1:39" x14ac:dyDescent="0.25">
      <c r="A259" s="1">
        <v>42433</v>
      </c>
      <c r="B259" s="2">
        <v>18086</v>
      </c>
      <c r="C259" s="3">
        <v>0</v>
      </c>
      <c r="D259" s="4">
        <v>4</v>
      </c>
      <c r="E259" s="5" t="s">
        <v>65</v>
      </c>
      <c r="F259" s="6">
        <v>1871.1</v>
      </c>
      <c r="G259" s="7" t="s">
        <v>22</v>
      </c>
      <c r="H259" s="8" t="s">
        <v>23</v>
      </c>
      <c r="I259" s="9">
        <v>252.43799999999999</v>
      </c>
      <c r="J259" s="6">
        <v>0</v>
      </c>
      <c r="K259" s="6">
        <v>565.45000000000005</v>
      </c>
      <c r="L259" s="6">
        <v>7068.25</v>
      </c>
      <c r="M259" s="6">
        <v>7633.7</v>
      </c>
      <c r="N259" s="10" t="s">
        <v>95</v>
      </c>
      <c r="O259" s="10" t="s">
        <v>161</v>
      </c>
      <c r="P259" s="11" t="s">
        <v>32</v>
      </c>
      <c r="Q259" s="11" t="s">
        <v>52</v>
      </c>
      <c r="R259" s="1">
        <v>42370</v>
      </c>
      <c r="S259" s="1">
        <v>42593</v>
      </c>
      <c r="T259" s="12" t="s">
        <v>25</v>
      </c>
      <c r="U259" s="13" t="s">
        <v>282</v>
      </c>
      <c r="V259" s="13" t="s">
        <v>101</v>
      </c>
      <c r="W259" t="s">
        <v>195</v>
      </c>
      <c r="X259" s="16" t="str">
        <f t="shared" si="44"/>
        <v xml:space="preserve">Mediacom (Switzerland) - CHE - Ikea - 2016_Healthy_Living - </v>
      </c>
      <c r="Y259" s="17" t="s">
        <v>410</v>
      </c>
      <c r="Z259" s="16" t="str">
        <f t="shared" si="45"/>
        <v>Mediacom (Switzerland)</v>
      </c>
      <c r="AA259" s="16" t="str">
        <f t="shared" si="46"/>
        <v>Mediacom (Switzerland) - CHE - Ikea</v>
      </c>
      <c r="AB259" s="16" t="str">
        <f t="shared" si="47"/>
        <v>Xaxis Premium_XAXIS-XP-WB-D</v>
      </c>
      <c r="AC259" s="16" t="str">
        <f>VLOOKUP($U259,Sheet3!$A$1:$D$438,3,FALSE)</f>
        <v>31.01.2016</v>
      </c>
      <c r="AD259" s="16" t="str">
        <f>VLOOKUP($U259,Sheet3!$A$1:$D$438,4,FALSE)</f>
        <v>21.02.2016</v>
      </c>
      <c r="AE259" s="20" t="str">
        <f t="shared" si="48"/>
        <v>Xaxis Premium_XAXIS-XP-WB-D_Februar 2016</v>
      </c>
      <c r="AF259" s="20" t="s">
        <v>415</v>
      </c>
      <c r="AG259" s="20" t="str">
        <f t="shared" si="49"/>
        <v>Xaxis Premium</v>
      </c>
      <c r="AH259" s="20" t="s">
        <v>420</v>
      </c>
      <c r="AI259" s="21">
        <f t="shared" si="41"/>
        <v>27.999944540837753</v>
      </c>
      <c r="AJ259" s="21">
        <f t="shared" si="42"/>
        <v>7068.25</v>
      </c>
      <c r="AK259" s="22">
        <f t="shared" si="43"/>
        <v>252438</v>
      </c>
      <c r="AL259" s="20" t="s">
        <v>665</v>
      </c>
      <c r="AM259" s="20">
        <f>$AJ259*VLOOKUP($AL259,Sheet2!$C$1:$D$66,2,FALSE)</f>
        <v>2784.4028320819343</v>
      </c>
    </row>
    <row r="260" spans="1:39" x14ac:dyDescent="0.25">
      <c r="A260" s="1">
        <v>42433</v>
      </c>
      <c r="B260" s="2">
        <v>18086</v>
      </c>
      <c r="C260" s="3">
        <v>0</v>
      </c>
      <c r="D260" s="4">
        <v>7</v>
      </c>
      <c r="E260" s="5" t="s">
        <v>65</v>
      </c>
      <c r="F260" s="6">
        <v>1603.79</v>
      </c>
      <c r="G260" s="7" t="s">
        <v>22</v>
      </c>
      <c r="H260" s="8" t="s">
        <v>23</v>
      </c>
      <c r="I260" s="9">
        <v>216.375</v>
      </c>
      <c r="J260" s="6">
        <v>0</v>
      </c>
      <c r="K260" s="6">
        <v>484.7</v>
      </c>
      <c r="L260" s="6">
        <v>6058.5</v>
      </c>
      <c r="M260" s="6">
        <v>6543.2</v>
      </c>
      <c r="N260" s="10" t="s">
        <v>95</v>
      </c>
      <c r="O260" s="10" t="s">
        <v>161</v>
      </c>
      <c r="P260" s="11" t="s">
        <v>32</v>
      </c>
      <c r="Q260" s="11" t="s">
        <v>52</v>
      </c>
      <c r="R260" s="1">
        <v>42370</v>
      </c>
      <c r="S260" s="1">
        <v>42593</v>
      </c>
      <c r="T260" s="12" t="s">
        <v>25</v>
      </c>
      <c r="U260" s="13" t="s">
        <v>282</v>
      </c>
      <c r="V260" s="13" t="s">
        <v>101</v>
      </c>
      <c r="W260" t="s">
        <v>195</v>
      </c>
      <c r="X260" s="16" t="str">
        <f t="shared" si="44"/>
        <v xml:space="preserve">Mediacom (Switzerland) - CHE - Ikea - 2016_Healthy_Living - </v>
      </c>
      <c r="Y260" s="17" t="s">
        <v>410</v>
      </c>
      <c r="Z260" s="16" t="str">
        <f t="shared" si="45"/>
        <v>Mediacom (Switzerland)</v>
      </c>
      <c r="AA260" s="16" t="str">
        <f t="shared" si="46"/>
        <v>Mediacom (Switzerland) - CHE - Ikea</v>
      </c>
      <c r="AB260" s="16" t="str">
        <f t="shared" si="47"/>
        <v>Xaxis Premium_XAXIS-XP-WB-D</v>
      </c>
      <c r="AC260" s="16" t="str">
        <f>VLOOKUP($U260,Sheet3!$A$1:$D$438,3,FALSE)</f>
        <v>31.01.2016</v>
      </c>
      <c r="AD260" s="16" t="str">
        <f>VLOOKUP($U260,Sheet3!$A$1:$D$438,4,FALSE)</f>
        <v>21.02.2016</v>
      </c>
      <c r="AE260" s="20" t="str">
        <f t="shared" si="48"/>
        <v>Xaxis Premium_XAXIS-XP-WB-D_Februar 2016</v>
      </c>
      <c r="AF260" s="20" t="s">
        <v>415</v>
      </c>
      <c r="AG260" s="20" t="str">
        <f t="shared" si="49"/>
        <v>Xaxis Premium</v>
      </c>
      <c r="AH260" s="20" t="s">
        <v>420</v>
      </c>
      <c r="AI260" s="21">
        <f t="shared" si="41"/>
        <v>28</v>
      </c>
      <c r="AJ260" s="21">
        <f t="shared" si="42"/>
        <v>6058.5</v>
      </c>
      <c r="AK260" s="22">
        <f t="shared" si="43"/>
        <v>216375</v>
      </c>
      <c r="AL260" s="20" t="s">
        <v>665</v>
      </c>
      <c r="AM260" s="20">
        <f>$AJ260*VLOOKUP($AL260,Sheet2!$C$1:$D$66,2,FALSE)</f>
        <v>2386.6309989273723</v>
      </c>
    </row>
    <row r="261" spans="1:39" x14ac:dyDescent="0.25">
      <c r="A261" s="1">
        <v>42433</v>
      </c>
      <c r="B261" s="2">
        <v>18086</v>
      </c>
      <c r="C261" s="3">
        <v>0</v>
      </c>
      <c r="D261" s="4">
        <v>2</v>
      </c>
      <c r="E261" s="5" t="s">
        <v>69</v>
      </c>
      <c r="F261" s="6">
        <v>774.71</v>
      </c>
      <c r="G261" s="7" t="s">
        <v>22</v>
      </c>
      <c r="H261" s="8" t="s">
        <v>23</v>
      </c>
      <c r="I261" s="9">
        <v>128.79499999999999</v>
      </c>
      <c r="J261" s="6">
        <v>0</v>
      </c>
      <c r="K261" s="6">
        <v>288.5</v>
      </c>
      <c r="L261" s="6">
        <v>3606.25</v>
      </c>
      <c r="M261" s="6">
        <v>3894.75</v>
      </c>
      <c r="N261" s="10" t="s">
        <v>95</v>
      </c>
      <c r="O261" s="10" t="s">
        <v>161</v>
      </c>
      <c r="P261" s="11" t="s">
        <v>32</v>
      </c>
      <c r="Q261" s="11" t="s">
        <v>52</v>
      </c>
      <c r="R261" s="1">
        <v>42370</v>
      </c>
      <c r="S261" s="1">
        <v>42593</v>
      </c>
      <c r="T261" s="12" t="s">
        <v>25</v>
      </c>
      <c r="U261" s="13" t="s">
        <v>282</v>
      </c>
      <c r="V261" s="13" t="s">
        <v>101</v>
      </c>
      <c r="W261" t="s">
        <v>195</v>
      </c>
      <c r="X261" s="16" t="str">
        <f t="shared" si="44"/>
        <v xml:space="preserve">Mediacom (Switzerland) - CHE - Ikea - 2016_Healthy_Living - </v>
      </c>
      <c r="Y261" s="17" t="s">
        <v>410</v>
      </c>
      <c r="Z261" s="16" t="str">
        <f t="shared" si="45"/>
        <v>Mediacom (Switzerland)</v>
      </c>
      <c r="AA261" s="16" t="str">
        <f t="shared" si="46"/>
        <v>Mediacom (Switzerland) - CHE - Ikea</v>
      </c>
      <c r="AB261" s="16" t="str">
        <f t="shared" si="47"/>
        <v>Xaxis Premium_XAXIS-XP-WB-F</v>
      </c>
      <c r="AC261" s="16" t="str">
        <f>VLOOKUP($U261,Sheet3!$A$1:$D$438,3,FALSE)</f>
        <v>31.01.2016</v>
      </c>
      <c r="AD261" s="16" t="str">
        <f>VLOOKUP($U261,Sheet3!$A$1:$D$438,4,FALSE)</f>
        <v>21.02.2016</v>
      </c>
      <c r="AE261" s="20" t="str">
        <f t="shared" si="48"/>
        <v>Xaxis Premium_XAXIS-XP-WB-F_Februar 2016</v>
      </c>
      <c r="AF261" s="20" t="s">
        <v>415</v>
      </c>
      <c r="AG261" s="20" t="str">
        <f t="shared" si="49"/>
        <v>Xaxis Premium</v>
      </c>
      <c r="AH261" s="20" t="s">
        <v>420</v>
      </c>
      <c r="AI261" s="21">
        <f t="shared" si="41"/>
        <v>27.999922357234368</v>
      </c>
      <c r="AJ261" s="21">
        <f t="shared" si="42"/>
        <v>3606.25</v>
      </c>
      <c r="AK261" s="22">
        <f t="shared" si="43"/>
        <v>128794.99999999999</v>
      </c>
      <c r="AL261" s="20" t="s">
        <v>665</v>
      </c>
      <c r="AM261" s="20">
        <f>$AJ261*VLOOKUP($AL261,Sheet2!$C$1:$D$66,2,FALSE)</f>
        <v>1420.6136898377217</v>
      </c>
    </row>
    <row r="262" spans="1:39" x14ac:dyDescent="0.25">
      <c r="A262" s="1">
        <v>42433</v>
      </c>
      <c r="B262" s="2">
        <v>18086</v>
      </c>
      <c r="C262" s="3">
        <v>0</v>
      </c>
      <c r="D262" s="4">
        <v>5</v>
      </c>
      <c r="E262" s="5" t="s">
        <v>69</v>
      </c>
      <c r="F262" s="6">
        <v>489.03</v>
      </c>
      <c r="G262" s="7" t="s">
        <v>22</v>
      </c>
      <c r="H262" s="8" t="s">
        <v>23</v>
      </c>
      <c r="I262" s="9">
        <v>81.301000000000002</v>
      </c>
      <c r="J262" s="6">
        <v>0</v>
      </c>
      <c r="K262" s="6">
        <v>182.1</v>
      </c>
      <c r="L262" s="6">
        <v>2276.4499999999998</v>
      </c>
      <c r="M262" s="6">
        <v>2458.5500000000002</v>
      </c>
      <c r="N262" s="10" t="s">
        <v>95</v>
      </c>
      <c r="O262" s="10" t="s">
        <v>161</v>
      </c>
      <c r="P262" s="11" t="s">
        <v>32</v>
      </c>
      <c r="Q262" s="11" t="s">
        <v>52</v>
      </c>
      <c r="R262" s="1">
        <v>42370</v>
      </c>
      <c r="S262" s="1">
        <v>42593</v>
      </c>
      <c r="T262" s="12" t="s">
        <v>25</v>
      </c>
      <c r="U262" s="13" t="s">
        <v>282</v>
      </c>
      <c r="V262" s="13" t="s">
        <v>101</v>
      </c>
      <c r="W262" t="s">
        <v>195</v>
      </c>
      <c r="X262" s="16" t="str">
        <f t="shared" si="44"/>
        <v xml:space="preserve">Mediacom (Switzerland) - CHE - Ikea - 2016_Healthy_Living - </v>
      </c>
      <c r="Y262" s="17" t="s">
        <v>410</v>
      </c>
      <c r="Z262" s="16" t="str">
        <f t="shared" si="45"/>
        <v>Mediacom (Switzerland)</v>
      </c>
      <c r="AA262" s="16" t="str">
        <f t="shared" si="46"/>
        <v>Mediacom (Switzerland) - CHE - Ikea</v>
      </c>
      <c r="AB262" s="16" t="str">
        <f t="shared" si="47"/>
        <v>Xaxis Premium_XAXIS-XP-WB-F</v>
      </c>
      <c r="AC262" s="16" t="str">
        <f>VLOOKUP($U262,Sheet3!$A$1:$D$438,3,FALSE)</f>
        <v>31.01.2016</v>
      </c>
      <c r="AD262" s="16" t="str">
        <f>VLOOKUP($U262,Sheet3!$A$1:$D$438,4,FALSE)</f>
        <v>21.02.2016</v>
      </c>
      <c r="AE262" s="20" t="str">
        <f t="shared" si="48"/>
        <v>Xaxis Premium_XAXIS-XP-WB-F_Februar 2016</v>
      </c>
      <c r="AF262" s="20" t="s">
        <v>415</v>
      </c>
      <c r="AG262" s="20" t="str">
        <f t="shared" si="49"/>
        <v>Xaxis Premium</v>
      </c>
      <c r="AH262" s="20" t="s">
        <v>420</v>
      </c>
      <c r="AI262" s="21">
        <f t="shared" si="41"/>
        <v>28.000270599377618</v>
      </c>
      <c r="AJ262" s="21">
        <f t="shared" si="42"/>
        <v>2276.4499999999998</v>
      </c>
      <c r="AK262" s="22">
        <f t="shared" si="43"/>
        <v>81301</v>
      </c>
      <c r="AL262" s="20" t="s">
        <v>665</v>
      </c>
      <c r="AM262" s="20">
        <f>$AJ262*VLOOKUP($AL262,Sheet2!$C$1:$D$66,2,FALSE)</f>
        <v>896.76423826165171</v>
      </c>
    </row>
    <row r="263" spans="1:39" x14ac:dyDescent="0.25">
      <c r="A263" s="1">
        <v>42433</v>
      </c>
      <c r="B263" s="2">
        <v>18086</v>
      </c>
      <c r="C263" s="3">
        <v>0</v>
      </c>
      <c r="D263" s="4">
        <v>8</v>
      </c>
      <c r="E263" s="5" t="s">
        <v>69</v>
      </c>
      <c r="F263" s="6">
        <v>464.83</v>
      </c>
      <c r="G263" s="7" t="s">
        <v>22</v>
      </c>
      <c r="H263" s="8" t="s">
        <v>23</v>
      </c>
      <c r="I263" s="9">
        <v>77.277000000000001</v>
      </c>
      <c r="J263" s="6">
        <v>0</v>
      </c>
      <c r="K263" s="6">
        <v>173.1</v>
      </c>
      <c r="L263" s="6">
        <v>2163.75</v>
      </c>
      <c r="M263" s="6">
        <v>2336.85</v>
      </c>
      <c r="N263" s="10" t="s">
        <v>95</v>
      </c>
      <c r="O263" s="10" t="s">
        <v>161</v>
      </c>
      <c r="P263" s="11" t="s">
        <v>32</v>
      </c>
      <c r="Q263" s="11" t="s">
        <v>52</v>
      </c>
      <c r="R263" s="1">
        <v>42370</v>
      </c>
      <c r="S263" s="1">
        <v>42593</v>
      </c>
      <c r="T263" s="12" t="s">
        <v>25</v>
      </c>
      <c r="U263" s="13" t="s">
        <v>282</v>
      </c>
      <c r="V263" s="13" t="s">
        <v>101</v>
      </c>
      <c r="W263" t="s">
        <v>195</v>
      </c>
      <c r="X263" s="16" t="str">
        <f t="shared" si="44"/>
        <v xml:space="preserve">Mediacom (Switzerland) - CHE - Ikea - 2016_Healthy_Living - </v>
      </c>
      <c r="Y263" s="17" t="s">
        <v>410</v>
      </c>
      <c r="Z263" s="16" t="str">
        <f t="shared" si="45"/>
        <v>Mediacom (Switzerland)</v>
      </c>
      <c r="AA263" s="16" t="str">
        <f t="shared" si="46"/>
        <v>Mediacom (Switzerland) - CHE - Ikea</v>
      </c>
      <c r="AB263" s="16" t="str">
        <f t="shared" si="47"/>
        <v>Xaxis Premium_XAXIS-XP-WB-F</v>
      </c>
      <c r="AC263" s="16" t="str">
        <f>VLOOKUP($U263,Sheet3!$A$1:$D$438,3,FALSE)</f>
        <v>31.01.2016</v>
      </c>
      <c r="AD263" s="16" t="str">
        <f>VLOOKUP($U263,Sheet3!$A$1:$D$438,4,FALSE)</f>
        <v>21.02.2016</v>
      </c>
      <c r="AE263" s="20" t="str">
        <f t="shared" si="48"/>
        <v>Xaxis Premium_XAXIS-XP-WB-F_Februar 2016</v>
      </c>
      <c r="AF263" s="20" t="s">
        <v>415</v>
      </c>
      <c r="AG263" s="20" t="str">
        <f t="shared" si="49"/>
        <v>Xaxis Premium</v>
      </c>
      <c r="AH263" s="20" t="s">
        <v>420</v>
      </c>
      <c r="AI263" s="21">
        <f t="shared" si="41"/>
        <v>27.999922357234365</v>
      </c>
      <c r="AJ263" s="21">
        <f t="shared" si="42"/>
        <v>2163.75</v>
      </c>
      <c r="AK263" s="22">
        <f t="shared" si="43"/>
        <v>77277</v>
      </c>
      <c r="AL263" s="20" t="s">
        <v>665</v>
      </c>
      <c r="AM263" s="20">
        <f>$AJ263*VLOOKUP($AL263,Sheet2!$C$1:$D$66,2,FALSE)</f>
        <v>852.36821390263299</v>
      </c>
    </row>
    <row r="264" spans="1:39" x14ac:dyDescent="0.25">
      <c r="A264" s="1">
        <v>42433</v>
      </c>
      <c r="B264" s="2">
        <v>18086</v>
      </c>
      <c r="C264" s="3">
        <v>0</v>
      </c>
      <c r="D264" s="4">
        <v>3</v>
      </c>
      <c r="E264" s="5" t="s">
        <v>70</v>
      </c>
      <c r="F264" s="6">
        <v>145.94999999999999</v>
      </c>
      <c r="G264" s="7" t="s">
        <v>22</v>
      </c>
      <c r="H264" s="8" t="s">
        <v>23</v>
      </c>
      <c r="I264" s="9">
        <v>25.759</v>
      </c>
      <c r="J264" s="6">
        <v>0</v>
      </c>
      <c r="K264" s="6">
        <v>57.7</v>
      </c>
      <c r="L264" s="6">
        <v>721.25</v>
      </c>
      <c r="M264" s="6">
        <v>778.95</v>
      </c>
      <c r="N264" s="10" t="s">
        <v>95</v>
      </c>
      <c r="O264" s="10" t="s">
        <v>161</v>
      </c>
      <c r="P264" s="11" t="s">
        <v>32</v>
      </c>
      <c r="Q264" s="11" t="s">
        <v>52</v>
      </c>
      <c r="R264" s="1">
        <v>42370</v>
      </c>
      <c r="S264" s="1">
        <v>42593</v>
      </c>
      <c r="T264" s="12" t="s">
        <v>25</v>
      </c>
      <c r="U264" s="13" t="s">
        <v>282</v>
      </c>
      <c r="V264" s="13" t="s">
        <v>101</v>
      </c>
      <c r="W264" t="s">
        <v>195</v>
      </c>
      <c r="X264" s="16" t="str">
        <f t="shared" si="44"/>
        <v xml:space="preserve">Mediacom (Switzerland) - CHE - Ikea - 2016_Healthy_Living - </v>
      </c>
      <c r="Y264" s="17" t="s">
        <v>410</v>
      </c>
      <c r="Z264" s="16" t="str">
        <f t="shared" si="45"/>
        <v>Mediacom (Switzerland)</v>
      </c>
      <c r="AA264" s="16" t="str">
        <f t="shared" si="46"/>
        <v>Mediacom (Switzerland) - CHE - Ikea</v>
      </c>
      <c r="AB264" s="16" t="str">
        <f t="shared" si="47"/>
        <v>Xaxis Premium_XAXIS-XP-WB-I</v>
      </c>
      <c r="AC264" s="16" t="str">
        <f>VLOOKUP($U264,Sheet3!$A$1:$D$438,3,FALSE)</f>
        <v>31.01.2016</v>
      </c>
      <c r="AD264" s="16" t="str">
        <f>VLOOKUP($U264,Sheet3!$A$1:$D$438,4,FALSE)</f>
        <v>21.02.2016</v>
      </c>
      <c r="AE264" s="20" t="str">
        <f t="shared" si="48"/>
        <v>Xaxis Premium_XAXIS-XP-WB-I_Februar 2016</v>
      </c>
      <c r="AF264" s="20" t="s">
        <v>415</v>
      </c>
      <c r="AG264" s="20" t="str">
        <f t="shared" si="49"/>
        <v>Xaxis Premium</v>
      </c>
      <c r="AH264" s="20" t="s">
        <v>420</v>
      </c>
      <c r="AI264" s="21">
        <f t="shared" ref="AI264:AI327" si="50">(AJ264/AK264)*1000</f>
        <v>27.999922357234365</v>
      </c>
      <c r="AJ264" s="21">
        <f t="shared" ref="AJ264:AJ327" si="51">L264</f>
        <v>721.25</v>
      </c>
      <c r="AK264" s="22">
        <f t="shared" ref="AK264:AK327" si="52">I264*1000</f>
        <v>25759</v>
      </c>
      <c r="AL264" s="20" t="s">
        <v>665</v>
      </c>
      <c r="AM264" s="20">
        <f>$AJ264*VLOOKUP($AL264,Sheet2!$C$1:$D$66,2,FALSE)</f>
        <v>284.12273796754437</v>
      </c>
    </row>
    <row r="265" spans="1:39" x14ac:dyDescent="0.25">
      <c r="A265" s="1">
        <v>42433</v>
      </c>
      <c r="B265" s="2">
        <v>18086</v>
      </c>
      <c r="C265" s="3">
        <v>0</v>
      </c>
      <c r="D265" s="4">
        <v>6</v>
      </c>
      <c r="E265" s="5" t="s">
        <v>70</v>
      </c>
      <c r="F265" s="6">
        <v>102.17</v>
      </c>
      <c r="G265" s="7" t="s">
        <v>22</v>
      </c>
      <c r="H265" s="8" t="s">
        <v>23</v>
      </c>
      <c r="I265" s="9">
        <v>18.030999999999999</v>
      </c>
      <c r="J265" s="6">
        <v>0</v>
      </c>
      <c r="K265" s="6">
        <v>40.4</v>
      </c>
      <c r="L265" s="6">
        <v>504.85</v>
      </c>
      <c r="M265" s="6">
        <v>545.25</v>
      </c>
      <c r="N265" s="10" t="s">
        <v>95</v>
      </c>
      <c r="O265" s="10" t="s">
        <v>161</v>
      </c>
      <c r="P265" s="11" t="s">
        <v>32</v>
      </c>
      <c r="Q265" s="11" t="s">
        <v>52</v>
      </c>
      <c r="R265" s="1">
        <v>42370</v>
      </c>
      <c r="S265" s="1">
        <v>42593</v>
      </c>
      <c r="T265" s="12" t="s">
        <v>25</v>
      </c>
      <c r="U265" s="13" t="s">
        <v>282</v>
      </c>
      <c r="V265" s="13" t="s">
        <v>101</v>
      </c>
      <c r="W265" t="s">
        <v>195</v>
      </c>
      <c r="X265" s="16" t="str">
        <f t="shared" si="44"/>
        <v xml:space="preserve">Mediacom (Switzerland) - CHE - Ikea - 2016_Healthy_Living - </v>
      </c>
      <c r="Y265" s="17" t="s">
        <v>410</v>
      </c>
      <c r="Z265" s="16" t="str">
        <f t="shared" si="45"/>
        <v>Mediacom (Switzerland)</v>
      </c>
      <c r="AA265" s="16" t="str">
        <f t="shared" si="46"/>
        <v>Mediacom (Switzerland) - CHE - Ikea</v>
      </c>
      <c r="AB265" s="16" t="str">
        <f t="shared" si="47"/>
        <v>Xaxis Premium_XAXIS-XP-WB-I</v>
      </c>
      <c r="AC265" s="16" t="str">
        <f>VLOOKUP($U265,Sheet3!$A$1:$D$438,3,FALSE)</f>
        <v>31.01.2016</v>
      </c>
      <c r="AD265" s="16" t="str">
        <f>VLOOKUP($U265,Sheet3!$A$1:$D$438,4,FALSE)</f>
        <v>21.02.2016</v>
      </c>
      <c r="AE265" s="20" t="str">
        <f t="shared" si="48"/>
        <v>Xaxis Premium_XAXIS-XP-WB-I_Februar 2016</v>
      </c>
      <c r="AF265" s="20" t="s">
        <v>415</v>
      </c>
      <c r="AG265" s="20" t="str">
        <f t="shared" si="49"/>
        <v>Xaxis Premium</v>
      </c>
      <c r="AH265" s="20" t="s">
        <v>420</v>
      </c>
      <c r="AI265" s="21">
        <f t="shared" si="50"/>
        <v>27.999001719261276</v>
      </c>
      <c r="AJ265" s="21">
        <f t="shared" si="51"/>
        <v>504.85</v>
      </c>
      <c r="AK265" s="22">
        <f t="shared" si="52"/>
        <v>18031</v>
      </c>
      <c r="AL265" s="20" t="s">
        <v>665</v>
      </c>
      <c r="AM265" s="20">
        <f>$AJ265*VLOOKUP($AL265,Sheet2!$C$1:$D$66,2,FALSE)</f>
        <v>198.87606830213485</v>
      </c>
    </row>
    <row r="266" spans="1:39" x14ac:dyDescent="0.25">
      <c r="A266" s="1">
        <v>42433</v>
      </c>
      <c r="B266" s="2">
        <v>18086</v>
      </c>
      <c r="C266" s="3">
        <v>0</v>
      </c>
      <c r="D266" s="4">
        <v>9</v>
      </c>
      <c r="E266" s="5" t="s">
        <v>70</v>
      </c>
      <c r="F266" s="6">
        <v>87.57</v>
      </c>
      <c r="G266" s="7" t="s">
        <v>22</v>
      </c>
      <c r="H266" s="8" t="s">
        <v>23</v>
      </c>
      <c r="I266" s="9">
        <v>15.455</v>
      </c>
      <c r="J266" s="6">
        <v>0</v>
      </c>
      <c r="K266" s="6">
        <v>34.6</v>
      </c>
      <c r="L266" s="6">
        <v>432.75</v>
      </c>
      <c r="M266" s="6">
        <v>467.35</v>
      </c>
      <c r="N266" s="10" t="s">
        <v>95</v>
      </c>
      <c r="O266" s="10" t="s">
        <v>161</v>
      </c>
      <c r="P266" s="11" t="s">
        <v>32</v>
      </c>
      <c r="Q266" s="11" t="s">
        <v>52</v>
      </c>
      <c r="R266" s="1">
        <v>42370</v>
      </c>
      <c r="S266" s="1">
        <v>42593</v>
      </c>
      <c r="T266" s="12" t="s">
        <v>25</v>
      </c>
      <c r="U266" s="13" t="s">
        <v>282</v>
      </c>
      <c r="V266" s="13" t="s">
        <v>101</v>
      </c>
      <c r="W266" t="s">
        <v>195</v>
      </c>
      <c r="X266" s="16" t="str">
        <f t="shared" si="44"/>
        <v xml:space="preserve">Mediacom (Switzerland) - CHE - Ikea - 2016_Healthy_Living - </v>
      </c>
      <c r="Y266" s="17" t="s">
        <v>410</v>
      </c>
      <c r="Z266" s="16" t="str">
        <f t="shared" si="45"/>
        <v>Mediacom (Switzerland)</v>
      </c>
      <c r="AA266" s="16" t="str">
        <f t="shared" si="46"/>
        <v>Mediacom (Switzerland) - CHE - Ikea</v>
      </c>
      <c r="AB266" s="16" t="str">
        <f t="shared" si="47"/>
        <v>Xaxis Premium_XAXIS-XP-WB-I</v>
      </c>
      <c r="AC266" s="16" t="str">
        <f>VLOOKUP($U266,Sheet3!$A$1:$D$438,3,FALSE)</f>
        <v>31.01.2016</v>
      </c>
      <c r="AD266" s="16" t="str">
        <f>VLOOKUP($U266,Sheet3!$A$1:$D$438,4,FALSE)</f>
        <v>21.02.2016</v>
      </c>
      <c r="AE266" s="20" t="str">
        <f t="shared" si="48"/>
        <v>Xaxis Premium_XAXIS-XP-WB-I_Februar 2016</v>
      </c>
      <c r="AF266" s="20" t="s">
        <v>415</v>
      </c>
      <c r="AG266" s="20" t="str">
        <f t="shared" si="49"/>
        <v>Xaxis Premium</v>
      </c>
      <c r="AH266" s="20" t="s">
        <v>420</v>
      </c>
      <c r="AI266" s="21">
        <f t="shared" si="50"/>
        <v>28.000647039792948</v>
      </c>
      <c r="AJ266" s="21">
        <f t="shared" si="51"/>
        <v>432.75</v>
      </c>
      <c r="AK266" s="22">
        <f t="shared" si="52"/>
        <v>15455</v>
      </c>
      <c r="AL266" s="20" t="s">
        <v>665</v>
      </c>
      <c r="AM266" s="20">
        <f>$AJ266*VLOOKUP($AL266,Sheet2!$C$1:$D$66,2,FALSE)</f>
        <v>170.4736427805266</v>
      </c>
    </row>
    <row r="267" spans="1:39" x14ac:dyDescent="0.25">
      <c r="A267" s="1">
        <v>42433</v>
      </c>
      <c r="B267" s="2">
        <v>18087</v>
      </c>
      <c r="C267" s="3">
        <v>0</v>
      </c>
      <c r="D267" s="4">
        <v>7</v>
      </c>
      <c r="E267" s="5" t="s">
        <v>61</v>
      </c>
      <c r="F267" s="6">
        <v>5917.61</v>
      </c>
      <c r="G267" s="7" t="s">
        <v>22</v>
      </c>
      <c r="H267" s="8" t="s">
        <v>23</v>
      </c>
      <c r="I267" s="9">
        <v>1296.6400000000001</v>
      </c>
      <c r="J267" s="6">
        <v>0</v>
      </c>
      <c r="K267" s="6">
        <v>414.9</v>
      </c>
      <c r="L267" s="6">
        <v>5186.55</v>
      </c>
      <c r="M267" s="6">
        <v>5601.45</v>
      </c>
      <c r="N267" s="10" t="s">
        <v>28</v>
      </c>
      <c r="O267" s="10" t="s">
        <v>161</v>
      </c>
      <c r="P267" s="11" t="s">
        <v>32</v>
      </c>
      <c r="Q267" s="11" t="s">
        <v>52</v>
      </c>
      <c r="R267" s="1">
        <v>42370</v>
      </c>
      <c r="S267" s="1">
        <v>42593</v>
      </c>
      <c r="T267" s="12" t="s">
        <v>25</v>
      </c>
      <c r="U267" s="13" t="s">
        <v>102</v>
      </c>
      <c r="V267" s="13" t="s">
        <v>101</v>
      </c>
      <c r="W267" t="s">
        <v>196</v>
      </c>
      <c r="X267" s="16" t="str">
        <f t="shared" si="44"/>
        <v xml:space="preserve">Mediacom (Switzerland) - CHE - Media Markt E-Commerce AG - 2016_2_DIS_eFlyer_2016_KW05 - </v>
      </c>
      <c r="Y267" s="17" t="s">
        <v>410</v>
      </c>
      <c r="Z267" s="16" t="str">
        <f t="shared" si="45"/>
        <v>Mediacom (Switzerland)</v>
      </c>
      <c r="AA267" s="16" t="str">
        <f t="shared" si="46"/>
        <v>Mediacom (Switzerland) - CHE - Media Markt E-Commerce AG</v>
      </c>
      <c r="AB267" s="16" t="str">
        <f t="shared" si="47"/>
        <v>Xaxis Premium_XAXIS-XP-UAP-D</v>
      </c>
      <c r="AC267" s="16" t="str">
        <f>VLOOKUP($U267,Sheet3!$A$1:$D$438,3,FALSE)</f>
        <v>02.02.2016</v>
      </c>
      <c r="AD267" s="16" t="str">
        <f>VLOOKUP($U267,Sheet3!$A$1:$D$438,4,FALSE)</f>
        <v>07.02.2016</v>
      </c>
      <c r="AE267" s="20" t="str">
        <f t="shared" si="48"/>
        <v>Xaxis Premium_XAXIS-XP-UAP-D_Februar 2016</v>
      </c>
      <c r="AF267" s="20" t="s">
        <v>415</v>
      </c>
      <c r="AG267" s="20" t="str">
        <f t="shared" si="49"/>
        <v>Xaxis Premium</v>
      </c>
      <c r="AH267" s="20" t="s">
        <v>420</v>
      </c>
      <c r="AI267" s="21">
        <f t="shared" si="50"/>
        <v>3.9999922877591314</v>
      </c>
      <c r="AJ267" s="21">
        <f t="shared" si="51"/>
        <v>5186.55</v>
      </c>
      <c r="AK267" s="22">
        <f t="shared" si="52"/>
        <v>1296640</v>
      </c>
      <c r="AL267" s="20" t="s">
        <v>664</v>
      </c>
      <c r="AM267" s="20">
        <f>$AJ267*VLOOKUP($AL267,Sheet2!$C$1:$D$66,2,FALSE)</f>
        <v>1315.8973076556395</v>
      </c>
    </row>
    <row r="268" spans="1:39" x14ac:dyDescent="0.25">
      <c r="A268" s="1">
        <v>42433</v>
      </c>
      <c r="B268" s="2">
        <v>18087</v>
      </c>
      <c r="C268" s="3">
        <v>0</v>
      </c>
      <c r="D268" s="4">
        <v>8</v>
      </c>
      <c r="E268" s="5" t="s">
        <v>63</v>
      </c>
      <c r="F268" s="6">
        <v>2040.83</v>
      </c>
      <c r="G268" s="7" t="s">
        <v>22</v>
      </c>
      <c r="H268" s="8" t="s">
        <v>23</v>
      </c>
      <c r="I268" s="9">
        <v>444.04500000000002</v>
      </c>
      <c r="J268" s="6">
        <v>0</v>
      </c>
      <c r="K268" s="6">
        <v>142.1</v>
      </c>
      <c r="L268" s="6">
        <v>1776.2</v>
      </c>
      <c r="M268" s="6">
        <v>1918.3</v>
      </c>
      <c r="N268" s="10" t="s">
        <v>28</v>
      </c>
      <c r="O268" s="10" t="s">
        <v>161</v>
      </c>
      <c r="P268" s="11" t="s">
        <v>32</v>
      </c>
      <c r="Q268" s="11" t="s">
        <v>52</v>
      </c>
      <c r="R268" s="1">
        <v>42370</v>
      </c>
      <c r="S268" s="1">
        <v>42593</v>
      </c>
      <c r="T268" s="12" t="s">
        <v>25</v>
      </c>
      <c r="U268" s="13" t="s">
        <v>102</v>
      </c>
      <c r="V268" s="13" t="s">
        <v>101</v>
      </c>
      <c r="W268" t="s">
        <v>196</v>
      </c>
      <c r="X268" s="16" t="str">
        <f t="shared" si="44"/>
        <v xml:space="preserve">Mediacom (Switzerland) - CHE - Media Markt E-Commerce AG - 2016_2_DIS_eFlyer_2016_KW05 - </v>
      </c>
      <c r="Y268" s="17" t="s">
        <v>410</v>
      </c>
      <c r="Z268" s="16" t="str">
        <f t="shared" si="45"/>
        <v>Mediacom (Switzerland)</v>
      </c>
      <c r="AA268" s="16" t="str">
        <f t="shared" si="46"/>
        <v>Mediacom (Switzerland) - CHE - Media Markt E-Commerce AG</v>
      </c>
      <c r="AB268" s="16" t="str">
        <f t="shared" si="47"/>
        <v>Xaxis Premium_XAXIS-XP-UAP-F</v>
      </c>
      <c r="AC268" s="16" t="str">
        <f>VLOOKUP($U268,Sheet3!$A$1:$D$438,3,FALSE)</f>
        <v>02.02.2016</v>
      </c>
      <c r="AD268" s="16" t="str">
        <f>VLOOKUP($U268,Sheet3!$A$1:$D$438,4,FALSE)</f>
        <v>07.02.2016</v>
      </c>
      <c r="AE268" s="20" t="str">
        <f t="shared" si="48"/>
        <v>Xaxis Premium_XAXIS-XP-UAP-F_Februar 2016</v>
      </c>
      <c r="AF268" s="20" t="s">
        <v>415</v>
      </c>
      <c r="AG268" s="20" t="str">
        <f t="shared" si="49"/>
        <v>Xaxis Premium</v>
      </c>
      <c r="AH268" s="20" t="s">
        <v>420</v>
      </c>
      <c r="AI268" s="21">
        <f t="shared" si="50"/>
        <v>4.0000450404801313</v>
      </c>
      <c r="AJ268" s="21">
        <f t="shared" si="51"/>
        <v>1776.2</v>
      </c>
      <c r="AK268" s="22">
        <f t="shared" si="52"/>
        <v>444045</v>
      </c>
      <c r="AL268" s="20" t="s">
        <v>664</v>
      </c>
      <c r="AM268" s="20">
        <f>$AJ268*VLOOKUP($AL268,Sheet2!$C$1:$D$66,2,FALSE)</f>
        <v>450.64576604061403</v>
      </c>
    </row>
    <row r="269" spans="1:39" x14ac:dyDescent="0.25">
      <c r="A269" s="1">
        <v>42433</v>
      </c>
      <c r="B269" s="2">
        <v>18087</v>
      </c>
      <c r="C269" s="3">
        <v>0</v>
      </c>
      <c r="D269" s="4">
        <v>9</v>
      </c>
      <c r="E269" s="5" t="s">
        <v>64</v>
      </c>
      <c r="F269" s="6">
        <v>156.99</v>
      </c>
      <c r="G269" s="7" t="s">
        <v>22</v>
      </c>
      <c r="H269" s="8" t="s">
        <v>23</v>
      </c>
      <c r="I269" s="9">
        <v>78</v>
      </c>
      <c r="J269" s="6">
        <v>0</v>
      </c>
      <c r="K269" s="6">
        <v>24.95</v>
      </c>
      <c r="L269" s="6">
        <v>312</v>
      </c>
      <c r="M269" s="6">
        <v>336.95</v>
      </c>
      <c r="N269" s="10" t="s">
        <v>28</v>
      </c>
      <c r="O269" s="10" t="s">
        <v>161</v>
      </c>
      <c r="P269" s="11" t="s">
        <v>32</v>
      </c>
      <c r="Q269" s="11" t="s">
        <v>52</v>
      </c>
      <c r="R269" s="1">
        <v>42370</v>
      </c>
      <c r="S269" s="1">
        <v>42593</v>
      </c>
      <c r="T269" s="12" t="s">
        <v>25</v>
      </c>
      <c r="U269" s="13" t="s">
        <v>102</v>
      </c>
      <c r="V269" s="13" t="s">
        <v>101</v>
      </c>
      <c r="W269" t="s">
        <v>196</v>
      </c>
      <c r="X269" s="16" t="str">
        <f t="shared" si="44"/>
        <v xml:space="preserve">Mediacom (Switzerland) - CHE - Media Markt E-Commerce AG - 2016_2_DIS_eFlyer_2016_KW05 - </v>
      </c>
      <c r="Y269" s="17" t="s">
        <v>410</v>
      </c>
      <c r="Z269" s="16" t="str">
        <f t="shared" si="45"/>
        <v>Mediacom (Switzerland)</v>
      </c>
      <c r="AA269" s="16" t="str">
        <f t="shared" si="46"/>
        <v>Mediacom (Switzerland) - CHE - Media Markt E-Commerce AG</v>
      </c>
      <c r="AB269" s="16" t="str">
        <f t="shared" si="47"/>
        <v>Xaxis Premium_XAXIS-XP-UAP-I</v>
      </c>
      <c r="AC269" s="16" t="str">
        <f>VLOOKUP($U269,Sheet3!$A$1:$D$438,3,FALSE)</f>
        <v>02.02.2016</v>
      </c>
      <c r="AD269" s="16" t="str">
        <f>VLOOKUP($U269,Sheet3!$A$1:$D$438,4,FALSE)</f>
        <v>07.02.2016</v>
      </c>
      <c r="AE269" s="20" t="str">
        <f t="shared" si="48"/>
        <v>Xaxis Premium_XAXIS-XP-UAP-I_Februar 2016</v>
      </c>
      <c r="AF269" s="20" t="s">
        <v>415</v>
      </c>
      <c r="AG269" s="20" t="str">
        <f t="shared" si="49"/>
        <v>Xaxis Premium</v>
      </c>
      <c r="AH269" s="20" t="s">
        <v>420</v>
      </c>
      <c r="AI269" s="21">
        <f t="shared" si="50"/>
        <v>4</v>
      </c>
      <c r="AJ269" s="21">
        <f t="shared" si="51"/>
        <v>312</v>
      </c>
      <c r="AK269" s="22">
        <f t="shared" si="52"/>
        <v>78000</v>
      </c>
      <c r="AL269" s="20" t="s">
        <v>664</v>
      </c>
      <c r="AM269" s="20">
        <f>$AJ269*VLOOKUP($AL269,Sheet2!$C$1:$D$66,2,FALSE)</f>
        <v>79.158585184478994</v>
      </c>
    </row>
    <row r="270" spans="1:39" x14ac:dyDescent="0.25">
      <c r="A270" s="1">
        <v>42433</v>
      </c>
      <c r="B270" s="2">
        <v>18087</v>
      </c>
      <c r="C270" s="3">
        <v>0</v>
      </c>
      <c r="D270" s="4">
        <v>1</v>
      </c>
      <c r="E270" s="5" t="s">
        <v>41</v>
      </c>
      <c r="F270" s="6">
        <v>653.59</v>
      </c>
      <c r="G270" s="7" t="s">
        <v>22</v>
      </c>
      <c r="H270" s="8" t="s">
        <v>23</v>
      </c>
      <c r="I270" s="9">
        <v>69.150000000000006</v>
      </c>
      <c r="J270" s="6">
        <v>0</v>
      </c>
      <c r="K270" s="6">
        <v>121.7</v>
      </c>
      <c r="L270" s="6">
        <v>1521.3</v>
      </c>
      <c r="M270" s="6">
        <v>1643</v>
      </c>
      <c r="N270" s="10" t="s">
        <v>28</v>
      </c>
      <c r="O270" s="10" t="s">
        <v>161</v>
      </c>
      <c r="P270" s="11" t="s">
        <v>32</v>
      </c>
      <c r="Q270" s="11" t="s">
        <v>37</v>
      </c>
      <c r="R270" s="1">
        <v>42370</v>
      </c>
      <c r="S270" s="1">
        <v>42593</v>
      </c>
      <c r="T270" s="12" t="s">
        <v>25</v>
      </c>
      <c r="U270" s="13" t="s">
        <v>102</v>
      </c>
      <c r="V270" s="13" t="s">
        <v>101</v>
      </c>
      <c r="W270" t="s">
        <v>196</v>
      </c>
      <c r="X270" s="16" t="str">
        <f t="shared" si="44"/>
        <v xml:space="preserve">Mediacom (Switzerland) - CHE - Media Markt E-Commerce AG - 2016_2_DIS_eFlyer_2016_KW05 - </v>
      </c>
      <c r="Y270" s="17" t="s">
        <v>410</v>
      </c>
      <c r="Z270" s="16" t="str">
        <f t="shared" si="45"/>
        <v>Mediacom (Switzerland)</v>
      </c>
      <c r="AA270" s="16" t="str">
        <f t="shared" si="46"/>
        <v>Mediacom (Switzerland) - CHE - Media Markt E-Commerce AG</v>
      </c>
      <c r="AB270" s="16" t="str">
        <f t="shared" si="47"/>
        <v>Xaxis Mobile_XAXIS-XM-MRT-D</v>
      </c>
      <c r="AC270" s="16" t="str">
        <f>VLOOKUP($U270,Sheet3!$A$1:$D$438,3,FALSE)</f>
        <v>02.02.2016</v>
      </c>
      <c r="AD270" s="16" t="str">
        <f>VLOOKUP($U270,Sheet3!$A$1:$D$438,4,FALSE)</f>
        <v>07.02.2016</v>
      </c>
      <c r="AE270" s="20" t="str">
        <f t="shared" si="48"/>
        <v>Xaxis Mobile_XAXIS-XM-MRT-D_Februar 2016</v>
      </c>
      <c r="AF270" s="20" t="s">
        <v>416</v>
      </c>
      <c r="AG270" s="20" t="str">
        <f t="shared" si="49"/>
        <v>Xaxis Mobile</v>
      </c>
      <c r="AH270" s="20" t="s">
        <v>420</v>
      </c>
      <c r="AI270" s="21">
        <f t="shared" si="50"/>
        <v>22</v>
      </c>
      <c r="AJ270" s="21">
        <f t="shared" si="51"/>
        <v>1521.3</v>
      </c>
      <c r="AK270" s="22">
        <f t="shared" si="52"/>
        <v>69150</v>
      </c>
      <c r="AL270" s="20" t="s">
        <v>666</v>
      </c>
      <c r="AM270" s="20">
        <f>$AJ270*VLOOKUP($AL270,Sheet2!$C$1:$D$66,2,FALSE)</f>
        <v>365.11199999999997</v>
      </c>
    </row>
    <row r="271" spans="1:39" x14ac:dyDescent="0.25">
      <c r="A271" s="1">
        <v>42433</v>
      </c>
      <c r="B271" s="2">
        <v>18087</v>
      </c>
      <c r="C271" s="3">
        <v>0</v>
      </c>
      <c r="D271" s="4">
        <v>2</v>
      </c>
      <c r="E271" s="5" t="s">
        <v>45</v>
      </c>
      <c r="F271" s="6">
        <v>88.77</v>
      </c>
      <c r="G271" s="7" t="s">
        <v>22</v>
      </c>
      <c r="H271" s="8" t="s">
        <v>23</v>
      </c>
      <c r="I271" s="9">
        <v>23</v>
      </c>
      <c r="J271" s="6">
        <v>0</v>
      </c>
      <c r="K271" s="6">
        <v>40.5</v>
      </c>
      <c r="L271" s="6">
        <v>506</v>
      </c>
      <c r="M271" s="6">
        <v>546.5</v>
      </c>
      <c r="N271" s="10" t="s">
        <v>28</v>
      </c>
      <c r="O271" s="10" t="s">
        <v>161</v>
      </c>
      <c r="P271" s="11" t="s">
        <v>32</v>
      </c>
      <c r="Q271" s="11" t="s">
        <v>37</v>
      </c>
      <c r="R271" s="1">
        <v>42370</v>
      </c>
      <c r="S271" s="1">
        <v>42593</v>
      </c>
      <c r="T271" s="12" t="s">
        <v>25</v>
      </c>
      <c r="U271" s="13" t="s">
        <v>102</v>
      </c>
      <c r="V271" s="13" t="s">
        <v>101</v>
      </c>
      <c r="W271" t="s">
        <v>196</v>
      </c>
      <c r="X271" s="16" t="str">
        <f t="shared" si="44"/>
        <v xml:space="preserve">Mediacom (Switzerland) - CHE - Media Markt E-Commerce AG - 2016_2_DIS_eFlyer_2016_KW05 - </v>
      </c>
      <c r="Y271" s="17" t="s">
        <v>410</v>
      </c>
      <c r="Z271" s="16" t="str">
        <f t="shared" si="45"/>
        <v>Mediacom (Switzerland)</v>
      </c>
      <c r="AA271" s="16" t="str">
        <f t="shared" si="46"/>
        <v>Mediacom (Switzerland) - CHE - Media Markt E-Commerce AG</v>
      </c>
      <c r="AB271" s="16" t="str">
        <f t="shared" si="47"/>
        <v>Xaxis Mobile_XAXIS-XM-MRT-F</v>
      </c>
      <c r="AC271" s="16" t="str">
        <f>VLOOKUP($U271,Sheet3!$A$1:$D$438,3,FALSE)</f>
        <v>02.02.2016</v>
      </c>
      <c r="AD271" s="16" t="str">
        <f>VLOOKUP($U271,Sheet3!$A$1:$D$438,4,FALSE)</f>
        <v>07.02.2016</v>
      </c>
      <c r="AE271" s="20" t="str">
        <f t="shared" si="48"/>
        <v>Xaxis Mobile_XAXIS-XM-MRT-F_Februar 2016</v>
      </c>
      <c r="AF271" s="20" t="s">
        <v>416</v>
      </c>
      <c r="AG271" s="20" t="str">
        <f t="shared" si="49"/>
        <v>Xaxis Mobile</v>
      </c>
      <c r="AH271" s="20" t="s">
        <v>420</v>
      </c>
      <c r="AI271" s="21">
        <f t="shared" si="50"/>
        <v>22</v>
      </c>
      <c r="AJ271" s="21">
        <f t="shared" si="51"/>
        <v>506</v>
      </c>
      <c r="AK271" s="22">
        <f t="shared" si="52"/>
        <v>23000</v>
      </c>
      <c r="AL271" s="20" t="s">
        <v>666</v>
      </c>
      <c r="AM271" s="20">
        <f>$AJ271*VLOOKUP($AL271,Sheet2!$C$1:$D$66,2,FALSE)</f>
        <v>121.44</v>
      </c>
    </row>
    <row r="272" spans="1:39" x14ac:dyDescent="0.25">
      <c r="A272" s="1">
        <v>42433</v>
      </c>
      <c r="B272" s="2">
        <v>18087</v>
      </c>
      <c r="C272" s="3">
        <v>0</v>
      </c>
      <c r="D272" s="4">
        <v>3</v>
      </c>
      <c r="E272" s="5" t="s">
        <v>46</v>
      </c>
      <c r="F272" s="6">
        <v>94.23</v>
      </c>
      <c r="G272" s="7" t="s">
        <v>22</v>
      </c>
      <c r="H272" s="8" t="s">
        <v>23</v>
      </c>
      <c r="I272" s="9">
        <v>9.782</v>
      </c>
      <c r="J272" s="6">
        <v>0</v>
      </c>
      <c r="K272" s="6">
        <v>17.2</v>
      </c>
      <c r="L272" s="6">
        <v>215.2</v>
      </c>
      <c r="M272" s="6">
        <v>232.4</v>
      </c>
      <c r="N272" s="10" t="s">
        <v>28</v>
      </c>
      <c r="O272" s="10" t="s">
        <v>161</v>
      </c>
      <c r="P272" s="11" t="s">
        <v>32</v>
      </c>
      <c r="Q272" s="11" t="s">
        <v>37</v>
      </c>
      <c r="R272" s="1">
        <v>42370</v>
      </c>
      <c r="S272" s="1">
        <v>42593</v>
      </c>
      <c r="T272" s="12" t="s">
        <v>25</v>
      </c>
      <c r="U272" s="13" t="s">
        <v>102</v>
      </c>
      <c r="V272" s="13" t="s">
        <v>101</v>
      </c>
      <c r="W272" t="s">
        <v>196</v>
      </c>
      <c r="X272" s="16" t="str">
        <f t="shared" si="44"/>
        <v xml:space="preserve">Mediacom (Switzerland) - CHE - Media Markt E-Commerce AG - 2016_2_DIS_eFlyer_2016_KW05 - </v>
      </c>
      <c r="Y272" s="17" t="s">
        <v>410</v>
      </c>
      <c r="Z272" s="16" t="str">
        <f t="shared" si="45"/>
        <v>Mediacom (Switzerland)</v>
      </c>
      <c r="AA272" s="16" t="str">
        <f t="shared" si="46"/>
        <v>Mediacom (Switzerland) - CHE - Media Markt E-Commerce AG</v>
      </c>
      <c r="AB272" s="16" t="str">
        <f t="shared" si="47"/>
        <v>Xaxis Mobile_XAXIS-XM-MRT-I</v>
      </c>
      <c r="AC272" s="16" t="str">
        <f>VLOOKUP($U272,Sheet3!$A$1:$D$438,3,FALSE)</f>
        <v>02.02.2016</v>
      </c>
      <c r="AD272" s="16" t="str">
        <f>VLOOKUP($U272,Sheet3!$A$1:$D$438,4,FALSE)</f>
        <v>07.02.2016</v>
      </c>
      <c r="AE272" s="20" t="str">
        <f t="shared" si="48"/>
        <v>Xaxis Mobile_XAXIS-XM-MRT-I_Februar 2016</v>
      </c>
      <c r="AF272" s="20" t="s">
        <v>416</v>
      </c>
      <c r="AG272" s="20" t="str">
        <f t="shared" si="49"/>
        <v>Xaxis Mobile</v>
      </c>
      <c r="AH272" s="20" t="s">
        <v>420</v>
      </c>
      <c r="AI272" s="21">
        <f t="shared" si="50"/>
        <v>21.99959108566755</v>
      </c>
      <c r="AJ272" s="21">
        <f t="shared" si="51"/>
        <v>215.2</v>
      </c>
      <c r="AK272" s="22">
        <f t="shared" si="52"/>
        <v>9782</v>
      </c>
      <c r="AL272" s="20" t="s">
        <v>666</v>
      </c>
      <c r="AM272" s="20">
        <f>$AJ272*VLOOKUP($AL272,Sheet2!$C$1:$D$66,2,FALSE)</f>
        <v>51.647999999999996</v>
      </c>
    </row>
    <row r="273" spans="1:39" x14ac:dyDescent="0.25">
      <c r="A273" s="1">
        <v>42433</v>
      </c>
      <c r="B273" s="2">
        <v>18088</v>
      </c>
      <c r="C273" s="3">
        <v>0</v>
      </c>
      <c r="D273" s="4">
        <v>6</v>
      </c>
      <c r="E273" s="5" t="s">
        <v>61</v>
      </c>
      <c r="F273" s="6">
        <v>456.38</v>
      </c>
      <c r="G273" s="7" t="s">
        <v>22</v>
      </c>
      <c r="H273" s="8" t="s">
        <v>23</v>
      </c>
      <c r="I273" s="9">
        <v>100</v>
      </c>
      <c r="J273" s="6">
        <v>0</v>
      </c>
      <c r="K273" s="6">
        <v>64</v>
      </c>
      <c r="L273" s="6">
        <v>800</v>
      </c>
      <c r="M273" s="6">
        <v>864</v>
      </c>
      <c r="N273" s="10" t="s">
        <v>28</v>
      </c>
      <c r="O273" s="10" t="s">
        <v>161</v>
      </c>
      <c r="P273" s="11" t="s">
        <v>32</v>
      </c>
      <c r="Q273" s="11" t="s">
        <v>52</v>
      </c>
      <c r="R273" s="1">
        <v>42370</v>
      </c>
      <c r="S273" s="1">
        <v>42593</v>
      </c>
      <c r="T273" s="12" t="s">
        <v>25</v>
      </c>
      <c r="U273" s="13" t="s">
        <v>103</v>
      </c>
      <c r="V273" s="13" t="s">
        <v>101</v>
      </c>
      <c r="W273" t="s">
        <v>196</v>
      </c>
      <c r="X273" s="16" t="str">
        <f t="shared" si="44"/>
        <v xml:space="preserve">Mediacom (Switzerland) - CHE - Media Markt E-Commerce AG - 2016_2_Dis_MCFlight_2016_CW07 - </v>
      </c>
      <c r="Y273" s="17" t="s">
        <v>410</v>
      </c>
      <c r="Z273" s="16" t="str">
        <f t="shared" si="45"/>
        <v>Mediacom (Switzerland)</v>
      </c>
      <c r="AA273" s="16" t="str">
        <f t="shared" si="46"/>
        <v>Mediacom (Switzerland) - CHE - Media Markt E-Commerce AG</v>
      </c>
      <c r="AB273" s="16" t="str">
        <f t="shared" si="47"/>
        <v>Xaxis Premium_XAXIS-XP-UAP-D</v>
      </c>
      <c r="AC273" s="16" t="str">
        <f>VLOOKUP($U273,Sheet3!$A$1:$D$438,3,FALSE)</f>
        <v>16.02.2016</v>
      </c>
      <c r="AD273" s="16" t="str">
        <f>VLOOKUP($U273,Sheet3!$A$1:$D$438,4,FALSE)</f>
        <v>21.02.2016</v>
      </c>
      <c r="AE273" s="20" t="str">
        <f t="shared" si="48"/>
        <v>Xaxis Premium_XAXIS-XP-UAP-D_Februar 2016</v>
      </c>
      <c r="AF273" s="20" t="s">
        <v>415</v>
      </c>
      <c r="AG273" s="20" t="str">
        <f t="shared" si="49"/>
        <v>Xaxis Premium</v>
      </c>
      <c r="AH273" s="20" t="s">
        <v>420</v>
      </c>
      <c r="AI273" s="21">
        <f t="shared" si="50"/>
        <v>8</v>
      </c>
      <c r="AJ273" s="21">
        <f t="shared" si="51"/>
        <v>800</v>
      </c>
      <c r="AK273" s="22">
        <f t="shared" si="52"/>
        <v>100000</v>
      </c>
      <c r="AL273" s="20" t="s">
        <v>664</v>
      </c>
      <c r="AM273" s="20">
        <f>$AJ273*VLOOKUP($AL273,Sheet2!$C$1:$D$66,2,FALSE)</f>
        <v>202.97073124225383</v>
      </c>
    </row>
    <row r="274" spans="1:39" x14ac:dyDescent="0.25">
      <c r="A274" s="1">
        <v>42433</v>
      </c>
      <c r="B274" s="2">
        <v>18088</v>
      </c>
      <c r="C274" s="3">
        <v>0</v>
      </c>
      <c r="D274" s="4">
        <v>12</v>
      </c>
      <c r="E274" s="5" t="s">
        <v>61</v>
      </c>
      <c r="F274" s="6">
        <v>1186.5899999999999</v>
      </c>
      <c r="G274" s="7" t="s">
        <v>22</v>
      </c>
      <c r="H274" s="8" t="s">
        <v>23</v>
      </c>
      <c r="I274" s="9">
        <v>260</v>
      </c>
      <c r="J274" s="6">
        <v>0</v>
      </c>
      <c r="K274" s="6">
        <v>249.6</v>
      </c>
      <c r="L274" s="6">
        <v>3120</v>
      </c>
      <c r="M274" s="6">
        <v>3369.6</v>
      </c>
      <c r="N274" s="10" t="s">
        <v>28</v>
      </c>
      <c r="O274" s="10" t="s">
        <v>161</v>
      </c>
      <c r="P274" s="11" t="s">
        <v>32</v>
      </c>
      <c r="Q274" s="11" t="s">
        <v>52</v>
      </c>
      <c r="R274" s="1">
        <v>42370</v>
      </c>
      <c r="S274" s="1">
        <v>42593</v>
      </c>
      <c r="T274" s="12" t="s">
        <v>25</v>
      </c>
      <c r="U274" s="13" t="s">
        <v>103</v>
      </c>
      <c r="V274" s="13" t="s">
        <v>101</v>
      </c>
      <c r="W274" t="s">
        <v>196</v>
      </c>
      <c r="X274" s="16" t="str">
        <f t="shared" si="44"/>
        <v xml:space="preserve">Mediacom (Switzerland) - CHE - Media Markt E-Commerce AG - 2016_2_Dis_MCFlight_2016_CW07 - </v>
      </c>
      <c r="Y274" s="17" t="s">
        <v>410</v>
      </c>
      <c r="Z274" s="16" t="str">
        <f t="shared" si="45"/>
        <v>Mediacom (Switzerland)</v>
      </c>
      <c r="AA274" s="16" t="str">
        <f t="shared" si="46"/>
        <v>Mediacom (Switzerland) - CHE - Media Markt E-Commerce AG</v>
      </c>
      <c r="AB274" s="16" t="str">
        <f t="shared" si="47"/>
        <v>Xaxis Premium_XAXIS-XP-UAP-D</v>
      </c>
      <c r="AC274" s="16" t="str">
        <f>VLOOKUP($U274,Sheet3!$A$1:$D$438,3,FALSE)</f>
        <v>16.02.2016</v>
      </c>
      <c r="AD274" s="16" t="str">
        <f>VLOOKUP($U274,Sheet3!$A$1:$D$438,4,FALSE)</f>
        <v>21.02.2016</v>
      </c>
      <c r="AE274" s="20" t="str">
        <f t="shared" si="48"/>
        <v>Xaxis Premium_XAXIS-XP-UAP-D_Februar 2016</v>
      </c>
      <c r="AF274" s="20" t="s">
        <v>415</v>
      </c>
      <c r="AG274" s="20" t="str">
        <f t="shared" si="49"/>
        <v>Xaxis Premium</v>
      </c>
      <c r="AH274" s="20" t="s">
        <v>420</v>
      </c>
      <c r="AI274" s="21">
        <f t="shared" si="50"/>
        <v>12</v>
      </c>
      <c r="AJ274" s="21">
        <f t="shared" si="51"/>
        <v>3120</v>
      </c>
      <c r="AK274" s="22">
        <f t="shared" si="52"/>
        <v>260000</v>
      </c>
      <c r="AL274" s="20" t="s">
        <v>664</v>
      </c>
      <c r="AM274" s="20">
        <f>$AJ274*VLOOKUP($AL274,Sheet2!$C$1:$D$66,2,FALSE)</f>
        <v>791.58585184478989</v>
      </c>
    </row>
    <row r="275" spans="1:39" x14ac:dyDescent="0.25">
      <c r="A275" s="1">
        <v>42433</v>
      </c>
      <c r="B275" s="2">
        <v>18088</v>
      </c>
      <c r="C275" s="3">
        <v>0</v>
      </c>
      <c r="D275" s="4">
        <v>7</v>
      </c>
      <c r="E275" s="5" t="s">
        <v>63</v>
      </c>
      <c r="F275" s="6">
        <v>183.84</v>
      </c>
      <c r="G275" s="7" t="s">
        <v>22</v>
      </c>
      <c r="H275" s="8" t="s">
        <v>23</v>
      </c>
      <c r="I275" s="9">
        <v>40</v>
      </c>
      <c r="J275" s="6">
        <v>0</v>
      </c>
      <c r="K275" s="6">
        <v>25.6</v>
      </c>
      <c r="L275" s="6">
        <v>320</v>
      </c>
      <c r="M275" s="6">
        <v>345.6</v>
      </c>
      <c r="N275" s="10" t="s">
        <v>28</v>
      </c>
      <c r="O275" s="10" t="s">
        <v>161</v>
      </c>
      <c r="P275" s="11" t="s">
        <v>32</v>
      </c>
      <c r="Q275" s="11" t="s">
        <v>52</v>
      </c>
      <c r="R275" s="1">
        <v>42370</v>
      </c>
      <c r="S275" s="1">
        <v>42593</v>
      </c>
      <c r="T275" s="12" t="s">
        <v>25</v>
      </c>
      <c r="U275" s="13" t="s">
        <v>103</v>
      </c>
      <c r="V275" s="13" t="s">
        <v>101</v>
      </c>
      <c r="W275" t="s">
        <v>196</v>
      </c>
      <c r="X275" s="16" t="str">
        <f t="shared" si="44"/>
        <v xml:space="preserve">Mediacom (Switzerland) - CHE - Media Markt E-Commerce AG - 2016_2_Dis_MCFlight_2016_CW07 - </v>
      </c>
      <c r="Y275" s="17" t="s">
        <v>410</v>
      </c>
      <c r="Z275" s="16" t="str">
        <f t="shared" si="45"/>
        <v>Mediacom (Switzerland)</v>
      </c>
      <c r="AA275" s="16" t="str">
        <f t="shared" si="46"/>
        <v>Mediacom (Switzerland) - CHE - Media Markt E-Commerce AG</v>
      </c>
      <c r="AB275" s="16" t="str">
        <f t="shared" si="47"/>
        <v>Xaxis Premium_XAXIS-XP-UAP-F</v>
      </c>
      <c r="AC275" s="16" t="str">
        <f>VLOOKUP($U275,Sheet3!$A$1:$D$438,3,FALSE)</f>
        <v>16.02.2016</v>
      </c>
      <c r="AD275" s="16" t="str">
        <f>VLOOKUP($U275,Sheet3!$A$1:$D$438,4,FALSE)</f>
        <v>21.02.2016</v>
      </c>
      <c r="AE275" s="20" t="str">
        <f t="shared" si="48"/>
        <v>Xaxis Premium_XAXIS-XP-UAP-F_Februar 2016</v>
      </c>
      <c r="AF275" s="20" t="s">
        <v>415</v>
      </c>
      <c r="AG275" s="20" t="str">
        <f t="shared" si="49"/>
        <v>Xaxis Premium</v>
      </c>
      <c r="AH275" s="20" t="s">
        <v>420</v>
      </c>
      <c r="AI275" s="21">
        <f t="shared" si="50"/>
        <v>8</v>
      </c>
      <c r="AJ275" s="21">
        <f t="shared" si="51"/>
        <v>320</v>
      </c>
      <c r="AK275" s="22">
        <f t="shared" si="52"/>
        <v>40000</v>
      </c>
      <c r="AL275" s="20" t="s">
        <v>664</v>
      </c>
      <c r="AM275" s="20">
        <f>$AJ275*VLOOKUP($AL275,Sheet2!$C$1:$D$66,2,FALSE)</f>
        <v>81.188292496901525</v>
      </c>
    </row>
    <row r="276" spans="1:39" x14ac:dyDescent="0.25">
      <c r="A276" s="1">
        <v>42433</v>
      </c>
      <c r="B276" s="2">
        <v>18088</v>
      </c>
      <c r="C276" s="3">
        <v>0</v>
      </c>
      <c r="D276" s="4">
        <v>13</v>
      </c>
      <c r="E276" s="5" t="s">
        <v>63</v>
      </c>
      <c r="F276" s="6">
        <v>436.62</v>
      </c>
      <c r="G276" s="7" t="s">
        <v>22</v>
      </c>
      <c r="H276" s="8" t="s">
        <v>23</v>
      </c>
      <c r="I276" s="9">
        <v>95</v>
      </c>
      <c r="J276" s="6">
        <v>0</v>
      </c>
      <c r="K276" s="6">
        <v>91.2</v>
      </c>
      <c r="L276" s="6">
        <v>1140</v>
      </c>
      <c r="M276" s="6">
        <v>1231.2</v>
      </c>
      <c r="N276" s="10" t="s">
        <v>28</v>
      </c>
      <c r="O276" s="10" t="s">
        <v>161</v>
      </c>
      <c r="P276" s="11" t="s">
        <v>32</v>
      </c>
      <c r="Q276" s="11" t="s">
        <v>52</v>
      </c>
      <c r="R276" s="1">
        <v>42370</v>
      </c>
      <c r="S276" s="1">
        <v>42593</v>
      </c>
      <c r="T276" s="12" t="s">
        <v>25</v>
      </c>
      <c r="U276" s="13" t="s">
        <v>103</v>
      </c>
      <c r="V276" s="13" t="s">
        <v>101</v>
      </c>
      <c r="W276" t="s">
        <v>196</v>
      </c>
      <c r="X276" s="16" t="str">
        <f t="shared" si="44"/>
        <v xml:space="preserve">Mediacom (Switzerland) - CHE - Media Markt E-Commerce AG - 2016_2_Dis_MCFlight_2016_CW07 - </v>
      </c>
      <c r="Y276" s="17" t="s">
        <v>410</v>
      </c>
      <c r="Z276" s="16" t="str">
        <f t="shared" si="45"/>
        <v>Mediacom (Switzerland)</v>
      </c>
      <c r="AA276" s="16" t="str">
        <f t="shared" si="46"/>
        <v>Mediacom (Switzerland) - CHE - Media Markt E-Commerce AG</v>
      </c>
      <c r="AB276" s="16" t="str">
        <f t="shared" si="47"/>
        <v>Xaxis Premium_XAXIS-XP-UAP-F</v>
      </c>
      <c r="AC276" s="16" t="str">
        <f>VLOOKUP($U276,Sheet3!$A$1:$D$438,3,FALSE)</f>
        <v>16.02.2016</v>
      </c>
      <c r="AD276" s="16" t="str">
        <f>VLOOKUP($U276,Sheet3!$A$1:$D$438,4,FALSE)</f>
        <v>21.02.2016</v>
      </c>
      <c r="AE276" s="20" t="str">
        <f t="shared" si="48"/>
        <v>Xaxis Premium_XAXIS-XP-UAP-F_Februar 2016</v>
      </c>
      <c r="AF276" s="20" t="s">
        <v>415</v>
      </c>
      <c r="AG276" s="20" t="str">
        <f t="shared" si="49"/>
        <v>Xaxis Premium</v>
      </c>
      <c r="AH276" s="20" t="s">
        <v>420</v>
      </c>
      <c r="AI276" s="21">
        <f t="shared" si="50"/>
        <v>12</v>
      </c>
      <c r="AJ276" s="21">
        <f t="shared" si="51"/>
        <v>1140</v>
      </c>
      <c r="AK276" s="22">
        <f t="shared" si="52"/>
        <v>95000</v>
      </c>
      <c r="AL276" s="20" t="s">
        <v>664</v>
      </c>
      <c r="AM276" s="20">
        <f>$AJ276*VLOOKUP($AL276,Sheet2!$C$1:$D$66,2,FALSE)</f>
        <v>289.23329202021171</v>
      </c>
    </row>
    <row r="277" spans="1:39" x14ac:dyDescent="0.25">
      <c r="A277" s="1">
        <v>42433</v>
      </c>
      <c r="B277" s="2">
        <v>18088</v>
      </c>
      <c r="C277" s="3">
        <v>0</v>
      </c>
      <c r="D277" s="4">
        <v>8</v>
      </c>
      <c r="E277" s="5" t="s">
        <v>64</v>
      </c>
      <c r="F277" s="6">
        <v>11.67</v>
      </c>
      <c r="G277" s="7" t="s">
        <v>22</v>
      </c>
      <c r="H277" s="8" t="s">
        <v>23</v>
      </c>
      <c r="I277" s="9">
        <v>5.8</v>
      </c>
      <c r="J277" s="6">
        <v>0</v>
      </c>
      <c r="K277" s="6">
        <v>3.7</v>
      </c>
      <c r="L277" s="6">
        <v>46.4</v>
      </c>
      <c r="M277" s="6">
        <v>50.1</v>
      </c>
      <c r="N277" s="10" t="s">
        <v>28</v>
      </c>
      <c r="O277" s="10" t="s">
        <v>161</v>
      </c>
      <c r="P277" s="11" t="s">
        <v>32</v>
      </c>
      <c r="Q277" s="11" t="s">
        <v>52</v>
      </c>
      <c r="R277" s="1">
        <v>42370</v>
      </c>
      <c r="S277" s="1">
        <v>42593</v>
      </c>
      <c r="T277" s="12" t="s">
        <v>25</v>
      </c>
      <c r="U277" s="13" t="s">
        <v>103</v>
      </c>
      <c r="V277" s="13" t="s">
        <v>101</v>
      </c>
      <c r="W277" t="s">
        <v>196</v>
      </c>
      <c r="X277" s="16" t="str">
        <f t="shared" si="44"/>
        <v xml:space="preserve">Mediacom (Switzerland) - CHE - Media Markt E-Commerce AG - 2016_2_Dis_MCFlight_2016_CW07 - </v>
      </c>
      <c r="Y277" s="17" t="s">
        <v>410</v>
      </c>
      <c r="Z277" s="16" t="str">
        <f t="shared" si="45"/>
        <v>Mediacom (Switzerland)</v>
      </c>
      <c r="AA277" s="16" t="str">
        <f t="shared" si="46"/>
        <v>Mediacom (Switzerland) - CHE - Media Markt E-Commerce AG</v>
      </c>
      <c r="AB277" s="16" t="str">
        <f t="shared" si="47"/>
        <v>Xaxis Premium_XAXIS-XP-UAP-I</v>
      </c>
      <c r="AC277" s="16" t="str">
        <f>VLOOKUP($U277,Sheet3!$A$1:$D$438,3,FALSE)</f>
        <v>16.02.2016</v>
      </c>
      <c r="AD277" s="16" t="str">
        <f>VLOOKUP($U277,Sheet3!$A$1:$D$438,4,FALSE)</f>
        <v>21.02.2016</v>
      </c>
      <c r="AE277" s="20" t="str">
        <f t="shared" si="48"/>
        <v>Xaxis Premium_XAXIS-XP-UAP-I_Februar 2016</v>
      </c>
      <c r="AF277" s="20" t="s">
        <v>415</v>
      </c>
      <c r="AG277" s="20" t="str">
        <f t="shared" si="49"/>
        <v>Xaxis Premium</v>
      </c>
      <c r="AH277" s="20" t="s">
        <v>420</v>
      </c>
      <c r="AI277" s="21">
        <f t="shared" si="50"/>
        <v>8</v>
      </c>
      <c r="AJ277" s="21">
        <f t="shared" si="51"/>
        <v>46.4</v>
      </c>
      <c r="AK277" s="22">
        <f t="shared" si="52"/>
        <v>5800</v>
      </c>
      <c r="AL277" s="20" t="s">
        <v>664</v>
      </c>
      <c r="AM277" s="20">
        <f>$AJ277*VLOOKUP($AL277,Sheet2!$C$1:$D$66,2,FALSE)</f>
        <v>11.77230241205072</v>
      </c>
    </row>
    <row r="278" spans="1:39" x14ac:dyDescent="0.25">
      <c r="A278" s="1">
        <v>42433</v>
      </c>
      <c r="B278" s="2">
        <v>18088</v>
      </c>
      <c r="C278" s="3">
        <v>0</v>
      </c>
      <c r="D278" s="4">
        <v>14</v>
      </c>
      <c r="E278" s="5" t="s">
        <v>64</v>
      </c>
      <c r="F278" s="6">
        <v>40.25</v>
      </c>
      <c r="G278" s="7" t="s">
        <v>22</v>
      </c>
      <c r="H278" s="8" t="s">
        <v>23</v>
      </c>
      <c r="I278" s="9">
        <v>20</v>
      </c>
      <c r="J278" s="6">
        <v>0</v>
      </c>
      <c r="K278" s="6">
        <v>19.2</v>
      </c>
      <c r="L278" s="6">
        <v>240</v>
      </c>
      <c r="M278" s="6">
        <v>259.2</v>
      </c>
      <c r="N278" s="10" t="s">
        <v>28</v>
      </c>
      <c r="O278" s="10" t="s">
        <v>161</v>
      </c>
      <c r="P278" s="11" t="s">
        <v>32</v>
      </c>
      <c r="Q278" s="11" t="s">
        <v>52</v>
      </c>
      <c r="R278" s="1">
        <v>42370</v>
      </c>
      <c r="S278" s="1">
        <v>42593</v>
      </c>
      <c r="T278" s="12" t="s">
        <v>25</v>
      </c>
      <c r="U278" s="13" t="s">
        <v>103</v>
      </c>
      <c r="V278" s="13" t="s">
        <v>101</v>
      </c>
      <c r="W278" t="s">
        <v>196</v>
      </c>
      <c r="X278" s="16" t="str">
        <f t="shared" si="44"/>
        <v xml:space="preserve">Mediacom (Switzerland) - CHE - Media Markt E-Commerce AG - 2016_2_Dis_MCFlight_2016_CW07 - </v>
      </c>
      <c r="Y278" s="17" t="s">
        <v>410</v>
      </c>
      <c r="Z278" s="16" t="str">
        <f t="shared" si="45"/>
        <v>Mediacom (Switzerland)</v>
      </c>
      <c r="AA278" s="16" t="str">
        <f t="shared" si="46"/>
        <v>Mediacom (Switzerland) - CHE - Media Markt E-Commerce AG</v>
      </c>
      <c r="AB278" s="16" t="str">
        <f t="shared" si="47"/>
        <v>Xaxis Premium_XAXIS-XP-UAP-I</v>
      </c>
      <c r="AC278" s="16" t="str">
        <f>VLOOKUP($U278,Sheet3!$A$1:$D$438,3,FALSE)</f>
        <v>16.02.2016</v>
      </c>
      <c r="AD278" s="16" t="str">
        <f>VLOOKUP($U278,Sheet3!$A$1:$D$438,4,FALSE)</f>
        <v>21.02.2016</v>
      </c>
      <c r="AE278" s="20" t="str">
        <f t="shared" si="48"/>
        <v>Xaxis Premium_XAXIS-XP-UAP-I_Februar 2016</v>
      </c>
      <c r="AF278" s="20" t="s">
        <v>415</v>
      </c>
      <c r="AG278" s="20" t="str">
        <f t="shared" si="49"/>
        <v>Xaxis Premium</v>
      </c>
      <c r="AH278" s="20" t="s">
        <v>420</v>
      </c>
      <c r="AI278" s="21">
        <f t="shared" si="50"/>
        <v>12</v>
      </c>
      <c r="AJ278" s="21">
        <f t="shared" si="51"/>
        <v>240</v>
      </c>
      <c r="AK278" s="22">
        <f t="shared" si="52"/>
        <v>20000</v>
      </c>
      <c r="AL278" s="20" t="s">
        <v>664</v>
      </c>
      <c r="AM278" s="20">
        <f>$AJ278*VLOOKUP($AL278,Sheet2!$C$1:$D$66,2,FALSE)</f>
        <v>60.891219372676147</v>
      </c>
    </row>
    <row r="279" spans="1:39" x14ac:dyDescent="0.25">
      <c r="A279" s="1">
        <v>42433</v>
      </c>
      <c r="B279" s="2">
        <v>18088</v>
      </c>
      <c r="C279" s="3">
        <v>0</v>
      </c>
      <c r="D279" s="4">
        <v>1</v>
      </c>
      <c r="E279" s="5" t="s">
        <v>41</v>
      </c>
      <c r="F279" s="6">
        <v>567.1</v>
      </c>
      <c r="G279" s="7" t="s">
        <v>22</v>
      </c>
      <c r="H279" s="8" t="s">
        <v>23</v>
      </c>
      <c r="I279" s="9">
        <v>60</v>
      </c>
      <c r="J279" s="6">
        <v>0</v>
      </c>
      <c r="K279" s="6">
        <v>124.8</v>
      </c>
      <c r="L279" s="6">
        <v>1560</v>
      </c>
      <c r="M279" s="6">
        <v>1684.8</v>
      </c>
      <c r="N279" s="10" t="s">
        <v>28</v>
      </c>
      <c r="O279" s="10" t="s">
        <v>161</v>
      </c>
      <c r="P279" s="11" t="s">
        <v>32</v>
      </c>
      <c r="Q279" s="11" t="s">
        <v>37</v>
      </c>
      <c r="R279" s="1">
        <v>42370</v>
      </c>
      <c r="S279" s="1">
        <v>42593</v>
      </c>
      <c r="T279" s="12" t="s">
        <v>25</v>
      </c>
      <c r="U279" s="13" t="s">
        <v>103</v>
      </c>
      <c r="V279" s="13" t="s">
        <v>101</v>
      </c>
      <c r="W279" t="s">
        <v>196</v>
      </c>
      <c r="X279" s="16" t="str">
        <f t="shared" si="44"/>
        <v xml:space="preserve">Mediacom (Switzerland) - CHE - Media Markt E-Commerce AG - 2016_2_Dis_MCFlight_2016_CW07 - </v>
      </c>
      <c r="Y279" s="17" t="s">
        <v>410</v>
      </c>
      <c r="Z279" s="16" t="str">
        <f t="shared" si="45"/>
        <v>Mediacom (Switzerland)</v>
      </c>
      <c r="AA279" s="16" t="str">
        <f t="shared" si="46"/>
        <v>Mediacom (Switzerland) - CHE - Media Markt E-Commerce AG</v>
      </c>
      <c r="AB279" s="16" t="str">
        <f t="shared" si="47"/>
        <v>Xaxis Mobile_XAXIS-XM-MRT-D</v>
      </c>
      <c r="AC279" s="16" t="str">
        <f>VLOOKUP($U279,Sheet3!$A$1:$D$438,3,FALSE)</f>
        <v>16.02.2016</v>
      </c>
      <c r="AD279" s="16" t="str">
        <f>VLOOKUP($U279,Sheet3!$A$1:$D$438,4,FALSE)</f>
        <v>21.02.2016</v>
      </c>
      <c r="AE279" s="20" t="str">
        <f t="shared" si="48"/>
        <v>Xaxis Mobile_XAXIS-XM-MRT-D_Februar 2016</v>
      </c>
      <c r="AF279" s="20" t="s">
        <v>416</v>
      </c>
      <c r="AG279" s="20" t="str">
        <f t="shared" si="49"/>
        <v>Xaxis Mobile</v>
      </c>
      <c r="AH279" s="20" t="s">
        <v>420</v>
      </c>
      <c r="AI279" s="21">
        <f t="shared" si="50"/>
        <v>26</v>
      </c>
      <c r="AJ279" s="21">
        <f t="shared" si="51"/>
        <v>1560</v>
      </c>
      <c r="AK279" s="22">
        <f t="shared" si="52"/>
        <v>60000</v>
      </c>
      <c r="AL279" s="20" t="s">
        <v>666</v>
      </c>
      <c r="AM279" s="20">
        <f>$AJ279*VLOOKUP($AL279,Sheet2!$C$1:$D$66,2,FALSE)</f>
        <v>374.4</v>
      </c>
    </row>
    <row r="280" spans="1:39" x14ac:dyDescent="0.25">
      <c r="A280" s="1">
        <v>42433</v>
      </c>
      <c r="B280" s="2">
        <v>18088</v>
      </c>
      <c r="C280" s="3">
        <v>0</v>
      </c>
      <c r="D280" s="4">
        <v>9</v>
      </c>
      <c r="E280" s="5" t="s">
        <v>41</v>
      </c>
      <c r="F280" s="6">
        <v>491.49</v>
      </c>
      <c r="G280" s="7" t="s">
        <v>22</v>
      </c>
      <c r="H280" s="8" t="s">
        <v>23</v>
      </c>
      <c r="I280" s="9">
        <v>52</v>
      </c>
      <c r="J280" s="6">
        <v>0</v>
      </c>
      <c r="K280" s="6">
        <v>124.8</v>
      </c>
      <c r="L280" s="6">
        <v>1560</v>
      </c>
      <c r="M280" s="6">
        <v>1684.8</v>
      </c>
      <c r="N280" s="10" t="s">
        <v>28</v>
      </c>
      <c r="O280" s="10" t="s">
        <v>161</v>
      </c>
      <c r="P280" s="11" t="s">
        <v>32</v>
      </c>
      <c r="Q280" s="11" t="s">
        <v>37</v>
      </c>
      <c r="R280" s="1">
        <v>42370</v>
      </c>
      <c r="S280" s="1">
        <v>42593</v>
      </c>
      <c r="T280" s="12" t="s">
        <v>25</v>
      </c>
      <c r="U280" s="13" t="s">
        <v>103</v>
      </c>
      <c r="V280" s="13" t="s">
        <v>101</v>
      </c>
      <c r="W280" t="s">
        <v>196</v>
      </c>
      <c r="X280" s="16" t="str">
        <f t="shared" si="44"/>
        <v xml:space="preserve">Mediacom (Switzerland) - CHE - Media Markt E-Commerce AG - 2016_2_Dis_MCFlight_2016_CW07 - </v>
      </c>
      <c r="Y280" s="17" t="s">
        <v>410</v>
      </c>
      <c r="Z280" s="16" t="str">
        <f t="shared" si="45"/>
        <v>Mediacom (Switzerland)</v>
      </c>
      <c r="AA280" s="16" t="str">
        <f t="shared" si="46"/>
        <v>Mediacom (Switzerland) - CHE - Media Markt E-Commerce AG</v>
      </c>
      <c r="AB280" s="16" t="str">
        <f t="shared" si="47"/>
        <v>Xaxis Mobile_XAXIS-XM-MRT-D</v>
      </c>
      <c r="AC280" s="16" t="str">
        <f>VLOOKUP($U280,Sheet3!$A$1:$D$438,3,FALSE)</f>
        <v>16.02.2016</v>
      </c>
      <c r="AD280" s="16" t="str">
        <f>VLOOKUP($U280,Sheet3!$A$1:$D$438,4,FALSE)</f>
        <v>21.02.2016</v>
      </c>
      <c r="AE280" s="20" t="str">
        <f t="shared" si="48"/>
        <v>Xaxis Mobile_XAXIS-XM-MRT-D_Februar 2016</v>
      </c>
      <c r="AF280" s="20" t="s">
        <v>416</v>
      </c>
      <c r="AG280" s="20" t="str">
        <f t="shared" si="49"/>
        <v>Xaxis Mobile</v>
      </c>
      <c r="AH280" s="20" t="s">
        <v>420</v>
      </c>
      <c r="AI280" s="21">
        <f t="shared" si="50"/>
        <v>30</v>
      </c>
      <c r="AJ280" s="21">
        <f t="shared" si="51"/>
        <v>1560</v>
      </c>
      <c r="AK280" s="22">
        <f t="shared" si="52"/>
        <v>52000</v>
      </c>
      <c r="AL280" s="20" t="s">
        <v>666</v>
      </c>
      <c r="AM280" s="20">
        <f>$AJ280*VLOOKUP($AL280,Sheet2!$C$1:$D$66,2,FALSE)</f>
        <v>374.4</v>
      </c>
    </row>
    <row r="281" spans="1:39" x14ac:dyDescent="0.25">
      <c r="A281" s="1">
        <v>42433</v>
      </c>
      <c r="B281" s="2">
        <v>18088</v>
      </c>
      <c r="C281" s="3">
        <v>0</v>
      </c>
      <c r="D281" s="4">
        <v>2</v>
      </c>
      <c r="E281" s="5" t="s">
        <v>45</v>
      </c>
      <c r="F281" s="6">
        <v>77.19</v>
      </c>
      <c r="G281" s="7" t="s">
        <v>22</v>
      </c>
      <c r="H281" s="8" t="s">
        <v>23</v>
      </c>
      <c r="I281" s="9">
        <v>20</v>
      </c>
      <c r="J281" s="6">
        <v>0</v>
      </c>
      <c r="K281" s="6">
        <v>41.6</v>
      </c>
      <c r="L281" s="6">
        <v>520</v>
      </c>
      <c r="M281" s="6">
        <v>561.6</v>
      </c>
      <c r="N281" s="10" t="s">
        <v>28</v>
      </c>
      <c r="O281" s="10" t="s">
        <v>161</v>
      </c>
      <c r="P281" s="11" t="s">
        <v>32</v>
      </c>
      <c r="Q281" s="11" t="s">
        <v>37</v>
      </c>
      <c r="R281" s="1">
        <v>42370</v>
      </c>
      <c r="S281" s="1">
        <v>42593</v>
      </c>
      <c r="T281" s="12" t="s">
        <v>25</v>
      </c>
      <c r="U281" s="13" t="s">
        <v>103</v>
      </c>
      <c r="V281" s="13" t="s">
        <v>101</v>
      </c>
      <c r="W281" t="s">
        <v>196</v>
      </c>
      <c r="X281" s="16" t="str">
        <f t="shared" si="44"/>
        <v xml:space="preserve">Mediacom (Switzerland) - CHE - Media Markt E-Commerce AG - 2016_2_Dis_MCFlight_2016_CW07 - </v>
      </c>
      <c r="Y281" s="17" t="s">
        <v>410</v>
      </c>
      <c r="Z281" s="16" t="str">
        <f t="shared" si="45"/>
        <v>Mediacom (Switzerland)</v>
      </c>
      <c r="AA281" s="16" t="str">
        <f t="shared" si="46"/>
        <v>Mediacom (Switzerland) - CHE - Media Markt E-Commerce AG</v>
      </c>
      <c r="AB281" s="16" t="str">
        <f t="shared" si="47"/>
        <v>Xaxis Mobile_XAXIS-XM-MRT-F</v>
      </c>
      <c r="AC281" s="16" t="str">
        <f>VLOOKUP($U281,Sheet3!$A$1:$D$438,3,FALSE)</f>
        <v>16.02.2016</v>
      </c>
      <c r="AD281" s="16" t="str">
        <f>VLOOKUP($U281,Sheet3!$A$1:$D$438,4,FALSE)</f>
        <v>21.02.2016</v>
      </c>
      <c r="AE281" s="20" t="str">
        <f t="shared" si="48"/>
        <v>Xaxis Mobile_XAXIS-XM-MRT-F_Februar 2016</v>
      </c>
      <c r="AF281" s="20" t="s">
        <v>416</v>
      </c>
      <c r="AG281" s="20" t="str">
        <f t="shared" si="49"/>
        <v>Xaxis Mobile</v>
      </c>
      <c r="AH281" s="20" t="s">
        <v>420</v>
      </c>
      <c r="AI281" s="21">
        <f t="shared" si="50"/>
        <v>26</v>
      </c>
      <c r="AJ281" s="21">
        <f t="shared" si="51"/>
        <v>520</v>
      </c>
      <c r="AK281" s="22">
        <f t="shared" si="52"/>
        <v>20000</v>
      </c>
      <c r="AL281" s="20" t="s">
        <v>666</v>
      </c>
      <c r="AM281" s="20">
        <f>$AJ281*VLOOKUP($AL281,Sheet2!$C$1:$D$66,2,FALSE)</f>
        <v>124.8</v>
      </c>
    </row>
    <row r="282" spans="1:39" x14ac:dyDescent="0.25">
      <c r="A282" s="1">
        <v>42433</v>
      </c>
      <c r="B282" s="2">
        <v>18088</v>
      </c>
      <c r="C282" s="3">
        <v>0</v>
      </c>
      <c r="D282" s="4">
        <v>10</v>
      </c>
      <c r="E282" s="5" t="s">
        <v>45</v>
      </c>
      <c r="F282" s="6">
        <v>97.65</v>
      </c>
      <c r="G282" s="7" t="s">
        <v>22</v>
      </c>
      <c r="H282" s="8" t="s">
        <v>23</v>
      </c>
      <c r="I282" s="9">
        <v>25.3</v>
      </c>
      <c r="J282" s="6">
        <v>0</v>
      </c>
      <c r="K282" s="6">
        <v>60.7</v>
      </c>
      <c r="L282" s="6">
        <v>759</v>
      </c>
      <c r="M282" s="6">
        <v>819.7</v>
      </c>
      <c r="N282" s="10" t="s">
        <v>28</v>
      </c>
      <c r="O282" s="10" t="s">
        <v>161</v>
      </c>
      <c r="P282" s="11" t="s">
        <v>32</v>
      </c>
      <c r="Q282" s="11" t="s">
        <v>37</v>
      </c>
      <c r="R282" s="1">
        <v>42370</v>
      </c>
      <c r="S282" s="1">
        <v>42593</v>
      </c>
      <c r="T282" s="12" t="s">
        <v>25</v>
      </c>
      <c r="U282" s="13" t="s">
        <v>103</v>
      </c>
      <c r="V282" s="13" t="s">
        <v>101</v>
      </c>
      <c r="W282" t="s">
        <v>196</v>
      </c>
      <c r="X282" s="16" t="str">
        <f t="shared" si="44"/>
        <v xml:space="preserve">Mediacom (Switzerland) - CHE - Media Markt E-Commerce AG - 2016_2_Dis_MCFlight_2016_CW07 - </v>
      </c>
      <c r="Y282" s="17" t="s">
        <v>410</v>
      </c>
      <c r="Z282" s="16" t="str">
        <f t="shared" si="45"/>
        <v>Mediacom (Switzerland)</v>
      </c>
      <c r="AA282" s="16" t="str">
        <f t="shared" si="46"/>
        <v>Mediacom (Switzerland) - CHE - Media Markt E-Commerce AG</v>
      </c>
      <c r="AB282" s="16" t="str">
        <f t="shared" si="47"/>
        <v>Xaxis Mobile_XAXIS-XM-MRT-F</v>
      </c>
      <c r="AC282" s="16" t="str">
        <f>VLOOKUP($U282,Sheet3!$A$1:$D$438,3,FALSE)</f>
        <v>16.02.2016</v>
      </c>
      <c r="AD282" s="16" t="str">
        <f>VLOOKUP($U282,Sheet3!$A$1:$D$438,4,FALSE)</f>
        <v>21.02.2016</v>
      </c>
      <c r="AE282" s="20" t="str">
        <f t="shared" si="48"/>
        <v>Xaxis Mobile_XAXIS-XM-MRT-F_Februar 2016</v>
      </c>
      <c r="AF282" s="20" t="s">
        <v>416</v>
      </c>
      <c r="AG282" s="20" t="str">
        <f t="shared" si="49"/>
        <v>Xaxis Mobile</v>
      </c>
      <c r="AH282" s="20" t="s">
        <v>420</v>
      </c>
      <c r="AI282" s="21">
        <f t="shared" si="50"/>
        <v>30</v>
      </c>
      <c r="AJ282" s="21">
        <f t="shared" si="51"/>
        <v>759</v>
      </c>
      <c r="AK282" s="22">
        <f t="shared" si="52"/>
        <v>25300</v>
      </c>
      <c r="AL282" s="20" t="s">
        <v>666</v>
      </c>
      <c r="AM282" s="20">
        <f>$AJ282*VLOOKUP($AL282,Sheet2!$C$1:$D$66,2,FALSE)</f>
        <v>182.16</v>
      </c>
    </row>
    <row r="283" spans="1:39" x14ac:dyDescent="0.25">
      <c r="A283" s="1">
        <v>42433</v>
      </c>
      <c r="B283" s="2">
        <v>18088</v>
      </c>
      <c r="C283" s="3">
        <v>0</v>
      </c>
      <c r="D283" s="4">
        <v>3</v>
      </c>
      <c r="E283" s="5" t="s">
        <v>46</v>
      </c>
      <c r="F283" s="6">
        <v>38.53</v>
      </c>
      <c r="G283" s="7" t="s">
        <v>22</v>
      </c>
      <c r="H283" s="8" t="s">
        <v>23</v>
      </c>
      <c r="I283" s="9">
        <v>4</v>
      </c>
      <c r="J283" s="6">
        <v>0</v>
      </c>
      <c r="K283" s="6">
        <v>8.3000000000000007</v>
      </c>
      <c r="L283" s="6">
        <v>104</v>
      </c>
      <c r="M283" s="6">
        <v>112.3</v>
      </c>
      <c r="N283" s="10" t="s">
        <v>28</v>
      </c>
      <c r="O283" s="10" t="s">
        <v>161</v>
      </c>
      <c r="P283" s="11" t="s">
        <v>32</v>
      </c>
      <c r="Q283" s="11" t="s">
        <v>37</v>
      </c>
      <c r="R283" s="1">
        <v>42370</v>
      </c>
      <c r="S283" s="1">
        <v>42593</v>
      </c>
      <c r="T283" s="12" t="s">
        <v>25</v>
      </c>
      <c r="U283" s="13" t="s">
        <v>103</v>
      </c>
      <c r="V283" s="13" t="s">
        <v>101</v>
      </c>
      <c r="W283" t="s">
        <v>196</v>
      </c>
      <c r="X283" s="16" t="str">
        <f t="shared" si="44"/>
        <v xml:space="preserve">Mediacom (Switzerland) - CHE - Media Markt E-Commerce AG - 2016_2_Dis_MCFlight_2016_CW07 - </v>
      </c>
      <c r="Y283" s="17" t="s">
        <v>410</v>
      </c>
      <c r="Z283" s="16" t="str">
        <f t="shared" si="45"/>
        <v>Mediacom (Switzerland)</v>
      </c>
      <c r="AA283" s="16" t="str">
        <f t="shared" si="46"/>
        <v>Mediacom (Switzerland) - CHE - Media Markt E-Commerce AG</v>
      </c>
      <c r="AB283" s="16" t="str">
        <f t="shared" si="47"/>
        <v>Xaxis Mobile_XAXIS-XM-MRT-I</v>
      </c>
      <c r="AC283" s="16" t="str">
        <f>VLOOKUP($U283,Sheet3!$A$1:$D$438,3,FALSE)</f>
        <v>16.02.2016</v>
      </c>
      <c r="AD283" s="16" t="str">
        <f>VLOOKUP($U283,Sheet3!$A$1:$D$438,4,FALSE)</f>
        <v>21.02.2016</v>
      </c>
      <c r="AE283" s="20" t="str">
        <f t="shared" si="48"/>
        <v>Xaxis Mobile_XAXIS-XM-MRT-I_Februar 2016</v>
      </c>
      <c r="AF283" s="20" t="s">
        <v>416</v>
      </c>
      <c r="AG283" s="20" t="str">
        <f t="shared" si="49"/>
        <v>Xaxis Mobile</v>
      </c>
      <c r="AH283" s="20" t="s">
        <v>420</v>
      </c>
      <c r="AI283" s="21">
        <f t="shared" si="50"/>
        <v>26</v>
      </c>
      <c r="AJ283" s="21">
        <f t="shared" si="51"/>
        <v>104</v>
      </c>
      <c r="AK283" s="22">
        <f t="shared" si="52"/>
        <v>4000</v>
      </c>
      <c r="AL283" s="20" t="s">
        <v>666</v>
      </c>
      <c r="AM283" s="20">
        <f>$AJ283*VLOOKUP($AL283,Sheet2!$C$1:$D$66,2,FALSE)</f>
        <v>24.96</v>
      </c>
    </row>
    <row r="284" spans="1:39" x14ac:dyDescent="0.25">
      <c r="A284" s="1">
        <v>42433</v>
      </c>
      <c r="B284" s="2">
        <v>18088</v>
      </c>
      <c r="C284" s="3">
        <v>0</v>
      </c>
      <c r="D284" s="4">
        <v>11</v>
      </c>
      <c r="E284" s="5" t="s">
        <v>46</v>
      </c>
      <c r="F284" s="6">
        <v>38.53</v>
      </c>
      <c r="G284" s="7" t="s">
        <v>22</v>
      </c>
      <c r="H284" s="8" t="s">
        <v>23</v>
      </c>
      <c r="I284" s="9">
        <v>4</v>
      </c>
      <c r="J284" s="6">
        <v>0</v>
      </c>
      <c r="K284" s="6">
        <v>9.6</v>
      </c>
      <c r="L284" s="6">
        <v>120</v>
      </c>
      <c r="M284" s="6">
        <v>129.6</v>
      </c>
      <c r="N284" s="10" t="s">
        <v>28</v>
      </c>
      <c r="O284" s="10" t="s">
        <v>161</v>
      </c>
      <c r="P284" s="11" t="s">
        <v>32</v>
      </c>
      <c r="Q284" s="11" t="s">
        <v>37</v>
      </c>
      <c r="R284" s="1">
        <v>42370</v>
      </c>
      <c r="S284" s="1">
        <v>42593</v>
      </c>
      <c r="T284" s="12" t="s">
        <v>25</v>
      </c>
      <c r="U284" s="13" t="s">
        <v>103</v>
      </c>
      <c r="V284" s="13" t="s">
        <v>101</v>
      </c>
      <c r="W284" t="s">
        <v>196</v>
      </c>
      <c r="X284" s="16" t="str">
        <f t="shared" si="44"/>
        <v xml:space="preserve">Mediacom (Switzerland) - CHE - Media Markt E-Commerce AG - 2016_2_Dis_MCFlight_2016_CW07 - </v>
      </c>
      <c r="Y284" s="17" t="s">
        <v>410</v>
      </c>
      <c r="Z284" s="16" t="str">
        <f t="shared" si="45"/>
        <v>Mediacom (Switzerland)</v>
      </c>
      <c r="AA284" s="16" t="str">
        <f t="shared" si="46"/>
        <v>Mediacom (Switzerland) - CHE - Media Markt E-Commerce AG</v>
      </c>
      <c r="AB284" s="16" t="str">
        <f t="shared" si="47"/>
        <v>Xaxis Mobile_XAXIS-XM-MRT-I</v>
      </c>
      <c r="AC284" s="16" t="str">
        <f>VLOOKUP($U284,Sheet3!$A$1:$D$438,3,FALSE)</f>
        <v>16.02.2016</v>
      </c>
      <c r="AD284" s="16" t="str">
        <f>VLOOKUP($U284,Sheet3!$A$1:$D$438,4,FALSE)</f>
        <v>21.02.2016</v>
      </c>
      <c r="AE284" s="20" t="str">
        <f t="shared" si="48"/>
        <v>Xaxis Mobile_XAXIS-XM-MRT-I_Februar 2016</v>
      </c>
      <c r="AF284" s="20" t="s">
        <v>416</v>
      </c>
      <c r="AG284" s="20" t="str">
        <f t="shared" si="49"/>
        <v>Xaxis Mobile</v>
      </c>
      <c r="AH284" s="20" t="s">
        <v>420</v>
      </c>
      <c r="AI284" s="21">
        <f t="shared" si="50"/>
        <v>30</v>
      </c>
      <c r="AJ284" s="21">
        <f t="shared" si="51"/>
        <v>120</v>
      </c>
      <c r="AK284" s="22">
        <f t="shared" si="52"/>
        <v>4000</v>
      </c>
      <c r="AL284" s="20" t="s">
        <v>666</v>
      </c>
      <c r="AM284" s="20">
        <f>$AJ284*VLOOKUP($AL284,Sheet2!$C$1:$D$66,2,FALSE)</f>
        <v>28.799999999999997</v>
      </c>
    </row>
    <row r="285" spans="1:39" x14ac:dyDescent="0.25">
      <c r="A285" s="1">
        <v>42433</v>
      </c>
      <c r="B285" s="2">
        <v>18089</v>
      </c>
      <c r="C285" s="3">
        <v>0</v>
      </c>
      <c r="D285" s="4">
        <v>6</v>
      </c>
      <c r="E285" s="5" t="s">
        <v>61</v>
      </c>
      <c r="F285" s="6">
        <v>228.19</v>
      </c>
      <c r="G285" s="7" t="s">
        <v>22</v>
      </c>
      <c r="H285" s="8" t="s">
        <v>23</v>
      </c>
      <c r="I285" s="9">
        <v>50</v>
      </c>
      <c r="J285" s="6">
        <v>0</v>
      </c>
      <c r="K285" s="6">
        <v>32</v>
      </c>
      <c r="L285" s="6">
        <v>400</v>
      </c>
      <c r="M285" s="6">
        <v>432</v>
      </c>
      <c r="N285" s="10" t="s">
        <v>28</v>
      </c>
      <c r="O285" s="10" t="s">
        <v>161</v>
      </c>
      <c r="P285" s="11" t="s">
        <v>32</v>
      </c>
      <c r="Q285" s="11" t="s">
        <v>52</v>
      </c>
      <c r="R285" s="1">
        <v>42370</v>
      </c>
      <c r="S285" s="1">
        <v>42593</v>
      </c>
      <c r="T285" s="12" t="s">
        <v>25</v>
      </c>
      <c r="U285" s="13" t="s">
        <v>104</v>
      </c>
      <c r="V285" s="13" t="s">
        <v>101</v>
      </c>
      <c r="W285" t="s">
        <v>196</v>
      </c>
      <c r="X285" s="16" t="str">
        <f t="shared" si="44"/>
        <v xml:space="preserve">Mediacom (Switzerland) - CHE - Media Markt E-Commerce AG - 2016_2_DIS_FlyerFlight_2016_CW08 - </v>
      </c>
      <c r="Y285" s="17" t="s">
        <v>410</v>
      </c>
      <c r="Z285" s="16" t="str">
        <f t="shared" si="45"/>
        <v>Mediacom (Switzerland)</v>
      </c>
      <c r="AA285" s="16" t="str">
        <f t="shared" si="46"/>
        <v>Mediacom (Switzerland) - CHE - Media Markt E-Commerce AG</v>
      </c>
      <c r="AB285" s="16" t="str">
        <f t="shared" si="47"/>
        <v>Xaxis Premium_XAXIS-XP-UAP-D</v>
      </c>
      <c r="AC285" s="16" t="str">
        <f>VLOOKUP($U285,Sheet3!$A$1:$D$438,3,FALSE)</f>
        <v>24.02.2016</v>
      </c>
      <c r="AD285" s="16" t="str">
        <f>VLOOKUP($U285,Sheet3!$A$1:$D$438,4,FALSE)</f>
        <v>28.02.2016</v>
      </c>
      <c r="AE285" s="20" t="str">
        <f t="shared" si="48"/>
        <v>Xaxis Premium_XAXIS-XP-UAP-D_Februar 2016</v>
      </c>
      <c r="AF285" s="20" t="s">
        <v>415</v>
      </c>
      <c r="AG285" s="20" t="str">
        <f t="shared" si="49"/>
        <v>Xaxis Premium</v>
      </c>
      <c r="AH285" s="20" t="s">
        <v>420</v>
      </c>
      <c r="AI285" s="21">
        <f t="shared" si="50"/>
        <v>8</v>
      </c>
      <c r="AJ285" s="21">
        <f t="shared" si="51"/>
        <v>400</v>
      </c>
      <c r="AK285" s="22">
        <f t="shared" si="52"/>
        <v>50000</v>
      </c>
      <c r="AL285" s="20" t="s">
        <v>664</v>
      </c>
      <c r="AM285" s="20">
        <f>$AJ285*VLOOKUP($AL285,Sheet2!$C$1:$D$66,2,FALSE)</f>
        <v>101.48536562112692</v>
      </c>
    </row>
    <row r="286" spans="1:39" x14ac:dyDescent="0.25">
      <c r="A286" s="1">
        <v>42433</v>
      </c>
      <c r="B286" s="2">
        <v>18089</v>
      </c>
      <c r="C286" s="3">
        <v>0</v>
      </c>
      <c r="D286" s="4">
        <v>12</v>
      </c>
      <c r="E286" s="5" t="s">
        <v>61</v>
      </c>
      <c r="F286" s="6">
        <v>593.29</v>
      </c>
      <c r="G286" s="7" t="s">
        <v>22</v>
      </c>
      <c r="H286" s="8" t="s">
        <v>23</v>
      </c>
      <c r="I286" s="9">
        <v>130</v>
      </c>
      <c r="J286" s="6">
        <v>0</v>
      </c>
      <c r="K286" s="6">
        <v>124.8</v>
      </c>
      <c r="L286" s="6">
        <v>1560</v>
      </c>
      <c r="M286" s="6">
        <v>1684.8</v>
      </c>
      <c r="N286" s="10" t="s">
        <v>28</v>
      </c>
      <c r="O286" s="10" t="s">
        <v>161</v>
      </c>
      <c r="P286" s="11" t="s">
        <v>32</v>
      </c>
      <c r="Q286" s="11" t="s">
        <v>52</v>
      </c>
      <c r="R286" s="1">
        <v>42370</v>
      </c>
      <c r="S286" s="1">
        <v>42593</v>
      </c>
      <c r="T286" s="12" t="s">
        <v>25</v>
      </c>
      <c r="U286" s="13" t="s">
        <v>104</v>
      </c>
      <c r="V286" s="13" t="s">
        <v>101</v>
      </c>
      <c r="W286" t="s">
        <v>196</v>
      </c>
      <c r="X286" s="16" t="str">
        <f t="shared" si="44"/>
        <v xml:space="preserve">Mediacom (Switzerland) - CHE - Media Markt E-Commerce AG - 2016_2_DIS_FlyerFlight_2016_CW08 - </v>
      </c>
      <c r="Y286" s="17" t="s">
        <v>410</v>
      </c>
      <c r="Z286" s="16" t="str">
        <f t="shared" si="45"/>
        <v>Mediacom (Switzerland)</v>
      </c>
      <c r="AA286" s="16" t="str">
        <f t="shared" si="46"/>
        <v>Mediacom (Switzerland) - CHE - Media Markt E-Commerce AG</v>
      </c>
      <c r="AB286" s="16" t="str">
        <f t="shared" si="47"/>
        <v>Xaxis Premium_XAXIS-XP-UAP-D</v>
      </c>
      <c r="AC286" s="16" t="str">
        <f>VLOOKUP($U286,Sheet3!$A$1:$D$438,3,FALSE)</f>
        <v>24.02.2016</v>
      </c>
      <c r="AD286" s="16" t="str">
        <f>VLOOKUP($U286,Sheet3!$A$1:$D$438,4,FALSE)</f>
        <v>28.02.2016</v>
      </c>
      <c r="AE286" s="20" t="str">
        <f t="shared" si="48"/>
        <v>Xaxis Premium_XAXIS-XP-UAP-D_Februar 2016</v>
      </c>
      <c r="AF286" s="20" t="s">
        <v>415</v>
      </c>
      <c r="AG286" s="20" t="str">
        <f t="shared" si="49"/>
        <v>Xaxis Premium</v>
      </c>
      <c r="AH286" s="20" t="s">
        <v>420</v>
      </c>
      <c r="AI286" s="21">
        <f t="shared" si="50"/>
        <v>12</v>
      </c>
      <c r="AJ286" s="21">
        <f t="shared" si="51"/>
        <v>1560</v>
      </c>
      <c r="AK286" s="22">
        <f t="shared" si="52"/>
        <v>130000</v>
      </c>
      <c r="AL286" s="20" t="s">
        <v>664</v>
      </c>
      <c r="AM286" s="20">
        <f>$AJ286*VLOOKUP($AL286,Sheet2!$C$1:$D$66,2,FALSE)</f>
        <v>395.79292592239494</v>
      </c>
    </row>
    <row r="287" spans="1:39" x14ac:dyDescent="0.25">
      <c r="A287" s="1">
        <v>42433</v>
      </c>
      <c r="B287" s="2">
        <v>18089</v>
      </c>
      <c r="C287" s="3">
        <v>0</v>
      </c>
      <c r="D287" s="4">
        <v>7</v>
      </c>
      <c r="E287" s="5" t="s">
        <v>63</v>
      </c>
      <c r="F287" s="6">
        <v>91.92</v>
      </c>
      <c r="G287" s="7" t="s">
        <v>22</v>
      </c>
      <c r="H287" s="8" t="s">
        <v>23</v>
      </c>
      <c r="I287" s="9">
        <v>20</v>
      </c>
      <c r="J287" s="6">
        <v>0</v>
      </c>
      <c r="K287" s="6">
        <v>12.8</v>
      </c>
      <c r="L287" s="6">
        <v>160</v>
      </c>
      <c r="M287" s="6">
        <v>172.8</v>
      </c>
      <c r="N287" s="10" t="s">
        <v>28</v>
      </c>
      <c r="O287" s="10" t="s">
        <v>161</v>
      </c>
      <c r="P287" s="11" t="s">
        <v>32</v>
      </c>
      <c r="Q287" s="11" t="s">
        <v>52</v>
      </c>
      <c r="R287" s="1">
        <v>42370</v>
      </c>
      <c r="S287" s="1">
        <v>42593</v>
      </c>
      <c r="T287" s="12" t="s">
        <v>25</v>
      </c>
      <c r="U287" s="13" t="s">
        <v>104</v>
      </c>
      <c r="V287" s="13" t="s">
        <v>101</v>
      </c>
      <c r="W287" t="s">
        <v>196</v>
      </c>
      <c r="X287" s="16" t="str">
        <f t="shared" si="44"/>
        <v xml:space="preserve">Mediacom (Switzerland) - CHE - Media Markt E-Commerce AG - 2016_2_DIS_FlyerFlight_2016_CW08 - </v>
      </c>
      <c r="Y287" s="17" t="s">
        <v>410</v>
      </c>
      <c r="Z287" s="16" t="str">
        <f t="shared" si="45"/>
        <v>Mediacom (Switzerland)</v>
      </c>
      <c r="AA287" s="16" t="str">
        <f t="shared" si="46"/>
        <v>Mediacom (Switzerland) - CHE - Media Markt E-Commerce AG</v>
      </c>
      <c r="AB287" s="16" t="str">
        <f t="shared" si="47"/>
        <v>Xaxis Premium_XAXIS-XP-UAP-F</v>
      </c>
      <c r="AC287" s="16" t="str">
        <f>VLOOKUP($U287,Sheet3!$A$1:$D$438,3,FALSE)</f>
        <v>24.02.2016</v>
      </c>
      <c r="AD287" s="16" t="str">
        <f>VLOOKUP($U287,Sheet3!$A$1:$D$438,4,FALSE)</f>
        <v>28.02.2016</v>
      </c>
      <c r="AE287" s="20" t="str">
        <f t="shared" si="48"/>
        <v>Xaxis Premium_XAXIS-XP-UAP-F_Februar 2016</v>
      </c>
      <c r="AF287" s="20" t="s">
        <v>415</v>
      </c>
      <c r="AG287" s="20" t="str">
        <f t="shared" si="49"/>
        <v>Xaxis Premium</v>
      </c>
      <c r="AH287" s="20" t="s">
        <v>420</v>
      </c>
      <c r="AI287" s="21">
        <f t="shared" si="50"/>
        <v>8</v>
      </c>
      <c r="AJ287" s="21">
        <f t="shared" si="51"/>
        <v>160</v>
      </c>
      <c r="AK287" s="22">
        <f t="shared" si="52"/>
        <v>20000</v>
      </c>
      <c r="AL287" s="20" t="s">
        <v>664</v>
      </c>
      <c r="AM287" s="20">
        <f>$AJ287*VLOOKUP($AL287,Sheet2!$C$1:$D$66,2,FALSE)</f>
        <v>40.594146248450762</v>
      </c>
    </row>
    <row r="288" spans="1:39" x14ac:dyDescent="0.25">
      <c r="A288" s="1">
        <v>42433</v>
      </c>
      <c r="B288" s="2">
        <v>18089</v>
      </c>
      <c r="C288" s="3">
        <v>0</v>
      </c>
      <c r="D288" s="4">
        <v>13</v>
      </c>
      <c r="E288" s="5" t="s">
        <v>63</v>
      </c>
      <c r="F288" s="6">
        <v>218.31</v>
      </c>
      <c r="G288" s="7" t="s">
        <v>22</v>
      </c>
      <c r="H288" s="8" t="s">
        <v>23</v>
      </c>
      <c r="I288" s="9">
        <v>47.5</v>
      </c>
      <c r="J288" s="6">
        <v>0</v>
      </c>
      <c r="K288" s="6">
        <v>45.6</v>
      </c>
      <c r="L288" s="6">
        <v>570</v>
      </c>
      <c r="M288" s="6">
        <v>615.6</v>
      </c>
      <c r="N288" s="10" t="s">
        <v>28</v>
      </c>
      <c r="O288" s="10" t="s">
        <v>161</v>
      </c>
      <c r="P288" s="11" t="s">
        <v>32</v>
      </c>
      <c r="Q288" s="11" t="s">
        <v>52</v>
      </c>
      <c r="R288" s="1">
        <v>42370</v>
      </c>
      <c r="S288" s="1">
        <v>42593</v>
      </c>
      <c r="T288" s="12" t="s">
        <v>25</v>
      </c>
      <c r="U288" s="13" t="s">
        <v>104</v>
      </c>
      <c r="V288" s="13" t="s">
        <v>101</v>
      </c>
      <c r="W288" t="s">
        <v>196</v>
      </c>
      <c r="X288" s="16" t="str">
        <f t="shared" si="44"/>
        <v xml:space="preserve">Mediacom (Switzerland) - CHE - Media Markt E-Commerce AG - 2016_2_DIS_FlyerFlight_2016_CW08 - </v>
      </c>
      <c r="Y288" s="17" t="s">
        <v>410</v>
      </c>
      <c r="Z288" s="16" t="str">
        <f t="shared" si="45"/>
        <v>Mediacom (Switzerland)</v>
      </c>
      <c r="AA288" s="16" t="str">
        <f t="shared" si="46"/>
        <v>Mediacom (Switzerland) - CHE - Media Markt E-Commerce AG</v>
      </c>
      <c r="AB288" s="16" t="str">
        <f t="shared" si="47"/>
        <v>Xaxis Premium_XAXIS-XP-UAP-F</v>
      </c>
      <c r="AC288" s="16" t="str">
        <f>VLOOKUP($U288,Sheet3!$A$1:$D$438,3,FALSE)</f>
        <v>24.02.2016</v>
      </c>
      <c r="AD288" s="16" t="str">
        <f>VLOOKUP($U288,Sheet3!$A$1:$D$438,4,FALSE)</f>
        <v>28.02.2016</v>
      </c>
      <c r="AE288" s="20" t="str">
        <f t="shared" si="48"/>
        <v>Xaxis Premium_XAXIS-XP-UAP-F_Februar 2016</v>
      </c>
      <c r="AF288" s="20" t="s">
        <v>415</v>
      </c>
      <c r="AG288" s="20" t="str">
        <f t="shared" si="49"/>
        <v>Xaxis Premium</v>
      </c>
      <c r="AH288" s="20" t="s">
        <v>420</v>
      </c>
      <c r="AI288" s="21">
        <f t="shared" si="50"/>
        <v>12</v>
      </c>
      <c r="AJ288" s="21">
        <f t="shared" si="51"/>
        <v>570</v>
      </c>
      <c r="AK288" s="22">
        <f t="shared" si="52"/>
        <v>47500</v>
      </c>
      <c r="AL288" s="20" t="s">
        <v>664</v>
      </c>
      <c r="AM288" s="20">
        <f>$AJ288*VLOOKUP($AL288,Sheet2!$C$1:$D$66,2,FALSE)</f>
        <v>144.61664601010585</v>
      </c>
    </row>
    <row r="289" spans="1:39" x14ac:dyDescent="0.25">
      <c r="A289" s="1">
        <v>42433</v>
      </c>
      <c r="B289" s="2">
        <v>18089</v>
      </c>
      <c r="C289" s="3">
        <v>0</v>
      </c>
      <c r="D289" s="4">
        <v>8</v>
      </c>
      <c r="E289" s="5" t="s">
        <v>64</v>
      </c>
      <c r="F289" s="6">
        <v>5.84</v>
      </c>
      <c r="G289" s="7" t="s">
        <v>22</v>
      </c>
      <c r="H289" s="8" t="s">
        <v>23</v>
      </c>
      <c r="I289" s="9">
        <v>2.9</v>
      </c>
      <c r="J289" s="6">
        <v>0</v>
      </c>
      <c r="K289" s="6">
        <v>1.85</v>
      </c>
      <c r="L289" s="6">
        <v>23.2</v>
      </c>
      <c r="M289" s="6">
        <v>25.05</v>
      </c>
      <c r="N289" s="10" t="s">
        <v>28</v>
      </c>
      <c r="O289" s="10" t="s">
        <v>161</v>
      </c>
      <c r="P289" s="11" t="s">
        <v>32</v>
      </c>
      <c r="Q289" s="11" t="s">
        <v>52</v>
      </c>
      <c r="R289" s="1">
        <v>42370</v>
      </c>
      <c r="S289" s="1">
        <v>42593</v>
      </c>
      <c r="T289" s="12" t="s">
        <v>25</v>
      </c>
      <c r="U289" s="13" t="s">
        <v>104</v>
      </c>
      <c r="V289" s="13" t="s">
        <v>101</v>
      </c>
      <c r="W289" t="s">
        <v>196</v>
      </c>
      <c r="X289" s="16" t="str">
        <f t="shared" si="44"/>
        <v xml:space="preserve">Mediacom (Switzerland) - CHE - Media Markt E-Commerce AG - 2016_2_DIS_FlyerFlight_2016_CW08 - </v>
      </c>
      <c r="Y289" s="17" t="s">
        <v>410</v>
      </c>
      <c r="Z289" s="16" t="str">
        <f t="shared" si="45"/>
        <v>Mediacom (Switzerland)</v>
      </c>
      <c r="AA289" s="16" t="str">
        <f t="shared" si="46"/>
        <v>Mediacom (Switzerland) - CHE - Media Markt E-Commerce AG</v>
      </c>
      <c r="AB289" s="16" t="str">
        <f t="shared" si="47"/>
        <v>Xaxis Premium_XAXIS-XP-UAP-I</v>
      </c>
      <c r="AC289" s="16" t="str">
        <f>VLOOKUP($U289,Sheet3!$A$1:$D$438,3,FALSE)</f>
        <v>24.02.2016</v>
      </c>
      <c r="AD289" s="16" t="str">
        <f>VLOOKUP($U289,Sheet3!$A$1:$D$438,4,FALSE)</f>
        <v>28.02.2016</v>
      </c>
      <c r="AE289" s="20" t="str">
        <f t="shared" si="48"/>
        <v>Xaxis Premium_XAXIS-XP-UAP-I_Februar 2016</v>
      </c>
      <c r="AF289" s="20" t="s">
        <v>415</v>
      </c>
      <c r="AG289" s="20" t="str">
        <f t="shared" si="49"/>
        <v>Xaxis Premium</v>
      </c>
      <c r="AH289" s="20" t="s">
        <v>420</v>
      </c>
      <c r="AI289" s="21">
        <f t="shared" si="50"/>
        <v>8</v>
      </c>
      <c r="AJ289" s="21">
        <f t="shared" si="51"/>
        <v>23.2</v>
      </c>
      <c r="AK289" s="22">
        <f t="shared" si="52"/>
        <v>2900</v>
      </c>
      <c r="AL289" s="20" t="s">
        <v>664</v>
      </c>
      <c r="AM289" s="20">
        <f>$AJ289*VLOOKUP($AL289,Sheet2!$C$1:$D$66,2,FALSE)</f>
        <v>5.8861512060253602</v>
      </c>
    </row>
    <row r="290" spans="1:39" x14ac:dyDescent="0.25">
      <c r="A290" s="1">
        <v>42433</v>
      </c>
      <c r="B290" s="2">
        <v>18089</v>
      </c>
      <c r="C290" s="3">
        <v>0</v>
      </c>
      <c r="D290" s="4">
        <v>14</v>
      </c>
      <c r="E290" s="5" t="s">
        <v>64</v>
      </c>
      <c r="F290" s="6">
        <v>20.13</v>
      </c>
      <c r="G290" s="7" t="s">
        <v>22</v>
      </c>
      <c r="H290" s="8" t="s">
        <v>23</v>
      </c>
      <c r="I290" s="9">
        <v>10</v>
      </c>
      <c r="J290" s="6">
        <v>0</v>
      </c>
      <c r="K290" s="6">
        <v>9.6</v>
      </c>
      <c r="L290" s="6">
        <v>120</v>
      </c>
      <c r="M290" s="6">
        <v>129.6</v>
      </c>
      <c r="N290" s="10" t="s">
        <v>28</v>
      </c>
      <c r="O290" s="10" t="s">
        <v>161</v>
      </c>
      <c r="P290" s="11" t="s">
        <v>32</v>
      </c>
      <c r="Q290" s="11" t="s">
        <v>52</v>
      </c>
      <c r="R290" s="1">
        <v>42370</v>
      </c>
      <c r="S290" s="1">
        <v>42593</v>
      </c>
      <c r="T290" s="12" t="s">
        <v>25</v>
      </c>
      <c r="U290" s="13" t="s">
        <v>104</v>
      </c>
      <c r="V290" s="13" t="s">
        <v>101</v>
      </c>
      <c r="W290" t="s">
        <v>196</v>
      </c>
      <c r="X290" s="16" t="str">
        <f t="shared" si="44"/>
        <v xml:space="preserve">Mediacom (Switzerland) - CHE - Media Markt E-Commerce AG - 2016_2_DIS_FlyerFlight_2016_CW08 - </v>
      </c>
      <c r="Y290" s="17" t="s">
        <v>410</v>
      </c>
      <c r="Z290" s="16" t="str">
        <f t="shared" si="45"/>
        <v>Mediacom (Switzerland)</v>
      </c>
      <c r="AA290" s="16" t="str">
        <f t="shared" si="46"/>
        <v>Mediacom (Switzerland) - CHE - Media Markt E-Commerce AG</v>
      </c>
      <c r="AB290" s="16" t="str">
        <f t="shared" si="47"/>
        <v>Xaxis Premium_XAXIS-XP-UAP-I</v>
      </c>
      <c r="AC290" s="16" t="str">
        <f>VLOOKUP($U290,Sheet3!$A$1:$D$438,3,FALSE)</f>
        <v>24.02.2016</v>
      </c>
      <c r="AD290" s="16" t="str">
        <f>VLOOKUP($U290,Sheet3!$A$1:$D$438,4,FALSE)</f>
        <v>28.02.2016</v>
      </c>
      <c r="AE290" s="20" t="str">
        <f t="shared" si="48"/>
        <v>Xaxis Premium_XAXIS-XP-UAP-I_Februar 2016</v>
      </c>
      <c r="AF290" s="20" t="s">
        <v>415</v>
      </c>
      <c r="AG290" s="20" t="str">
        <f t="shared" si="49"/>
        <v>Xaxis Premium</v>
      </c>
      <c r="AH290" s="20" t="s">
        <v>420</v>
      </c>
      <c r="AI290" s="21">
        <f t="shared" si="50"/>
        <v>12</v>
      </c>
      <c r="AJ290" s="21">
        <f t="shared" si="51"/>
        <v>120</v>
      </c>
      <c r="AK290" s="22">
        <f t="shared" si="52"/>
        <v>10000</v>
      </c>
      <c r="AL290" s="20" t="s">
        <v>664</v>
      </c>
      <c r="AM290" s="20">
        <f>$AJ290*VLOOKUP($AL290,Sheet2!$C$1:$D$66,2,FALSE)</f>
        <v>30.445609686338074</v>
      </c>
    </row>
    <row r="291" spans="1:39" x14ac:dyDescent="0.25">
      <c r="A291" s="1">
        <v>42433</v>
      </c>
      <c r="B291" s="2">
        <v>18089</v>
      </c>
      <c r="C291" s="3">
        <v>0</v>
      </c>
      <c r="D291" s="4">
        <v>1</v>
      </c>
      <c r="E291" s="5" t="s">
        <v>41</v>
      </c>
      <c r="F291" s="6">
        <v>283.55</v>
      </c>
      <c r="G291" s="7" t="s">
        <v>22</v>
      </c>
      <c r="H291" s="8" t="s">
        <v>23</v>
      </c>
      <c r="I291" s="9">
        <v>30</v>
      </c>
      <c r="J291" s="6">
        <v>0</v>
      </c>
      <c r="K291" s="6">
        <v>62.4</v>
      </c>
      <c r="L291" s="6">
        <v>780</v>
      </c>
      <c r="M291" s="6">
        <v>842.4</v>
      </c>
      <c r="N291" s="10" t="s">
        <v>28</v>
      </c>
      <c r="O291" s="10" t="s">
        <v>161</v>
      </c>
      <c r="P291" s="11" t="s">
        <v>32</v>
      </c>
      <c r="Q291" s="11" t="s">
        <v>37</v>
      </c>
      <c r="R291" s="1">
        <v>42370</v>
      </c>
      <c r="S291" s="1">
        <v>42593</v>
      </c>
      <c r="T291" s="12" t="s">
        <v>25</v>
      </c>
      <c r="U291" s="13" t="s">
        <v>104</v>
      </c>
      <c r="V291" s="13" t="s">
        <v>101</v>
      </c>
      <c r="W291" t="s">
        <v>196</v>
      </c>
      <c r="X291" s="16" t="str">
        <f t="shared" si="44"/>
        <v xml:space="preserve">Mediacom (Switzerland) - CHE - Media Markt E-Commerce AG - 2016_2_DIS_FlyerFlight_2016_CW08 - </v>
      </c>
      <c r="Y291" s="17" t="s">
        <v>410</v>
      </c>
      <c r="Z291" s="16" t="str">
        <f t="shared" si="45"/>
        <v>Mediacom (Switzerland)</v>
      </c>
      <c r="AA291" s="16" t="str">
        <f t="shared" si="46"/>
        <v>Mediacom (Switzerland) - CHE - Media Markt E-Commerce AG</v>
      </c>
      <c r="AB291" s="16" t="str">
        <f t="shared" si="47"/>
        <v>Xaxis Mobile_XAXIS-XM-MRT-D</v>
      </c>
      <c r="AC291" s="16" t="str">
        <f>VLOOKUP($U291,Sheet3!$A$1:$D$438,3,FALSE)</f>
        <v>24.02.2016</v>
      </c>
      <c r="AD291" s="16" t="str">
        <f>VLOOKUP($U291,Sheet3!$A$1:$D$438,4,FALSE)</f>
        <v>28.02.2016</v>
      </c>
      <c r="AE291" s="20" t="str">
        <f t="shared" si="48"/>
        <v>Xaxis Mobile_XAXIS-XM-MRT-D_Februar 2016</v>
      </c>
      <c r="AF291" s="20" t="s">
        <v>416</v>
      </c>
      <c r="AG291" s="20" t="str">
        <f t="shared" si="49"/>
        <v>Xaxis Mobile</v>
      </c>
      <c r="AH291" s="20" t="s">
        <v>420</v>
      </c>
      <c r="AI291" s="21">
        <f t="shared" si="50"/>
        <v>26</v>
      </c>
      <c r="AJ291" s="21">
        <f t="shared" si="51"/>
        <v>780</v>
      </c>
      <c r="AK291" s="22">
        <f t="shared" si="52"/>
        <v>30000</v>
      </c>
      <c r="AL291" s="20" t="s">
        <v>666</v>
      </c>
      <c r="AM291" s="20">
        <f>$AJ291*VLOOKUP($AL291,Sheet2!$C$1:$D$66,2,FALSE)</f>
        <v>187.2</v>
      </c>
    </row>
    <row r="292" spans="1:39" x14ac:dyDescent="0.25">
      <c r="A292" s="1">
        <v>42433</v>
      </c>
      <c r="B292" s="2">
        <v>18089</v>
      </c>
      <c r="C292" s="3">
        <v>0</v>
      </c>
      <c r="D292" s="4">
        <v>9</v>
      </c>
      <c r="E292" s="5" t="s">
        <v>41</v>
      </c>
      <c r="F292" s="6">
        <v>270.79000000000002</v>
      </c>
      <c r="G292" s="7" t="s">
        <v>22</v>
      </c>
      <c r="H292" s="8" t="s">
        <v>23</v>
      </c>
      <c r="I292" s="9">
        <v>28.65</v>
      </c>
      <c r="J292" s="6">
        <v>0</v>
      </c>
      <c r="K292" s="6">
        <v>68.75</v>
      </c>
      <c r="L292" s="6">
        <v>859.5</v>
      </c>
      <c r="M292" s="6">
        <v>928.25</v>
      </c>
      <c r="N292" s="10" t="s">
        <v>28</v>
      </c>
      <c r="O292" s="10" t="s">
        <v>161</v>
      </c>
      <c r="P292" s="11" t="s">
        <v>32</v>
      </c>
      <c r="Q292" s="11" t="s">
        <v>37</v>
      </c>
      <c r="R292" s="1">
        <v>42370</v>
      </c>
      <c r="S292" s="1">
        <v>42593</v>
      </c>
      <c r="T292" s="12" t="s">
        <v>25</v>
      </c>
      <c r="U292" s="13" t="s">
        <v>104</v>
      </c>
      <c r="V292" s="13" t="s">
        <v>101</v>
      </c>
      <c r="W292" t="s">
        <v>196</v>
      </c>
      <c r="X292" s="16" t="str">
        <f t="shared" si="44"/>
        <v xml:space="preserve">Mediacom (Switzerland) - CHE - Media Markt E-Commerce AG - 2016_2_DIS_FlyerFlight_2016_CW08 - </v>
      </c>
      <c r="Y292" s="17" t="s">
        <v>410</v>
      </c>
      <c r="Z292" s="16" t="str">
        <f t="shared" si="45"/>
        <v>Mediacom (Switzerland)</v>
      </c>
      <c r="AA292" s="16" t="str">
        <f t="shared" si="46"/>
        <v>Mediacom (Switzerland) - CHE - Media Markt E-Commerce AG</v>
      </c>
      <c r="AB292" s="16" t="str">
        <f t="shared" si="47"/>
        <v>Xaxis Mobile_XAXIS-XM-MRT-D</v>
      </c>
      <c r="AC292" s="16" t="str">
        <f>VLOOKUP($U292,Sheet3!$A$1:$D$438,3,FALSE)</f>
        <v>24.02.2016</v>
      </c>
      <c r="AD292" s="16" t="str">
        <f>VLOOKUP($U292,Sheet3!$A$1:$D$438,4,FALSE)</f>
        <v>28.02.2016</v>
      </c>
      <c r="AE292" s="20" t="str">
        <f t="shared" si="48"/>
        <v>Xaxis Mobile_XAXIS-XM-MRT-D_Februar 2016</v>
      </c>
      <c r="AF292" s="20" t="s">
        <v>416</v>
      </c>
      <c r="AG292" s="20" t="str">
        <f t="shared" si="49"/>
        <v>Xaxis Mobile</v>
      </c>
      <c r="AH292" s="20" t="s">
        <v>420</v>
      </c>
      <c r="AI292" s="21">
        <f t="shared" si="50"/>
        <v>30</v>
      </c>
      <c r="AJ292" s="21">
        <f t="shared" si="51"/>
        <v>859.5</v>
      </c>
      <c r="AK292" s="22">
        <f t="shared" si="52"/>
        <v>28650</v>
      </c>
      <c r="AL292" s="20" t="s">
        <v>666</v>
      </c>
      <c r="AM292" s="20">
        <f>$AJ292*VLOOKUP($AL292,Sheet2!$C$1:$D$66,2,FALSE)</f>
        <v>206.28</v>
      </c>
    </row>
    <row r="293" spans="1:39" x14ac:dyDescent="0.25">
      <c r="A293" s="1">
        <v>42433</v>
      </c>
      <c r="B293" s="2">
        <v>18089</v>
      </c>
      <c r="C293" s="3">
        <v>0</v>
      </c>
      <c r="D293" s="4">
        <v>2</v>
      </c>
      <c r="E293" s="5" t="s">
        <v>45</v>
      </c>
      <c r="F293" s="6">
        <v>38.6</v>
      </c>
      <c r="G293" s="7" t="s">
        <v>22</v>
      </c>
      <c r="H293" s="8" t="s">
        <v>23</v>
      </c>
      <c r="I293" s="9">
        <v>10</v>
      </c>
      <c r="J293" s="6">
        <v>0</v>
      </c>
      <c r="K293" s="6">
        <v>20.8</v>
      </c>
      <c r="L293" s="6">
        <v>260</v>
      </c>
      <c r="M293" s="6">
        <v>280.8</v>
      </c>
      <c r="N293" s="10" t="s">
        <v>28</v>
      </c>
      <c r="O293" s="10" t="s">
        <v>161</v>
      </c>
      <c r="P293" s="11" t="s">
        <v>32</v>
      </c>
      <c r="Q293" s="11" t="s">
        <v>37</v>
      </c>
      <c r="R293" s="1">
        <v>42370</v>
      </c>
      <c r="S293" s="1">
        <v>42593</v>
      </c>
      <c r="T293" s="12" t="s">
        <v>25</v>
      </c>
      <c r="U293" s="13" t="s">
        <v>104</v>
      </c>
      <c r="V293" s="13" t="s">
        <v>101</v>
      </c>
      <c r="W293" t="s">
        <v>196</v>
      </c>
      <c r="X293" s="16" t="str">
        <f t="shared" si="44"/>
        <v xml:space="preserve">Mediacom (Switzerland) - CHE - Media Markt E-Commerce AG - 2016_2_DIS_FlyerFlight_2016_CW08 - </v>
      </c>
      <c r="Y293" s="17" t="s">
        <v>410</v>
      </c>
      <c r="Z293" s="16" t="str">
        <f t="shared" si="45"/>
        <v>Mediacom (Switzerland)</v>
      </c>
      <c r="AA293" s="16" t="str">
        <f t="shared" si="46"/>
        <v>Mediacom (Switzerland) - CHE - Media Markt E-Commerce AG</v>
      </c>
      <c r="AB293" s="16" t="str">
        <f t="shared" si="47"/>
        <v>Xaxis Mobile_XAXIS-XM-MRT-F</v>
      </c>
      <c r="AC293" s="16" t="str">
        <f>VLOOKUP($U293,Sheet3!$A$1:$D$438,3,FALSE)</f>
        <v>24.02.2016</v>
      </c>
      <c r="AD293" s="16" t="str">
        <f>VLOOKUP($U293,Sheet3!$A$1:$D$438,4,FALSE)</f>
        <v>28.02.2016</v>
      </c>
      <c r="AE293" s="20" t="str">
        <f t="shared" si="48"/>
        <v>Xaxis Mobile_XAXIS-XM-MRT-F_Februar 2016</v>
      </c>
      <c r="AF293" s="20" t="s">
        <v>416</v>
      </c>
      <c r="AG293" s="20" t="str">
        <f t="shared" si="49"/>
        <v>Xaxis Mobile</v>
      </c>
      <c r="AH293" s="20" t="s">
        <v>420</v>
      </c>
      <c r="AI293" s="21">
        <f t="shared" si="50"/>
        <v>26</v>
      </c>
      <c r="AJ293" s="21">
        <f t="shared" si="51"/>
        <v>260</v>
      </c>
      <c r="AK293" s="22">
        <f t="shared" si="52"/>
        <v>10000</v>
      </c>
      <c r="AL293" s="20" t="s">
        <v>666</v>
      </c>
      <c r="AM293" s="20">
        <f>$AJ293*VLOOKUP($AL293,Sheet2!$C$1:$D$66,2,FALSE)</f>
        <v>62.4</v>
      </c>
    </row>
    <row r="294" spans="1:39" x14ac:dyDescent="0.25">
      <c r="A294" s="1">
        <v>42433</v>
      </c>
      <c r="B294" s="2">
        <v>18089</v>
      </c>
      <c r="C294" s="3">
        <v>0</v>
      </c>
      <c r="D294" s="4">
        <v>10</v>
      </c>
      <c r="E294" s="5" t="s">
        <v>45</v>
      </c>
      <c r="F294" s="6">
        <v>38.6</v>
      </c>
      <c r="G294" s="7" t="s">
        <v>22</v>
      </c>
      <c r="H294" s="8" t="s">
        <v>23</v>
      </c>
      <c r="I294" s="9">
        <v>10</v>
      </c>
      <c r="J294" s="6">
        <v>0</v>
      </c>
      <c r="K294" s="6">
        <v>24</v>
      </c>
      <c r="L294" s="6">
        <v>300</v>
      </c>
      <c r="M294" s="6">
        <v>324</v>
      </c>
      <c r="N294" s="10" t="s">
        <v>28</v>
      </c>
      <c r="O294" s="10" t="s">
        <v>161</v>
      </c>
      <c r="P294" s="11" t="s">
        <v>32</v>
      </c>
      <c r="Q294" s="11" t="s">
        <v>37</v>
      </c>
      <c r="R294" s="1">
        <v>42370</v>
      </c>
      <c r="S294" s="1">
        <v>42593</v>
      </c>
      <c r="T294" s="12" t="s">
        <v>25</v>
      </c>
      <c r="U294" s="13" t="s">
        <v>104</v>
      </c>
      <c r="V294" s="13" t="s">
        <v>101</v>
      </c>
      <c r="W294" t="s">
        <v>196</v>
      </c>
      <c r="X294" s="16" t="str">
        <f t="shared" si="44"/>
        <v xml:space="preserve">Mediacom (Switzerland) - CHE - Media Markt E-Commerce AG - 2016_2_DIS_FlyerFlight_2016_CW08 - </v>
      </c>
      <c r="Y294" s="17" t="s">
        <v>410</v>
      </c>
      <c r="Z294" s="16" t="str">
        <f t="shared" si="45"/>
        <v>Mediacom (Switzerland)</v>
      </c>
      <c r="AA294" s="16" t="str">
        <f t="shared" si="46"/>
        <v>Mediacom (Switzerland) - CHE - Media Markt E-Commerce AG</v>
      </c>
      <c r="AB294" s="16" t="str">
        <f t="shared" si="47"/>
        <v>Xaxis Mobile_XAXIS-XM-MRT-F</v>
      </c>
      <c r="AC294" s="16" t="str">
        <f>VLOOKUP($U294,Sheet3!$A$1:$D$438,3,FALSE)</f>
        <v>24.02.2016</v>
      </c>
      <c r="AD294" s="16" t="str">
        <f>VLOOKUP($U294,Sheet3!$A$1:$D$438,4,FALSE)</f>
        <v>28.02.2016</v>
      </c>
      <c r="AE294" s="20" t="str">
        <f t="shared" si="48"/>
        <v>Xaxis Mobile_XAXIS-XM-MRT-F_Februar 2016</v>
      </c>
      <c r="AF294" s="20" t="s">
        <v>416</v>
      </c>
      <c r="AG294" s="20" t="str">
        <f t="shared" si="49"/>
        <v>Xaxis Mobile</v>
      </c>
      <c r="AH294" s="20" t="s">
        <v>420</v>
      </c>
      <c r="AI294" s="21">
        <f t="shared" si="50"/>
        <v>30</v>
      </c>
      <c r="AJ294" s="21">
        <f t="shared" si="51"/>
        <v>300</v>
      </c>
      <c r="AK294" s="22">
        <f t="shared" si="52"/>
        <v>10000</v>
      </c>
      <c r="AL294" s="20" t="s">
        <v>666</v>
      </c>
      <c r="AM294" s="20">
        <f>$AJ294*VLOOKUP($AL294,Sheet2!$C$1:$D$66,2,FALSE)</f>
        <v>72</v>
      </c>
    </row>
    <row r="295" spans="1:39" x14ac:dyDescent="0.25">
      <c r="A295" s="1">
        <v>42433</v>
      </c>
      <c r="B295" s="2">
        <v>18089</v>
      </c>
      <c r="C295" s="3">
        <v>0</v>
      </c>
      <c r="D295" s="4">
        <v>3</v>
      </c>
      <c r="E295" s="5" t="s">
        <v>46</v>
      </c>
      <c r="F295" s="6">
        <v>19.27</v>
      </c>
      <c r="G295" s="7" t="s">
        <v>22</v>
      </c>
      <c r="H295" s="8" t="s">
        <v>23</v>
      </c>
      <c r="I295" s="9">
        <v>2</v>
      </c>
      <c r="J295" s="6">
        <v>0</v>
      </c>
      <c r="K295" s="6">
        <v>4.1500000000000004</v>
      </c>
      <c r="L295" s="6">
        <v>52</v>
      </c>
      <c r="M295" s="6">
        <v>56.15</v>
      </c>
      <c r="N295" s="10" t="s">
        <v>28</v>
      </c>
      <c r="O295" s="10" t="s">
        <v>161</v>
      </c>
      <c r="P295" s="11" t="s">
        <v>32</v>
      </c>
      <c r="Q295" s="11" t="s">
        <v>37</v>
      </c>
      <c r="R295" s="1">
        <v>42370</v>
      </c>
      <c r="S295" s="1">
        <v>42593</v>
      </c>
      <c r="T295" s="12" t="s">
        <v>25</v>
      </c>
      <c r="U295" s="13" t="s">
        <v>104</v>
      </c>
      <c r="V295" s="13" t="s">
        <v>101</v>
      </c>
      <c r="W295" t="s">
        <v>196</v>
      </c>
      <c r="X295" s="16" t="str">
        <f t="shared" si="44"/>
        <v xml:space="preserve">Mediacom (Switzerland) - CHE - Media Markt E-Commerce AG - 2016_2_DIS_FlyerFlight_2016_CW08 - </v>
      </c>
      <c r="Y295" s="17" t="s">
        <v>410</v>
      </c>
      <c r="Z295" s="16" t="str">
        <f t="shared" si="45"/>
        <v>Mediacom (Switzerland)</v>
      </c>
      <c r="AA295" s="16" t="str">
        <f t="shared" si="46"/>
        <v>Mediacom (Switzerland) - CHE - Media Markt E-Commerce AG</v>
      </c>
      <c r="AB295" s="16" t="str">
        <f t="shared" si="47"/>
        <v>Xaxis Mobile_XAXIS-XM-MRT-I</v>
      </c>
      <c r="AC295" s="16" t="str">
        <f>VLOOKUP($U295,Sheet3!$A$1:$D$438,3,FALSE)</f>
        <v>24.02.2016</v>
      </c>
      <c r="AD295" s="16" t="str">
        <f>VLOOKUP($U295,Sheet3!$A$1:$D$438,4,FALSE)</f>
        <v>28.02.2016</v>
      </c>
      <c r="AE295" s="20" t="str">
        <f t="shared" si="48"/>
        <v>Xaxis Mobile_XAXIS-XM-MRT-I_Februar 2016</v>
      </c>
      <c r="AF295" s="20" t="s">
        <v>416</v>
      </c>
      <c r="AG295" s="20" t="str">
        <f t="shared" si="49"/>
        <v>Xaxis Mobile</v>
      </c>
      <c r="AH295" s="20" t="s">
        <v>420</v>
      </c>
      <c r="AI295" s="21">
        <f t="shared" si="50"/>
        <v>26</v>
      </c>
      <c r="AJ295" s="21">
        <f t="shared" si="51"/>
        <v>52</v>
      </c>
      <c r="AK295" s="22">
        <f t="shared" si="52"/>
        <v>2000</v>
      </c>
      <c r="AL295" s="20" t="s">
        <v>666</v>
      </c>
      <c r="AM295" s="20">
        <f>$AJ295*VLOOKUP($AL295,Sheet2!$C$1:$D$66,2,FALSE)</f>
        <v>12.48</v>
      </c>
    </row>
    <row r="296" spans="1:39" x14ac:dyDescent="0.25">
      <c r="A296" s="1">
        <v>42433</v>
      </c>
      <c r="B296" s="2">
        <v>18089</v>
      </c>
      <c r="C296" s="3">
        <v>0</v>
      </c>
      <c r="D296" s="4">
        <v>11</v>
      </c>
      <c r="E296" s="5" t="s">
        <v>46</v>
      </c>
      <c r="F296" s="6">
        <v>19.27</v>
      </c>
      <c r="G296" s="7" t="s">
        <v>22</v>
      </c>
      <c r="H296" s="8" t="s">
        <v>23</v>
      </c>
      <c r="I296" s="9">
        <v>2</v>
      </c>
      <c r="J296" s="6">
        <v>0</v>
      </c>
      <c r="K296" s="6">
        <v>4.8</v>
      </c>
      <c r="L296" s="6">
        <v>60</v>
      </c>
      <c r="M296" s="6">
        <v>64.8</v>
      </c>
      <c r="N296" s="10" t="s">
        <v>28</v>
      </c>
      <c r="O296" s="10" t="s">
        <v>161</v>
      </c>
      <c r="P296" s="11" t="s">
        <v>32</v>
      </c>
      <c r="Q296" s="11" t="s">
        <v>37</v>
      </c>
      <c r="R296" s="1">
        <v>42370</v>
      </c>
      <c r="S296" s="1">
        <v>42593</v>
      </c>
      <c r="T296" s="12" t="s">
        <v>25</v>
      </c>
      <c r="U296" s="13" t="s">
        <v>104</v>
      </c>
      <c r="V296" s="13" t="s">
        <v>101</v>
      </c>
      <c r="W296" t="s">
        <v>196</v>
      </c>
      <c r="X296" s="16" t="str">
        <f t="shared" si="44"/>
        <v xml:space="preserve">Mediacom (Switzerland) - CHE - Media Markt E-Commerce AG - 2016_2_DIS_FlyerFlight_2016_CW08 - </v>
      </c>
      <c r="Y296" s="17" t="s">
        <v>410</v>
      </c>
      <c r="Z296" s="16" t="str">
        <f t="shared" si="45"/>
        <v>Mediacom (Switzerland)</v>
      </c>
      <c r="AA296" s="16" t="str">
        <f t="shared" si="46"/>
        <v>Mediacom (Switzerland) - CHE - Media Markt E-Commerce AG</v>
      </c>
      <c r="AB296" s="16" t="str">
        <f t="shared" si="47"/>
        <v>Xaxis Mobile_XAXIS-XM-MRT-I</v>
      </c>
      <c r="AC296" s="16" t="str">
        <f>VLOOKUP($U296,Sheet3!$A$1:$D$438,3,FALSE)</f>
        <v>24.02.2016</v>
      </c>
      <c r="AD296" s="16" t="str">
        <f>VLOOKUP($U296,Sheet3!$A$1:$D$438,4,FALSE)</f>
        <v>28.02.2016</v>
      </c>
      <c r="AE296" s="20" t="str">
        <f t="shared" si="48"/>
        <v>Xaxis Mobile_XAXIS-XM-MRT-I_Februar 2016</v>
      </c>
      <c r="AF296" s="20" t="s">
        <v>416</v>
      </c>
      <c r="AG296" s="20" t="str">
        <f t="shared" si="49"/>
        <v>Xaxis Mobile</v>
      </c>
      <c r="AH296" s="20" t="s">
        <v>420</v>
      </c>
      <c r="AI296" s="21">
        <f t="shared" si="50"/>
        <v>30</v>
      </c>
      <c r="AJ296" s="21">
        <f t="shared" si="51"/>
        <v>60</v>
      </c>
      <c r="AK296" s="22">
        <f t="shared" si="52"/>
        <v>2000</v>
      </c>
      <c r="AL296" s="20" t="s">
        <v>666</v>
      </c>
      <c r="AM296" s="20">
        <f>$AJ296*VLOOKUP($AL296,Sheet2!$C$1:$D$66,2,FALSE)</f>
        <v>14.399999999999999</v>
      </c>
    </row>
    <row r="297" spans="1:39" x14ac:dyDescent="0.25">
      <c r="A297" s="1">
        <v>42433</v>
      </c>
      <c r="B297" s="2">
        <v>18090</v>
      </c>
      <c r="C297" s="3">
        <v>0</v>
      </c>
      <c r="D297" s="4">
        <v>1</v>
      </c>
      <c r="E297" s="5" t="s">
        <v>72</v>
      </c>
      <c r="F297" s="6">
        <v>2876.03</v>
      </c>
      <c r="G297" s="7" t="s">
        <v>22</v>
      </c>
      <c r="H297" s="8" t="s">
        <v>23</v>
      </c>
      <c r="I297" s="9">
        <v>170.12899999999999</v>
      </c>
      <c r="J297" s="6">
        <v>0</v>
      </c>
      <c r="K297" s="6">
        <v>394.7</v>
      </c>
      <c r="L297" s="6">
        <v>4933.75</v>
      </c>
      <c r="M297" s="6">
        <v>5328.45</v>
      </c>
      <c r="N297" s="10" t="s">
        <v>28</v>
      </c>
      <c r="O297" s="10" t="s">
        <v>161</v>
      </c>
      <c r="P297" s="11" t="s">
        <v>32</v>
      </c>
      <c r="Q297" s="11" t="s">
        <v>73</v>
      </c>
      <c r="R297" s="1">
        <v>42370</v>
      </c>
      <c r="S297" s="1">
        <v>42593</v>
      </c>
      <c r="T297" s="12" t="s">
        <v>25</v>
      </c>
      <c r="U297" s="13" t="s">
        <v>111</v>
      </c>
      <c r="V297" s="13" t="s">
        <v>101</v>
      </c>
      <c r="W297" t="s">
        <v>196</v>
      </c>
      <c r="X297" s="16" t="str">
        <f t="shared" si="44"/>
        <v xml:space="preserve">Mediacom (Switzerland) - CHE - Media Markt E-Commerce AG - 2016_2_Video_N_2016_CW08 - </v>
      </c>
      <c r="Y297" s="17" t="s">
        <v>410</v>
      </c>
      <c r="Z297" s="16" t="str">
        <f t="shared" si="45"/>
        <v>Mediacom (Switzerland)</v>
      </c>
      <c r="AA297" s="16" t="str">
        <f t="shared" si="46"/>
        <v>Mediacom (Switzerland) - CHE - Media Markt E-Commerce AG</v>
      </c>
      <c r="AB297" s="16" t="str">
        <f t="shared" si="47"/>
        <v>Xaxis TV_XAXIS-XT-ROLLS-D</v>
      </c>
      <c r="AC297" s="16" t="str">
        <f>VLOOKUP($U297,Sheet3!$A$1:$D$438,3,FALSE)</f>
        <v>23.02.2016</v>
      </c>
      <c r="AD297" s="16" t="str">
        <f>VLOOKUP($U297,Sheet3!$A$1:$D$438,4,FALSE)</f>
        <v>28.02.2016</v>
      </c>
      <c r="AE297" s="20" t="str">
        <f t="shared" si="48"/>
        <v>Xaxis TV_XAXIS-XT-ROLLS-D_Februar 2016</v>
      </c>
      <c r="AF297" s="20" t="s">
        <v>816</v>
      </c>
      <c r="AG297" s="20" t="str">
        <f t="shared" si="49"/>
        <v>Xaxis TV</v>
      </c>
      <c r="AH297" s="20" t="s">
        <v>420</v>
      </c>
      <c r="AI297" s="21">
        <f t="shared" si="50"/>
        <v>29.000052901033921</v>
      </c>
      <c r="AJ297" s="21">
        <f t="shared" si="51"/>
        <v>4933.75</v>
      </c>
      <c r="AK297" s="22">
        <f t="shared" si="52"/>
        <v>170129</v>
      </c>
      <c r="AL297" s="20" t="s">
        <v>660</v>
      </c>
      <c r="AM297" s="20">
        <f>$AJ297*VLOOKUP($AL297,Sheet2!$C$1:$D$66,2,FALSE)</f>
        <v>2220.1875</v>
      </c>
    </row>
    <row r="298" spans="1:39" x14ac:dyDescent="0.25">
      <c r="A298" s="1">
        <v>42433</v>
      </c>
      <c r="B298" s="2">
        <v>18090</v>
      </c>
      <c r="C298" s="3">
        <v>0</v>
      </c>
      <c r="D298" s="4">
        <v>4</v>
      </c>
      <c r="E298" s="5" t="s">
        <v>76</v>
      </c>
      <c r="F298" s="6">
        <v>1012.5</v>
      </c>
      <c r="G298" s="7" t="s">
        <v>22</v>
      </c>
      <c r="H298" s="8" t="s">
        <v>23</v>
      </c>
      <c r="I298" s="9">
        <v>62.588000000000001</v>
      </c>
      <c r="J298" s="6">
        <v>0</v>
      </c>
      <c r="K298" s="6">
        <v>145.19999999999999</v>
      </c>
      <c r="L298" s="6">
        <v>1815.05</v>
      </c>
      <c r="M298" s="6">
        <v>1960.25</v>
      </c>
      <c r="N298" s="10" t="s">
        <v>28</v>
      </c>
      <c r="O298" s="10" t="s">
        <v>161</v>
      </c>
      <c r="P298" s="11" t="s">
        <v>32</v>
      </c>
      <c r="Q298" s="11" t="s">
        <v>73</v>
      </c>
      <c r="R298" s="1">
        <v>42370</v>
      </c>
      <c r="S298" s="1">
        <v>42593</v>
      </c>
      <c r="T298" s="12" t="s">
        <v>25</v>
      </c>
      <c r="U298" s="13" t="s">
        <v>111</v>
      </c>
      <c r="V298" s="13" t="s">
        <v>101</v>
      </c>
      <c r="W298" t="s">
        <v>196</v>
      </c>
      <c r="X298" s="16" t="str">
        <f t="shared" si="44"/>
        <v xml:space="preserve">Mediacom (Switzerland) - CHE - Media Markt E-Commerce AG - 2016_2_Video_N_2016_CW08 - </v>
      </c>
      <c r="Y298" s="17" t="s">
        <v>410</v>
      </c>
      <c r="Z298" s="16" t="str">
        <f t="shared" si="45"/>
        <v>Mediacom (Switzerland)</v>
      </c>
      <c r="AA298" s="16" t="str">
        <f t="shared" si="46"/>
        <v>Mediacom (Switzerland) - CHE - Media Markt E-Commerce AG</v>
      </c>
      <c r="AB298" s="16" t="str">
        <f t="shared" si="47"/>
        <v>Xaxis TV_XAXIS-XT-ROLLS-F</v>
      </c>
      <c r="AC298" s="16" t="str">
        <f>VLOOKUP($U298,Sheet3!$A$1:$D$438,3,FALSE)</f>
        <v>23.02.2016</v>
      </c>
      <c r="AD298" s="16" t="str">
        <f>VLOOKUP($U298,Sheet3!$A$1:$D$438,4,FALSE)</f>
        <v>28.02.2016</v>
      </c>
      <c r="AE298" s="20" t="str">
        <f t="shared" si="48"/>
        <v>Xaxis TV_XAXIS-XT-ROLLS-F_Februar 2016</v>
      </c>
      <c r="AF298" s="20" t="s">
        <v>816</v>
      </c>
      <c r="AG298" s="20" t="str">
        <f t="shared" si="49"/>
        <v>Xaxis TV</v>
      </c>
      <c r="AH298" s="20" t="s">
        <v>420</v>
      </c>
      <c r="AI298" s="21">
        <f t="shared" si="50"/>
        <v>28.999968044992649</v>
      </c>
      <c r="AJ298" s="21">
        <f t="shared" si="51"/>
        <v>1815.05</v>
      </c>
      <c r="AK298" s="22">
        <f t="shared" si="52"/>
        <v>62588</v>
      </c>
      <c r="AL298" s="20" t="s">
        <v>660</v>
      </c>
      <c r="AM298" s="20">
        <f>$AJ298*VLOOKUP($AL298,Sheet2!$C$1:$D$66,2,FALSE)</f>
        <v>816.77250000000004</v>
      </c>
    </row>
    <row r="299" spans="1:39" x14ac:dyDescent="0.25">
      <c r="A299" s="1">
        <v>42433</v>
      </c>
      <c r="B299" s="2">
        <v>18090</v>
      </c>
      <c r="C299" s="3">
        <v>0</v>
      </c>
      <c r="D299" s="4">
        <v>6</v>
      </c>
      <c r="E299" s="5" t="s">
        <v>77</v>
      </c>
      <c r="F299" s="6">
        <v>176.3</v>
      </c>
      <c r="G299" s="7" t="s">
        <v>22</v>
      </c>
      <c r="H299" s="8" t="s">
        <v>23</v>
      </c>
      <c r="I299" s="9">
        <v>10.8</v>
      </c>
      <c r="J299" s="6">
        <v>0</v>
      </c>
      <c r="K299" s="6">
        <v>25.05</v>
      </c>
      <c r="L299" s="6">
        <v>313.2</v>
      </c>
      <c r="M299" s="6">
        <v>338.25</v>
      </c>
      <c r="N299" s="10" t="s">
        <v>28</v>
      </c>
      <c r="O299" s="10" t="s">
        <v>161</v>
      </c>
      <c r="P299" s="11" t="s">
        <v>32</v>
      </c>
      <c r="Q299" s="11" t="s">
        <v>73</v>
      </c>
      <c r="R299" s="1">
        <v>42370</v>
      </c>
      <c r="S299" s="1">
        <v>42593</v>
      </c>
      <c r="T299" s="12" t="s">
        <v>25</v>
      </c>
      <c r="U299" s="13" t="s">
        <v>111</v>
      </c>
      <c r="V299" s="13" t="s">
        <v>101</v>
      </c>
      <c r="W299" t="s">
        <v>196</v>
      </c>
      <c r="X299" s="16" t="str">
        <f t="shared" si="44"/>
        <v xml:space="preserve">Mediacom (Switzerland) - CHE - Media Markt E-Commerce AG - 2016_2_Video_N_2016_CW08 - </v>
      </c>
      <c r="Y299" s="17" t="s">
        <v>410</v>
      </c>
      <c r="Z299" s="16" t="str">
        <f t="shared" si="45"/>
        <v>Mediacom (Switzerland)</v>
      </c>
      <c r="AA299" s="16" t="str">
        <f t="shared" si="46"/>
        <v>Mediacom (Switzerland) - CHE - Media Markt E-Commerce AG</v>
      </c>
      <c r="AB299" s="16" t="str">
        <f t="shared" si="47"/>
        <v>Xaxis TV_XAXIS-XT-ROLLS-I</v>
      </c>
      <c r="AC299" s="16" t="str">
        <f>VLOOKUP($U299,Sheet3!$A$1:$D$438,3,FALSE)</f>
        <v>23.02.2016</v>
      </c>
      <c r="AD299" s="16" t="str">
        <f>VLOOKUP($U299,Sheet3!$A$1:$D$438,4,FALSE)</f>
        <v>28.02.2016</v>
      </c>
      <c r="AE299" s="20" t="str">
        <f t="shared" si="48"/>
        <v>Xaxis TV_XAXIS-XT-ROLLS-I_Februar 2016</v>
      </c>
      <c r="AF299" s="20" t="s">
        <v>816</v>
      </c>
      <c r="AG299" s="20" t="str">
        <f t="shared" si="49"/>
        <v>Xaxis TV</v>
      </c>
      <c r="AH299" s="20" t="s">
        <v>420</v>
      </c>
      <c r="AI299" s="21">
        <f t="shared" si="50"/>
        <v>28.999999999999996</v>
      </c>
      <c r="AJ299" s="21">
        <f t="shared" si="51"/>
        <v>313.2</v>
      </c>
      <c r="AK299" s="22">
        <f t="shared" si="52"/>
        <v>10800</v>
      </c>
      <c r="AL299" s="20" t="s">
        <v>660</v>
      </c>
      <c r="AM299" s="20">
        <f>$AJ299*VLOOKUP($AL299,Sheet2!$C$1:$D$66,2,FALSE)</f>
        <v>140.94</v>
      </c>
    </row>
    <row r="300" spans="1:39" x14ac:dyDescent="0.25">
      <c r="A300" s="1">
        <v>42433</v>
      </c>
      <c r="B300" s="2">
        <v>18091</v>
      </c>
      <c r="C300" s="3">
        <v>0</v>
      </c>
      <c r="D300" s="4">
        <v>1</v>
      </c>
      <c r="E300" s="5" t="s">
        <v>72</v>
      </c>
      <c r="F300" s="6">
        <v>2855.64</v>
      </c>
      <c r="G300" s="7" t="s">
        <v>22</v>
      </c>
      <c r="H300" s="8" t="s">
        <v>23</v>
      </c>
      <c r="I300" s="9">
        <v>168.923</v>
      </c>
      <c r="J300" s="6">
        <v>0</v>
      </c>
      <c r="K300" s="6">
        <v>391.9</v>
      </c>
      <c r="L300" s="6">
        <v>4898.75</v>
      </c>
      <c r="M300" s="6">
        <v>5290.65</v>
      </c>
      <c r="N300" s="10" t="s">
        <v>28</v>
      </c>
      <c r="O300" s="10" t="s">
        <v>161</v>
      </c>
      <c r="P300" s="11" t="s">
        <v>32</v>
      </c>
      <c r="Q300" s="11" t="s">
        <v>73</v>
      </c>
      <c r="R300" s="1">
        <v>42370</v>
      </c>
      <c r="S300" s="1">
        <v>42593</v>
      </c>
      <c r="T300" s="12" t="s">
        <v>25</v>
      </c>
      <c r="U300" s="13" t="s">
        <v>112</v>
      </c>
      <c r="V300" s="13" t="s">
        <v>101</v>
      </c>
      <c r="W300" t="s">
        <v>196</v>
      </c>
      <c r="X300" s="16" t="str">
        <f t="shared" si="44"/>
        <v xml:space="preserve">Mediacom (Switzerland) - CHE - Media Markt E-Commerce AG - 2016_2_Video_N_2016_CW07 - </v>
      </c>
      <c r="Y300" s="17" t="s">
        <v>410</v>
      </c>
      <c r="Z300" s="16" t="str">
        <f t="shared" si="45"/>
        <v>Mediacom (Switzerland)</v>
      </c>
      <c r="AA300" s="16" t="str">
        <f t="shared" si="46"/>
        <v>Mediacom (Switzerland) - CHE - Media Markt E-Commerce AG</v>
      </c>
      <c r="AB300" s="16" t="str">
        <f t="shared" si="47"/>
        <v>Xaxis TV_XAXIS-XT-ROLLS-D</v>
      </c>
      <c r="AC300" s="16" t="str">
        <f>VLOOKUP($U300,Sheet3!$A$1:$D$438,3,FALSE)</f>
        <v>17.02.2016</v>
      </c>
      <c r="AD300" s="16" t="str">
        <f>VLOOKUP($U300,Sheet3!$A$1:$D$438,4,FALSE)</f>
        <v>21.02.2016</v>
      </c>
      <c r="AE300" s="20" t="str">
        <f t="shared" si="48"/>
        <v>Xaxis TV_XAXIS-XT-ROLLS-D_Februar 2016</v>
      </c>
      <c r="AF300" s="20" t="s">
        <v>816</v>
      </c>
      <c r="AG300" s="20" t="str">
        <f t="shared" si="49"/>
        <v>Xaxis TV</v>
      </c>
      <c r="AH300" s="20" t="s">
        <v>420</v>
      </c>
      <c r="AI300" s="21">
        <f t="shared" si="50"/>
        <v>28.999899362431403</v>
      </c>
      <c r="AJ300" s="21">
        <f t="shared" si="51"/>
        <v>4898.75</v>
      </c>
      <c r="AK300" s="22">
        <f t="shared" si="52"/>
        <v>168923</v>
      </c>
      <c r="AL300" s="20" t="s">
        <v>660</v>
      </c>
      <c r="AM300" s="20">
        <f>$AJ300*VLOOKUP($AL300,Sheet2!$C$1:$D$66,2,FALSE)</f>
        <v>2204.4375</v>
      </c>
    </row>
    <row r="301" spans="1:39" x14ac:dyDescent="0.25">
      <c r="A301" s="1">
        <v>42433</v>
      </c>
      <c r="B301" s="2">
        <v>18091</v>
      </c>
      <c r="C301" s="3">
        <v>0</v>
      </c>
      <c r="D301" s="4">
        <v>4</v>
      </c>
      <c r="E301" s="5" t="s">
        <v>76</v>
      </c>
      <c r="F301" s="6">
        <v>1012.5</v>
      </c>
      <c r="G301" s="7" t="s">
        <v>22</v>
      </c>
      <c r="H301" s="8" t="s">
        <v>23</v>
      </c>
      <c r="I301" s="9">
        <v>62.588000000000001</v>
      </c>
      <c r="J301" s="6">
        <v>0</v>
      </c>
      <c r="K301" s="6">
        <v>145.19999999999999</v>
      </c>
      <c r="L301" s="6">
        <v>1815.05</v>
      </c>
      <c r="M301" s="6">
        <v>1960.25</v>
      </c>
      <c r="N301" s="10" t="s">
        <v>28</v>
      </c>
      <c r="O301" s="10" t="s">
        <v>161</v>
      </c>
      <c r="P301" s="11" t="s">
        <v>32</v>
      </c>
      <c r="Q301" s="11" t="s">
        <v>73</v>
      </c>
      <c r="R301" s="1">
        <v>42370</v>
      </c>
      <c r="S301" s="1">
        <v>42593</v>
      </c>
      <c r="T301" s="12" t="s">
        <v>25</v>
      </c>
      <c r="U301" s="13" t="s">
        <v>112</v>
      </c>
      <c r="V301" s="13" t="s">
        <v>101</v>
      </c>
      <c r="W301" t="s">
        <v>196</v>
      </c>
      <c r="X301" s="16" t="str">
        <f t="shared" si="44"/>
        <v xml:space="preserve">Mediacom (Switzerland) - CHE - Media Markt E-Commerce AG - 2016_2_Video_N_2016_CW07 - </v>
      </c>
      <c r="Y301" s="17" t="s">
        <v>410</v>
      </c>
      <c r="Z301" s="16" t="str">
        <f t="shared" si="45"/>
        <v>Mediacom (Switzerland)</v>
      </c>
      <c r="AA301" s="16" t="str">
        <f t="shared" si="46"/>
        <v>Mediacom (Switzerland) - CHE - Media Markt E-Commerce AG</v>
      </c>
      <c r="AB301" s="16" t="str">
        <f t="shared" si="47"/>
        <v>Xaxis TV_XAXIS-XT-ROLLS-F</v>
      </c>
      <c r="AC301" s="16" t="str">
        <f>VLOOKUP($U301,Sheet3!$A$1:$D$438,3,FALSE)</f>
        <v>17.02.2016</v>
      </c>
      <c r="AD301" s="16" t="str">
        <f>VLOOKUP($U301,Sheet3!$A$1:$D$438,4,FALSE)</f>
        <v>21.02.2016</v>
      </c>
      <c r="AE301" s="20" t="str">
        <f t="shared" si="48"/>
        <v>Xaxis TV_XAXIS-XT-ROLLS-F_Februar 2016</v>
      </c>
      <c r="AF301" s="20" t="s">
        <v>816</v>
      </c>
      <c r="AG301" s="20" t="str">
        <f t="shared" si="49"/>
        <v>Xaxis TV</v>
      </c>
      <c r="AH301" s="20" t="s">
        <v>420</v>
      </c>
      <c r="AI301" s="21">
        <f t="shared" si="50"/>
        <v>28.999968044992649</v>
      </c>
      <c r="AJ301" s="21">
        <f t="shared" si="51"/>
        <v>1815.05</v>
      </c>
      <c r="AK301" s="22">
        <f t="shared" si="52"/>
        <v>62588</v>
      </c>
      <c r="AL301" s="20" t="s">
        <v>660</v>
      </c>
      <c r="AM301" s="20">
        <f>$AJ301*VLOOKUP($AL301,Sheet2!$C$1:$D$66,2,FALSE)</f>
        <v>816.77250000000004</v>
      </c>
    </row>
    <row r="302" spans="1:39" x14ac:dyDescent="0.25">
      <c r="A302" s="1">
        <v>42433</v>
      </c>
      <c r="B302" s="2">
        <v>18091</v>
      </c>
      <c r="C302" s="3">
        <v>0</v>
      </c>
      <c r="D302" s="4">
        <v>6</v>
      </c>
      <c r="E302" s="5" t="s">
        <v>77</v>
      </c>
      <c r="F302" s="6">
        <v>176.3</v>
      </c>
      <c r="G302" s="7" t="s">
        <v>22</v>
      </c>
      <c r="H302" s="8" t="s">
        <v>23</v>
      </c>
      <c r="I302" s="9">
        <v>10.8</v>
      </c>
      <c r="J302" s="6">
        <v>0</v>
      </c>
      <c r="K302" s="6">
        <v>25.05</v>
      </c>
      <c r="L302" s="6">
        <v>313.2</v>
      </c>
      <c r="M302" s="6">
        <v>338.25</v>
      </c>
      <c r="N302" s="10" t="s">
        <v>28</v>
      </c>
      <c r="O302" s="10" t="s">
        <v>161</v>
      </c>
      <c r="P302" s="11" t="s">
        <v>32</v>
      </c>
      <c r="Q302" s="11" t="s">
        <v>73</v>
      </c>
      <c r="R302" s="1">
        <v>42370</v>
      </c>
      <c r="S302" s="1">
        <v>42593</v>
      </c>
      <c r="T302" s="12" t="s">
        <v>25</v>
      </c>
      <c r="U302" s="13" t="s">
        <v>112</v>
      </c>
      <c r="V302" s="13" t="s">
        <v>101</v>
      </c>
      <c r="W302" t="s">
        <v>196</v>
      </c>
      <c r="X302" s="16" t="str">
        <f t="shared" si="44"/>
        <v xml:space="preserve">Mediacom (Switzerland) - CHE - Media Markt E-Commerce AG - 2016_2_Video_N_2016_CW07 - </v>
      </c>
      <c r="Y302" s="17" t="s">
        <v>410</v>
      </c>
      <c r="Z302" s="16" t="str">
        <f t="shared" si="45"/>
        <v>Mediacom (Switzerland)</v>
      </c>
      <c r="AA302" s="16" t="str">
        <f t="shared" si="46"/>
        <v>Mediacom (Switzerland) - CHE - Media Markt E-Commerce AG</v>
      </c>
      <c r="AB302" s="16" t="str">
        <f t="shared" si="47"/>
        <v>Xaxis TV_XAXIS-XT-ROLLS-I</v>
      </c>
      <c r="AC302" s="16" t="str">
        <f>VLOOKUP($U302,Sheet3!$A$1:$D$438,3,FALSE)</f>
        <v>17.02.2016</v>
      </c>
      <c r="AD302" s="16" t="str">
        <f>VLOOKUP($U302,Sheet3!$A$1:$D$438,4,FALSE)</f>
        <v>21.02.2016</v>
      </c>
      <c r="AE302" s="20" t="str">
        <f t="shared" si="48"/>
        <v>Xaxis TV_XAXIS-XT-ROLLS-I_Februar 2016</v>
      </c>
      <c r="AF302" s="20" t="s">
        <v>816</v>
      </c>
      <c r="AG302" s="20" t="str">
        <f t="shared" si="49"/>
        <v>Xaxis TV</v>
      </c>
      <c r="AH302" s="20" t="s">
        <v>420</v>
      </c>
      <c r="AI302" s="21">
        <f t="shared" si="50"/>
        <v>28.999999999999996</v>
      </c>
      <c r="AJ302" s="21">
        <f t="shared" si="51"/>
        <v>313.2</v>
      </c>
      <c r="AK302" s="22">
        <f t="shared" si="52"/>
        <v>10800</v>
      </c>
      <c r="AL302" s="20" t="s">
        <v>660</v>
      </c>
      <c r="AM302" s="20">
        <f>$AJ302*VLOOKUP($AL302,Sheet2!$C$1:$D$66,2,FALSE)</f>
        <v>140.94</v>
      </c>
    </row>
    <row r="303" spans="1:39" x14ac:dyDescent="0.25">
      <c r="A303" s="1">
        <v>42433</v>
      </c>
      <c r="B303" s="2">
        <v>18092</v>
      </c>
      <c r="C303" s="3">
        <v>0</v>
      </c>
      <c r="D303" s="4">
        <v>1</v>
      </c>
      <c r="E303" s="5" t="s">
        <v>72</v>
      </c>
      <c r="F303" s="6">
        <v>6015.83</v>
      </c>
      <c r="G303" s="7" t="s">
        <v>22</v>
      </c>
      <c r="H303" s="8" t="s">
        <v>23</v>
      </c>
      <c r="I303" s="9">
        <v>355.86099999999999</v>
      </c>
      <c r="J303" s="6">
        <v>0</v>
      </c>
      <c r="K303" s="6">
        <v>825.6</v>
      </c>
      <c r="L303" s="6">
        <v>10319.950000000001</v>
      </c>
      <c r="M303" s="6">
        <v>11145.55</v>
      </c>
      <c r="N303" s="10" t="s">
        <v>71</v>
      </c>
      <c r="O303" s="10" t="s">
        <v>161</v>
      </c>
      <c r="P303" s="11" t="s">
        <v>32</v>
      </c>
      <c r="Q303" s="11" t="s">
        <v>73</v>
      </c>
      <c r="R303" s="1">
        <v>42370</v>
      </c>
      <c r="S303" s="1">
        <v>42593</v>
      </c>
      <c r="T303" s="12" t="s">
        <v>25</v>
      </c>
      <c r="U303" s="13" t="s">
        <v>342</v>
      </c>
      <c r="V303" s="13" t="s">
        <v>101</v>
      </c>
      <c r="W303" t="s">
        <v>198</v>
      </c>
      <c r="X303" s="16" t="str">
        <f t="shared" si="44"/>
        <v xml:space="preserve">Mediacom (Switzerland) - CHE - Novartis - 2016_Mebucaine_OLV_Januar_2016_(Aufstockung) - </v>
      </c>
      <c r="Y303" s="17" t="s">
        <v>410</v>
      </c>
      <c r="Z303" s="16" t="str">
        <f t="shared" si="45"/>
        <v>Mediacom (Switzerland)</v>
      </c>
      <c r="AA303" s="16" t="str">
        <f t="shared" si="46"/>
        <v>Mediacom (Switzerland) - CHE - Novartis</v>
      </c>
      <c r="AB303" s="16" t="str">
        <f t="shared" si="47"/>
        <v>Xaxis TV_XAXIS-XT-ROLLS-D</v>
      </c>
      <c r="AC303" s="16" t="str">
        <f>VLOOKUP($U303,Sheet3!$A$1:$D$438,3,FALSE)</f>
        <v>25.01.2016</v>
      </c>
      <c r="AD303" s="16" t="str">
        <f>VLOOKUP($U303,Sheet3!$A$1:$D$438,4,FALSE)</f>
        <v>12.02.2016</v>
      </c>
      <c r="AE303" s="20" t="str">
        <f t="shared" si="48"/>
        <v>Xaxis TV_XAXIS-XT-ROLLS-D_Februar 2016</v>
      </c>
      <c r="AF303" s="20" t="s">
        <v>816</v>
      </c>
      <c r="AG303" s="20" t="str">
        <f t="shared" si="49"/>
        <v>Xaxis TV</v>
      </c>
      <c r="AH303" s="20" t="s">
        <v>420</v>
      </c>
      <c r="AI303" s="21">
        <f t="shared" si="50"/>
        <v>28.999946608366752</v>
      </c>
      <c r="AJ303" s="21">
        <f t="shared" si="51"/>
        <v>10319.950000000001</v>
      </c>
      <c r="AK303" s="22">
        <f t="shared" si="52"/>
        <v>355861</v>
      </c>
      <c r="AL303" s="20" t="s">
        <v>660</v>
      </c>
      <c r="AM303" s="20">
        <f>$AJ303*VLOOKUP($AL303,Sheet2!$C$1:$D$66,2,FALSE)</f>
        <v>4643.9775000000009</v>
      </c>
    </row>
    <row r="304" spans="1:39" x14ac:dyDescent="0.25">
      <c r="A304" s="1">
        <v>42433</v>
      </c>
      <c r="B304" s="2">
        <v>18092</v>
      </c>
      <c r="C304" s="3">
        <v>0</v>
      </c>
      <c r="D304" s="4">
        <v>2</v>
      </c>
      <c r="E304" s="5" t="s">
        <v>76</v>
      </c>
      <c r="F304" s="6">
        <v>1952.42</v>
      </c>
      <c r="G304" s="7" t="s">
        <v>22</v>
      </c>
      <c r="H304" s="8" t="s">
        <v>23</v>
      </c>
      <c r="I304" s="9">
        <v>120.68899999999999</v>
      </c>
      <c r="J304" s="6">
        <v>0</v>
      </c>
      <c r="K304" s="6">
        <v>280</v>
      </c>
      <c r="L304" s="6">
        <v>3500</v>
      </c>
      <c r="M304" s="6">
        <v>3780</v>
      </c>
      <c r="N304" s="10" t="s">
        <v>71</v>
      </c>
      <c r="O304" s="10" t="s">
        <v>161</v>
      </c>
      <c r="P304" s="11" t="s">
        <v>32</v>
      </c>
      <c r="Q304" s="11" t="s">
        <v>73</v>
      </c>
      <c r="R304" s="1">
        <v>42370</v>
      </c>
      <c r="S304" s="1">
        <v>42593</v>
      </c>
      <c r="T304" s="12" t="s">
        <v>25</v>
      </c>
      <c r="U304" s="13" t="s">
        <v>342</v>
      </c>
      <c r="V304" s="13" t="s">
        <v>101</v>
      </c>
      <c r="W304" t="s">
        <v>198</v>
      </c>
      <c r="X304" s="16" t="str">
        <f t="shared" si="44"/>
        <v xml:space="preserve">Mediacom (Switzerland) - CHE - Novartis - 2016_Mebucaine_OLV_Januar_2016_(Aufstockung) - </v>
      </c>
      <c r="Y304" s="17" t="s">
        <v>410</v>
      </c>
      <c r="Z304" s="16" t="str">
        <f t="shared" si="45"/>
        <v>Mediacom (Switzerland)</v>
      </c>
      <c r="AA304" s="16" t="str">
        <f t="shared" si="46"/>
        <v>Mediacom (Switzerland) - CHE - Novartis</v>
      </c>
      <c r="AB304" s="16" t="str">
        <f t="shared" si="47"/>
        <v>Xaxis TV_XAXIS-XT-ROLLS-F</v>
      </c>
      <c r="AC304" s="16" t="str">
        <f>VLOOKUP($U304,Sheet3!$A$1:$D$438,3,FALSE)</f>
        <v>25.01.2016</v>
      </c>
      <c r="AD304" s="16" t="str">
        <f>VLOOKUP($U304,Sheet3!$A$1:$D$438,4,FALSE)</f>
        <v>12.02.2016</v>
      </c>
      <c r="AE304" s="20" t="str">
        <f t="shared" si="48"/>
        <v>Xaxis TV_XAXIS-XT-ROLLS-F_Februar 2016</v>
      </c>
      <c r="AF304" s="20" t="s">
        <v>816</v>
      </c>
      <c r="AG304" s="20" t="str">
        <f t="shared" si="49"/>
        <v>Xaxis TV</v>
      </c>
      <c r="AH304" s="20" t="s">
        <v>420</v>
      </c>
      <c r="AI304" s="21">
        <f t="shared" si="50"/>
        <v>29.000157429426046</v>
      </c>
      <c r="AJ304" s="21">
        <f t="shared" si="51"/>
        <v>3500</v>
      </c>
      <c r="AK304" s="22">
        <f t="shared" si="52"/>
        <v>120689</v>
      </c>
      <c r="AL304" s="20" t="s">
        <v>660</v>
      </c>
      <c r="AM304" s="20">
        <f>$AJ304*VLOOKUP($AL304,Sheet2!$C$1:$D$66,2,FALSE)</f>
        <v>1575</v>
      </c>
    </row>
    <row r="305" spans="1:39" x14ac:dyDescent="0.25">
      <c r="A305" s="1">
        <v>42433</v>
      </c>
      <c r="B305" s="2">
        <v>18093</v>
      </c>
      <c r="C305" s="3">
        <v>0</v>
      </c>
      <c r="D305" s="4">
        <v>1</v>
      </c>
      <c r="E305" s="5" t="s">
        <v>76</v>
      </c>
      <c r="F305" s="6">
        <v>246.62</v>
      </c>
      <c r="G305" s="7" t="s">
        <v>22</v>
      </c>
      <c r="H305" s="8" t="s">
        <v>23</v>
      </c>
      <c r="I305" s="9">
        <v>15.244999999999999</v>
      </c>
      <c r="J305" s="6">
        <v>0</v>
      </c>
      <c r="K305" s="6">
        <v>35.35</v>
      </c>
      <c r="L305" s="6">
        <v>442.1</v>
      </c>
      <c r="M305" s="6">
        <v>477.45</v>
      </c>
      <c r="N305" s="10" t="s">
        <v>71</v>
      </c>
      <c r="O305" s="10" t="s">
        <v>161</v>
      </c>
      <c r="P305" s="11" t="s">
        <v>32</v>
      </c>
      <c r="Q305" s="11" t="s">
        <v>73</v>
      </c>
      <c r="R305" s="1">
        <v>42370</v>
      </c>
      <c r="S305" s="1">
        <v>42593</v>
      </c>
      <c r="T305" s="12" t="s">
        <v>25</v>
      </c>
      <c r="U305" s="13" t="s">
        <v>345</v>
      </c>
      <c r="V305" s="13" t="s">
        <v>101</v>
      </c>
      <c r="W305" t="s">
        <v>198</v>
      </c>
      <c r="X305" s="16" t="str">
        <f t="shared" si="44"/>
        <v xml:space="preserve">Mediacom (Switzerland) - CHE - Novartis - 2016_Mebucaine_OLV_Januar_2016 - </v>
      </c>
      <c r="Y305" s="17" t="s">
        <v>410</v>
      </c>
      <c r="Z305" s="16" t="str">
        <f t="shared" si="45"/>
        <v>Mediacom (Switzerland)</v>
      </c>
      <c r="AA305" s="16" t="str">
        <f t="shared" si="46"/>
        <v>Mediacom (Switzerland) - CHE - Novartis</v>
      </c>
      <c r="AB305" s="16" t="str">
        <f t="shared" si="47"/>
        <v>Xaxis TV_XAXIS-XT-ROLLS-F</v>
      </c>
      <c r="AC305" s="16" t="str">
        <f>VLOOKUP($U305,Sheet3!$A$1:$D$438,3,FALSE)</f>
        <v>06.01.2016</v>
      </c>
      <c r="AD305" s="16" t="str">
        <f>VLOOKUP($U305,Sheet3!$A$1:$D$438,4,FALSE)</f>
        <v>31.01.2016</v>
      </c>
      <c r="AE305" s="20" t="str">
        <f t="shared" si="48"/>
        <v>Xaxis TV_XAXIS-XT-ROLLS-F_Februar 2016</v>
      </c>
      <c r="AF305" s="20" t="s">
        <v>816</v>
      </c>
      <c r="AG305" s="20" t="str">
        <f t="shared" si="49"/>
        <v>Xaxis TV</v>
      </c>
      <c r="AH305" s="20" t="s">
        <v>420</v>
      </c>
      <c r="AI305" s="21">
        <f t="shared" si="50"/>
        <v>28.999672023614302</v>
      </c>
      <c r="AJ305" s="21">
        <f t="shared" si="51"/>
        <v>442.1</v>
      </c>
      <c r="AK305" s="22">
        <f t="shared" si="52"/>
        <v>15245</v>
      </c>
      <c r="AL305" s="20" t="s">
        <v>660</v>
      </c>
      <c r="AM305" s="20">
        <f>$AJ305*VLOOKUP($AL305,Sheet2!$C$1:$D$66,2,FALSE)</f>
        <v>198.94500000000002</v>
      </c>
    </row>
    <row r="306" spans="1:39" x14ac:dyDescent="0.25">
      <c r="A306" s="1">
        <v>42433</v>
      </c>
      <c r="B306" s="2">
        <v>18094</v>
      </c>
      <c r="C306" s="3">
        <v>0</v>
      </c>
      <c r="D306" s="4">
        <v>1</v>
      </c>
      <c r="E306" s="5" t="s">
        <v>72</v>
      </c>
      <c r="F306" s="6">
        <v>6022.51</v>
      </c>
      <c r="G306" s="7" t="s">
        <v>22</v>
      </c>
      <c r="H306" s="8" t="s">
        <v>23</v>
      </c>
      <c r="I306" s="9">
        <v>356.25599999999997</v>
      </c>
      <c r="J306" s="6">
        <v>0</v>
      </c>
      <c r="K306" s="6">
        <v>826.5</v>
      </c>
      <c r="L306" s="6">
        <v>10331.4</v>
      </c>
      <c r="M306" s="6">
        <v>11157.9</v>
      </c>
      <c r="N306" s="10" t="s">
        <v>71</v>
      </c>
      <c r="O306" s="10" t="s">
        <v>161</v>
      </c>
      <c r="P306" s="11" t="s">
        <v>32</v>
      </c>
      <c r="Q306" s="11" t="s">
        <v>73</v>
      </c>
      <c r="R306" s="1">
        <v>42370</v>
      </c>
      <c r="S306" s="1">
        <v>42593</v>
      </c>
      <c r="T306" s="12" t="s">
        <v>25</v>
      </c>
      <c r="U306" s="13" t="s">
        <v>341</v>
      </c>
      <c r="V306" s="13" t="s">
        <v>101</v>
      </c>
      <c r="W306" t="s">
        <v>198</v>
      </c>
      <c r="X306" s="16" t="str">
        <f t="shared" si="44"/>
        <v xml:space="preserve">Mediacom (Switzerland) - CHE - Novartis - 2016_Neo_Citran_Cold&amp;Flue - </v>
      </c>
      <c r="Y306" s="17" t="s">
        <v>410</v>
      </c>
      <c r="Z306" s="16" t="str">
        <f t="shared" si="45"/>
        <v>Mediacom (Switzerland)</v>
      </c>
      <c r="AA306" s="16" t="str">
        <f t="shared" si="46"/>
        <v>Mediacom (Switzerland) - CHE - Novartis</v>
      </c>
      <c r="AB306" s="16" t="str">
        <f t="shared" si="47"/>
        <v>Xaxis TV_XAXIS-XT-ROLLS-D</v>
      </c>
      <c r="AC306" s="16" t="str">
        <f>VLOOKUP($U306,Sheet3!$A$1:$D$438,3,FALSE)</f>
        <v>01.01.2016</v>
      </c>
      <c r="AD306" s="16" t="str">
        <f>VLOOKUP($U306,Sheet3!$A$1:$D$438,4,FALSE)</f>
        <v>06.03.2016</v>
      </c>
      <c r="AE306" s="20" t="str">
        <f t="shared" si="48"/>
        <v>Xaxis TV_XAXIS-XT-ROLLS-D_Februar 2016</v>
      </c>
      <c r="AF306" s="20" t="s">
        <v>816</v>
      </c>
      <c r="AG306" s="20" t="str">
        <f t="shared" si="49"/>
        <v>Xaxis TV</v>
      </c>
      <c r="AH306" s="20" t="s">
        <v>420</v>
      </c>
      <c r="AI306" s="21">
        <f t="shared" si="50"/>
        <v>28.999932632713556</v>
      </c>
      <c r="AJ306" s="21">
        <f t="shared" si="51"/>
        <v>10331.4</v>
      </c>
      <c r="AK306" s="22">
        <f t="shared" si="52"/>
        <v>356256</v>
      </c>
      <c r="AL306" s="20" t="s">
        <v>660</v>
      </c>
      <c r="AM306" s="20">
        <f>$AJ306*VLOOKUP($AL306,Sheet2!$C$1:$D$66,2,FALSE)</f>
        <v>4649.13</v>
      </c>
    </row>
    <row r="307" spans="1:39" x14ac:dyDescent="0.25">
      <c r="A307" s="1">
        <v>42433</v>
      </c>
      <c r="B307" s="2">
        <v>18094</v>
      </c>
      <c r="C307" s="3">
        <v>0</v>
      </c>
      <c r="D307" s="4">
        <v>2</v>
      </c>
      <c r="E307" s="5" t="s">
        <v>76</v>
      </c>
      <c r="F307" s="6">
        <v>2584.9499999999998</v>
      </c>
      <c r="G307" s="7" t="s">
        <v>22</v>
      </c>
      <c r="H307" s="8" t="s">
        <v>23</v>
      </c>
      <c r="I307" s="9">
        <v>159.78899999999999</v>
      </c>
      <c r="J307" s="6">
        <v>0</v>
      </c>
      <c r="K307" s="6">
        <v>370.7</v>
      </c>
      <c r="L307" s="6">
        <v>4633.8999999999996</v>
      </c>
      <c r="M307" s="6">
        <v>5004.6000000000004</v>
      </c>
      <c r="N307" s="10" t="s">
        <v>71</v>
      </c>
      <c r="O307" s="10" t="s">
        <v>161</v>
      </c>
      <c r="P307" s="11" t="s">
        <v>32</v>
      </c>
      <c r="Q307" s="11" t="s">
        <v>73</v>
      </c>
      <c r="R307" s="1">
        <v>42370</v>
      </c>
      <c r="S307" s="1">
        <v>42593</v>
      </c>
      <c r="T307" s="12" t="s">
        <v>25</v>
      </c>
      <c r="U307" s="13" t="s">
        <v>341</v>
      </c>
      <c r="V307" s="13" t="s">
        <v>101</v>
      </c>
      <c r="W307" t="s">
        <v>198</v>
      </c>
      <c r="X307" s="16" t="str">
        <f t="shared" si="44"/>
        <v xml:space="preserve">Mediacom (Switzerland) - CHE - Novartis - 2016_Neo_Citran_Cold&amp;Flue - </v>
      </c>
      <c r="Y307" s="17" t="s">
        <v>410</v>
      </c>
      <c r="Z307" s="16" t="str">
        <f t="shared" si="45"/>
        <v>Mediacom (Switzerland)</v>
      </c>
      <c r="AA307" s="16" t="str">
        <f t="shared" si="46"/>
        <v>Mediacom (Switzerland) - CHE - Novartis</v>
      </c>
      <c r="AB307" s="16" t="str">
        <f t="shared" si="47"/>
        <v>Xaxis TV_XAXIS-XT-ROLLS-F</v>
      </c>
      <c r="AC307" s="16" t="str">
        <f>VLOOKUP($U307,Sheet3!$A$1:$D$438,3,FALSE)</f>
        <v>01.01.2016</v>
      </c>
      <c r="AD307" s="16" t="str">
        <f>VLOOKUP($U307,Sheet3!$A$1:$D$438,4,FALSE)</f>
        <v>06.03.2016</v>
      </c>
      <c r="AE307" s="20" t="str">
        <f t="shared" si="48"/>
        <v>Xaxis TV_XAXIS-XT-ROLLS-F_Februar 2016</v>
      </c>
      <c r="AF307" s="20" t="s">
        <v>816</v>
      </c>
      <c r="AG307" s="20" t="str">
        <f t="shared" si="49"/>
        <v>Xaxis TV</v>
      </c>
      <c r="AH307" s="20" t="s">
        <v>420</v>
      </c>
      <c r="AI307" s="21">
        <f t="shared" si="50"/>
        <v>29.000118906808353</v>
      </c>
      <c r="AJ307" s="21">
        <f t="shared" si="51"/>
        <v>4633.8999999999996</v>
      </c>
      <c r="AK307" s="22">
        <f t="shared" si="52"/>
        <v>159789</v>
      </c>
      <c r="AL307" s="20" t="s">
        <v>660</v>
      </c>
      <c r="AM307" s="20">
        <f>$AJ307*VLOOKUP($AL307,Sheet2!$C$1:$D$66,2,FALSE)</f>
        <v>2085.2550000000001</v>
      </c>
    </row>
    <row r="308" spans="1:39" x14ac:dyDescent="0.25">
      <c r="A308" s="1">
        <v>42433</v>
      </c>
      <c r="B308" s="2">
        <v>18094</v>
      </c>
      <c r="C308" s="3">
        <v>0</v>
      </c>
      <c r="D308" s="4">
        <v>3</v>
      </c>
      <c r="E308" s="5" t="s">
        <v>77</v>
      </c>
      <c r="F308" s="6">
        <v>406.41</v>
      </c>
      <c r="G308" s="7" t="s">
        <v>22</v>
      </c>
      <c r="H308" s="8" t="s">
        <v>23</v>
      </c>
      <c r="I308" s="9">
        <v>24.896000000000001</v>
      </c>
      <c r="J308" s="6">
        <v>0</v>
      </c>
      <c r="K308" s="6">
        <v>57.75</v>
      </c>
      <c r="L308" s="6">
        <v>722</v>
      </c>
      <c r="M308" s="6">
        <v>779.75</v>
      </c>
      <c r="N308" s="10" t="s">
        <v>71</v>
      </c>
      <c r="O308" s="10" t="s">
        <v>161</v>
      </c>
      <c r="P308" s="11" t="s">
        <v>32</v>
      </c>
      <c r="Q308" s="11" t="s">
        <v>73</v>
      </c>
      <c r="R308" s="1">
        <v>42370</v>
      </c>
      <c r="S308" s="1">
        <v>42593</v>
      </c>
      <c r="T308" s="12" t="s">
        <v>25</v>
      </c>
      <c r="U308" s="13" t="s">
        <v>341</v>
      </c>
      <c r="V308" s="13" t="s">
        <v>101</v>
      </c>
      <c r="W308" t="s">
        <v>198</v>
      </c>
      <c r="X308" s="16" t="str">
        <f t="shared" si="44"/>
        <v xml:space="preserve">Mediacom (Switzerland) - CHE - Novartis - 2016_Neo_Citran_Cold&amp;Flue - </v>
      </c>
      <c r="Y308" s="17" t="s">
        <v>410</v>
      </c>
      <c r="Z308" s="16" t="str">
        <f t="shared" si="45"/>
        <v>Mediacom (Switzerland)</v>
      </c>
      <c r="AA308" s="16" t="str">
        <f t="shared" si="46"/>
        <v>Mediacom (Switzerland) - CHE - Novartis</v>
      </c>
      <c r="AB308" s="16" t="str">
        <f t="shared" si="47"/>
        <v>Xaxis TV_XAXIS-XT-ROLLS-I</v>
      </c>
      <c r="AC308" s="16" t="str">
        <f>VLOOKUP($U308,Sheet3!$A$1:$D$438,3,FALSE)</f>
        <v>01.01.2016</v>
      </c>
      <c r="AD308" s="16" t="str">
        <f>VLOOKUP($U308,Sheet3!$A$1:$D$438,4,FALSE)</f>
        <v>06.03.2016</v>
      </c>
      <c r="AE308" s="20" t="str">
        <f t="shared" si="48"/>
        <v>Xaxis TV_XAXIS-XT-ROLLS-I_Februar 2016</v>
      </c>
      <c r="AF308" s="20" t="s">
        <v>816</v>
      </c>
      <c r="AG308" s="20" t="str">
        <f t="shared" si="49"/>
        <v>Xaxis TV</v>
      </c>
      <c r="AH308" s="20" t="s">
        <v>420</v>
      </c>
      <c r="AI308" s="21">
        <f t="shared" si="50"/>
        <v>29.000642673521849</v>
      </c>
      <c r="AJ308" s="21">
        <f t="shared" si="51"/>
        <v>722</v>
      </c>
      <c r="AK308" s="22">
        <f t="shared" si="52"/>
        <v>24896</v>
      </c>
      <c r="AL308" s="20" t="s">
        <v>660</v>
      </c>
      <c r="AM308" s="20">
        <f>$AJ308*VLOOKUP($AL308,Sheet2!$C$1:$D$66,2,FALSE)</f>
        <v>324.90000000000003</v>
      </c>
    </row>
    <row r="309" spans="1:39" x14ac:dyDescent="0.25">
      <c r="A309" s="1">
        <v>42433</v>
      </c>
      <c r="B309" s="2">
        <v>18095</v>
      </c>
      <c r="C309" s="3">
        <v>0</v>
      </c>
      <c r="D309" s="4">
        <v>4</v>
      </c>
      <c r="E309" s="5" t="s">
        <v>72</v>
      </c>
      <c r="F309" s="6">
        <v>2929.86</v>
      </c>
      <c r="G309" s="7" t="s">
        <v>22</v>
      </c>
      <c r="H309" s="8" t="s">
        <v>23</v>
      </c>
      <c r="I309" s="9">
        <v>173.31299999999999</v>
      </c>
      <c r="J309" s="6">
        <v>0</v>
      </c>
      <c r="K309" s="6">
        <v>402.1</v>
      </c>
      <c r="L309" s="6">
        <v>5026.1000000000004</v>
      </c>
      <c r="M309" s="6">
        <v>5428.2</v>
      </c>
      <c r="N309" s="10" t="s">
        <v>68</v>
      </c>
      <c r="O309" s="10" t="s">
        <v>161</v>
      </c>
      <c r="P309" s="11" t="s">
        <v>32</v>
      </c>
      <c r="Q309" s="11" t="s">
        <v>73</v>
      </c>
      <c r="R309" s="1">
        <v>42370</v>
      </c>
      <c r="S309" s="1">
        <v>42593</v>
      </c>
      <c r="T309" s="12" t="s">
        <v>25</v>
      </c>
      <c r="U309" s="13" t="s">
        <v>358</v>
      </c>
      <c r="V309" s="13" t="s">
        <v>101</v>
      </c>
      <c r="W309" t="s">
        <v>199</v>
      </c>
      <c r="X309" s="16" t="str">
        <f t="shared" ref="X309:X372" si="53">CONCATENATE(W309," - ","2016_",U309," - ")</f>
        <v xml:space="preserve">Mediacom (Switzerland) - CHE - Skoda - 2016_Skoda_Swissness - </v>
      </c>
      <c r="Y309" s="17" t="s">
        <v>410</v>
      </c>
      <c r="Z309" s="16" t="str">
        <f t="shared" ref="Z309:Z372" si="54">O309</f>
        <v>Mediacom (Switzerland)</v>
      </c>
      <c r="AA309" s="16" t="str">
        <f t="shared" ref="AA309:AA372" si="55">W309</f>
        <v>Mediacom (Switzerland) - CHE - Skoda</v>
      </c>
      <c r="AB309" s="16" t="str">
        <f t="shared" ref="AB309:AB372" si="56">CONCATENATE(Q309,"_",E309)</f>
        <v>Xaxis TV_XAXIS-XT-ROLLS-D</v>
      </c>
      <c r="AC309" s="16" t="str">
        <f>VLOOKUP($U309,Sheet3!$A$1:$D$438,3,FALSE)</f>
        <v>01.02.2016</v>
      </c>
      <c r="AD309" s="16" t="str">
        <f>VLOOKUP($U309,Sheet3!$A$1:$D$438,4,FALSE)</f>
        <v>06.03.2016</v>
      </c>
      <c r="AE309" s="20" t="str">
        <f t="shared" ref="AE309:AE372" si="57">CONCATENATE(AB309,"_",V309)</f>
        <v>Xaxis TV_XAXIS-XT-ROLLS-D_Februar 2016</v>
      </c>
      <c r="AF309" s="20" t="s">
        <v>816</v>
      </c>
      <c r="AG309" s="20" t="str">
        <f t="shared" ref="AG309:AG372" si="58">Q309</f>
        <v>Xaxis TV</v>
      </c>
      <c r="AH309" s="20" t="s">
        <v>420</v>
      </c>
      <c r="AI309" s="21">
        <f t="shared" si="50"/>
        <v>29.000132707875348</v>
      </c>
      <c r="AJ309" s="21">
        <f t="shared" si="51"/>
        <v>5026.1000000000004</v>
      </c>
      <c r="AK309" s="22">
        <f t="shared" si="52"/>
        <v>173313</v>
      </c>
      <c r="AL309" s="20" t="s">
        <v>660</v>
      </c>
      <c r="AM309" s="20">
        <f>$AJ309*VLOOKUP($AL309,Sheet2!$C$1:$D$66,2,FALSE)</f>
        <v>2261.7450000000003</v>
      </c>
    </row>
    <row r="310" spans="1:39" x14ac:dyDescent="0.25">
      <c r="A310" s="1">
        <v>42433</v>
      </c>
      <c r="B310" s="2">
        <v>18095</v>
      </c>
      <c r="C310" s="3">
        <v>0</v>
      </c>
      <c r="D310" s="4">
        <v>5</v>
      </c>
      <c r="E310" s="5" t="s">
        <v>76</v>
      </c>
      <c r="F310" s="6">
        <v>1427.73</v>
      </c>
      <c r="G310" s="7" t="s">
        <v>22</v>
      </c>
      <c r="H310" s="8" t="s">
        <v>23</v>
      </c>
      <c r="I310" s="9">
        <v>88.254999999999995</v>
      </c>
      <c r="J310" s="6">
        <v>0</v>
      </c>
      <c r="K310" s="6">
        <v>204.75</v>
      </c>
      <c r="L310" s="6">
        <v>2559.4</v>
      </c>
      <c r="M310" s="6">
        <v>2764.15</v>
      </c>
      <c r="N310" s="10" t="s">
        <v>68</v>
      </c>
      <c r="O310" s="10" t="s">
        <v>161</v>
      </c>
      <c r="P310" s="11" t="s">
        <v>32</v>
      </c>
      <c r="Q310" s="11" t="s">
        <v>73</v>
      </c>
      <c r="R310" s="1">
        <v>42370</v>
      </c>
      <c r="S310" s="1">
        <v>42593</v>
      </c>
      <c r="T310" s="12" t="s">
        <v>25</v>
      </c>
      <c r="U310" s="13" t="s">
        <v>358</v>
      </c>
      <c r="V310" s="13" t="s">
        <v>101</v>
      </c>
      <c r="W310" t="s">
        <v>199</v>
      </c>
      <c r="X310" s="16" t="str">
        <f t="shared" si="53"/>
        <v xml:space="preserve">Mediacom (Switzerland) - CHE - Skoda - 2016_Skoda_Swissness - </v>
      </c>
      <c r="Y310" s="17" t="s">
        <v>410</v>
      </c>
      <c r="Z310" s="16" t="str">
        <f t="shared" si="54"/>
        <v>Mediacom (Switzerland)</v>
      </c>
      <c r="AA310" s="16" t="str">
        <f t="shared" si="55"/>
        <v>Mediacom (Switzerland) - CHE - Skoda</v>
      </c>
      <c r="AB310" s="16" t="str">
        <f t="shared" si="56"/>
        <v>Xaxis TV_XAXIS-XT-ROLLS-F</v>
      </c>
      <c r="AC310" s="16" t="str">
        <f>VLOOKUP($U310,Sheet3!$A$1:$D$438,3,FALSE)</f>
        <v>01.02.2016</v>
      </c>
      <c r="AD310" s="16" t="str">
        <f>VLOOKUP($U310,Sheet3!$A$1:$D$438,4,FALSE)</f>
        <v>06.03.2016</v>
      </c>
      <c r="AE310" s="20" t="str">
        <f t="shared" si="57"/>
        <v>Xaxis TV_XAXIS-XT-ROLLS-F_Februar 2016</v>
      </c>
      <c r="AF310" s="20" t="s">
        <v>816</v>
      </c>
      <c r="AG310" s="20" t="str">
        <f t="shared" si="58"/>
        <v>Xaxis TV</v>
      </c>
      <c r="AH310" s="20" t="s">
        <v>420</v>
      </c>
      <c r="AI310" s="21">
        <f t="shared" si="50"/>
        <v>29.000056654013935</v>
      </c>
      <c r="AJ310" s="21">
        <f t="shared" si="51"/>
        <v>2559.4</v>
      </c>
      <c r="AK310" s="22">
        <f t="shared" si="52"/>
        <v>88255</v>
      </c>
      <c r="AL310" s="20" t="s">
        <v>660</v>
      </c>
      <c r="AM310" s="20">
        <f>$AJ310*VLOOKUP($AL310,Sheet2!$C$1:$D$66,2,FALSE)</f>
        <v>1151.73</v>
      </c>
    </row>
    <row r="311" spans="1:39" x14ac:dyDescent="0.25">
      <c r="A311" s="1">
        <v>42433</v>
      </c>
      <c r="B311" s="2">
        <v>18095</v>
      </c>
      <c r="C311" s="3">
        <v>0</v>
      </c>
      <c r="D311" s="4">
        <v>6</v>
      </c>
      <c r="E311" s="5" t="s">
        <v>77</v>
      </c>
      <c r="F311" s="6">
        <v>208.48</v>
      </c>
      <c r="G311" s="7" t="s">
        <v>22</v>
      </c>
      <c r="H311" s="8" t="s">
        <v>23</v>
      </c>
      <c r="I311" s="9">
        <v>12.771000000000001</v>
      </c>
      <c r="J311" s="6">
        <v>0</v>
      </c>
      <c r="K311" s="6">
        <v>29.65</v>
      </c>
      <c r="L311" s="6">
        <v>370.35</v>
      </c>
      <c r="M311" s="6">
        <v>400</v>
      </c>
      <c r="N311" s="10" t="s">
        <v>68</v>
      </c>
      <c r="O311" s="10" t="s">
        <v>161</v>
      </c>
      <c r="P311" s="11" t="s">
        <v>32</v>
      </c>
      <c r="Q311" s="11" t="s">
        <v>73</v>
      </c>
      <c r="R311" s="1">
        <v>42370</v>
      </c>
      <c r="S311" s="1">
        <v>42593</v>
      </c>
      <c r="T311" s="12" t="s">
        <v>25</v>
      </c>
      <c r="U311" s="13" t="s">
        <v>358</v>
      </c>
      <c r="V311" s="13" t="s">
        <v>101</v>
      </c>
      <c r="W311" t="s">
        <v>199</v>
      </c>
      <c r="X311" s="16" t="str">
        <f t="shared" si="53"/>
        <v xml:space="preserve">Mediacom (Switzerland) - CHE - Skoda - 2016_Skoda_Swissness - </v>
      </c>
      <c r="Y311" s="17" t="s">
        <v>410</v>
      </c>
      <c r="Z311" s="16" t="str">
        <f t="shared" si="54"/>
        <v>Mediacom (Switzerland)</v>
      </c>
      <c r="AA311" s="16" t="str">
        <f t="shared" si="55"/>
        <v>Mediacom (Switzerland) - CHE - Skoda</v>
      </c>
      <c r="AB311" s="16" t="str">
        <f t="shared" si="56"/>
        <v>Xaxis TV_XAXIS-XT-ROLLS-I</v>
      </c>
      <c r="AC311" s="16" t="str">
        <f>VLOOKUP($U311,Sheet3!$A$1:$D$438,3,FALSE)</f>
        <v>01.02.2016</v>
      </c>
      <c r="AD311" s="16" t="str">
        <f>VLOOKUP($U311,Sheet3!$A$1:$D$438,4,FALSE)</f>
        <v>06.03.2016</v>
      </c>
      <c r="AE311" s="20" t="str">
        <f t="shared" si="57"/>
        <v>Xaxis TV_XAXIS-XT-ROLLS-I_Februar 2016</v>
      </c>
      <c r="AF311" s="20" t="s">
        <v>816</v>
      </c>
      <c r="AG311" s="20" t="str">
        <f t="shared" si="58"/>
        <v>Xaxis TV</v>
      </c>
      <c r="AH311" s="20" t="s">
        <v>420</v>
      </c>
      <c r="AI311" s="21">
        <f t="shared" si="50"/>
        <v>28.999295278365047</v>
      </c>
      <c r="AJ311" s="21">
        <f t="shared" si="51"/>
        <v>370.35</v>
      </c>
      <c r="AK311" s="22">
        <f t="shared" si="52"/>
        <v>12771</v>
      </c>
      <c r="AL311" s="20" t="s">
        <v>660</v>
      </c>
      <c r="AM311" s="20">
        <f>$AJ311*VLOOKUP($AL311,Sheet2!$C$1:$D$66,2,FALSE)</f>
        <v>166.65750000000003</v>
      </c>
    </row>
    <row r="312" spans="1:39" x14ac:dyDescent="0.25">
      <c r="A312" s="1">
        <v>42433</v>
      </c>
      <c r="B312" s="2">
        <v>18095</v>
      </c>
      <c r="C312" s="3">
        <v>0</v>
      </c>
      <c r="D312" s="4">
        <v>1</v>
      </c>
      <c r="E312" s="5" t="s">
        <v>65</v>
      </c>
      <c r="F312" s="6">
        <v>1073.3599999999999</v>
      </c>
      <c r="G312" s="7" t="s">
        <v>22</v>
      </c>
      <c r="H312" s="8" t="s">
        <v>23</v>
      </c>
      <c r="I312" s="9">
        <v>144.81200000000001</v>
      </c>
      <c r="J312" s="6">
        <v>0</v>
      </c>
      <c r="K312" s="6">
        <v>278.05</v>
      </c>
      <c r="L312" s="6">
        <v>3475.5</v>
      </c>
      <c r="M312" s="6">
        <v>3753.55</v>
      </c>
      <c r="N312" s="10" t="s">
        <v>68</v>
      </c>
      <c r="O312" s="10" t="s">
        <v>161</v>
      </c>
      <c r="P312" s="11" t="s">
        <v>32</v>
      </c>
      <c r="Q312" s="11" t="s">
        <v>52</v>
      </c>
      <c r="R312" s="1">
        <v>42370</v>
      </c>
      <c r="S312" s="1">
        <v>42593</v>
      </c>
      <c r="T312" s="12" t="s">
        <v>25</v>
      </c>
      <c r="U312" s="13" t="s">
        <v>358</v>
      </c>
      <c r="V312" s="13" t="s">
        <v>101</v>
      </c>
      <c r="W312" t="s">
        <v>199</v>
      </c>
      <c r="X312" s="16" t="str">
        <f t="shared" si="53"/>
        <v xml:space="preserve">Mediacom (Switzerland) - CHE - Skoda - 2016_Skoda_Swissness - </v>
      </c>
      <c r="Y312" s="17" t="s">
        <v>410</v>
      </c>
      <c r="Z312" s="16" t="str">
        <f t="shared" si="54"/>
        <v>Mediacom (Switzerland)</v>
      </c>
      <c r="AA312" s="16" t="str">
        <f t="shared" si="55"/>
        <v>Mediacom (Switzerland) - CHE - Skoda</v>
      </c>
      <c r="AB312" s="16" t="str">
        <f t="shared" si="56"/>
        <v>Xaxis Premium_XAXIS-XP-WB-D</v>
      </c>
      <c r="AC312" s="16" t="str">
        <f>VLOOKUP($U312,Sheet3!$A$1:$D$438,3,FALSE)</f>
        <v>01.02.2016</v>
      </c>
      <c r="AD312" s="16" t="str">
        <f>VLOOKUP($U312,Sheet3!$A$1:$D$438,4,FALSE)</f>
        <v>06.03.2016</v>
      </c>
      <c r="AE312" s="20" t="str">
        <f t="shared" si="57"/>
        <v>Xaxis Premium_XAXIS-XP-WB-D_Februar 2016</v>
      </c>
      <c r="AF312" s="20" t="s">
        <v>415</v>
      </c>
      <c r="AG312" s="20" t="str">
        <f t="shared" si="58"/>
        <v>Xaxis Premium</v>
      </c>
      <c r="AH312" s="20" t="s">
        <v>420</v>
      </c>
      <c r="AI312" s="21">
        <f t="shared" si="50"/>
        <v>24.000082866060822</v>
      </c>
      <c r="AJ312" s="21">
        <f t="shared" si="51"/>
        <v>3475.5</v>
      </c>
      <c r="AK312" s="22">
        <f t="shared" si="52"/>
        <v>144812</v>
      </c>
      <c r="AL312" s="20" t="s">
        <v>665</v>
      </c>
      <c r="AM312" s="20">
        <f>$AJ312*VLOOKUP($AL312,Sheet2!$C$1:$D$66,2,FALSE)</f>
        <v>1369.1072108231547</v>
      </c>
    </row>
    <row r="313" spans="1:39" x14ac:dyDescent="0.25">
      <c r="A313" s="1">
        <v>42433</v>
      </c>
      <c r="B313" s="2">
        <v>18095</v>
      </c>
      <c r="C313" s="3">
        <v>0</v>
      </c>
      <c r="D313" s="4">
        <v>2</v>
      </c>
      <c r="E313" s="5" t="s">
        <v>69</v>
      </c>
      <c r="F313" s="6">
        <v>390.83</v>
      </c>
      <c r="G313" s="7" t="s">
        <v>22</v>
      </c>
      <c r="H313" s="8" t="s">
        <v>23</v>
      </c>
      <c r="I313" s="9">
        <v>64.974000000000004</v>
      </c>
      <c r="J313" s="6">
        <v>0</v>
      </c>
      <c r="K313" s="6">
        <v>124.75</v>
      </c>
      <c r="L313" s="6">
        <v>1559.4</v>
      </c>
      <c r="M313" s="6">
        <v>1684.15</v>
      </c>
      <c r="N313" s="10" t="s">
        <v>68</v>
      </c>
      <c r="O313" s="10" t="s">
        <v>161</v>
      </c>
      <c r="P313" s="11" t="s">
        <v>32</v>
      </c>
      <c r="Q313" s="11" t="s">
        <v>52</v>
      </c>
      <c r="R313" s="1">
        <v>42370</v>
      </c>
      <c r="S313" s="1">
        <v>42593</v>
      </c>
      <c r="T313" s="12" t="s">
        <v>25</v>
      </c>
      <c r="U313" s="13" t="s">
        <v>358</v>
      </c>
      <c r="V313" s="13" t="s">
        <v>101</v>
      </c>
      <c r="W313" t="s">
        <v>199</v>
      </c>
      <c r="X313" s="16" t="str">
        <f t="shared" si="53"/>
        <v xml:space="preserve">Mediacom (Switzerland) - CHE - Skoda - 2016_Skoda_Swissness - </v>
      </c>
      <c r="Y313" s="17" t="s">
        <v>410</v>
      </c>
      <c r="Z313" s="16" t="str">
        <f t="shared" si="54"/>
        <v>Mediacom (Switzerland)</v>
      </c>
      <c r="AA313" s="16" t="str">
        <f t="shared" si="55"/>
        <v>Mediacom (Switzerland) - CHE - Skoda</v>
      </c>
      <c r="AB313" s="16" t="str">
        <f t="shared" si="56"/>
        <v>Xaxis Premium_XAXIS-XP-WB-F</v>
      </c>
      <c r="AC313" s="16" t="str">
        <f>VLOOKUP($U313,Sheet3!$A$1:$D$438,3,FALSE)</f>
        <v>01.02.2016</v>
      </c>
      <c r="AD313" s="16" t="str">
        <f>VLOOKUP($U313,Sheet3!$A$1:$D$438,4,FALSE)</f>
        <v>06.03.2016</v>
      </c>
      <c r="AE313" s="20" t="str">
        <f t="shared" si="57"/>
        <v>Xaxis Premium_XAXIS-XP-WB-F_Februar 2016</v>
      </c>
      <c r="AF313" s="20" t="s">
        <v>415</v>
      </c>
      <c r="AG313" s="20" t="str">
        <f t="shared" si="58"/>
        <v>Xaxis Premium</v>
      </c>
      <c r="AH313" s="20" t="s">
        <v>420</v>
      </c>
      <c r="AI313" s="21">
        <f t="shared" si="50"/>
        <v>24.000369378520638</v>
      </c>
      <c r="AJ313" s="21">
        <f t="shared" si="51"/>
        <v>1559.4</v>
      </c>
      <c r="AK313" s="22">
        <f t="shared" si="52"/>
        <v>64974.000000000007</v>
      </c>
      <c r="AL313" s="20" t="s">
        <v>665</v>
      </c>
      <c r="AM313" s="20">
        <f>$AJ313*VLOOKUP($AL313,Sheet2!$C$1:$D$66,2,FALSE)</f>
        <v>614.29601051866712</v>
      </c>
    </row>
    <row r="314" spans="1:39" x14ac:dyDescent="0.25">
      <c r="A314" s="1">
        <v>42433</v>
      </c>
      <c r="B314" s="2">
        <v>18095</v>
      </c>
      <c r="C314" s="3">
        <v>0</v>
      </c>
      <c r="D314" s="4">
        <v>3</v>
      </c>
      <c r="E314" s="5" t="s">
        <v>70</v>
      </c>
      <c r="F314" s="6">
        <v>59.02</v>
      </c>
      <c r="G314" s="7" t="s">
        <v>22</v>
      </c>
      <c r="H314" s="8" t="s">
        <v>23</v>
      </c>
      <c r="I314" s="9">
        <v>10.417</v>
      </c>
      <c r="J314" s="6">
        <v>0</v>
      </c>
      <c r="K314" s="6">
        <v>20</v>
      </c>
      <c r="L314" s="6">
        <v>250</v>
      </c>
      <c r="M314" s="6">
        <v>270</v>
      </c>
      <c r="N314" s="10" t="s">
        <v>68</v>
      </c>
      <c r="O314" s="10" t="s">
        <v>161</v>
      </c>
      <c r="P314" s="11" t="s">
        <v>32</v>
      </c>
      <c r="Q314" s="11" t="s">
        <v>52</v>
      </c>
      <c r="R314" s="1">
        <v>42370</v>
      </c>
      <c r="S314" s="1">
        <v>42593</v>
      </c>
      <c r="T314" s="12" t="s">
        <v>25</v>
      </c>
      <c r="U314" s="13" t="s">
        <v>358</v>
      </c>
      <c r="V314" s="13" t="s">
        <v>101</v>
      </c>
      <c r="W314" t="s">
        <v>199</v>
      </c>
      <c r="X314" s="16" t="str">
        <f t="shared" si="53"/>
        <v xml:space="preserve">Mediacom (Switzerland) - CHE - Skoda - 2016_Skoda_Swissness - </v>
      </c>
      <c r="Y314" s="17" t="s">
        <v>410</v>
      </c>
      <c r="Z314" s="16" t="str">
        <f t="shared" si="54"/>
        <v>Mediacom (Switzerland)</v>
      </c>
      <c r="AA314" s="16" t="str">
        <f t="shared" si="55"/>
        <v>Mediacom (Switzerland) - CHE - Skoda</v>
      </c>
      <c r="AB314" s="16" t="str">
        <f t="shared" si="56"/>
        <v>Xaxis Premium_XAXIS-XP-WB-I</v>
      </c>
      <c r="AC314" s="16" t="str">
        <f>VLOOKUP($U314,Sheet3!$A$1:$D$438,3,FALSE)</f>
        <v>01.02.2016</v>
      </c>
      <c r="AD314" s="16" t="str">
        <f>VLOOKUP($U314,Sheet3!$A$1:$D$438,4,FALSE)</f>
        <v>06.03.2016</v>
      </c>
      <c r="AE314" s="20" t="str">
        <f t="shared" si="57"/>
        <v>Xaxis Premium_XAXIS-XP-WB-I_Februar 2016</v>
      </c>
      <c r="AF314" s="20" t="s">
        <v>415</v>
      </c>
      <c r="AG314" s="20" t="str">
        <f t="shared" si="58"/>
        <v>Xaxis Premium</v>
      </c>
      <c r="AH314" s="20" t="s">
        <v>420</v>
      </c>
      <c r="AI314" s="21">
        <f t="shared" si="50"/>
        <v>23.999232024575214</v>
      </c>
      <c r="AJ314" s="21">
        <f t="shared" si="51"/>
        <v>250</v>
      </c>
      <c r="AK314" s="22">
        <f t="shared" si="52"/>
        <v>10417</v>
      </c>
      <c r="AL314" s="20" t="s">
        <v>665</v>
      </c>
      <c r="AM314" s="20">
        <f>$AJ314*VLOOKUP($AL314,Sheet2!$C$1:$D$66,2,FALSE)</f>
        <v>98.482751461887119</v>
      </c>
    </row>
    <row r="315" spans="1:39" x14ac:dyDescent="0.25">
      <c r="A315" s="1">
        <v>42433</v>
      </c>
      <c r="B315" s="2">
        <v>18096</v>
      </c>
      <c r="C315" s="3">
        <v>0</v>
      </c>
      <c r="D315" s="4">
        <v>4</v>
      </c>
      <c r="E315" s="5" t="s">
        <v>53</v>
      </c>
      <c r="F315" s="6">
        <v>323.64999999999998</v>
      </c>
      <c r="G315" s="7" t="s">
        <v>22</v>
      </c>
      <c r="H315" s="8" t="s">
        <v>23</v>
      </c>
      <c r="I315" s="9">
        <v>50.835999999999999</v>
      </c>
      <c r="J315" s="6">
        <v>0</v>
      </c>
      <c r="K315" s="6">
        <v>77.25</v>
      </c>
      <c r="L315" s="6">
        <v>965.9</v>
      </c>
      <c r="M315" s="6">
        <v>1043.1500000000001</v>
      </c>
      <c r="N315" s="10" t="s">
        <v>82</v>
      </c>
      <c r="O315" s="10" t="s">
        <v>161</v>
      </c>
      <c r="P315" s="11" t="s">
        <v>32</v>
      </c>
      <c r="Q315" s="11" t="s">
        <v>52</v>
      </c>
      <c r="R315" s="1">
        <v>42370</v>
      </c>
      <c r="S315" s="1">
        <v>42593</v>
      </c>
      <c r="T315" s="12" t="s">
        <v>25</v>
      </c>
      <c r="U315" s="13" t="s">
        <v>363</v>
      </c>
      <c r="V315" s="13" t="s">
        <v>101</v>
      </c>
      <c r="W315" t="s">
        <v>203</v>
      </c>
      <c r="X315" s="16" t="str">
        <f t="shared" si="53"/>
        <v xml:space="preserve">Mediacom (Switzerland) - CHE - Tempur Sealy International - 2016_2016_Q1 - </v>
      </c>
      <c r="Y315" s="17" t="s">
        <v>410</v>
      </c>
      <c r="Z315" s="16" t="str">
        <f t="shared" si="54"/>
        <v>Mediacom (Switzerland)</v>
      </c>
      <c r="AA315" s="16" t="str">
        <f t="shared" si="55"/>
        <v>Mediacom (Switzerland) - CHE - Tempur Sealy International</v>
      </c>
      <c r="AB315" s="16" t="str">
        <f t="shared" si="56"/>
        <v>Xaxis Premium_XAXIS-XP-HP-D</v>
      </c>
      <c r="AC315" s="16" t="str">
        <f>VLOOKUP($U315,Sheet3!$A$1:$D$438,3,FALSE)</f>
        <v>11.01.2016</v>
      </c>
      <c r="AD315" s="16" t="str">
        <f>VLOOKUP($U315,Sheet3!$A$1:$D$438,4,FALSE)</f>
        <v>03.04.2016</v>
      </c>
      <c r="AE315" s="20" t="str">
        <f t="shared" si="57"/>
        <v>Xaxis Premium_XAXIS-XP-HP-D_Februar 2016</v>
      </c>
      <c r="AF315" s="20" t="s">
        <v>415</v>
      </c>
      <c r="AG315" s="20" t="str">
        <f t="shared" si="58"/>
        <v>Xaxis Premium</v>
      </c>
      <c r="AH315" s="20" t="s">
        <v>420</v>
      </c>
      <c r="AI315" s="21">
        <f t="shared" si="50"/>
        <v>19.000314737587537</v>
      </c>
      <c r="AJ315" s="21">
        <f t="shared" si="51"/>
        <v>965.9</v>
      </c>
      <c r="AK315" s="22">
        <f t="shared" si="52"/>
        <v>50836</v>
      </c>
      <c r="AL315" s="20" t="s">
        <v>659</v>
      </c>
      <c r="AM315" s="20">
        <f>$AJ315*VLOOKUP($AL315,Sheet2!$C$1:$D$66,2,FALSE)</f>
        <v>349.08981921979068</v>
      </c>
    </row>
    <row r="316" spans="1:39" x14ac:dyDescent="0.25">
      <c r="A316" s="1">
        <v>42433</v>
      </c>
      <c r="B316" s="2">
        <v>18096</v>
      </c>
      <c r="C316" s="3">
        <v>0</v>
      </c>
      <c r="D316" s="4">
        <v>5</v>
      </c>
      <c r="E316" s="5" t="s">
        <v>59</v>
      </c>
      <c r="F316" s="6">
        <v>111.79</v>
      </c>
      <c r="G316" s="7" t="s">
        <v>22</v>
      </c>
      <c r="H316" s="8" t="s">
        <v>23</v>
      </c>
      <c r="I316" s="9">
        <v>19.327999999999999</v>
      </c>
      <c r="J316" s="6">
        <v>0</v>
      </c>
      <c r="K316" s="6">
        <v>29.4</v>
      </c>
      <c r="L316" s="6">
        <v>367.25</v>
      </c>
      <c r="M316" s="6">
        <v>396.65</v>
      </c>
      <c r="N316" s="10" t="s">
        <v>82</v>
      </c>
      <c r="O316" s="10" t="s">
        <v>161</v>
      </c>
      <c r="P316" s="11" t="s">
        <v>32</v>
      </c>
      <c r="Q316" s="11" t="s">
        <v>52</v>
      </c>
      <c r="R316" s="1">
        <v>42370</v>
      </c>
      <c r="S316" s="1">
        <v>42593</v>
      </c>
      <c r="T316" s="12" t="s">
        <v>25</v>
      </c>
      <c r="U316" s="13" t="s">
        <v>363</v>
      </c>
      <c r="V316" s="13" t="s">
        <v>101</v>
      </c>
      <c r="W316" t="s">
        <v>203</v>
      </c>
      <c r="X316" s="16" t="str">
        <f t="shared" si="53"/>
        <v xml:space="preserve">Mediacom (Switzerland) - CHE - Tempur Sealy International - 2016_2016_Q1 - </v>
      </c>
      <c r="Y316" s="17" t="s">
        <v>410</v>
      </c>
      <c r="Z316" s="16" t="str">
        <f t="shared" si="54"/>
        <v>Mediacom (Switzerland)</v>
      </c>
      <c r="AA316" s="16" t="str">
        <f t="shared" si="55"/>
        <v>Mediacom (Switzerland) - CHE - Tempur Sealy International</v>
      </c>
      <c r="AB316" s="16" t="str">
        <f t="shared" si="56"/>
        <v>Xaxis Premium_XAXIS-XP-HP-F</v>
      </c>
      <c r="AC316" s="16" t="str">
        <f>VLOOKUP($U316,Sheet3!$A$1:$D$438,3,FALSE)</f>
        <v>11.01.2016</v>
      </c>
      <c r="AD316" s="16" t="str">
        <f>VLOOKUP($U316,Sheet3!$A$1:$D$438,4,FALSE)</f>
        <v>03.04.2016</v>
      </c>
      <c r="AE316" s="20" t="str">
        <f t="shared" si="57"/>
        <v>Xaxis Premium_XAXIS-XP-HP-F_Februar 2016</v>
      </c>
      <c r="AF316" s="20" t="s">
        <v>415</v>
      </c>
      <c r="AG316" s="20" t="str">
        <f t="shared" si="58"/>
        <v>Xaxis Premium</v>
      </c>
      <c r="AH316" s="20" t="s">
        <v>420</v>
      </c>
      <c r="AI316" s="21">
        <f t="shared" si="50"/>
        <v>19.000931291390728</v>
      </c>
      <c r="AJ316" s="21">
        <f t="shared" si="51"/>
        <v>367.25</v>
      </c>
      <c r="AK316" s="22">
        <f t="shared" si="52"/>
        <v>19328</v>
      </c>
      <c r="AL316" s="20" t="s">
        <v>659</v>
      </c>
      <c r="AM316" s="20">
        <f>$AJ316*VLOOKUP($AL316,Sheet2!$C$1:$D$66,2,FALSE)</f>
        <v>132.72930542340629</v>
      </c>
    </row>
    <row r="317" spans="1:39" x14ac:dyDescent="0.25">
      <c r="A317" s="1">
        <v>42433</v>
      </c>
      <c r="B317" s="2">
        <v>18096</v>
      </c>
      <c r="C317" s="3">
        <v>0</v>
      </c>
      <c r="D317" s="4">
        <v>6</v>
      </c>
      <c r="E317" s="5" t="s">
        <v>60</v>
      </c>
      <c r="F317" s="6">
        <v>28.17</v>
      </c>
      <c r="G317" s="7" t="s">
        <v>22</v>
      </c>
      <c r="H317" s="8" t="s">
        <v>23</v>
      </c>
      <c r="I317" s="9">
        <v>4.1680000000000001</v>
      </c>
      <c r="J317" s="6">
        <v>0</v>
      </c>
      <c r="K317" s="6">
        <v>6.35</v>
      </c>
      <c r="L317" s="6">
        <v>79.2</v>
      </c>
      <c r="M317" s="6">
        <v>85.55</v>
      </c>
      <c r="N317" s="10" t="s">
        <v>82</v>
      </c>
      <c r="O317" s="10" t="s">
        <v>161</v>
      </c>
      <c r="P317" s="11" t="s">
        <v>32</v>
      </c>
      <c r="Q317" s="11" t="s">
        <v>52</v>
      </c>
      <c r="R317" s="1">
        <v>42370</v>
      </c>
      <c r="S317" s="1">
        <v>42593</v>
      </c>
      <c r="T317" s="12" t="s">
        <v>25</v>
      </c>
      <c r="U317" s="13" t="s">
        <v>363</v>
      </c>
      <c r="V317" s="13" t="s">
        <v>101</v>
      </c>
      <c r="W317" t="s">
        <v>203</v>
      </c>
      <c r="X317" s="16" t="str">
        <f t="shared" si="53"/>
        <v xml:space="preserve">Mediacom (Switzerland) - CHE - Tempur Sealy International - 2016_2016_Q1 - </v>
      </c>
      <c r="Y317" s="17" t="s">
        <v>410</v>
      </c>
      <c r="Z317" s="16" t="str">
        <f t="shared" si="54"/>
        <v>Mediacom (Switzerland)</v>
      </c>
      <c r="AA317" s="16" t="str">
        <f t="shared" si="55"/>
        <v>Mediacom (Switzerland) - CHE - Tempur Sealy International</v>
      </c>
      <c r="AB317" s="16" t="str">
        <f t="shared" si="56"/>
        <v>Xaxis Premium_XAXIS-XP-HP-I</v>
      </c>
      <c r="AC317" s="16" t="str">
        <f>VLOOKUP($U317,Sheet3!$A$1:$D$438,3,FALSE)</f>
        <v>11.01.2016</v>
      </c>
      <c r="AD317" s="16" t="str">
        <f>VLOOKUP($U317,Sheet3!$A$1:$D$438,4,FALSE)</f>
        <v>03.04.2016</v>
      </c>
      <c r="AE317" s="20" t="str">
        <f t="shared" si="57"/>
        <v>Xaxis Premium_XAXIS-XP-HP-I_Februar 2016</v>
      </c>
      <c r="AF317" s="20" t="s">
        <v>415</v>
      </c>
      <c r="AG317" s="20" t="str">
        <f t="shared" si="58"/>
        <v>Xaxis Premium</v>
      </c>
      <c r="AH317" s="20" t="s">
        <v>420</v>
      </c>
      <c r="AI317" s="21">
        <f t="shared" si="50"/>
        <v>19.001919385796548</v>
      </c>
      <c r="AJ317" s="21">
        <f t="shared" si="51"/>
        <v>79.2</v>
      </c>
      <c r="AK317" s="22">
        <f t="shared" si="52"/>
        <v>4168</v>
      </c>
      <c r="AL317" s="20" t="s">
        <v>659</v>
      </c>
      <c r="AM317" s="20">
        <f>$AJ317*VLOOKUP($AL317,Sheet2!$C$1:$D$66,2,FALSE)</f>
        <v>28.62399180267877</v>
      </c>
    </row>
    <row r="318" spans="1:39" x14ac:dyDescent="0.25">
      <c r="A318" s="1">
        <v>42433</v>
      </c>
      <c r="B318" s="2">
        <v>18096</v>
      </c>
      <c r="C318" s="3">
        <v>0</v>
      </c>
      <c r="D318" s="4">
        <v>13</v>
      </c>
      <c r="E318" s="5" t="s">
        <v>61</v>
      </c>
      <c r="F318" s="6">
        <v>769.53</v>
      </c>
      <c r="G318" s="7" t="s">
        <v>22</v>
      </c>
      <c r="H318" s="8" t="s">
        <v>23</v>
      </c>
      <c r="I318" s="9">
        <v>168.61500000000001</v>
      </c>
      <c r="J318" s="6">
        <v>0</v>
      </c>
      <c r="K318" s="6">
        <v>161.85</v>
      </c>
      <c r="L318" s="6">
        <v>2023.4</v>
      </c>
      <c r="M318" s="6">
        <v>2185.25</v>
      </c>
      <c r="N318" s="10" t="s">
        <v>82</v>
      </c>
      <c r="O318" s="10" t="s">
        <v>161</v>
      </c>
      <c r="P318" s="11" t="s">
        <v>32</v>
      </c>
      <c r="Q318" s="11" t="s">
        <v>52</v>
      </c>
      <c r="R318" s="1">
        <v>42370</v>
      </c>
      <c r="S318" s="1">
        <v>42593</v>
      </c>
      <c r="T318" s="12" t="s">
        <v>25</v>
      </c>
      <c r="U318" s="13" t="s">
        <v>363</v>
      </c>
      <c r="V318" s="13" t="s">
        <v>101</v>
      </c>
      <c r="W318" t="s">
        <v>203</v>
      </c>
      <c r="X318" s="16" t="str">
        <f t="shared" si="53"/>
        <v xml:space="preserve">Mediacom (Switzerland) - CHE - Tempur Sealy International - 2016_2016_Q1 - </v>
      </c>
      <c r="Y318" s="17" t="s">
        <v>410</v>
      </c>
      <c r="Z318" s="16" t="str">
        <f t="shared" si="54"/>
        <v>Mediacom (Switzerland)</v>
      </c>
      <c r="AA318" s="16" t="str">
        <f t="shared" si="55"/>
        <v>Mediacom (Switzerland) - CHE - Tempur Sealy International</v>
      </c>
      <c r="AB318" s="16" t="str">
        <f t="shared" si="56"/>
        <v>Xaxis Premium_XAXIS-XP-UAP-D</v>
      </c>
      <c r="AC318" s="16" t="str">
        <f>VLOOKUP($U318,Sheet3!$A$1:$D$438,3,FALSE)</f>
        <v>11.01.2016</v>
      </c>
      <c r="AD318" s="16" t="str">
        <f>VLOOKUP($U318,Sheet3!$A$1:$D$438,4,FALSE)</f>
        <v>03.04.2016</v>
      </c>
      <c r="AE318" s="20" t="str">
        <f t="shared" si="57"/>
        <v>Xaxis Premium_XAXIS-XP-UAP-D_Februar 2016</v>
      </c>
      <c r="AF318" s="20" t="s">
        <v>415</v>
      </c>
      <c r="AG318" s="20" t="str">
        <f t="shared" si="58"/>
        <v>Xaxis Premium</v>
      </c>
      <c r="AH318" s="20" t="s">
        <v>420</v>
      </c>
      <c r="AI318" s="21">
        <f t="shared" si="50"/>
        <v>12.000118613409246</v>
      </c>
      <c r="AJ318" s="21">
        <f t="shared" si="51"/>
        <v>2023.4</v>
      </c>
      <c r="AK318" s="22">
        <f t="shared" si="52"/>
        <v>168615</v>
      </c>
      <c r="AL318" s="20" t="s">
        <v>664</v>
      </c>
      <c r="AM318" s="20">
        <f>$AJ318*VLOOKUP($AL318,Sheet2!$C$1:$D$66,2,FALSE)</f>
        <v>513.36372199447055</v>
      </c>
    </row>
    <row r="319" spans="1:39" x14ac:dyDescent="0.25">
      <c r="A319" s="1">
        <v>42433</v>
      </c>
      <c r="B319" s="2">
        <v>18096</v>
      </c>
      <c r="C319" s="3">
        <v>0</v>
      </c>
      <c r="D319" s="4">
        <v>14</v>
      </c>
      <c r="E319" s="5" t="s">
        <v>63</v>
      </c>
      <c r="F319" s="6">
        <v>354.73</v>
      </c>
      <c r="G319" s="7" t="s">
        <v>22</v>
      </c>
      <c r="H319" s="8" t="s">
        <v>23</v>
      </c>
      <c r="I319" s="9">
        <v>77.183000000000007</v>
      </c>
      <c r="J319" s="6">
        <v>0</v>
      </c>
      <c r="K319" s="6">
        <v>74.099999999999994</v>
      </c>
      <c r="L319" s="6">
        <v>926.2</v>
      </c>
      <c r="M319" s="6">
        <v>1000.3</v>
      </c>
      <c r="N319" s="10" t="s">
        <v>82</v>
      </c>
      <c r="O319" s="10" t="s">
        <v>161</v>
      </c>
      <c r="P319" s="11" t="s">
        <v>32</v>
      </c>
      <c r="Q319" s="11" t="s">
        <v>52</v>
      </c>
      <c r="R319" s="1">
        <v>42370</v>
      </c>
      <c r="S319" s="1">
        <v>42593</v>
      </c>
      <c r="T319" s="12" t="s">
        <v>25</v>
      </c>
      <c r="U319" s="13" t="s">
        <v>363</v>
      </c>
      <c r="V319" s="13" t="s">
        <v>101</v>
      </c>
      <c r="W319" t="s">
        <v>203</v>
      </c>
      <c r="X319" s="16" t="str">
        <f t="shared" si="53"/>
        <v xml:space="preserve">Mediacom (Switzerland) - CHE - Tempur Sealy International - 2016_2016_Q1 - </v>
      </c>
      <c r="Y319" s="17" t="s">
        <v>410</v>
      </c>
      <c r="Z319" s="16" t="str">
        <f t="shared" si="54"/>
        <v>Mediacom (Switzerland)</v>
      </c>
      <c r="AA319" s="16" t="str">
        <f t="shared" si="55"/>
        <v>Mediacom (Switzerland) - CHE - Tempur Sealy International</v>
      </c>
      <c r="AB319" s="16" t="str">
        <f t="shared" si="56"/>
        <v>Xaxis Premium_XAXIS-XP-UAP-F</v>
      </c>
      <c r="AC319" s="16" t="str">
        <f>VLOOKUP($U319,Sheet3!$A$1:$D$438,3,FALSE)</f>
        <v>11.01.2016</v>
      </c>
      <c r="AD319" s="16" t="str">
        <f>VLOOKUP($U319,Sheet3!$A$1:$D$438,4,FALSE)</f>
        <v>03.04.2016</v>
      </c>
      <c r="AE319" s="20" t="str">
        <f t="shared" si="57"/>
        <v>Xaxis Premium_XAXIS-XP-UAP-F_Februar 2016</v>
      </c>
      <c r="AF319" s="20" t="s">
        <v>415</v>
      </c>
      <c r="AG319" s="20" t="str">
        <f t="shared" si="58"/>
        <v>Xaxis Premium</v>
      </c>
      <c r="AH319" s="20" t="s">
        <v>420</v>
      </c>
      <c r="AI319" s="21">
        <f t="shared" si="50"/>
        <v>12.000051824883718</v>
      </c>
      <c r="AJ319" s="21">
        <f t="shared" si="51"/>
        <v>926.2</v>
      </c>
      <c r="AK319" s="22">
        <f t="shared" si="52"/>
        <v>77183</v>
      </c>
      <c r="AL319" s="20" t="s">
        <v>664</v>
      </c>
      <c r="AM319" s="20">
        <f>$AJ319*VLOOKUP($AL319,Sheet2!$C$1:$D$66,2,FALSE)</f>
        <v>234.98936409571937</v>
      </c>
    </row>
    <row r="320" spans="1:39" x14ac:dyDescent="0.25">
      <c r="A320" s="1">
        <v>42433</v>
      </c>
      <c r="B320" s="2">
        <v>18096</v>
      </c>
      <c r="C320" s="3">
        <v>0</v>
      </c>
      <c r="D320" s="4">
        <v>15</v>
      </c>
      <c r="E320" s="5" t="s">
        <v>64</v>
      </c>
      <c r="F320" s="6">
        <v>31.48</v>
      </c>
      <c r="G320" s="7" t="s">
        <v>22</v>
      </c>
      <c r="H320" s="8" t="s">
        <v>23</v>
      </c>
      <c r="I320" s="9">
        <v>15.643000000000001</v>
      </c>
      <c r="J320" s="6">
        <v>0</v>
      </c>
      <c r="K320" s="6">
        <v>15</v>
      </c>
      <c r="L320" s="6">
        <v>187.7</v>
      </c>
      <c r="M320" s="6">
        <v>202.7</v>
      </c>
      <c r="N320" s="10" t="s">
        <v>82</v>
      </c>
      <c r="O320" s="10" t="s">
        <v>161</v>
      </c>
      <c r="P320" s="11" t="s">
        <v>32</v>
      </c>
      <c r="Q320" s="11" t="s">
        <v>52</v>
      </c>
      <c r="R320" s="1">
        <v>42370</v>
      </c>
      <c r="S320" s="1">
        <v>42593</v>
      </c>
      <c r="T320" s="12" t="s">
        <v>25</v>
      </c>
      <c r="U320" s="13" t="s">
        <v>363</v>
      </c>
      <c r="V320" s="13" t="s">
        <v>101</v>
      </c>
      <c r="W320" t="s">
        <v>203</v>
      </c>
      <c r="X320" s="16" t="str">
        <f t="shared" si="53"/>
        <v xml:space="preserve">Mediacom (Switzerland) - CHE - Tempur Sealy International - 2016_2016_Q1 - </v>
      </c>
      <c r="Y320" s="17" t="s">
        <v>410</v>
      </c>
      <c r="Z320" s="16" t="str">
        <f t="shared" si="54"/>
        <v>Mediacom (Switzerland)</v>
      </c>
      <c r="AA320" s="16" t="str">
        <f t="shared" si="55"/>
        <v>Mediacom (Switzerland) - CHE - Tempur Sealy International</v>
      </c>
      <c r="AB320" s="16" t="str">
        <f t="shared" si="56"/>
        <v>Xaxis Premium_XAXIS-XP-UAP-I</v>
      </c>
      <c r="AC320" s="16" t="str">
        <f>VLOOKUP($U320,Sheet3!$A$1:$D$438,3,FALSE)</f>
        <v>11.01.2016</v>
      </c>
      <c r="AD320" s="16" t="str">
        <f>VLOOKUP($U320,Sheet3!$A$1:$D$438,4,FALSE)</f>
        <v>03.04.2016</v>
      </c>
      <c r="AE320" s="20" t="str">
        <f t="shared" si="57"/>
        <v>Xaxis Premium_XAXIS-XP-UAP-I_Februar 2016</v>
      </c>
      <c r="AF320" s="20" t="s">
        <v>415</v>
      </c>
      <c r="AG320" s="20" t="str">
        <f t="shared" si="58"/>
        <v>Xaxis Premium</v>
      </c>
      <c r="AH320" s="20" t="s">
        <v>420</v>
      </c>
      <c r="AI320" s="21">
        <f t="shared" si="50"/>
        <v>11.998977178290609</v>
      </c>
      <c r="AJ320" s="21">
        <f t="shared" si="51"/>
        <v>187.7</v>
      </c>
      <c r="AK320" s="22">
        <f t="shared" si="52"/>
        <v>15643</v>
      </c>
      <c r="AL320" s="20" t="s">
        <v>664</v>
      </c>
      <c r="AM320" s="20">
        <f>$AJ320*VLOOKUP($AL320,Sheet2!$C$1:$D$66,2,FALSE)</f>
        <v>47.622007817713801</v>
      </c>
    </row>
    <row r="321" spans="1:39" x14ac:dyDescent="0.25">
      <c r="A321" s="1">
        <v>42433</v>
      </c>
      <c r="B321" s="2">
        <v>18096</v>
      </c>
      <c r="C321" s="3">
        <v>0</v>
      </c>
      <c r="D321" s="4">
        <v>1</v>
      </c>
      <c r="E321" s="5" t="s">
        <v>65</v>
      </c>
      <c r="F321" s="6">
        <v>364.35</v>
      </c>
      <c r="G321" s="7" t="s">
        <v>22</v>
      </c>
      <c r="H321" s="8" t="s">
        <v>23</v>
      </c>
      <c r="I321" s="9">
        <v>49.155999999999999</v>
      </c>
      <c r="J321" s="6">
        <v>0</v>
      </c>
      <c r="K321" s="6">
        <v>94.4</v>
      </c>
      <c r="L321" s="6">
        <v>1179.75</v>
      </c>
      <c r="M321" s="6">
        <v>1274.1500000000001</v>
      </c>
      <c r="N321" s="10" t="s">
        <v>82</v>
      </c>
      <c r="O321" s="10" t="s">
        <v>161</v>
      </c>
      <c r="P321" s="11" t="s">
        <v>32</v>
      </c>
      <c r="Q321" s="11" t="s">
        <v>52</v>
      </c>
      <c r="R321" s="1">
        <v>42370</v>
      </c>
      <c r="S321" s="1">
        <v>42593</v>
      </c>
      <c r="T321" s="12" t="s">
        <v>25</v>
      </c>
      <c r="U321" s="13" t="s">
        <v>363</v>
      </c>
      <c r="V321" s="13" t="s">
        <v>101</v>
      </c>
      <c r="W321" t="s">
        <v>203</v>
      </c>
      <c r="X321" s="16" t="str">
        <f t="shared" si="53"/>
        <v xml:space="preserve">Mediacom (Switzerland) - CHE - Tempur Sealy International - 2016_2016_Q1 - </v>
      </c>
      <c r="Y321" s="17" t="s">
        <v>410</v>
      </c>
      <c r="Z321" s="16" t="str">
        <f t="shared" si="54"/>
        <v>Mediacom (Switzerland)</v>
      </c>
      <c r="AA321" s="16" t="str">
        <f t="shared" si="55"/>
        <v>Mediacom (Switzerland) - CHE - Tempur Sealy International</v>
      </c>
      <c r="AB321" s="16" t="str">
        <f t="shared" si="56"/>
        <v>Xaxis Premium_XAXIS-XP-WB-D</v>
      </c>
      <c r="AC321" s="16" t="str">
        <f>VLOOKUP($U321,Sheet3!$A$1:$D$438,3,FALSE)</f>
        <v>11.01.2016</v>
      </c>
      <c r="AD321" s="16" t="str">
        <f>VLOOKUP($U321,Sheet3!$A$1:$D$438,4,FALSE)</f>
        <v>03.04.2016</v>
      </c>
      <c r="AE321" s="20" t="str">
        <f t="shared" si="57"/>
        <v>Xaxis Premium_XAXIS-XP-WB-D_Februar 2016</v>
      </c>
      <c r="AF321" s="20" t="s">
        <v>415</v>
      </c>
      <c r="AG321" s="20" t="str">
        <f t="shared" si="58"/>
        <v>Xaxis Premium</v>
      </c>
      <c r="AH321" s="20" t="s">
        <v>420</v>
      </c>
      <c r="AI321" s="21">
        <f t="shared" si="50"/>
        <v>24.000122060379201</v>
      </c>
      <c r="AJ321" s="21">
        <f t="shared" si="51"/>
        <v>1179.75</v>
      </c>
      <c r="AK321" s="22">
        <f t="shared" si="52"/>
        <v>49156</v>
      </c>
      <c r="AL321" s="20" t="s">
        <v>665</v>
      </c>
      <c r="AM321" s="20">
        <f>$AJ321*VLOOKUP($AL321,Sheet2!$C$1:$D$66,2,FALSE)</f>
        <v>464.74010414864529</v>
      </c>
    </row>
    <row r="322" spans="1:39" x14ac:dyDescent="0.25">
      <c r="A322" s="1">
        <v>42433</v>
      </c>
      <c r="B322" s="2">
        <v>18096</v>
      </c>
      <c r="C322" s="3">
        <v>0</v>
      </c>
      <c r="D322" s="4">
        <v>2</v>
      </c>
      <c r="E322" s="5" t="s">
        <v>69</v>
      </c>
      <c r="F322" s="6">
        <v>106.96</v>
      </c>
      <c r="G322" s="7" t="s">
        <v>22</v>
      </c>
      <c r="H322" s="8" t="s">
        <v>23</v>
      </c>
      <c r="I322" s="9">
        <v>17.782</v>
      </c>
      <c r="J322" s="6">
        <v>0</v>
      </c>
      <c r="K322" s="6">
        <v>34.15</v>
      </c>
      <c r="L322" s="6">
        <v>426.75</v>
      </c>
      <c r="M322" s="6">
        <v>460.9</v>
      </c>
      <c r="N322" s="10" t="s">
        <v>82</v>
      </c>
      <c r="O322" s="10" t="s">
        <v>161</v>
      </c>
      <c r="P322" s="11" t="s">
        <v>32</v>
      </c>
      <c r="Q322" s="11" t="s">
        <v>52</v>
      </c>
      <c r="R322" s="1">
        <v>42370</v>
      </c>
      <c r="S322" s="1">
        <v>42593</v>
      </c>
      <c r="T322" s="12" t="s">
        <v>25</v>
      </c>
      <c r="U322" s="13" t="s">
        <v>363</v>
      </c>
      <c r="V322" s="13" t="s">
        <v>101</v>
      </c>
      <c r="W322" t="s">
        <v>203</v>
      </c>
      <c r="X322" s="16" t="str">
        <f t="shared" si="53"/>
        <v xml:space="preserve">Mediacom (Switzerland) - CHE - Tempur Sealy International - 2016_2016_Q1 - </v>
      </c>
      <c r="Y322" s="17" t="s">
        <v>410</v>
      </c>
      <c r="Z322" s="16" t="str">
        <f t="shared" si="54"/>
        <v>Mediacom (Switzerland)</v>
      </c>
      <c r="AA322" s="16" t="str">
        <f t="shared" si="55"/>
        <v>Mediacom (Switzerland) - CHE - Tempur Sealy International</v>
      </c>
      <c r="AB322" s="16" t="str">
        <f t="shared" si="56"/>
        <v>Xaxis Premium_XAXIS-XP-WB-F</v>
      </c>
      <c r="AC322" s="16" t="str">
        <f>VLOOKUP($U322,Sheet3!$A$1:$D$438,3,FALSE)</f>
        <v>11.01.2016</v>
      </c>
      <c r="AD322" s="16" t="str">
        <f>VLOOKUP($U322,Sheet3!$A$1:$D$438,4,FALSE)</f>
        <v>03.04.2016</v>
      </c>
      <c r="AE322" s="20" t="str">
        <f t="shared" si="57"/>
        <v>Xaxis Premium_XAXIS-XP-WB-F_Februar 2016</v>
      </c>
      <c r="AF322" s="20" t="s">
        <v>415</v>
      </c>
      <c r="AG322" s="20" t="str">
        <f t="shared" si="58"/>
        <v>Xaxis Premium</v>
      </c>
      <c r="AH322" s="20" t="s">
        <v>420</v>
      </c>
      <c r="AI322" s="21">
        <f t="shared" si="50"/>
        <v>23.99898774041165</v>
      </c>
      <c r="AJ322" s="21">
        <f t="shared" si="51"/>
        <v>426.75</v>
      </c>
      <c r="AK322" s="22">
        <f t="shared" si="52"/>
        <v>17782</v>
      </c>
      <c r="AL322" s="20" t="s">
        <v>665</v>
      </c>
      <c r="AM322" s="20">
        <f>$AJ322*VLOOKUP($AL322,Sheet2!$C$1:$D$66,2,FALSE)</f>
        <v>168.11005674544131</v>
      </c>
    </row>
    <row r="323" spans="1:39" x14ac:dyDescent="0.25">
      <c r="A323" s="1">
        <v>42433</v>
      </c>
      <c r="B323" s="2">
        <v>18096</v>
      </c>
      <c r="C323" s="3">
        <v>0</v>
      </c>
      <c r="D323" s="4">
        <v>3</v>
      </c>
      <c r="E323" s="5" t="s">
        <v>70</v>
      </c>
      <c r="F323" s="6">
        <v>19.3</v>
      </c>
      <c r="G323" s="7" t="s">
        <v>22</v>
      </c>
      <c r="H323" s="8" t="s">
        <v>23</v>
      </c>
      <c r="I323" s="9">
        <v>3.4060000000000001</v>
      </c>
      <c r="J323" s="6">
        <v>0</v>
      </c>
      <c r="K323" s="6">
        <v>6.55</v>
      </c>
      <c r="L323" s="6">
        <v>81.75</v>
      </c>
      <c r="M323" s="6">
        <v>88.3</v>
      </c>
      <c r="N323" s="10" t="s">
        <v>82</v>
      </c>
      <c r="O323" s="10" t="s">
        <v>161</v>
      </c>
      <c r="P323" s="11" t="s">
        <v>32</v>
      </c>
      <c r="Q323" s="11" t="s">
        <v>52</v>
      </c>
      <c r="R323" s="1">
        <v>42370</v>
      </c>
      <c r="S323" s="1">
        <v>42593</v>
      </c>
      <c r="T323" s="12" t="s">
        <v>25</v>
      </c>
      <c r="U323" s="13" t="s">
        <v>363</v>
      </c>
      <c r="V323" s="13" t="s">
        <v>101</v>
      </c>
      <c r="W323" t="s">
        <v>203</v>
      </c>
      <c r="X323" s="16" t="str">
        <f t="shared" si="53"/>
        <v xml:space="preserve">Mediacom (Switzerland) - CHE - Tempur Sealy International - 2016_2016_Q1 - </v>
      </c>
      <c r="Y323" s="17" t="s">
        <v>410</v>
      </c>
      <c r="Z323" s="16" t="str">
        <f t="shared" si="54"/>
        <v>Mediacom (Switzerland)</v>
      </c>
      <c r="AA323" s="16" t="str">
        <f t="shared" si="55"/>
        <v>Mediacom (Switzerland) - CHE - Tempur Sealy International</v>
      </c>
      <c r="AB323" s="16" t="str">
        <f t="shared" si="56"/>
        <v>Xaxis Premium_XAXIS-XP-WB-I</v>
      </c>
      <c r="AC323" s="16" t="str">
        <f>VLOOKUP($U323,Sheet3!$A$1:$D$438,3,FALSE)</f>
        <v>11.01.2016</v>
      </c>
      <c r="AD323" s="16" t="str">
        <f>VLOOKUP($U323,Sheet3!$A$1:$D$438,4,FALSE)</f>
        <v>03.04.2016</v>
      </c>
      <c r="AE323" s="20" t="str">
        <f t="shared" si="57"/>
        <v>Xaxis Premium_XAXIS-XP-WB-I_Februar 2016</v>
      </c>
      <c r="AF323" s="20" t="s">
        <v>415</v>
      </c>
      <c r="AG323" s="20" t="str">
        <f t="shared" si="58"/>
        <v>Xaxis Premium</v>
      </c>
      <c r="AH323" s="20" t="s">
        <v>420</v>
      </c>
      <c r="AI323" s="21">
        <f t="shared" si="50"/>
        <v>24.001761597181442</v>
      </c>
      <c r="AJ323" s="21">
        <f t="shared" si="51"/>
        <v>81.75</v>
      </c>
      <c r="AK323" s="22">
        <f t="shared" si="52"/>
        <v>3406</v>
      </c>
      <c r="AL323" s="20" t="s">
        <v>665</v>
      </c>
      <c r="AM323" s="20">
        <f>$AJ323*VLOOKUP($AL323,Sheet2!$C$1:$D$66,2,FALSE)</f>
        <v>32.203859728037088</v>
      </c>
    </row>
    <row r="324" spans="1:39" x14ac:dyDescent="0.25">
      <c r="A324" s="1">
        <v>42433</v>
      </c>
      <c r="B324" s="2">
        <v>18096</v>
      </c>
      <c r="C324" s="3">
        <v>0</v>
      </c>
      <c r="D324" s="4">
        <v>7</v>
      </c>
      <c r="E324" s="5" t="s">
        <v>41</v>
      </c>
      <c r="F324" s="6">
        <v>407.54</v>
      </c>
      <c r="G324" s="7" t="s">
        <v>22</v>
      </c>
      <c r="H324" s="8" t="s">
        <v>23</v>
      </c>
      <c r="I324" s="9">
        <v>43.118000000000002</v>
      </c>
      <c r="J324" s="6">
        <v>0</v>
      </c>
      <c r="K324" s="6">
        <v>89.7</v>
      </c>
      <c r="L324" s="6">
        <v>1121.05</v>
      </c>
      <c r="M324" s="6">
        <v>1210.75</v>
      </c>
      <c r="N324" s="10" t="s">
        <v>82</v>
      </c>
      <c r="O324" s="10" t="s">
        <v>161</v>
      </c>
      <c r="P324" s="11" t="s">
        <v>32</v>
      </c>
      <c r="Q324" s="11" t="s">
        <v>37</v>
      </c>
      <c r="R324" s="1">
        <v>42370</v>
      </c>
      <c r="S324" s="1">
        <v>42593</v>
      </c>
      <c r="T324" s="12" t="s">
        <v>25</v>
      </c>
      <c r="U324" s="13" t="s">
        <v>363</v>
      </c>
      <c r="V324" s="13" t="s">
        <v>101</v>
      </c>
      <c r="W324" t="s">
        <v>203</v>
      </c>
      <c r="X324" s="16" t="str">
        <f t="shared" si="53"/>
        <v xml:space="preserve">Mediacom (Switzerland) - CHE - Tempur Sealy International - 2016_2016_Q1 - </v>
      </c>
      <c r="Y324" s="17" t="s">
        <v>410</v>
      </c>
      <c r="Z324" s="16" t="str">
        <f t="shared" si="54"/>
        <v>Mediacom (Switzerland)</v>
      </c>
      <c r="AA324" s="16" t="str">
        <f t="shared" si="55"/>
        <v>Mediacom (Switzerland) - CHE - Tempur Sealy International</v>
      </c>
      <c r="AB324" s="16" t="str">
        <f t="shared" si="56"/>
        <v>Xaxis Mobile_XAXIS-XM-MRT-D</v>
      </c>
      <c r="AC324" s="16" t="str">
        <f>VLOOKUP($U324,Sheet3!$A$1:$D$438,3,FALSE)</f>
        <v>11.01.2016</v>
      </c>
      <c r="AD324" s="16" t="str">
        <f>VLOOKUP($U324,Sheet3!$A$1:$D$438,4,FALSE)</f>
        <v>03.04.2016</v>
      </c>
      <c r="AE324" s="20" t="str">
        <f t="shared" si="57"/>
        <v>Xaxis Mobile_XAXIS-XM-MRT-D_Februar 2016</v>
      </c>
      <c r="AF324" s="20" t="s">
        <v>416</v>
      </c>
      <c r="AG324" s="20" t="str">
        <f t="shared" si="58"/>
        <v>Xaxis Mobile</v>
      </c>
      <c r="AH324" s="20" t="s">
        <v>420</v>
      </c>
      <c r="AI324" s="21">
        <f t="shared" si="50"/>
        <v>25.999582540934181</v>
      </c>
      <c r="AJ324" s="21">
        <f t="shared" si="51"/>
        <v>1121.05</v>
      </c>
      <c r="AK324" s="22">
        <f t="shared" si="52"/>
        <v>43118</v>
      </c>
      <c r="AL324" s="20" t="s">
        <v>666</v>
      </c>
      <c r="AM324" s="20">
        <f>$AJ324*VLOOKUP($AL324,Sheet2!$C$1:$D$66,2,FALSE)</f>
        <v>269.05199999999996</v>
      </c>
    </row>
    <row r="325" spans="1:39" x14ac:dyDescent="0.25">
      <c r="A325" s="1">
        <v>42433</v>
      </c>
      <c r="B325" s="2">
        <v>18096</v>
      </c>
      <c r="C325" s="3">
        <v>0</v>
      </c>
      <c r="D325" s="4">
        <v>8</v>
      </c>
      <c r="E325" s="5" t="s">
        <v>45</v>
      </c>
      <c r="F325" s="6">
        <v>59.9</v>
      </c>
      <c r="G325" s="7" t="s">
        <v>22</v>
      </c>
      <c r="H325" s="8" t="s">
        <v>23</v>
      </c>
      <c r="I325" s="9">
        <v>15.521000000000001</v>
      </c>
      <c r="J325" s="6">
        <v>0</v>
      </c>
      <c r="K325" s="6">
        <v>32.299999999999997</v>
      </c>
      <c r="L325" s="6">
        <v>403.55</v>
      </c>
      <c r="M325" s="6">
        <v>435.85</v>
      </c>
      <c r="N325" s="10" t="s">
        <v>82</v>
      </c>
      <c r="O325" s="10" t="s">
        <v>161</v>
      </c>
      <c r="P325" s="11" t="s">
        <v>32</v>
      </c>
      <c r="Q325" s="11" t="s">
        <v>37</v>
      </c>
      <c r="R325" s="1">
        <v>42370</v>
      </c>
      <c r="S325" s="1">
        <v>42593</v>
      </c>
      <c r="T325" s="12" t="s">
        <v>25</v>
      </c>
      <c r="U325" s="13" t="s">
        <v>363</v>
      </c>
      <c r="V325" s="13" t="s">
        <v>101</v>
      </c>
      <c r="W325" t="s">
        <v>203</v>
      </c>
      <c r="X325" s="16" t="str">
        <f t="shared" si="53"/>
        <v xml:space="preserve">Mediacom (Switzerland) - CHE - Tempur Sealy International - 2016_2016_Q1 - </v>
      </c>
      <c r="Y325" s="17" t="s">
        <v>410</v>
      </c>
      <c r="Z325" s="16" t="str">
        <f t="shared" si="54"/>
        <v>Mediacom (Switzerland)</v>
      </c>
      <c r="AA325" s="16" t="str">
        <f t="shared" si="55"/>
        <v>Mediacom (Switzerland) - CHE - Tempur Sealy International</v>
      </c>
      <c r="AB325" s="16" t="str">
        <f t="shared" si="56"/>
        <v>Xaxis Mobile_XAXIS-XM-MRT-F</v>
      </c>
      <c r="AC325" s="16" t="str">
        <f>VLOOKUP($U325,Sheet3!$A$1:$D$438,3,FALSE)</f>
        <v>11.01.2016</v>
      </c>
      <c r="AD325" s="16" t="str">
        <f>VLOOKUP($U325,Sheet3!$A$1:$D$438,4,FALSE)</f>
        <v>03.04.2016</v>
      </c>
      <c r="AE325" s="20" t="str">
        <f t="shared" si="57"/>
        <v>Xaxis Mobile_XAXIS-XM-MRT-F_Februar 2016</v>
      </c>
      <c r="AF325" s="20" t="s">
        <v>416</v>
      </c>
      <c r="AG325" s="20" t="str">
        <f t="shared" si="58"/>
        <v>Xaxis Mobile</v>
      </c>
      <c r="AH325" s="20" t="s">
        <v>420</v>
      </c>
      <c r="AI325" s="21">
        <f t="shared" si="50"/>
        <v>26.000257715353392</v>
      </c>
      <c r="AJ325" s="21">
        <f t="shared" si="51"/>
        <v>403.55</v>
      </c>
      <c r="AK325" s="22">
        <f t="shared" si="52"/>
        <v>15521</v>
      </c>
      <c r="AL325" s="20" t="s">
        <v>666</v>
      </c>
      <c r="AM325" s="20">
        <f>$AJ325*VLOOKUP($AL325,Sheet2!$C$1:$D$66,2,FALSE)</f>
        <v>96.852000000000004</v>
      </c>
    </row>
    <row r="326" spans="1:39" x14ac:dyDescent="0.25">
      <c r="A326" s="1">
        <v>42433</v>
      </c>
      <c r="B326" s="2">
        <v>18096</v>
      </c>
      <c r="C326" s="3">
        <v>0</v>
      </c>
      <c r="D326" s="4">
        <v>9</v>
      </c>
      <c r="E326" s="5" t="s">
        <v>46</v>
      </c>
      <c r="F326" s="6">
        <v>26.06</v>
      </c>
      <c r="G326" s="7" t="s">
        <v>22</v>
      </c>
      <c r="H326" s="8" t="s">
        <v>23</v>
      </c>
      <c r="I326" s="9">
        <v>2.7050000000000001</v>
      </c>
      <c r="J326" s="6">
        <v>0</v>
      </c>
      <c r="K326" s="6">
        <v>5.65</v>
      </c>
      <c r="L326" s="6">
        <v>70.349999999999994</v>
      </c>
      <c r="M326" s="6">
        <v>76</v>
      </c>
      <c r="N326" s="10" t="s">
        <v>82</v>
      </c>
      <c r="O326" s="10" t="s">
        <v>161</v>
      </c>
      <c r="P326" s="11" t="s">
        <v>32</v>
      </c>
      <c r="Q326" s="11" t="s">
        <v>37</v>
      </c>
      <c r="R326" s="1">
        <v>42370</v>
      </c>
      <c r="S326" s="1">
        <v>42593</v>
      </c>
      <c r="T326" s="12" t="s">
        <v>25</v>
      </c>
      <c r="U326" s="13" t="s">
        <v>363</v>
      </c>
      <c r="V326" s="13" t="s">
        <v>101</v>
      </c>
      <c r="W326" t="s">
        <v>203</v>
      </c>
      <c r="X326" s="16" t="str">
        <f t="shared" si="53"/>
        <v xml:space="preserve">Mediacom (Switzerland) - CHE - Tempur Sealy International - 2016_2016_Q1 - </v>
      </c>
      <c r="Y326" s="17" t="s">
        <v>410</v>
      </c>
      <c r="Z326" s="16" t="str">
        <f t="shared" si="54"/>
        <v>Mediacom (Switzerland)</v>
      </c>
      <c r="AA326" s="16" t="str">
        <f t="shared" si="55"/>
        <v>Mediacom (Switzerland) - CHE - Tempur Sealy International</v>
      </c>
      <c r="AB326" s="16" t="str">
        <f t="shared" si="56"/>
        <v>Xaxis Mobile_XAXIS-XM-MRT-I</v>
      </c>
      <c r="AC326" s="16" t="str">
        <f>VLOOKUP($U326,Sheet3!$A$1:$D$438,3,FALSE)</f>
        <v>11.01.2016</v>
      </c>
      <c r="AD326" s="16" t="str">
        <f>VLOOKUP($U326,Sheet3!$A$1:$D$438,4,FALSE)</f>
        <v>03.04.2016</v>
      </c>
      <c r="AE326" s="20" t="str">
        <f t="shared" si="57"/>
        <v>Xaxis Mobile_XAXIS-XM-MRT-I_Februar 2016</v>
      </c>
      <c r="AF326" s="20" t="s">
        <v>416</v>
      </c>
      <c r="AG326" s="20" t="str">
        <f t="shared" si="58"/>
        <v>Xaxis Mobile</v>
      </c>
      <c r="AH326" s="20" t="s">
        <v>420</v>
      </c>
      <c r="AI326" s="21">
        <f t="shared" si="50"/>
        <v>26.007393715341955</v>
      </c>
      <c r="AJ326" s="21">
        <f t="shared" si="51"/>
        <v>70.349999999999994</v>
      </c>
      <c r="AK326" s="22">
        <f t="shared" si="52"/>
        <v>2705</v>
      </c>
      <c r="AL326" s="20" t="s">
        <v>666</v>
      </c>
      <c r="AM326" s="20">
        <f>$AJ326*VLOOKUP($AL326,Sheet2!$C$1:$D$66,2,FALSE)</f>
        <v>16.883999999999997</v>
      </c>
    </row>
    <row r="327" spans="1:39" x14ac:dyDescent="0.25">
      <c r="A327" s="1">
        <v>42433</v>
      </c>
      <c r="B327" s="2">
        <v>18096</v>
      </c>
      <c r="C327" s="3">
        <v>0</v>
      </c>
      <c r="D327" s="4">
        <v>10</v>
      </c>
      <c r="E327" s="5" t="s">
        <v>72</v>
      </c>
      <c r="F327" s="6">
        <v>23.21</v>
      </c>
      <c r="G327" s="7" t="s">
        <v>22</v>
      </c>
      <c r="H327" s="8" t="s">
        <v>23</v>
      </c>
      <c r="I327" s="9">
        <v>1.373</v>
      </c>
      <c r="J327" s="6">
        <v>0</v>
      </c>
      <c r="K327" s="6">
        <v>3.6</v>
      </c>
      <c r="L327" s="6">
        <v>45.3</v>
      </c>
      <c r="M327" s="6">
        <v>48.9</v>
      </c>
      <c r="N327" s="10" t="s">
        <v>82</v>
      </c>
      <c r="O327" s="10" t="s">
        <v>161</v>
      </c>
      <c r="P327" s="11" t="s">
        <v>32</v>
      </c>
      <c r="Q327" s="11" t="s">
        <v>73</v>
      </c>
      <c r="R327" s="1">
        <v>42370</v>
      </c>
      <c r="S327" s="1">
        <v>42593</v>
      </c>
      <c r="T327" s="12" t="s">
        <v>25</v>
      </c>
      <c r="U327" s="13" t="s">
        <v>363</v>
      </c>
      <c r="V327" s="13" t="s">
        <v>101</v>
      </c>
      <c r="W327" t="s">
        <v>203</v>
      </c>
      <c r="X327" s="16" t="str">
        <f t="shared" si="53"/>
        <v xml:space="preserve">Mediacom (Switzerland) - CHE - Tempur Sealy International - 2016_2016_Q1 - </v>
      </c>
      <c r="Y327" s="17" t="s">
        <v>410</v>
      </c>
      <c r="Z327" s="16" t="str">
        <f t="shared" si="54"/>
        <v>Mediacom (Switzerland)</v>
      </c>
      <c r="AA327" s="16" t="str">
        <f t="shared" si="55"/>
        <v>Mediacom (Switzerland) - CHE - Tempur Sealy International</v>
      </c>
      <c r="AB327" s="16" t="str">
        <f t="shared" si="56"/>
        <v>Xaxis TV_XAXIS-XT-ROLLS-D</v>
      </c>
      <c r="AC327" s="16" t="str">
        <f>VLOOKUP($U327,Sheet3!$A$1:$D$438,3,FALSE)</f>
        <v>11.01.2016</v>
      </c>
      <c r="AD327" s="16" t="str">
        <f>VLOOKUP($U327,Sheet3!$A$1:$D$438,4,FALSE)</f>
        <v>03.04.2016</v>
      </c>
      <c r="AE327" s="20" t="str">
        <f t="shared" si="57"/>
        <v>Xaxis TV_XAXIS-XT-ROLLS-D_Februar 2016</v>
      </c>
      <c r="AF327" s="20" t="s">
        <v>816</v>
      </c>
      <c r="AG327" s="20" t="str">
        <f t="shared" si="58"/>
        <v>Xaxis TV</v>
      </c>
      <c r="AH327" s="20" t="s">
        <v>420</v>
      </c>
      <c r="AI327" s="21">
        <f t="shared" si="50"/>
        <v>32.993445010924979</v>
      </c>
      <c r="AJ327" s="21">
        <f t="shared" si="51"/>
        <v>45.3</v>
      </c>
      <c r="AK327" s="22">
        <f t="shared" si="52"/>
        <v>1373</v>
      </c>
      <c r="AL327" s="20" t="s">
        <v>660</v>
      </c>
      <c r="AM327" s="20">
        <f>$AJ327*VLOOKUP($AL327,Sheet2!$C$1:$D$66,2,FALSE)</f>
        <v>20.384999999999998</v>
      </c>
    </row>
    <row r="328" spans="1:39" x14ac:dyDescent="0.25">
      <c r="A328" s="1">
        <v>42433</v>
      </c>
      <c r="B328" s="2">
        <v>18096</v>
      </c>
      <c r="C328" s="3">
        <v>0</v>
      </c>
      <c r="D328" s="4">
        <v>11</v>
      </c>
      <c r="E328" s="5" t="s">
        <v>76</v>
      </c>
      <c r="F328" s="6">
        <v>2.59</v>
      </c>
      <c r="G328" s="7" t="s">
        <v>22</v>
      </c>
      <c r="H328" s="8" t="s">
        <v>23</v>
      </c>
      <c r="I328" s="9">
        <v>0.16</v>
      </c>
      <c r="J328" s="6">
        <v>0</v>
      </c>
      <c r="K328" s="6">
        <v>0.4</v>
      </c>
      <c r="L328" s="6">
        <v>5.3</v>
      </c>
      <c r="M328" s="6">
        <v>5.7</v>
      </c>
      <c r="N328" s="10" t="s">
        <v>82</v>
      </c>
      <c r="O328" s="10" t="s">
        <v>161</v>
      </c>
      <c r="P328" s="11" t="s">
        <v>32</v>
      </c>
      <c r="Q328" s="11" t="s">
        <v>73</v>
      </c>
      <c r="R328" s="1">
        <v>42370</v>
      </c>
      <c r="S328" s="1">
        <v>42593</v>
      </c>
      <c r="T328" s="12" t="s">
        <v>25</v>
      </c>
      <c r="U328" s="13" t="s">
        <v>363</v>
      </c>
      <c r="V328" s="13" t="s">
        <v>101</v>
      </c>
      <c r="W328" t="s">
        <v>203</v>
      </c>
      <c r="X328" s="16" t="str">
        <f t="shared" si="53"/>
        <v xml:space="preserve">Mediacom (Switzerland) - CHE - Tempur Sealy International - 2016_2016_Q1 - </v>
      </c>
      <c r="Y328" s="17" t="s">
        <v>410</v>
      </c>
      <c r="Z328" s="16" t="str">
        <f t="shared" si="54"/>
        <v>Mediacom (Switzerland)</v>
      </c>
      <c r="AA328" s="16" t="str">
        <f t="shared" si="55"/>
        <v>Mediacom (Switzerland) - CHE - Tempur Sealy International</v>
      </c>
      <c r="AB328" s="16" t="str">
        <f t="shared" si="56"/>
        <v>Xaxis TV_XAXIS-XT-ROLLS-F</v>
      </c>
      <c r="AC328" s="16" t="str">
        <f>VLOOKUP($U328,Sheet3!$A$1:$D$438,3,FALSE)</f>
        <v>11.01.2016</v>
      </c>
      <c r="AD328" s="16" t="str">
        <f>VLOOKUP($U328,Sheet3!$A$1:$D$438,4,FALSE)</f>
        <v>03.04.2016</v>
      </c>
      <c r="AE328" s="20" t="str">
        <f t="shared" si="57"/>
        <v>Xaxis TV_XAXIS-XT-ROLLS-F_Februar 2016</v>
      </c>
      <c r="AF328" s="20" t="s">
        <v>816</v>
      </c>
      <c r="AG328" s="20" t="str">
        <f t="shared" si="58"/>
        <v>Xaxis TV</v>
      </c>
      <c r="AH328" s="20" t="s">
        <v>420</v>
      </c>
      <c r="AI328" s="21">
        <f t="shared" ref="AI328:AI391" si="59">(AJ328/AK328)*1000</f>
        <v>33.125</v>
      </c>
      <c r="AJ328" s="21">
        <f t="shared" ref="AJ328:AJ391" si="60">L328</f>
        <v>5.3</v>
      </c>
      <c r="AK328" s="22">
        <f t="shared" ref="AK328:AK391" si="61">I328*1000</f>
        <v>160</v>
      </c>
      <c r="AL328" s="20" t="s">
        <v>660</v>
      </c>
      <c r="AM328" s="20">
        <f>$AJ328*VLOOKUP($AL328,Sheet2!$C$1:$D$66,2,FALSE)</f>
        <v>2.3849999999999998</v>
      </c>
    </row>
    <row r="329" spans="1:39" x14ac:dyDescent="0.25">
      <c r="A329" s="1">
        <v>42433</v>
      </c>
      <c r="B329" s="2">
        <v>18097</v>
      </c>
      <c r="C329" s="3">
        <v>0</v>
      </c>
      <c r="D329" s="4">
        <v>1</v>
      </c>
      <c r="E329" s="5" t="s">
        <v>59</v>
      </c>
      <c r="F329" s="6">
        <v>83.9</v>
      </c>
      <c r="G329" s="7" t="s">
        <v>22</v>
      </c>
      <c r="H329" s="8" t="s">
        <v>23</v>
      </c>
      <c r="I329" s="9">
        <v>14.507</v>
      </c>
      <c r="J329" s="6">
        <v>0</v>
      </c>
      <c r="K329" s="6">
        <v>22.05</v>
      </c>
      <c r="L329" s="6">
        <v>275.64999999999998</v>
      </c>
      <c r="M329" s="6">
        <v>297.7</v>
      </c>
      <c r="N329" s="10" t="s">
        <v>26</v>
      </c>
      <c r="O329" s="10" t="s">
        <v>161</v>
      </c>
      <c r="P329" s="11" t="s">
        <v>32</v>
      </c>
      <c r="Q329" s="11" t="s">
        <v>52</v>
      </c>
      <c r="R329" s="1">
        <v>42370</v>
      </c>
      <c r="S329" s="1">
        <v>42593</v>
      </c>
      <c r="T329" s="12" t="s">
        <v>25</v>
      </c>
      <c r="U329" s="13" t="s">
        <v>386</v>
      </c>
      <c r="V329" s="13" t="s">
        <v>101</v>
      </c>
      <c r="W329" t="s">
        <v>204</v>
      </c>
      <c r="X329" s="16" t="str">
        <f t="shared" si="53"/>
        <v xml:space="preserve">Mediacom (Switzerland) - CHE - Volkswagen AG - 2016_VW_4_Motion - </v>
      </c>
      <c r="Y329" s="17" t="s">
        <v>410</v>
      </c>
      <c r="Z329" s="16" t="str">
        <f t="shared" si="54"/>
        <v>Mediacom (Switzerland)</v>
      </c>
      <c r="AA329" s="16" t="str">
        <f t="shared" si="55"/>
        <v>Mediacom (Switzerland) - CHE - Volkswagen AG</v>
      </c>
      <c r="AB329" s="16" t="str">
        <f t="shared" si="56"/>
        <v>Xaxis Premium_XAXIS-XP-HP-F</v>
      </c>
      <c r="AC329" s="16" t="str">
        <f>VLOOKUP($U329,Sheet3!$A$1:$D$438,3,FALSE)</f>
        <v>08.01.2016</v>
      </c>
      <c r="AD329" s="16" t="str">
        <f>VLOOKUP($U329,Sheet3!$A$1:$D$438,4,FALSE)</f>
        <v>31.01.2016</v>
      </c>
      <c r="AE329" s="20" t="str">
        <f t="shared" si="57"/>
        <v>Xaxis Premium_XAXIS-XP-HP-F_Februar 2016</v>
      </c>
      <c r="AF329" s="20" t="s">
        <v>415</v>
      </c>
      <c r="AG329" s="20" t="str">
        <f t="shared" si="58"/>
        <v>Xaxis Premium</v>
      </c>
      <c r="AH329" s="20" t="s">
        <v>420</v>
      </c>
      <c r="AI329" s="21">
        <f t="shared" si="59"/>
        <v>19.001171848073341</v>
      </c>
      <c r="AJ329" s="21">
        <f t="shared" si="60"/>
        <v>275.64999999999998</v>
      </c>
      <c r="AK329" s="22">
        <f t="shared" si="61"/>
        <v>14507</v>
      </c>
      <c r="AL329" s="20" t="s">
        <v>659</v>
      </c>
      <c r="AM329" s="20">
        <f>$AJ329*VLOOKUP($AL329,Sheet2!$C$1:$D$66,2,FALSE)</f>
        <v>99.623779550611147</v>
      </c>
    </row>
    <row r="330" spans="1:39" x14ac:dyDescent="0.25">
      <c r="A330" s="1">
        <v>42433</v>
      </c>
      <c r="B330" s="2">
        <v>18097</v>
      </c>
      <c r="C330" s="3">
        <v>0</v>
      </c>
      <c r="D330" s="4">
        <v>2</v>
      </c>
      <c r="E330" s="5" t="s">
        <v>60</v>
      </c>
      <c r="F330" s="6">
        <v>15.7</v>
      </c>
      <c r="G330" s="7" t="s">
        <v>22</v>
      </c>
      <c r="H330" s="8" t="s">
        <v>23</v>
      </c>
      <c r="I330" s="9">
        <v>2.323</v>
      </c>
      <c r="J330" s="6">
        <v>0</v>
      </c>
      <c r="K330" s="6">
        <v>3.55</v>
      </c>
      <c r="L330" s="6">
        <v>44.15</v>
      </c>
      <c r="M330" s="6">
        <v>47.7</v>
      </c>
      <c r="N330" s="10" t="s">
        <v>26</v>
      </c>
      <c r="O330" s="10" t="s">
        <v>161</v>
      </c>
      <c r="P330" s="11" t="s">
        <v>32</v>
      </c>
      <c r="Q330" s="11" t="s">
        <v>52</v>
      </c>
      <c r="R330" s="1">
        <v>42370</v>
      </c>
      <c r="S330" s="1">
        <v>42593</v>
      </c>
      <c r="T330" s="12" t="s">
        <v>25</v>
      </c>
      <c r="U330" s="13" t="s">
        <v>386</v>
      </c>
      <c r="V330" s="13" t="s">
        <v>101</v>
      </c>
      <c r="W330" t="s">
        <v>204</v>
      </c>
      <c r="X330" s="16" t="str">
        <f t="shared" si="53"/>
        <v xml:space="preserve">Mediacom (Switzerland) - CHE - Volkswagen AG - 2016_VW_4_Motion - </v>
      </c>
      <c r="Y330" s="17" t="s">
        <v>410</v>
      </c>
      <c r="Z330" s="16" t="str">
        <f t="shared" si="54"/>
        <v>Mediacom (Switzerland)</v>
      </c>
      <c r="AA330" s="16" t="str">
        <f t="shared" si="55"/>
        <v>Mediacom (Switzerland) - CHE - Volkswagen AG</v>
      </c>
      <c r="AB330" s="16" t="str">
        <f t="shared" si="56"/>
        <v>Xaxis Premium_XAXIS-XP-HP-I</v>
      </c>
      <c r="AC330" s="16" t="str">
        <f>VLOOKUP($U330,Sheet3!$A$1:$D$438,3,FALSE)</f>
        <v>08.01.2016</v>
      </c>
      <c r="AD330" s="16" t="str">
        <f>VLOOKUP($U330,Sheet3!$A$1:$D$438,4,FALSE)</f>
        <v>31.01.2016</v>
      </c>
      <c r="AE330" s="20" t="str">
        <f t="shared" si="57"/>
        <v>Xaxis Premium_XAXIS-XP-HP-I_Februar 2016</v>
      </c>
      <c r="AF330" s="20" t="s">
        <v>415</v>
      </c>
      <c r="AG330" s="20" t="str">
        <f t="shared" si="58"/>
        <v>Xaxis Premium</v>
      </c>
      <c r="AH330" s="20" t="s">
        <v>420</v>
      </c>
      <c r="AI330" s="21">
        <f t="shared" si="59"/>
        <v>19.005596211795091</v>
      </c>
      <c r="AJ330" s="21">
        <f t="shared" si="60"/>
        <v>44.15</v>
      </c>
      <c r="AK330" s="22">
        <f t="shared" si="61"/>
        <v>2323</v>
      </c>
      <c r="AL330" s="20" t="s">
        <v>659</v>
      </c>
      <c r="AM330" s="20">
        <f>$AJ330*VLOOKUP($AL330,Sheet2!$C$1:$D$66,2,FALSE)</f>
        <v>15.956429773841764</v>
      </c>
    </row>
    <row r="331" spans="1:39" x14ac:dyDescent="0.25">
      <c r="A331" s="1">
        <v>42433</v>
      </c>
      <c r="B331" s="2">
        <v>18097</v>
      </c>
      <c r="C331" s="3">
        <v>0</v>
      </c>
      <c r="D331" s="4">
        <v>3</v>
      </c>
      <c r="E331" s="5" t="s">
        <v>65</v>
      </c>
      <c r="F331" s="6">
        <v>144.05000000000001</v>
      </c>
      <c r="G331" s="7" t="s">
        <v>22</v>
      </c>
      <c r="H331" s="8" t="s">
        <v>23</v>
      </c>
      <c r="I331" s="9">
        <v>19.434999999999999</v>
      </c>
      <c r="J331" s="6">
        <v>0</v>
      </c>
      <c r="K331" s="6">
        <v>43.55</v>
      </c>
      <c r="L331" s="6">
        <v>544.20000000000005</v>
      </c>
      <c r="M331" s="6">
        <v>587.75</v>
      </c>
      <c r="N331" s="10" t="s">
        <v>26</v>
      </c>
      <c r="O331" s="10" t="s">
        <v>161</v>
      </c>
      <c r="P331" s="11" t="s">
        <v>32</v>
      </c>
      <c r="Q331" s="11" t="s">
        <v>52</v>
      </c>
      <c r="R331" s="1">
        <v>42370</v>
      </c>
      <c r="S331" s="1">
        <v>42593</v>
      </c>
      <c r="T331" s="12" t="s">
        <v>25</v>
      </c>
      <c r="U331" s="13" t="s">
        <v>386</v>
      </c>
      <c r="V331" s="13" t="s">
        <v>101</v>
      </c>
      <c r="W331" t="s">
        <v>204</v>
      </c>
      <c r="X331" s="16" t="str">
        <f t="shared" si="53"/>
        <v xml:space="preserve">Mediacom (Switzerland) - CHE - Volkswagen AG - 2016_VW_4_Motion - </v>
      </c>
      <c r="Y331" s="17" t="s">
        <v>410</v>
      </c>
      <c r="Z331" s="16" t="str">
        <f t="shared" si="54"/>
        <v>Mediacom (Switzerland)</v>
      </c>
      <c r="AA331" s="16" t="str">
        <f t="shared" si="55"/>
        <v>Mediacom (Switzerland) - CHE - Volkswagen AG</v>
      </c>
      <c r="AB331" s="16" t="str">
        <f t="shared" si="56"/>
        <v>Xaxis Premium_XAXIS-XP-WB-D</v>
      </c>
      <c r="AC331" s="16" t="str">
        <f>VLOOKUP($U331,Sheet3!$A$1:$D$438,3,FALSE)</f>
        <v>08.01.2016</v>
      </c>
      <c r="AD331" s="16" t="str">
        <f>VLOOKUP($U331,Sheet3!$A$1:$D$438,4,FALSE)</f>
        <v>31.01.2016</v>
      </c>
      <c r="AE331" s="20" t="str">
        <f t="shared" si="57"/>
        <v>Xaxis Premium_XAXIS-XP-WB-D_Februar 2016</v>
      </c>
      <c r="AF331" s="20" t="s">
        <v>415</v>
      </c>
      <c r="AG331" s="20" t="str">
        <f t="shared" si="58"/>
        <v>Xaxis Premium</v>
      </c>
      <c r="AH331" s="20" t="s">
        <v>420</v>
      </c>
      <c r="AI331" s="21">
        <f t="shared" si="59"/>
        <v>28.001029071263186</v>
      </c>
      <c r="AJ331" s="21">
        <f t="shared" si="60"/>
        <v>544.20000000000005</v>
      </c>
      <c r="AK331" s="22">
        <f t="shared" si="61"/>
        <v>19435</v>
      </c>
      <c r="AL331" s="20" t="s">
        <v>665</v>
      </c>
      <c r="AM331" s="20">
        <f>$AJ331*VLOOKUP($AL331,Sheet2!$C$1:$D$66,2,FALSE)</f>
        <v>214.37725338223589</v>
      </c>
    </row>
    <row r="332" spans="1:39" x14ac:dyDescent="0.25">
      <c r="A332" s="1">
        <v>42433</v>
      </c>
      <c r="B332" s="2">
        <v>18097</v>
      </c>
      <c r="C332" s="3">
        <v>0</v>
      </c>
      <c r="D332" s="4">
        <v>4</v>
      </c>
      <c r="E332" s="5" t="s">
        <v>69</v>
      </c>
      <c r="F332" s="6">
        <v>73.14</v>
      </c>
      <c r="G332" s="7" t="s">
        <v>22</v>
      </c>
      <c r="H332" s="8" t="s">
        <v>23</v>
      </c>
      <c r="I332" s="9">
        <v>12.159000000000001</v>
      </c>
      <c r="J332" s="6">
        <v>0</v>
      </c>
      <c r="K332" s="6">
        <v>27.25</v>
      </c>
      <c r="L332" s="6">
        <v>340.45</v>
      </c>
      <c r="M332" s="6">
        <v>367.7</v>
      </c>
      <c r="N332" s="10" t="s">
        <v>26</v>
      </c>
      <c r="O332" s="10" t="s">
        <v>161</v>
      </c>
      <c r="P332" s="11" t="s">
        <v>32</v>
      </c>
      <c r="Q332" s="11" t="s">
        <v>52</v>
      </c>
      <c r="R332" s="1">
        <v>42370</v>
      </c>
      <c r="S332" s="1">
        <v>42593</v>
      </c>
      <c r="T332" s="12" t="s">
        <v>25</v>
      </c>
      <c r="U332" s="13" t="s">
        <v>386</v>
      </c>
      <c r="V332" s="13" t="s">
        <v>101</v>
      </c>
      <c r="W332" t="s">
        <v>204</v>
      </c>
      <c r="X332" s="16" t="str">
        <f t="shared" si="53"/>
        <v xml:space="preserve">Mediacom (Switzerland) - CHE - Volkswagen AG - 2016_VW_4_Motion - </v>
      </c>
      <c r="Y332" s="17" t="s">
        <v>410</v>
      </c>
      <c r="Z332" s="16" t="str">
        <f t="shared" si="54"/>
        <v>Mediacom (Switzerland)</v>
      </c>
      <c r="AA332" s="16" t="str">
        <f t="shared" si="55"/>
        <v>Mediacom (Switzerland) - CHE - Volkswagen AG</v>
      </c>
      <c r="AB332" s="16" t="str">
        <f t="shared" si="56"/>
        <v>Xaxis Premium_XAXIS-XP-WB-F</v>
      </c>
      <c r="AC332" s="16" t="str">
        <f>VLOOKUP($U332,Sheet3!$A$1:$D$438,3,FALSE)</f>
        <v>08.01.2016</v>
      </c>
      <c r="AD332" s="16" t="str">
        <f>VLOOKUP($U332,Sheet3!$A$1:$D$438,4,FALSE)</f>
        <v>31.01.2016</v>
      </c>
      <c r="AE332" s="20" t="str">
        <f t="shared" si="57"/>
        <v>Xaxis Premium_XAXIS-XP-WB-F_Februar 2016</v>
      </c>
      <c r="AF332" s="20" t="s">
        <v>415</v>
      </c>
      <c r="AG332" s="20" t="str">
        <f t="shared" si="58"/>
        <v>Xaxis Premium</v>
      </c>
      <c r="AH332" s="20" t="s">
        <v>420</v>
      </c>
      <c r="AI332" s="21">
        <f t="shared" si="59"/>
        <v>27.999835512788877</v>
      </c>
      <c r="AJ332" s="21">
        <f t="shared" si="60"/>
        <v>340.45</v>
      </c>
      <c r="AK332" s="22">
        <f t="shared" si="61"/>
        <v>12159</v>
      </c>
      <c r="AL332" s="20" t="s">
        <v>665</v>
      </c>
      <c r="AM332" s="20">
        <f>$AJ332*VLOOKUP($AL332,Sheet2!$C$1:$D$66,2,FALSE)</f>
        <v>134.11381094079786</v>
      </c>
    </row>
    <row r="333" spans="1:39" x14ac:dyDescent="0.25">
      <c r="A333" s="1">
        <v>42433</v>
      </c>
      <c r="B333" s="2">
        <v>18098</v>
      </c>
      <c r="C333" s="3">
        <v>0</v>
      </c>
      <c r="D333" s="4">
        <v>1</v>
      </c>
      <c r="E333" s="5" t="s">
        <v>53</v>
      </c>
      <c r="F333" s="6">
        <v>660.6</v>
      </c>
      <c r="G333" s="7" t="s">
        <v>22</v>
      </c>
      <c r="H333" s="8" t="s">
        <v>23</v>
      </c>
      <c r="I333" s="9">
        <v>103.762</v>
      </c>
      <c r="J333" s="6">
        <v>0</v>
      </c>
      <c r="K333" s="6">
        <v>157.69999999999999</v>
      </c>
      <c r="L333" s="6">
        <v>1971.5</v>
      </c>
      <c r="M333" s="6">
        <v>2129.1999999999998</v>
      </c>
      <c r="N333" s="10" t="s">
        <v>26</v>
      </c>
      <c r="O333" s="10" t="s">
        <v>161</v>
      </c>
      <c r="P333" s="11" t="s">
        <v>32</v>
      </c>
      <c r="Q333" s="11" t="s">
        <v>52</v>
      </c>
      <c r="R333" s="1">
        <v>42370</v>
      </c>
      <c r="S333" s="1">
        <v>42593</v>
      </c>
      <c r="T333" s="12" t="s">
        <v>25</v>
      </c>
      <c r="U333" s="13" t="s">
        <v>390</v>
      </c>
      <c r="V333" s="13" t="s">
        <v>101</v>
      </c>
      <c r="W333" t="s">
        <v>204</v>
      </c>
      <c r="X333" s="16" t="str">
        <f t="shared" si="53"/>
        <v xml:space="preserve">Mediacom (Switzerland) - CHE - Volkswagen AG - 2016_Passat_GTE - </v>
      </c>
      <c r="Y333" s="17" t="s">
        <v>410</v>
      </c>
      <c r="Z333" s="16" t="str">
        <f t="shared" si="54"/>
        <v>Mediacom (Switzerland)</v>
      </c>
      <c r="AA333" s="16" t="str">
        <f t="shared" si="55"/>
        <v>Mediacom (Switzerland) - CHE - Volkswagen AG</v>
      </c>
      <c r="AB333" s="16" t="str">
        <f t="shared" si="56"/>
        <v>Xaxis Premium_XAXIS-XP-HP-D</v>
      </c>
      <c r="AC333" s="16" t="str">
        <f>VLOOKUP($U333,Sheet3!$A$1:$D$438,3,FALSE)</f>
        <v>22.02.2016</v>
      </c>
      <c r="AD333" s="16" t="str">
        <f>VLOOKUP($U333,Sheet3!$A$1:$D$438,4,FALSE)</f>
        <v>20.03.2016</v>
      </c>
      <c r="AE333" s="20" t="str">
        <f t="shared" si="57"/>
        <v>Xaxis Premium_XAXIS-XP-HP-D_Februar 2016</v>
      </c>
      <c r="AF333" s="20" t="s">
        <v>415</v>
      </c>
      <c r="AG333" s="20" t="str">
        <f t="shared" si="58"/>
        <v>Xaxis Premium</v>
      </c>
      <c r="AH333" s="20" t="s">
        <v>420</v>
      </c>
      <c r="AI333" s="21">
        <f t="shared" si="59"/>
        <v>19.000212023669551</v>
      </c>
      <c r="AJ333" s="21">
        <f t="shared" si="60"/>
        <v>1971.5</v>
      </c>
      <c r="AK333" s="22">
        <f t="shared" si="61"/>
        <v>103762</v>
      </c>
      <c r="AL333" s="20" t="s">
        <v>659</v>
      </c>
      <c r="AM333" s="20">
        <f>$AJ333*VLOOKUP($AL333,Sheet2!$C$1:$D$66,2,FALSE)</f>
        <v>712.52777574471202</v>
      </c>
    </row>
    <row r="334" spans="1:39" x14ac:dyDescent="0.25">
      <c r="A334" s="1">
        <v>42433</v>
      </c>
      <c r="B334" s="2">
        <v>18098</v>
      </c>
      <c r="C334" s="3">
        <v>0</v>
      </c>
      <c r="D334" s="4">
        <v>4</v>
      </c>
      <c r="E334" s="5" t="s">
        <v>53</v>
      </c>
      <c r="F334" s="6">
        <v>414.71</v>
      </c>
      <c r="G334" s="7" t="s">
        <v>22</v>
      </c>
      <c r="H334" s="8" t="s">
        <v>23</v>
      </c>
      <c r="I334" s="9">
        <v>65.14</v>
      </c>
      <c r="J334" s="6">
        <v>0</v>
      </c>
      <c r="K334" s="6">
        <v>119.85</v>
      </c>
      <c r="L334" s="6">
        <v>1498.2</v>
      </c>
      <c r="M334" s="6">
        <v>1618.05</v>
      </c>
      <c r="N334" s="10" t="s">
        <v>26</v>
      </c>
      <c r="O334" s="10" t="s">
        <v>161</v>
      </c>
      <c r="P334" s="11" t="s">
        <v>32</v>
      </c>
      <c r="Q334" s="11" t="s">
        <v>52</v>
      </c>
      <c r="R334" s="1">
        <v>42370</v>
      </c>
      <c r="S334" s="1">
        <v>42593</v>
      </c>
      <c r="T334" s="12" t="s">
        <v>25</v>
      </c>
      <c r="U334" s="13" t="s">
        <v>390</v>
      </c>
      <c r="V334" s="13" t="s">
        <v>101</v>
      </c>
      <c r="W334" t="s">
        <v>204</v>
      </c>
      <c r="X334" s="16" t="str">
        <f t="shared" si="53"/>
        <v xml:space="preserve">Mediacom (Switzerland) - CHE - Volkswagen AG - 2016_Passat_GTE - </v>
      </c>
      <c r="Y334" s="17" t="s">
        <v>410</v>
      </c>
      <c r="Z334" s="16" t="str">
        <f t="shared" si="54"/>
        <v>Mediacom (Switzerland)</v>
      </c>
      <c r="AA334" s="16" t="str">
        <f t="shared" si="55"/>
        <v>Mediacom (Switzerland) - CHE - Volkswagen AG</v>
      </c>
      <c r="AB334" s="16" t="str">
        <f t="shared" si="56"/>
        <v>Xaxis Premium_XAXIS-XP-HP-D</v>
      </c>
      <c r="AC334" s="16" t="str">
        <f>VLOOKUP($U334,Sheet3!$A$1:$D$438,3,FALSE)</f>
        <v>22.02.2016</v>
      </c>
      <c r="AD334" s="16" t="str">
        <f>VLOOKUP($U334,Sheet3!$A$1:$D$438,4,FALSE)</f>
        <v>20.03.2016</v>
      </c>
      <c r="AE334" s="20" t="str">
        <f t="shared" si="57"/>
        <v>Xaxis Premium_XAXIS-XP-HP-D_Februar 2016</v>
      </c>
      <c r="AF334" s="20" t="s">
        <v>415</v>
      </c>
      <c r="AG334" s="20" t="str">
        <f t="shared" si="58"/>
        <v>Xaxis Premium</v>
      </c>
      <c r="AH334" s="20" t="s">
        <v>420</v>
      </c>
      <c r="AI334" s="21">
        <f t="shared" si="59"/>
        <v>22.999692968989869</v>
      </c>
      <c r="AJ334" s="21">
        <f t="shared" si="60"/>
        <v>1498.2</v>
      </c>
      <c r="AK334" s="22">
        <f t="shared" si="61"/>
        <v>65140</v>
      </c>
      <c r="AL334" s="20" t="s">
        <v>659</v>
      </c>
      <c r="AM334" s="20">
        <f>$AJ334*VLOOKUP($AL334,Sheet2!$C$1:$D$66,2,FALSE)</f>
        <v>541.47051160067338</v>
      </c>
    </row>
    <row r="335" spans="1:39" x14ac:dyDescent="0.25">
      <c r="A335" s="1">
        <v>42433</v>
      </c>
      <c r="B335" s="2">
        <v>18098</v>
      </c>
      <c r="C335" s="3">
        <v>0</v>
      </c>
      <c r="D335" s="4">
        <v>2</v>
      </c>
      <c r="E335" s="5" t="s">
        <v>59</v>
      </c>
      <c r="F335" s="6">
        <v>238.53</v>
      </c>
      <c r="G335" s="7" t="s">
        <v>22</v>
      </c>
      <c r="H335" s="8" t="s">
        <v>23</v>
      </c>
      <c r="I335" s="9">
        <v>41.241999999999997</v>
      </c>
      <c r="J335" s="6">
        <v>0</v>
      </c>
      <c r="K335" s="6">
        <v>62.7</v>
      </c>
      <c r="L335" s="6">
        <v>783.6</v>
      </c>
      <c r="M335" s="6">
        <v>846.3</v>
      </c>
      <c r="N335" s="10" t="s">
        <v>26</v>
      </c>
      <c r="O335" s="10" t="s">
        <v>161</v>
      </c>
      <c r="P335" s="11" t="s">
        <v>32</v>
      </c>
      <c r="Q335" s="11" t="s">
        <v>52</v>
      </c>
      <c r="R335" s="1">
        <v>42370</v>
      </c>
      <c r="S335" s="1">
        <v>42593</v>
      </c>
      <c r="T335" s="12" t="s">
        <v>25</v>
      </c>
      <c r="U335" s="13" t="s">
        <v>390</v>
      </c>
      <c r="V335" s="13" t="s">
        <v>101</v>
      </c>
      <c r="W335" t="s">
        <v>204</v>
      </c>
      <c r="X335" s="16" t="str">
        <f t="shared" si="53"/>
        <v xml:space="preserve">Mediacom (Switzerland) - CHE - Volkswagen AG - 2016_Passat_GTE - </v>
      </c>
      <c r="Y335" s="17" t="s">
        <v>410</v>
      </c>
      <c r="Z335" s="16" t="str">
        <f t="shared" si="54"/>
        <v>Mediacom (Switzerland)</v>
      </c>
      <c r="AA335" s="16" t="str">
        <f t="shared" si="55"/>
        <v>Mediacom (Switzerland) - CHE - Volkswagen AG</v>
      </c>
      <c r="AB335" s="16" t="str">
        <f t="shared" si="56"/>
        <v>Xaxis Premium_XAXIS-XP-HP-F</v>
      </c>
      <c r="AC335" s="16" t="str">
        <f>VLOOKUP($U335,Sheet3!$A$1:$D$438,3,FALSE)</f>
        <v>22.02.2016</v>
      </c>
      <c r="AD335" s="16" t="str">
        <f>VLOOKUP($U335,Sheet3!$A$1:$D$438,4,FALSE)</f>
        <v>20.03.2016</v>
      </c>
      <c r="AE335" s="20" t="str">
        <f t="shared" si="57"/>
        <v>Xaxis Premium_XAXIS-XP-HP-F_Februar 2016</v>
      </c>
      <c r="AF335" s="20" t="s">
        <v>415</v>
      </c>
      <c r="AG335" s="20" t="str">
        <f t="shared" si="58"/>
        <v>Xaxis Premium</v>
      </c>
      <c r="AH335" s="20" t="s">
        <v>420</v>
      </c>
      <c r="AI335" s="21">
        <f t="shared" si="59"/>
        <v>19.000048494253431</v>
      </c>
      <c r="AJ335" s="21">
        <f t="shared" si="60"/>
        <v>783.6</v>
      </c>
      <c r="AK335" s="22">
        <f t="shared" si="61"/>
        <v>41242</v>
      </c>
      <c r="AL335" s="20" t="s">
        <v>659</v>
      </c>
      <c r="AM335" s="20">
        <f>$AJ335*VLOOKUP($AL335,Sheet2!$C$1:$D$66,2,FALSE)</f>
        <v>283.20404010832175</v>
      </c>
    </row>
    <row r="336" spans="1:39" x14ac:dyDescent="0.25">
      <c r="A336" s="1">
        <v>42433</v>
      </c>
      <c r="B336" s="2">
        <v>18098</v>
      </c>
      <c r="C336" s="3">
        <v>0</v>
      </c>
      <c r="D336" s="4">
        <v>5</v>
      </c>
      <c r="E336" s="5" t="s">
        <v>59</v>
      </c>
      <c r="F336" s="6">
        <v>172.22</v>
      </c>
      <c r="G336" s="7" t="s">
        <v>22</v>
      </c>
      <c r="H336" s="8" t="s">
        <v>23</v>
      </c>
      <c r="I336" s="9">
        <v>29.777999999999999</v>
      </c>
      <c r="J336" s="6">
        <v>0</v>
      </c>
      <c r="K336" s="6">
        <v>54.8</v>
      </c>
      <c r="L336" s="6">
        <v>684.9</v>
      </c>
      <c r="M336" s="6">
        <v>739.7</v>
      </c>
      <c r="N336" s="10" t="s">
        <v>26</v>
      </c>
      <c r="O336" s="10" t="s">
        <v>161</v>
      </c>
      <c r="P336" s="11" t="s">
        <v>32</v>
      </c>
      <c r="Q336" s="11" t="s">
        <v>52</v>
      </c>
      <c r="R336" s="1">
        <v>42370</v>
      </c>
      <c r="S336" s="1">
        <v>42593</v>
      </c>
      <c r="T336" s="12" t="s">
        <v>25</v>
      </c>
      <c r="U336" s="13" t="s">
        <v>390</v>
      </c>
      <c r="V336" s="13" t="s">
        <v>101</v>
      </c>
      <c r="W336" t="s">
        <v>204</v>
      </c>
      <c r="X336" s="16" t="str">
        <f t="shared" si="53"/>
        <v xml:space="preserve">Mediacom (Switzerland) - CHE - Volkswagen AG - 2016_Passat_GTE - </v>
      </c>
      <c r="Y336" s="17" t="s">
        <v>410</v>
      </c>
      <c r="Z336" s="16" t="str">
        <f t="shared" si="54"/>
        <v>Mediacom (Switzerland)</v>
      </c>
      <c r="AA336" s="16" t="str">
        <f t="shared" si="55"/>
        <v>Mediacom (Switzerland) - CHE - Volkswagen AG</v>
      </c>
      <c r="AB336" s="16" t="str">
        <f t="shared" si="56"/>
        <v>Xaxis Premium_XAXIS-XP-HP-F</v>
      </c>
      <c r="AC336" s="16" t="str">
        <f>VLOOKUP($U336,Sheet3!$A$1:$D$438,3,FALSE)</f>
        <v>22.02.2016</v>
      </c>
      <c r="AD336" s="16" t="str">
        <f>VLOOKUP($U336,Sheet3!$A$1:$D$438,4,FALSE)</f>
        <v>20.03.2016</v>
      </c>
      <c r="AE336" s="20" t="str">
        <f t="shared" si="57"/>
        <v>Xaxis Premium_XAXIS-XP-HP-F_Februar 2016</v>
      </c>
      <c r="AF336" s="20" t="s">
        <v>415</v>
      </c>
      <c r="AG336" s="20" t="str">
        <f t="shared" si="58"/>
        <v>Xaxis Premium</v>
      </c>
      <c r="AH336" s="20" t="s">
        <v>420</v>
      </c>
      <c r="AI336" s="21">
        <f t="shared" si="59"/>
        <v>23.00020149103365</v>
      </c>
      <c r="AJ336" s="21">
        <f t="shared" si="60"/>
        <v>684.9</v>
      </c>
      <c r="AK336" s="22">
        <f t="shared" si="61"/>
        <v>29778</v>
      </c>
      <c r="AL336" s="20" t="s">
        <v>659</v>
      </c>
      <c r="AM336" s="20">
        <f>$AJ336*VLOOKUP($AL336,Sheet2!$C$1:$D$66,2,FALSE)</f>
        <v>247.53247456634708</v>
      </c>
    </row>
    <row r="337" spans="1:39" x14ac:dyDescent="0.25">
      <c r="A337" s="1">
        <v>42433</v>
      </c>
      <c r="B337" s="2">
        <v>18098</v>
      </c>
      <c r="C337" s="3">
        <v>0</v>
      </c>
      <c r="D337" s="4">
        <v>3</v>
      </c>
      <c r="E337" s="5" t="s">
        <v>60</v>
      </c>
      <c r="F337" s="6">
        <v>82.63</v>
      </c>
      <c r="G337" s="7" t="s">
        <v>22</v>
      </c>
      <c r="H337" s="8" t="s">
        <v>23</v>
      </c>
      <c r="I337" s="9">
        <v>12.226000000000001</v>
      </c>
      <c r="J337" s="6">
        <v>0</v>
      </c>
      <c r="K337" s="6">
        <v>18.600000000000001</v>
      </c>
      <c r="L337" s="6">
        <v>232.3</v>
      </c>
      <c r="M337" s="6">
        <v>250.9</v>
      </c>
      <c r="N337" s="10" t="s">
        <v>26</v>
      </c>
      <c r="O337" s="10" t="s">
        <v>161</v>
      </c>
      <c r="P337" s="11" t="s">
        <v>32</v>
      </c>
      <c r="Q337" s="11" t="s">
        <v>52</v>
      </c>
      <c r="R337" s="1">
        <v>42370</v>
      </c>
      <c r="S337" s="1">
        <v>42593</v>
      </c>
      <c r="T337" s="12" t="s">
        <v>25</v>
      </c>
      <c r="U337" s="13" t="s">
        <v>390</v>
      </c>
      <c r="V337" s="13" t="s">
        <v>101</v>
      </c>
      <c r="W337" t="s">
        <v>204</v>
      </c>
      <c r="X337" s="16" t="str">
        <f t="shared" si="53"/>
        <v xml:space="preserve">Mediacom (Switzerland) - CHE - Volkswagen AG - 2016_Passat_GTE - </v>
      </c>
      <c r="Y337" s="17" t="s">
        <v>410</v>
      </c>
      <c r="Z337" s="16" t="str">
        <f t="shared" si="54"/>
        <v>Mediacom (Switzerland)</v>
      </c>
      <c r="AA337" s="16" t="str">
        <f t="shared" si="55"/>
        <v>Mediacom (Switzerland) - CHE - Volkswagen AG</v>
      </c>
      <c r="AB337" s="16" t="str">
        <f t="shared" si="56"/>
        <v>Xaxis Premium_XAXIS-XP-HP-I</v>
      </c>
      <c r="AC337" s="16" t="str">
        <f>VLOOKUP($U337,Sheet3!$A$1:$D$438,3,FALSE)</f>
        <v>22.02.2016</v>
      </c>
      <c r="AD337" s="16" t="str">
        <f>VLOOKUP($U337,Sheet3!$A$1:$D$438,4,FALSE)</f>
        <v>20.03.2016</v>
      </c>
      <c r="AE337" s="20" t="str">
        <f t="shared" si="57"/>
        <v>Xaxis Premium_XAXIS-XP-HP-I_Februar 2016</v>
      </c>
      <c r="AF337" s="20" t="s">
        <v>415</v>
      </c>
      <c r="AG337" s="20" t="str">
        <f t="shared" si="58"/>
        <v>Xaxis Premium</v>
      </c>
      <c r="AH337" s="20" t="s">
        <v>420</v>
      </c>
      <c r="AI337" s="21">
        <f t="shared" si="59"/>
        <v>19.000490757402257</v>
      </c>
      <c r="AJ337" s="21">
        <f t="shared" si="60"/>
        <v>232.3</v>
      </c>
      <c r="AK337" s="22">
        <f t="shared" si="61"/>
        <v>12226</v>
      </c>
      <c r="AL337" s="20" t="s">
        <v>659</v>
      </c>
      <c r="AM337" s="20">
        <f>$AJ337*VLOOKUP($AL337,Sheet2!$C$1:$D$66,2,FALSE)</f>
        <v>83.956481007099484</v>
      </c>
    </row>
    <row r="338" spans="1:39" x14ac:dyDescent="0.25">
      <c r="A338" s="1">
        <v>42433</v>
      </c>
      <c r="B338" s="2">
        <v>18098</v>
      </c>
      <c r="C338" s="3">
        <v>0</v>
      </c>
      <c r="D338" s="4">
        <v>6</v>
      </c>
      <c r="E338" s="5" t="s">
        <v>60</v>
      </c>
      <c r="F338" s="6">
        <v>54.92</v>
      </c>
      <c r="G338" s="7" t="s">
        <v>22</v>
      </c>
      <c r="H338" s="8" t="s">
        <v>23</v>
      </c>
      <c r="I338" s="9">
        <v>8.125</v>
      </c>
      <c r="J338" s="6">
        <v>0</v>
      </c>
      <c r="K338" s="6">
        <v>14.95</v>
      </c>
      <c r="L338" s="6">
        <v>186.9</v>
      </c>
      <c r="M338" s="6">
        <v>201.85</v>
      </c>
      <c r="N338" s="10" t="s">
        <v>26</v>
      </c>
      <c r="O338" s="10" t="s">
        <v>161</v>
      </c>
      <c r="P338" s="11" t="s">
        <v>32</v>
      </c>
      <c r="Q338" s="11" t="s">
        <v>52</v>
      </c>
      <c r="R338" s="1">
        <v>42370</v>
      </c>
      <c r="S338" s="1">
        <v>42593</v>
      </c>
      <c r="T338" s="12" t="s">
        <v>25</v>
      </c>
      <c r="U338" s="13" t="s">
        <v>390</v>
      </c>
      <c r="V338" s="13" t="s">
        <v>101</v>
      </c>
      <c r="W338" t="s">
        <v>204</v>
      </c>
      <c r="X338" s="16" t="str">
        <f t="shared" si="53"/>
        <v xml:space="preserve">Mediacom (Switzerland) - CHE - Volkswagen AG - 2016_Passat_GTE - </v>
      </c>
      <c r="Y338" s="17" t="s">
        <v>410</v>
      </c>
      <c r="Z338" s="16" t="str">
        <f t="shared" si="54"/>
        <v>Mediacom (Switzerland)</v>
      </c>
      <c r="AA338" s="16" t="str">
        <f t="shared" si="55"/>
        <v>Mediacom (Switzerland) - CHE - Volkswagen AG</v>
      </c>
      <c r="AB338" s="16" t="str">
        <f t="shared" si="56"/>
        <v>Xaxis Premium_XAXIS-XP-HP-I</v>
      </c>
      <c r="AC338" s="16" t="str">
        <f>VLOOKUP($U338,Sheet3!$A$1:$D$438,3,FALSE)</f>
        <v>22.02.2016</v>
      </c>
      <c r="AD338" s="16" t="str">
        <f>VLOOKUP($U338,Sheet3!$A$1:$D$438,4,FALSE)</f>
        <v>20.03.2016</v>
      </c>
      <c r="AE338" s="20" t="str">
        <f t="shared" si="57"/>
        <v>Xaxis Premium_XAXIS-XP-HP-I_Februar 2016</v>
      </c>
      <c r="AF338" s="20" t="s">
        <v>415</v>
      </c>
      <c r="AG338" s="20" t="str">
        <f t="shared" si="58"/>
        <v>Xaxis Premium</v>
      </c>
      <c r="AH338" s="20" t="s">
        <v>420</v>
      </c>
      <c r="AI338" s="21">
        <f t="shared" si="59"/>
        <v>23.003076923076925</v>
      </c>
      <c r="AJ338" s="21">
        <f t="shared" si="60"/>
        <v>186.9</v>
      </c>
      <c r="AK338" s="22">
        <f t="shared" si="61"/>
        <v>8125</v>
      </c>
      <c r="AL338" s="20" t="s">
        <v>659</v>
      </c>
      <c r="AM338" s="20">
        <f>$AJ338*VLOOKUP($AL338,Sheet2!$C$1:$D$66,2,FALSE)</f>
        <v>67.548283685866949</v>
      </c>
    </row>
    <row r="339" spans="1:39" x14ac:dyDescent="0.25">
      <c r="A339" s="1">
        <v>42433</v>
      </c>
      <c r="B339" s="2">
        <v>18098</v>
      </c>
      <c r="C339" s="3">
        <v>0</v>
      </c>
      <c r="D339" s="4">
        <v>7</v>
      </c>
      <c r="E339" s="5" t="s">
        <v>72</v>
      </c>
      <c r="F339" s="6">
        <v>1606.04</v>
      </c>
      <c r="G339" s="7" t="s">
        <v>22</v>
      </c>
      <c r="H339" s="8" t="s">
        <v>23</v>
      </c>
      <c r="I339" s="9">
        <v>95.004000000000005</v>
      </c>
      <c r="J339" s="6">
        <v>0</v>
      </c>
      <c r="K339" s="6">
        <v>220.4</v>
      </c>
      <c r="L339" s="6">
        <v>2755.1</v>
      </c>
      <c r="M339" s="6">
        <v>2975.5</v>
      </c>
      <c r="N339" s="10" t="s">
        <v>26</v>
      </c>
      <c r="O339" s="10" t="s">
        <v>161</v>
      </c>
      <c r="P339" s="11" t="s">
        <v>32</v>
      </c>
      <c r="Q339" s="11" t="s">
        <v>73</v>
      </c>
      <c r="R339" s="1">
        <v>42370</v>
      </c>
      <c r="S339" s="1">
        <v>42593</v>
      </c>
      <c r="T339" s="12" t="s">
        <v>25</v>
      </c>
      <c r="U339" s="13" t="s">
        <v>390</v>
      </c>
      <c r="V339" s="13" t="s">
        <v>101</v>
      </c>
      <c r="W339" t="s">
        <v>204</v>
      </c>
      <c r="X339" s="16" t="str">
        <f t="shared" si="53"/>
        <v xml:space="preserve">Mediacom (Switzerland) - CHE - Volkswagen AG - 2016_Passat_GTE - </v>
      </c>
      <c r="Y339" s="17" t="s">
        <v>410</v>
      </c>
      <c r="Z339" s="16" t="str">
        <f t="shared" si="54"/>
        <v>Mediacom (Switzerland)</v>
      </c>
      <c r="AA339" s="16" t="str">
        <f t="shared" si="55"/>
        <v>Mediacom (Switzerland) - CHE - Volkswagen AG</v>
      </c>
      <c r="AB339" s="16" t="str">
        <f t="shared" si="56"/>
        <v>Xaxis TV_XAXIS-XT-ROLLS-D</v>
      </c>
      <c r="AC339" s="16" t="str">
        <f>VLOOKUP($U339,Sheet3!$A$1:$D$438,3,FALSE)</f>
        <v>22.02.2016</v>
      </c>
      <c r="AD339" s="16" t="str">
        <f>VLOOKUP($U339,Sheet3!$A$1:$D$438,4,FALSE)</f>
        <v>20.03.2016</v>
      </c>
      <c r="AE339" s="20" t="str">
        <f t="shared" si="57"/>
        <v>Xaxis TV_XAXIS-XT-ROLLS-D_Februar 2016</v>
      </c>
      <c r="AF339" s="20" t="s">
        <v>816</v>
      </c>
      <c r="AG339" s="20" t="str">
        <f t="shared" si="58"/>
        <v>Xaxis TV</v>
      </c>
      <c r="AH339" s="20" t="s">
        <v>420</v>
      </c>
      <c r="AI339" s="21">
        <f t="shared" si="59"/>
        <v>28.999831586038482</v>
      </c>
      <c r="AJ339" s="21">
        <f t="shared" si="60"/>
        <v>2755.1</v>
      </c>
      <c r="AK339" s="22">
        <f t="shared" si="61"/>
        <v>95004</v>
      </c>
      <c r="AL339" s="20" t="s">
        <v>660</v>
      </c>
      <c r="AM339" s="20">
        <f>$AJ339*VLOOKUP($AL339,Sheet2!$C$1:$D$66,2,FALSE)</f>
        <v>1239.7950000000001</v>
      </c>
    </row>
    <row r="340" spans="1:39" x14ac:dyDescent="0.25">
      <c r="A340" s="1">
        <v>42433</v>
      </c>
      <c r="B340" s="2">
        <v>18098</v>
      </c>
      <c r="C340" s="3">
        <v>0</v>
      </c>
      <c r="D340" s="4">
        <v>8</v>
      </c>
      <c r="E340" s="5" t="s">
        <v>76</v>
      </c>
      <c r="F340" s="6">
        <v>206.7</v>
      </c>
      <c r="G340" s="7" t="s">
        <v>22</v>
      </c>
      <c r="H340" s="8" t="s">
        <v>23</v>
      </c>
      <c r="I340" s="9">
        <v>12.776999999999999</v>
      </c>
      <c r="J340" s="6">
        <v>0</v>
      </c>
      <c r="K340" s="6">
        <v>29.65</v>
      </c>
      <c r="L340" s="6">
        <v>370.55</v>
      </c>
      <c r="M340" s="6">
        <v>400.2</v>
      </c>
      <c r="N340" s="10" t="s">
        <v>26</v>
      </c>
      <c r="O340" s="10" t="s">
        <v>161</v>
      </c>
      <c r="P340" s="11" t="s">
        <v>32</v>
      </c>
      <c r="Q340" s="11" t="s">
        <v>73</v>
      </c>
      <c r="R340" s="1">
        <v>42370</v>
      </c>
      <c r="S340" s="1">
        <v>42593</v>
      </c>
      <c r="T340" s="12" t="s">
        <v>25</v>
      </c>
      <c r="U340" s="13" t="s">
        <v>390</v>
      </c>
      <c r="V340" s="13" t="s">
        <v>101</v>
      </c>
      <c r="W340" t="s">
        <v>204</v>
      </c>
      <c r="X340" s="16" t="str">
        <f t="shared" si="53"/>
        <v xml:space="preserve">Mediacom (Switzerland) - CHE - Volkswagen AG - 2016_Passat_GTE - </v>
      </c>
      <c r="Y340" s="17" t="s">
        <v>410</v>
      </c>
      <c r="Z340" s="16" t="str">
        <f t="shared" si="54"/>
        <v>Mediacom (Switzerland)</v>
      </c>
      <c r="AA340" s="16" t="str">
        <f t="shared" si="55"/>
        <v>Mediacom (Switzerland) - CHE - Volkswagen AG</v>
      </c>
      <c r="AB340" s="16" t="str">
        <f t="shared" si="56"/>
        <v>Xaxis TV_XAXIS-XT-ROLLS-F</v>
      </c>
      <c r="AC340" s="16" t="str">
        <f>VLOOKUP($U340,Sheet3!$A$1:$D$438,3,FALSE)</f>
        <v>22.02.2016</v>
      </c>
      <c r="AD340" s="16" t="str">
        <f>VLOOKUP($U340,Sheet3!$A$1:$D$438,4,FALSE)</f>
        <v>20.03.2016</v>
      </c>
      <c r="AE340" s="20" t="str">
        <f t="shared" si="57"/>
        <v>Xaxis TV_XAXIS-XT-ROLLS-F_Februar 2016</v>
      </c>
      <c r="AF340" s="20" t="s">
        <v>816</v>
      </c>
      <c r="AG340" s="20" t="str">
        <f t="shared" si="58"/>
        <v>Xaxis TV</v>
      </c>
      <c r="AH340" s="20" t="s">
        <v>420</v>
      </c>
      <c r="AI340" s="21">
        <f t="shared" si="59"/>
        <v>29.001330515770526</v>
      </c>
      <c r="AJ340" s="21">
        <f t="shared" si="60"/>
        <v>370.55</v>
      </c>
      <c r="AK340" s="22">
        <f t="shared" si="61"/>
        <v>12777</v>
      </c>
      <c r="AL340" s="20" t="s">
        <v>660</v>
      </c>
      <c r="AM340" s="20">
        <f>$AJ340*VLOOKUP($AL340,Sheet2!$C$1:$D$66,2,FALSE)</f>
        <v>166.7475</v>
      </c>
    </row>
    <row r="341" spans="1:39" x14ac:dyDescent="0.25">
      <c r="A341" s="1">
        <v>42433</v>
      </c>
      <c r="B341" s="2">
        <v>18098</v>
      </c>
      <c r="C341" s="3">
        <v>0</v>
      </c>
      <c r="D341" s="4">
        <v>9</v>
      </c>
      <c r="E341" s="5" t="s">
        <v>77</v>
      </c>
      <c r="F341" s="6">
        <v>149.52000000000001</v>
      </c>
      <c r="G341" s="7" t="s">
        <v>22</v>
      </c>
      <c r="H341" s="8" t="s">
        <v>23</v>
      </c>
      <c r="I341" s="9">
        <v>9.1590000000000007</v>
      </c>
      <c r="J341" s="6">
        <v>0</v>
      </c>
      <c r="K341" s="6">
        <v>21.25</v>
      </c>
      <c r="L341" s="6">
        <v>265.60000000000002</v>
      </c>
      <c r="M341" s="6">
        <v>286.85000000000002</v>
      </c>
      <c r="N341" s="10" t="s">
        <v>26</v>
      </c>
      <c r="O341" s="10" t="s">
        <v>161</v>
      </c>
      <c r="P341" s="11" t="s">
        <v>32</v>
      </c>
      <c r="Q341" s="11" t="s">
        <v>73</v>
      </c>
      <c r="R341" s="1">
        <v>42370</v>
      </c>
      <c r="S341" s="1">
        <v>42593</v>
      </c>
      <c r="T341" s="12" t="s">
        <v>25</v>
      </c>
      <c r="U341" s="13" t="s">
        <v>390</v>
      </c>
      <c r="V341" s="13" t="s">
        <v>101</v>
      </c>
      <c r="W341" t="s">
        <v>204</v>
      </c>
      <c r="X341" s="16" t="str">
        <f t="shared" si="53"/>
        <v xml:space="preserve">Mediacom (Switzerland) - CHE - Volkswagen AG - 2016_Passat_GTE - </v>
      </c>
      <c r="Y341" s="17" t="s">
        <v>410</v>
      </c>
      <c r="Z341" s="16" t="str">
        <f t="shared" si="54"/>
        <v>Mediacom (Switzerland)</v>
      </c>
      <c r="AA341" s="16" t="str">
        <f t="shared" si="55"/>
        <v>Mediacom (Switzerland) - CHE - Volkswagen AG</v>
      </c>
      <c r="AB341" s="16" t="str">
        <f t="shared" si="56"/>
        <v>Xaxis TV_XAXIS-XT-ROLLS-I</v>
      </c>
      <c r="AC341" s="16" t="str">
        <f>VLOOKUP($U341,Sheet3!$A$1:$D$438,3,FALSE)</f>
        <v>22.02.2016</v>
      </c>
      <c r="AD341" s="16" t="str">
        <f>VLOOKUP($U341,Sheet3!$A$1:$D$438,4,FALSE)</f>
        <v>20.03.2016</v>
      </c>
      <c r="AE341" s="20" t="str">
        <f t="shared" si="57"/>
        <v>Xaxis TV_XAXIS-XT-ROLLS-I_Februar 2016</v>
      </c>
      <c r="AF341" s="20" t="s">
        <v>816</v>
      </c>
      <c r="AG341" s="20" t="str">
        <f t="shared" si="58"/>
        <v>Xaxis TV</v>
      </c>
      <c r="AH341" s="20" t="s">
        <v>420</v>
      </c>
      <c r="AI341" s="21">
        <f t="shared" si="59"/>
        <v>28.998798995523529</v>
      </c>
      <c r="AJ341" s="21">
        <f t="shared" si="60"/>
        <v>265.60000000000002</v>
      </c>
      <c r="AK341" s="22">
        <f t="shared" si="61"/>
        <v>9159</v>
      </c>
      <c r="AL341" s="20" t="s">
        <v>660</v>
      </c>
      <c r="AM341" s="20">
        <f>$AJ341*VLOOKUP($AL341,Sheet2!$C$1:$D$66,2,FALSE)</f>
        <v>119.52000000000001</v>
      </c>
    </row>
    <row r="342" spans="1:39" x14ac:dyDescent="0.25">
      <c r="A342" s="1">
        <v>42433</v>
      </c>
      <c r="B342" s="2">
        <v>18099</v>
      </c>
      <c r="C342" s="3">
        <v>0</v>
      </c>
      <c r="D342" s="4">
        <v>1</v>
      </c>
      <c r="E342" s="5" t="s">
        <v>72</v>
      </c>
      <c r="F342" s="6">
        <v>249.69</v>
      </c>
      <c r="G342" s="7" t="s">
        <v>22</v>
      </c>
      <c r="H342" s="8" t="s">
        <v>23</v>
      </c>
      <c r="I342" s="9">
        <v>14.77</v>
      </c>
      <c r="J342" s="6">
        <v>0</v>
      </c>
      <c r="K342" s="6">
        <v>34.25</v>
      </c>
      <c r="L342" s="6">
        <v>428.35</v>
      </c>
      <c r="M342" s="6">
        <v>462.6</v>
      </c>
      <c r="N342" s="10" t="s">
        <v>97</v>
      </c>
      <c r="O342" s="10" t="s">
        <v>161</v>
      </c>
      <c r="P342" s="11" t="s">
        <v>32</v>
      </c>
      <c r="Q342" s="11" t="s">
        <v>73</v>
      </c>
      <c r="R342" s="1">
        <v>42370</v>
      </c>
      <c r="S342" s="1">
        <v>42593</v>
      </c>
      <c r="T342" s="12" t="s">
        <v>25</v>
      </c>
      <c r="U342" s="13" t="s">
        <v>399</v>
      </c>
      <c r="V342" s="13" t="s">
        <v>101</v>
      </c>
      <c r="W342" t="s">
        <v>205</v>
      </c>
      <c r="X342" s="16" t="str">
        <f t="shared" si="53"/>
        <v xml:space="preserve">Mediacom (Switzerland) - CHE - Volkswagen Nutzfahrzeuge - 2016_Nutzfahrzeuge_-_T6 - </v>
      </c>
      <c r="Y342" s="17" t="s">
        <v>410</v>
      </c>
      <c r="Z342" s="16" t="str">
        <f t="shared" si="54"/>
        <v>Mediacom (Switzerland)</v>
      </c>
      <c r="AA342" s="16" t="str">
        <f t="shared" si="55"/>
        <v>Mediacom (Switzerland) - CHE - Volkswagen Nutzfahrzeuge</v>
      </c>
      <c r="AB342" s="16" t="str">
        <f t="shared" si="56"/>
        <v>Xaxis TV_XAXIS-XT-ROLLS-D</v>
      </c>
      <c r="AC342" s="16" t="str">
        <f>VLOOKUP($U342,Sheet3!$A$1:$D$438,3,FALSE)</f>
        <v>11.01.2016</v>
      </c>
      <c r="AD342" s="16" t="str">
        <f>VLOOKUP($U342,Sheet3!$A$1:$D$438,4,FALSE)</f>
        <v>07.02.2016</v>
      </c>
      <c r="AE342" s="20" t="str">
        <f t="shared" si="57"/>
        <v>Xaxis TV_XAXIS-XT-ROLLS-D_Februar 2016</v>
      </c>
      <c r="AF342" s="20" t="s">
        <v>816</v>
      </c>
      <c r="AG342" s="20" t="str">
        <f t="shared" si="58"/>
        <v>Xaxis TV</v>
      </c>
      <c r="AH342" s="20" t="s">
        <v>420</v>
      </c>
      <c r="AI342" s="21">
        <f t="shared" si="59"/>
        <v>29.00135409614083</v>
      </c>
      <c r="AJ342" s="21">
        <f t="shared" si="60"/>
        <v>428.35</v>
      </c>
      <c r="AK342" s="22">
        <f t="shared" si="61"/>
        <v>14770</v>
      </c>
      <c r="AL342" s="20" t="s">
        <v>660</v>
      </c>
      <c r="AM342" s="20">
        <f>$AJ342*VLOOKUP($AL342,Sheet2!$C$1:$D$66,2,FALSE)</f>
        <v>192.75750000000002</v>
      </c>
    </row>
    <row r="343" spans="1:39" x14ac:dyDescent="0.25">
      <c r="A343" s="1">
        <v>42433</v>
      </c>
      <c r="B343" s="2">
        <v>18099</v>
      </c>
      <c r="C343" s="3">
        <v>0</v>
      </c>
      <c r="D343" s="4">
        <v>2</v>
      </c>
      <c r="E343" s="5" t="s">
        <v>76</v>
      </c>
      <c r="F343" s="6">
        <v>140.21</v>
      </c>
      <c r="G343" s="7" t="s">
        <v>22</v>
      </c>
      <c r="H343" s="8" t="s">
        <v>23</v>
      </c>
      <c r="I343" s="9">
        <v>8.6669999999999998</v>
      </c>
      <c r="J343" s="6">
        <v>0</v>
      </c>
      <c r="K343" s="6">
        <v>20.100000000000001</v>
      </c>
      <c r="L343" s="6">
        <v>251.35</v>
      </c>
      <c r="M343" s="6">
        <v>271.45</v>
      </c>
      <c r="N343" s="10" t="s">
        <v>97</v>
      </c>
      <c r="O343" s="10" t="s">
        <v>161</v>
      </c>
      <c r="P343" s="11" t="s">
        <v>32</v>
      </c>
      <c r="Q343" s="11" t="s">
        <v>73</v>
      </c>
      <c r="R343" s="1">
        <v>42370</v>
      </c>
      <c r="S343" s="1">
        <v>42593</v>
      </c>
      <c r="T343" s="12" t="s">
        <v>25</v>
      </c>
      <c r="U343" s="13" t="s">
        <v>399</v>
      </c>
      <c r="V343" s="13" t="s">
        <v>101</v>
      </c>
      <c r="W343" t="s">
        <v>205</v>
      </c>
      <c r="X343" s="16" t="str">
        <f t="shared" si="53"/>
        <v xml:space="preserve">Mediacom (Switzerland) - CHE - Volkswagen Nutzfahrzeuge - 2016_Nutzfahrzeuge_-_T6 - </v>
      </c>
      <c r="Y343" s="17" t="s">
        <v>410</v>
      </c>
      <c r="Z343" s="16" t="str">
        <f t="shared" si="54"/>
        <v>Mediacom (Switzerland)</v>
      </c>
      <c r="AA343" s="16" t="str">
        <f t="shared" si="55"/>
        <v>Mediacom (Switzerland) - CHE - Volkswagen Nutzfahrzeuge</v>
      </c>
      <c r="AB343" s="16" t="str">
        <f t="shared" si="56"/>
        <v>Xaxis TV_XAXIS-XT-ROLLS-F</v>
      </c>
      <c r="AC343" s="16" t="str">
        <f>VLOOKUP($U343,Sheet3!$A$1:$D$438,3,FALSE)</f>
        <v>11.01.2016</v>
      </c>
      <c r="AD343" s="16" t="str">
        <f>VLOOKUP($U343,Sheet3!$A$1:$D$438,4,FALSE)</f>
        <v>07.02.2016</v>
      </c>
      <c r="AE343" s="20" t="str">
        <f t="shared" si="57"/>
        <v>Xaxis TV_XAXIS-XT-ROLLS-F_Februar 2016</v>
      </c>
      <c r="AF343" s="20" t="s">
        <v>816</v>
      </c>
      <c r="AG343" s="20" t="str">
        <f t="shared" si="58"/>
        <v>Xaxis TV</v>
      </c>
      <c r="AH343" s="20" t="s">
        <v>420</v>
      </c>
      <c r="AI343" s="21">
        <f t="shared" si="59"/>
        <v>29.000807661243797</v>
      </c>
      <c r="AJ343" s="21">
        <f t="shared" si="60"/>
        <v>251.35</v>
      </c>
      <c r="AK343" s="22">
        <f t="shared" si="61"/>
        <v>8667</v>
      </c>
      <c r="AL343" s="20" t="s">
        <v>660</v>
      </c>
      <c r="AM343" s="20">
        <f>$AJ343*VLOOKUP($AL343,Sheet2!$C$1:$D$66,2,FALSE)</f>
        <v>113.1075</v>
      </c>
    </row>
    <row r="344" spans="1:39" x14ac:dyDescent="0.25">
      <c r="A344" s="1">
        <v>42433</v>
      </c>
      <c r="B344" s="2">
        <v>18100</v>
      </c>
      <c r="C344" s="3">
        <v>0</v>
      </c>
      <c r="D344" s="4">
        <v>4</v>
      </c>
      <c r="E344" s="5" t="s">
        <v>72</v>
      </c>
      <c r="F344" s="6">
        <v>671.21</v>
      </c>
      <c r="G344" s="7" t="s">
        <v>22</v>
      </c>
      <c r="H344" s="8" t="s">
        <v>23</v>
      </c>
      <c r="I344" s="9">
        <v>39.704999999999998</v>
      </c>
      <c r="J344" s="6">
        <v>0</v>
      </c>
      <c r="K344" s="6">
        <v>92.1</v>
      </c>
      <c r="L344" s="6">
        <v>1151.45</v>
      </c>
      <c r="M344" s="6">
        <v>1243.55</v>
      </c>
      <c r="N344" s="10" t="s">
        <v>105</v>
      </c>
      <c r="O344" s="10" t="s">
        <v>161</v>
      </c>
      <c r="P344" s="11" t="s">
        <v>32</v>
      </c>
      <c r="Q344" s="11" t="s">
        <v>73</v>
      </c>
      <c r="R344" s="1">
        <v>42370</v>
      </c>
      <c r="S344" s="1">
        <v>42593</v>
      </c>
      <c r="T344" s="12" t="s">
        <v>25</v>
      </c>
      <c r="U344" s="13" t="s">
        <v>241</v>
      </c>
      <c r="V344" s="13" t="s">
        <v>101</v>
      </c>
      <c r="W344" t="s">
        <v>189</v>
      </c>
      <c r="X344" s="16" t="str">
        <f t="shared" si="53"/>
        <v xml:space="preserve">Mediacom (Switzerland) - CHE - BSH - 2016_Online_Kampagne_2016 - </v>
      </c>
      <c r="Y344" s="17" t="s">
        <v>410</v>
      </c>
      <c r="Z344" s="16" t="str">
        <f t="shared" si="54"/>
        <v>Mediacom (Switzerland)</v>
      </c>
      <c r="AA344" s="16" t="str">
        <f t="shared" si="55"/>
        <v>Mediacom (Switzerland) - CHE - BSH</v>
      </c>
      <c r="AB344" s="16" t="str">
        <f t="shared" si="56"/>
        <v>Xaxis TV_XAXIS-XT-ROLLS-D</v>
      </c>
      <c r="AC344" s="16" t="str">
        <f>VLOOKUP($U344,Sheet3!$A$1:$D$438,3,FALSE)</f>
        <v>08.02.2016</v>
      </c>
      <c r="AD344" s="16" t="str">
        <f>VLOOKUP($U344,Sheet3!$A$1:$D$438,4,FALSE)</f>
        <v>16.10.2016</v>
      </c>
      <c r="AE344" s="20" t="str">
        <f t="shared" si="57"/>
        <v>Xaxis TV_XAXIS-XT-ROLLS-D_Februar 2016</v>
      </c>
      <c r="AF344" s="20" t="s">
        <v>816</v>
      </c>
      <c r="AG344" s="20" t="str">
        <f t="shared" si="58"/>
        <v>Xaxis TV</v>
      </c>
      <c r="AH344" s="20" t="s">
        <v>420</v>
      </c>
      <c r="AI344" s="21">
        <f t="shared" si="59"/>
        <v>29.000125928724341</v>
      </c>
      <c r="AJ344" s="21">
        <f t="shared" si="60"/>
        <v>1151.45</v>
      </c>
      <c r="AK344" s="22">
        <f t="shared" si="61"/>
        <v>39705</v>
      </c>
      <c r="AL344" s="20" t="s">
        <v>660</v>
      </c>
      <c r="AM344" s="20">
        <f>$AJ344*VLOOKUP($AL344,Sheet2!$C$1:$D$66,2,FALSE)</f>
        <v>518.15250000000003</v>
      </c>
    </row>
    <row r="345" spans="1:39" x14ac:dyDescent="0.25">
      <c r="A345" s="1">
        <v>42433</v>
      </c>
      <c r="B345" s="2">
        <v>18100</v>
      </c>
      <c r="C345" s="3">
        <v>0</v>
      </c>
      <c r="D345" s="4">
        <v>5</v>
      </c>
      <c r="E345" s="5" t="s">
        <v>76</v>
      </c>
      <c r="F345" s="6">
        <v>275.79000000000002</v>
      </c>
      <c r="G345" s="7" t="s">
        <v>22</v>
      </c>
      <c r="H345" s="8" t="s">
        <v>23</v>
      </c>
      <c r="I345" s="9">
        <v>17.047999999999998</v>
      </c>
      <c r="J345" s="6">
        <v>0</v>
      </c>
      <c r="K345" s="6">
        <v>39.549999999999997</v>
      </c>
      <c r="L345" s="6">
        <v>494.4</v>
      </c>
      <c r="M345" s="6">
        <v>533.95000000000005</v>
      </c>
      <c r="N345" s="10" t="s">
        <v>105</v>
      </c>
      <c r="O345" s="10" t="s">
        <v>161</v>
      </c>
      <c r="P345" s="11" t="s">
        <v>32</v>
      </c>
      <c r="Q345" s="11" t="s">
        <v>73</v>
      </c>
      <c r="R345" s="1">
        <v>42370</v>
      </c>
      <c r="S345" s="1">
        <v>42593</v>
      </c>
      <c r="T345" s="12" t="s">
        <v>25</v>
      </c>
      <c r="U345" s="13" t="s">
        <v>241</v>
      </c>
      <c r="V345" s="13" t="s">
        <v>101</v>
      </c>
      <c r="W345" t="s">
        <v>189</v>
      </c>
      <c r="X345" s="16" t="str">
        <f t="shared" si="53"/>
        <v xml:space="preserve">Mediacom (Switzerland) - CHE - BSH - 2016_Online_Kampagne_2016 - </v>
      </c>
      <c r="Y345" s="17" t="s">
        <v>410</v>
      </c>
      <c r="Z345" s="16" t="str">
        <f t="shared" si="54"/>
        <v>Mediacom (Switzerland)</v>
      </c>
      <c r="AA345" s="16" t="str">
        <f t="shared" si="55"/>
        <v>Mediacom (Switzerland) - CHE - BSH</v>
      </c>
      <c r="AB345" s="16" t="str">
        <f t="shared" si="56"/>
        <v>Xaxis TV_XAXIS-XT-ROLLS-F</v>
      </c>
      <c r="AC345" s="16" t="str">
        <f>VLOOKUP($U345,Sheet3!$A$1:$D$438,3,FALSE)</f>
        <v>08.02.2016</v>
      </c>
      <c r="AD345" s="16" t="str">
        <f>VLOOKUP($U345,Sheet3!$A$1:$D$438,4,FALSE)</f>
        <v>16.10.2016</v>
      </c>
      <c r="AE345" s="20" t="str">
        <f t="shared" si="57"/>
        <v>Xaxis TV_XAXIS-XT-ROLLS-F_Februar 2016</v>
      </c>
      <c r="AF345" s="20" t="s">
        <v>816</v>
      </c>
      <c r="AG345" s="20" t="str">
        <f t="shared" si="58"/>
        <v>Xaxis TV</v>
      </c>
      <c r="AH345" s="20" t="s">
        <v>420</v>
      </c>
      <c r="AI345" s="21">
        <f t="shared" si="59"/>
        <v>29.000469263256687</v>
      </c>
      <c r="AJ345" s="21">
        <f t="shared" si="60"/>
        <v>494.4</v>
      </c>
      <c r="AK345" s="22">
        <f t="shared" si="61"/>
        <v>17048</v>
      </c>
      <c r="AL345" s="20" t="s">
        <v>660</v>
      </c>
      <c r="AM345" s="20">
        <f>$AJ345*VLOOKUP($AL345,Sheet2!$C$1:$D$66,2,FALSE)</f>
        <v>222.48</v>
      </c>
    </row>
    <row r="346" spans="1:39" x14ac:dyDescent="0.25">
      <c r="A346" s="1">
        <v>42433</v>
      </c>
      <c r="B346" s="2">
        <v>18100</v>
      </c>
      <c r="C346" s="3">
        <v>0</v>
      </c>
      <c r="D346" s="4">
        <v>6</v>
      </c>
      <c r="E346" s="5" t="s">
        <v>77</v>
      </c>
      <c r="F346" s="6">
        <v>84.81</v>
      </c>
      <c r="G346" s="7" t="s">
        <v>22</v>
      </c>
      <c r="H346" s="8" t="s">
        <v>23</v>
      </c>
      <c r="I346" s="9">
        <v>5.1950000000000003</v>
      </c>
      <c r="J346" s="6">
        <v>0</v>
      </c>
      <c r="K346" s="6">
        <v>12.05</v>
      </c>
      <c r="L346" s="6">
        <v>150.65</v>
      </c>
      <c r="M346" s="6">
        <v>162.69999999999999</v>
      </c>
      <c r="N346" s="10" t="s">
        <v>105</v>
      </c>
      <c r="O346" s="10" t="s">
        <v>161</v>
      </c>
      <c r="P346" s="11" t="s">
        <v>32</v>
      </c>
      <c r="Q346" s="11" t="s">
        <v>73</v>
      </c>
      <c r="R346" s="1">
        <v>42370</v>
      </c>
      <c r="S346" s="1">
        <v>42593</v>
      </c>
      <c r="T346" s="12" t="s">
        <v>25</v>
      </c>
      <c r="U346" s="13" t="s">
        <v>241</v>
      </c>
      <c r="V346" s="13" t="s">
        <v>101</v>
      </c>
      <c r="W346" t="s">
        <v>189</v>
      </c>
      <c r="X346" s="16" t="str">
        <f t="shared" si="53"/>
        <v xml:space="preserve">Mediacom (Switzerland) - CHE - BSH - 2016_Online_Kampagne_2016 - </v>
      </c>
      <c r="Y346" s="17" t="s">
        <v>410</v>
      </c>
      <c r="Z346" s="16" t="str">
        <f t="shared" si="54"/>
        <v>Mediacom (Switzerland)</v>
      </c>
      <c r="AA346" s="16" t="str">
        <f t="shared" si="55"/>
        <v>Mediacom (Switzerland) - CHE - BSH</v>
      </c>
      <c r="AB346" s="16" t="str">
        <f t="shared" si="56"/>
        <v>Xaxis TV_XAXIS-XT-ROLLS-I</v>
      </c>
      <c r="AC346" s="16" t="str">
        <f>VLOOKUP($U346,Sheet3!$A$1:$D$438,3,FALSE)</f>
        <v>08.02.2016</v>
      </c>
      <c r="AD346" s="16" t="str">
        <f>VLOOKUP($U346,Sheet3!$A$1:$D$438,4,FALSE)</f>
        <v>16.10.2016</v>
      </c>
      <c r="AE346" s="20" t="str">
        <f t="shared" si="57"/>
        <v>Xaxis TV_XAXIS-XT-ROLLS-I_Februar 2016</v>
      </c>
      <c r="AF346" s="20" t="s">
        <v>816</v>
      </c>
      <c r="AG346" s="20" t="str">
        <f t="shared" si="58"/>
        <v>Xaxis TV</v>
      </c>
      <c r="AH346" s="20" t="s">
        <v>420</v>
      </c>
      <c r="AI346" s="21">
        <f t="shared" si="59"/>
        <v>28.999037536092398</v>
      </c>
      <c r="AJ346" s="21">
        <f t="shared" si="60"/>
        <v>150.65</v>
      </c>
      <c r="AK346" s="22">
        <f t="shared" si="61"/>
        <v>5195</v>
      </c>
      <c r="AL346" s="20" t="s">
        <v>660</v>
      </c>
      <c r="AM346" s="20">
        <f>$AJ346*VLOOKUP($AL346,Sheet2!$C$1:$D$66,2,FALSE)</f>
        <v>67.792500000000004</v>
      </c>
    </row>
    <row r="347" spans="1:39" x14ac:dyDescent="0.25">
      <c r="A347" s="1">
        <v>42433</v>
      </c>
      <c r="B347" s="2">
        <v>18100</v>
      </c>
      <c r="C347" s="3">
        <v>0</v>
      </c>
      <c r="D347" s="4">
        <v>1</v>
      </c>
      <c r="E347" s="5" t="s">
        <v>53</v>
      </c>
      <c r="F347" s="6">
        <v>330.45</v>
      </c>
      <c r="G347" s="7" t="s">
        <v>22</v>
      </c>
      <c r="H347" s="8" t="s">
        <v>23</v>
      </c>
      <c r="I347" s="9">
        <v>51.904000000000003</v>
      </c>
      <c r="J347" s="6">
        <v>0</v>
      </c>
      <c r="K347" s="6">
        <v>78.900000000000006</v>
      </c>
      <c r="L347" s="6">
        <v>986.2</v>
      </c>
      <c r="M347" s="6">
        <v>1065.0999999999999</v>
      </c>
      <c r="N347" s="10" t="s">
        <v>105</v>
      </c>
      <c r="O347" s="10" t="s">
        <v>161</v>
      </c>
      <c r="P347" s="11" t="s">
        <v>32</v>
      </c>
      <c r="Q347" s="11" t="s">
        <v>52</v>
      </c>
      <c r="R347" s="1">
        <v>42370</v>
      </c>
      <c r="S347" s="1">
        <v>42593</v>
      </c>
      <c r="T347" s="12" t="s">
        <v>25</v>
      </c>
      <c r="U347" s="13" t="s">
        <v>241</v>
      </c>
      <c r="V347" s="13" t="s">
        <v>101</v>
      </c>
      <c r="W347" t="s">
        <v>189</v>
      </c>
      <c r="X347" s="16" t="str">
        <f t="shared" si="53"/>
        <v xml:space="preserve">Mediacom (Switzerland) - CHE - BSH - 2016_Online_Kampagne_2016 - </v>
      </c>
      <c r="Y347" s="17" t="s">
        <v>410</v>
      </c>
      <c r="Z347" s="16" t="str">
        <f t="shared" si="54"/>
        <v>Mediacom (Switzerland)</v>
      </c>
      <c r="AA347" s="16" t="str">
        <f t="shared" si="55"/>
        <v>Mediacom (Switzerland) - CHE - BSH</v>
      </c>
      <c r="AB347" s="16" t="str">
        <f t="shared" si="56"/>
        <v>Xaxis Premium_XAXIS-XP-HP-D</v>
      </c>
      <c r="AC347" s="16" t="str">
        <f>VLOOKUP($U347,Sheet3!$A$1:$D$438,3,FALSE)</f>
        <v>08.02.2016</v>
      </c>
      <c r="AD347" s="16" t="str">
        <f>VLOOKUP($U347,Sheet3!$A$1:$D$438,4,FALSE)</f>
        <v>16.10.2016</v>
      </c>
      <c r="AE347" s="20" t="str">
        <f t="shared" si="57"/>
        <v>Xaxis Premium_XAXIS-XP-HP-D_Februar 2016</v>
      </c>
      <c r="AF347" s="20" t="s">
        <v>415</v>
      </c>
      <c r="AG347" s="20" t="str">
        <f t="shared" si="58"/>
        <v>Xaxis Premium</v>
      </c>
      <c r="AH347" s="20" t="s">
        <v>420</v>
      </c>
      <c r="AI347" s="21">
        <f t="shared" si="59"/>
        <v>19.00046239210851</v>
      </c>
      <c r="AJ347" s="21">
        <f t="shared" si="60"/>
        <v>986.2</v>
      </c>
      <c r="AK347" s="22">
        <f t="shared" si="61"/>
        <v>51904</v>
      </c>
      <c r="AL347" s="20" t="s">
        <v>659</v>
      </c>
      <c r="AM347" s="20">
        <f>$AJ347*VLOOKUP($AL347,Sheet2!$C$1:$D$66,2,FALSE)</f>
        <v>356.42652418941674</v>
      </c>
    </row>
    <row r="348" spans="1:39" x14ac:dyDescent="0.25">
      <c r="A348" s="1">
        <v>42433</v>
      </c>
      <c r="B348" s="2">
        <v>18100</v>
      </c>
      <c r="C348" s="3">
        <v>0</v>
      </c>
      <c r="D348" s="4">
        <v>2</v>
      </c>
      <c r="E348" s="5" t="s">
        <v>59</v>
      </c>
      <c r="F348" s="6">
        <v>100.11</v>
      </c>
      <c r="G348" s="7" t="s">
        <v>22</v>
      </c>
      <c r="H348" s="8" t="s">
        <v>23</v>
      </c>
      <c r="I348" s="9">
        <v>17.309999999999999</v>
      </c>
      <c r="J348" s="6">
        <v>0</v>
      </c>
      <c r="K348" s="6">
        <v>26.3</v>
      </c>
      <c r="L348" s="6">
        <v>328.9</v>
      </c>
      <c r="M348" s="6">
        <v>355.2</v>
      </c>
      <c r="N348" s="10" t="s">
        <v>105</v>
      </c>
      <c r="O348" s="10" t="s">
        <v>161</v>
      </c>
      <c r="P348" s="11" t="s">
        <v>32</v>
      </c>
      <c r="Q348" s="11" t="s">
        <v>52</v>
      </c>
      <c r="R348" s="1">
        <v>42370</v>
      </c>
      <c r="S348" s="1">
        <v>42593</v>
      </c>
      <c r="T348" s="12" t="s">
        <v>25</v>
      </c>
      <c r="U348" s="13" t="s">
        <v>241</v>
      </c>
      <c r="V348" s="13" t="s">
        <v>101</v>
      </c>
      <c r="W348" t="s">
        <v>189</v>
      </c>
      <c r="X348" s="16" t="str">
        <f t="shared" si="53"/>
        <v xml:space="preserve">Mediacom (Switzerland) - CHE - BSH - 2016_Online_Kampagne_2016 - </v>
      </c>
      <c r="Y348" s="17" t="s">
        <v>410</v>
      </c>
      <c r="Z348" s="16" t="str">
        <f t="shared" si="54"/>
        <v>Mediacom (Switzerland)</v>
      </c>
      <c r="AA348" s="16" t="str">
        <f t="shared" si="55"/>
        <v>Mediacom (Switzerland) - CHE - BSH</v>
      </c>
      <c r="AB348" s="16" t="str">
        <f t="shared" si="56"/>
        <v>Xaxis Premium_XAXIS-XP-HP-F</v>
      </c>
      <c r="AC348" s="16" t="str">
        <f>VLOOKUP($U348,Sheet3!$A$1:$D$438,3,FALSE)</f>
        <v>08.02.2016</v>
      </c>
      <c r="AD348" s="16" t="str">
        <f>VLOOKUP($U348,Sheet3!$A$1:$D$438,4,FALSE)</f>
        <v>16.10.2016</v>
      </c>
      <c r="AE348" s="20" t="str">
        <f t="shared" si="57"/>
        <v>Xaxis Premium_XAXIS-XP-HP-F_Februar 2016</v>
      </c>
      <c r="AF348" s="20" t="s">
        <v>415</v>
      </c>
      <c r="AG348" s="20" t="str">
        <f t="shared" si="58"/>
        <v>Xaxis Premium</v>
      </c>
      <c r="AH348" s="20" t="s">
        <v>420</v>
      </c>
      <c r="AI348" s="21">
        <f t="shared" si="59"/>
        <v>19.000577700751009</v>
      </c>
      <c r="AJ348" s="21">
        <f t="shared" si="60"/>
        <v>328.9</v>
      </c>
      <c r="AK348" s="22">
        <f t="shared" si="61"/>
        <v>17310</v>
      </c>
      <c r="AL348" s="20" t="s">
        <v>659</v>
      </c>
      <c r="AM348" s="20">
        <f>$AJ348*VLOOKUP($AL348,Sheet2!$C$1:$D$66,2,FALSE)</f>
        <v>118.86907706945766</v>
      </c>
    </row>
    <row r="349" spans="1:39" x14ac:dyDescent="0.25">
      <c r="A349" s="1">
        <v>42433</v>
      </c>
      <c r="B349" s="2">
        <v>18100</v>
      </c>
      <c r="C349" s="3">
        <v>0</v>
      </c>
      <c r="D349" s="4">
        <v>3</v>
      </c>
      <c r="E349" s="5" t="s">
        <v>60</v>
      </c>
      <c r="F349" s="6">
        <v>65.53</v>
      </c>
      <c r="G349" s="7" t="s">
        <v>22</v>
      </c>
      <c r="H349" s="8" t="s">
        <v>23</v>
      </c>
      <c r="I349" s="9">
        <v>9.6959999999999997</v>
      </c>
      <c r="J349" s="6">
        <v>0</v>
      </c>
      <c r="K349" s="6">
        <v>14.75</v>
      </c>
      <c r="L349" s="6">
        <v>184.2</v>
      </c>
      <c r="M349" s="6">
        <v>198.95</v>
      </c>
      <c r="N349" s="10" t="s">
        <v>105</v>
      </c>
      <c r="O349" s="10" t="s">
        <v>161</v>
      </c>
      <c r="P349" s="11" t="s">
        <v>32</v>
      </c>
      <c r="Q349" s="11" t="s">
        <v>52</v>
      </c>
      <c r="R349" s="1">
        <v>42370</v>
      </c>
      <c r="S349" s="1">
        <v>42593</v>
      </c>
      <c r="T349" s="12" t="s">
        <v>25</v>
      </c>
      <c r="U349" s="13" t="s">
        <v>241</v>
      </c>
      <c r="V349" s="13" t="s">
        <v>101</v>
      </c>
      <c r="W349" t="s">
        <v>189</v>
      </c>
      <c r="X349" s="16" t="str">
        <f t="shared" si="53"/>
        <v xml:space="preserve">Mediacom (Switzerland) - CHE - BSH - 2016_Online_Kampagne_2016 - </v>
      </c>
      <c r="Y349" s="17" t="s">
        <v>410</v>
      </c>
      <c r="Z349" s="16" t="str">
        <f t="shared" si="54"/>
        <v>Mediacom (Switzerland)</v>
      </c>
      <c r="AA349" s="16" t="str">
        <f t="shared" si="55"/>
        <v>Mediacom (Switzerland) - CHE - BSH</v>
      </c>
      <c r="AB349" s="16" t="str">
        <f t="shared" si="56"/>
        <v>Xaxis Premium_XAXIS-XP-HP-I</v>
      </c>
      <c r="AC349" s="16" t="str">
        <f>VLOOKUP($U349,Sheet3!$A$1:$D$438,3,FALSE)</f>
        <v>08.02.2016</v>
      </c>
      <c r="AD349" s="16" t="str">
        <f>VLOOKUP($U349,Sheet3!$A$1:$D$438,4,FALSE)</f>
        <v>16.10.2016</v>
      </c>
      <c r="AE349" s="20" t="str">
        <f t="shared" si="57"/>
        <v>Xaxis Premium_XAXIS-XP-HP-I_Februar 2016</v>
      </c>
      <c r="AF349" s="20" t="s">
        <v>415</v>
      </c>
      <c r="AG349" s="20" t="str">
        <f t="shared" si="58"/>
        <v>Xaxis Premium</v>
      </c>
      <c r="AH349" s="20" t="s">
        <v>420</v>
      </c>
      <c r="AI349" s="21">
        <f t="shared" si="59"/>
        <v>18.997524752475247</v>
      </c>
      <c r="AJ349" s="21">
        <f t="shared" si="60"/>
        <v>184.2</v>
      </c>
      <c r="AK349" s="22">
        <f t="shared" si="61"/>
        <v>9696</v>
      </c>
      <c r="AL349" s="20" t="s">
        <v>659</v>
      </c>
      <c r="AM349" s="20">
        <f>$AJ349*VLOOKUP($AL349,Sheet2!$C$1:$D$66,2,FALSE)</f>
        <v>66.572465783502892</v>
      </c>
    </row>
    <row r="350" spans="1:39" x14ac:dyDescent="0.25">
      <c r="A350" s="1">
        <v>42433</v>
      </c>
      <c r="B350" s="2">
        <v>18101</v>
      </c>
      <c r="C350" s="3">
        <v>0</v>
      </c>
      <c r="D350" s="4">
        <v>1</v>
      </c>
      <c r="E350" s="5" t="s">
        <v>53</v>
      </c>
      <c r="F350" s="6">
        <v>606.30999999999995</v>
      </c>
      <c r="G350" s="7" t="s">
        <v>22</v>
      </c>
      <c r="H350" s="8" t="s">
        <v>23</v>
      </c>
      <c r="I350" s="9">
        <v>95.234999999999999</v>
      </c>
      <c r="J350" s="6">
        <v>0</v>
      </c>
      <c r="K350" s="6">
        <v>144.75</v>
      </c>
      <c r="L350" s="6">
        <v>1809.45</v>
      </c>
      <c r="M350" s="6">
        <v>1954.2</v>
      </c>
      <c r="N350" s="10" t="s">
        <v>55</v>
      </c>
      <c r="O350" s="10" t="s">
        <v>163</v>
      </c>
      <c r="P350" s="11" t="s">
        <v>32</v>
      </c>
      <c r="Q350" s="11" t="s">
        <v>52</v>
      </c>
      <c r="R350" s="1">
        <v>42370</v>
      </c>
      <c r="S350" s="1">
        <v>42593</v>
      </c>
      <c r="T350" s="12" t="s">
        <v>25</v>
      </c>
      <c r="U350" s="13" t="s">
        <v>106</v>
      </c>
      <c r="V350" s="13" t="s">
        <v>101</v>
      </c>
      <c r="W350" t="s">
        <v>206</v>
      </c>
      <c r="X350" s="16" t="str">
        <f t="shared" si="53"/>
        <v xml:space="preserve">Mindshare (Switzerland) - CHE - FORD MOTOR COMPANY - 2016_Vignale - </v>
      </c>
      <c r="Y350" s="17" t="s">
        <v>410</v>
      </c>
      <c r="Z350" s="16" t="str">
        <f t="shared" si="54"/>
        <v>Mindshare (Switzerland)</v>
      </c>
      <c r="AA350" s="16" t="str">
        <f t="shared" si="55"/>
        <v>Mindshare (Switzerland) - CHE - FORD MOTOR COMPANY</v>
      </c>
      <c r="AB350" s="16" t="str">
        <f t="shared" si="56"/>
        <v>Xaxis Premium_XAXIS-XP-HP-D</v>
      </c>
      <c r="AC350" s="16" t="str">
        <f>VLOOKUP($U350,Sheet3!$A$1:$D$438,3,FALSE)</f>
        <v>15.02.2016</v>
      </c>
      <c r="AD350" s="16" t="str">
        <f>VLOOKUP($U350,Sheet3!$A$1:$D$438,4,FALSE)</f>
        <v>20.03.2016</v>
      </c>
      <c r="AE350" s="20" t="str">
        <f t="shared" si="57"/>
        <v>Xaxis Premium_XAXIS-XP-HP-D_Februar 2016</v>
      </c>
      <c r="AF350" s="20" t="s">
        <v>415</v>
      </c>
      <c r="AG350" s="20" t="str">
        <f t="shared" si="58"/>
        <v>Xaxis Premium</v>
      </c>
      <c r="AH350" s="20" t="s">
        <v>420</v>
      </c>
      <c r="AI350" s="21">
        <f t="shared" si="59"/>
        <v>18.999842494881083</v>
      </c>
      <c r="AJ350" s="21">
        <f t="shared" si="60"/>
        <v>1809.45</v>
      </c>
      <c r="AK350" s="22">
        <f t="shared" si="61"/>
        <v>95235</v>
      </c>
      <c r="AL350" s="20" t="s">
        <v>659</v>
      </c>
      <c r="AM350" s="20">
        <f>$AJ350*VLOOKUP($AL350,Sheet2!$C$1:$D$66,2,FALSE)</f>
        <v>653.96063090097346</v>
      </c>
    </row>
    <row r="351" spans="1:39" x14ac:dyDescent="0.25">
      <c r="A351" s="1">
        <v>42433</v>
      </c>
      <c r="B351" s="2">
        <v>18101</v>
      </c>
      <c r="C351" s="3">
        <v>0</v>
      </c>
      <c r="D351" s="4">
        <v>2</v>
      </c>
      <c r="E351" s="5" t="s">
        <v>59</v>
      </c>
      <c r="F351" s="6">
        <v>123.03</v>
      </c>
      <c r="G351" s="7" t="s">
        <v>22</v>
      </c>
      <c r="H351" s="8" t="s">
        <v>23</v>
      </c>
      <c r="I351" s="9">
        <v>21.273</v>
      </c>
      <c r="J351" s="6">
        <v>0</v>
      </c>
      <c r="K351" s="6">
        <v>32.35</v>
      </c>
      <c r="L351" s="6">
        <v>404.2</v>
      </c>
      <c r="M351" s="6">
        <v>436.55</v>
      </c>
      <c r="N351" s="10" t="s">
        <v>55</v>
      </c>
      <c r="O351" s="10" t="s">
        <v>163</v>
      </c>
      <c r="P351" s="11" t="s">
        <v>32</v>
      </c>
      <c r="Q351" s="11" t="s">
        <v>52</v>
      </c>
      <c r="R351" s="1">
        <v>42370</v>
      </c>
      <c r="S351" s="1">
        <v>42593</v>
      </c>
      <c r="T351" s="12" t="s">
        <v>25</v>
      </c>
      <c r="U351" s="13" t="s">
        <v>106</v>
      </c>
      <c r="V351" s="13" t="s">
        <v>101</v>
      </c>
      <c r="W351" t="s">
        <v>206</v>
      </c>
      <c r="X351" s="16" t="str">
        <f t="shared" si="53"/>
        <v xml:space="preserve">Mindshare (Switzerland) - CHE - FORD MOTOR COMPANY - 2016_Vignale - </v>
      </c>
      <c r="Y351" s="17" t="s">
        <v>410</v>
      </c>
      <c r="Z351" s="16" t="str">
        <f t="shared" si="54"/>
        <v>Mindshare (Switzerland)</v>
      </c>
      <c r="AA351" s="16" t="str">
        <f t="shared" si="55"/>
        <v>Mindshare (Switzerland) - CHE - FORD MOTOR COMPANY</v>
      </c>
      <c r="AB351" s="16" t="str">
        <f t="shared" si="56"/>
        <v>Xaxis Premium_XAXIS-XP-HP-F</v>
      </c>
      <c r="AC351" s="16" t="str">
        <f>VLOOKUP($U351,Sheet3!$A$1:$D$438,3,FALSE)</f>
        <v>15.02.2016</v>
      </c>
      <c r="AD351" s="16" t="str">
        <f>VLOOKUP($U351,Sheet3!$A$1:$D$438,4,FALSE)</f>
        <v>20.03.2016</v>
      </c>
      <c r="AE351" s="20" t="str">
        <f t="shared" si="57"/>
        <v>Xaxis Premium_XAXIS-XP-HP-F_Februar 2016</v>
      </c>
      <c r="AF351" s="20" t="s">
        <v>415</v>
      </c>
      <c r="AG351" s="20" t="str">
        <f t="shared" si="58"/>
        <v>Xaxis Premium</v>
      </c>
      <c r="AH351" s="20" t="s">
        <v>420</v>
      </c>
      <c r="AI351" s="21">
        <f t="shared" si="59"/>
        <v>19.000611103276455</v>
      </c>
      <c r="AJ351" s="21">
        <f t="shared" si="60"/>
        <v>404.2</v>
      </c>
      <c r="AK351" s="22">
        <f t="shared" si="61"/>
        <v>21273</v>
      </c>
      <c r="AL351" s="20" t="s">
        <v>659</v>
      </c>
      <c r="AM351" s="20">
        <f>$AJ351*VLOOKUP($AL351,Sheet2!$C$1:$D$66,2,FALSE)</f>
        <v>146.08355412427724</v>
      </c>
    </row>
    <row r="352" spans="1:39" x14ac:dyDescent="0.25">
      <c r="A352" s="1">
        <v>42433</v>
      </c>
      <c r="B352" s="2">
        <v>18101</v>
      </c>
      <c r="C352" s="3">
        <v>0</v>
      </c>
      <c r="D352" s="4">
        <v>3</v>
      </c>
      <c r="E352" s="5" t="s">
        <v>60</v>
      </c>
      <c r="F352" s="6">
        <v>47.69</v>
      </c>
      <c r="G352" s="7" t="s">
        <v>22</v>
      </c>
      <c r="H352" s="8" t="s">
        <v>23</v>
      </c>
      <c r="I352" s="9">
        <v>7.056</v>
      </c>
      <c r="J352" s="6">
        <v>0</v>
      </c>
      <c r="K352" s="6">
        <v>10.7</v>
      </c>
      <c r="L352" s="6">
        <v>134.05000000000001</v>
      </c>
      <c r="M352" s="6">
        <v>144.75</v>
      </c>
      <c r="N352" s="10" t="s">
        <v>55</v>
      </c>
      <c r="O352" s="10" t="s">
        <v>163</v>
      </c>
      <c r="P352" s="11" t="s">
        <v>32</v>
      </c>
      <c r="Q352" s="11" t="s">
        <v>52</v>
      </c>
      <c r="R352" s="1">
        <v>42370</v>
      </c>
      <c r="S352" s="1">
        <v>42593</v>
      </c>
      <c r="T352" s="12" t="s">
        <v>25</v>
      </c>
      <c r="U352" s="13" t="s">
        <v>106</v>
      </c>
      <c r="V352" s="13" t="s">
        <v>101</v>
      </c>
      <c r="W352" t="s">
        <v>206</v>
      </c>
      <c r="X352" s="16" t="str">
        <f t="shared" si="53"/>
        <v xml:space="preserve">Mindshare (Switzerland) - CHE - FORD MOTOR COMPANY - 2016_Vignale - </v>
      </c>
      <c r="Y352" s="17" t="s">
        <v>410</v>
      </c>
      <c r="Z352" s="16" t="str">
        <f t="shared" si="54"/>
        <v>Mindshare (Switzerland)</v>
      </c>
      <c r="AA352" s="16" t="str">
        <f t="shared" si="55"/>
        <v>Mindshare (Switzerland) - CHE - FORD MOTOR COMPANY</v>
      </c>
      <c r="AB352" s="16" t="str">
        <f t="shared" si="56"/>
        <v>Xaxis Premium_XAXIS-XP-HP-I</v>
      </c>
      <c r="AC352" s="16" t="str">
        <f>VLOOKUP($U352,Sheet3!$A$1:$D$438,3,FALSE)</f>
        <v>15.02.2016</v>
      </c>
      <c r="AD352" s="16" t="str">
        <f>VLOOKUP($U352,Sheet3!$A$1:$D$438,4,FALSE)</f>
        <v>20.03.2016</v>
      </c>
      <c r="AE352" s="20" t="str">
        <f t="shared" si="57"/>
        <v>Xaxis Premium_XAXIS-XP-HP-I_Februar 2016</v>
      </c>
      <c r="AF352" s="20" t="s">
        <v>415</v>
      </c>
      <c r="AG352" s="20" t="str">
        <f t="shared" si="58"/>
        <v>Xaxis Premium</v>
      </c>
      <c r="AH352" s="20" t="s">
        <v>420</v>
      </c>
      <c r="AI352" s="21">
        <f t="shared" si="59"/>
        <v>18.998015873015873</v>
      </c>
      <c r="AJ352" s="21">
        <f t="shared" si="60"/>
        <v>134.05000000000001</v>
      </c>
      <c r="AK352" s="22">
        <f t="shared" si="61"/>
        <v>7056</v>
      </c>
      <c r="AL352" s="20" t="s">
        <v>659</v>
      </c>
      <c r="AM352" s="20">
        <f>$AJ352*VLOOKUP($AL352,Sheet2!$C$1:$D$66,2,FALSE)</f>
        <v>48.447551782185471</v>
      </c>
    </row>
    <row r="353" spans="1:39" x14ac:dyDescent="0.25">
      <c r="A353" s="1">
        <v>42433</v>
      </c>
      <c r="B353" s="2">
        <v>18101</v>
      </c>
      <c r="C353" s="3">
        <v>0</v>
      </c>
      <c r="D353" s="4">
        <v>4</v>
      </c>
      <c r="E353" s="5" t="s">
        <v>65</v>
      </c>
      <c r="F353" s="6">
        <v>476.69</v>
      </c>
      <c r="G353" s="7" t="s">
        <v>22</v>
      </c>
      <c r="H353" s="8" t="s">
        <v>23</v>
      </c>
      <c r="I353" s="9">
        <v>64.311999999999998</v>
      </c>
      <c r="J353" s="6">
        <v>0</v>
      </c>
      <c r="K353" s="6">
        <v>123.5</v>
      </c>
      <c r="L353" s="6">
        <v>1543.5</v>
      </c>
      <c r="M353" s="6">
        <v>1667</v>
      </c>
      <c r="N353" s="10" t="s">
        <v>55</v>
      </c>
      <c r="O353" s="10" t="s">
        <v>163</v>
      </c>
      <c r="P353" s="11" t="s">
        <v>32</v>
      </c>
      <c r="Q353" s="11" t="s">
        <v>52</v>
      </c>
      <c r="R353" s="1">
        <v>42370</v>
      </c>
      <c r="S353" s="1">
        <v>42593</v>
      </c>
      <c r="T353" s="12" t="s">
        <v>25</v>
      </c>
      <c r="U353" s="13" t="s">
        <v>106</v>
      </c>
      <c r="V353" s="13" t="s">
        <v>101</v>
      </c>
      <c r="W353" t="s">
        <v>206</v>
      </c>
      <c r="X353" s="16" t="str">
        <f t="shared" si="53"/>
        <v xml:space="preserve">Mindshare (Switzerland) - CHE - FORD MOTOR COMPANY - 2016_Vignale - </v>
      </c>
      <c r="Y353" s="17" t="s">
        <v>410</v>
      </c>
      <c r="Z353" s="16" t="str">
        <f t="shared" si="54"/>
        <v>Mindshare (Switzerland)</v>
      </c>
      <c r="AA353" s="16" t="str">
        <f t="shared" si="55"/>
        <v>Mindshare (Switzerland) - CHE - FORD MOTOR COMPANY</v>
      </c>
      <c r="AB353" s="16" t="str">
        <f t="shared" si="56"/>
        <v>Xaxis Premium_XAXIS-XP-WB-D</v>
      </c>
      <c r="AC353" s="16" t="str">
        <f>VLOOKUP($U353,Sheet3!$A$1:$D$438,3,FALSE)</f>
        <v>15.02.2016</v>
      </c>
      <c r="AD353" s="16" t="str">
        <f>VLOOKUP($U353,Sheet3!$A$1:$D$438,4,FALSE)</f>
        <v>20.03.2016</v>
      </c>
      <c r="AE353" s="20" t="str">
        <f t="shared" si="57"/>
        <v>Xaxis Premium_XAXIS-XP-WB-D_Februar 2016</v>
      </c>
      <c r="AF353" s="20" t="s">
        <v>415</v>
      </c>
      <c r="AG353" s="20" t="str">
        <f t="shared" si="58"/>
        <v>Xaxis Premium</v>
      </c>
      <c r="AH353" s="20" t="s">
        <v>420</v>
      </c>
      <c r="AI353" s="21">
        <f t="shared" si="59"/>
        <v>24.000186590371936</v>
      </c>
      <c r="AJ353" s="21">
        <f t="shared" si="60"/>
        <v>1543.5</v>
      </c>
      <c r="AK353" s="22">
        <f t="shared" si="61"/>
        <v>64312</v>
      </c>
      <c r="AL353" s="20" t="s">
        <v>665</v>
      </c>
      <c r="AM353" s="20">
        <f>$AJ353*VLOOKUP($AL353,Sheet2!$C$1:$D$66,2,FALSE)</f>
        <v>608.03250752569102</v>
      </c>
    </row>
    <row r="354" spans="1:39" x14ac:dyDescent="0.25">
      <c r="A354" s="1">
        <v>42433</v>
      </c>
      <c r="B354" s="2">
        <v>18101</v>
      </c>
      <c r="C354" s="3">
        <v>0</v>
      </c>
      <c r="D354" s="4">
        <v>5</v>
      </c>
      <c r="E354" s="5" t="s">
        <v>69</v>
      </c>
      <c r="F354" s="6">
        <v>142.22999999999999</v>
      </c>
      <c r="G354" s="7" t="s">
        <v>22</v>
      </c>
      <c r="H354" s="8" t="s">
        <v>23</v>
      </c>
      <c r="I354" s="9">
        <v>23.646000000000001</v>
      </c>
      <c r="J354" s="6">
        <v>0</v>
      </c>
      <c r="K354" s="6">
        <v>45.4</v>
      </c>
      <c r="L354" s="6">
        <v>567.5</v>
      </c>
      <c r="M354" s="6">
        <v>612.9</v>
      </c>
      <c r="N354" s="10" t="s">
        <v>55</v>
      </c>
      <c r="O354" s="10" t="s">
        <v>163</v>
      </c>
      <c r="P354" s="11" t="s">
        <v>32</v>
      </c>
      <c r="Q354" s="11" t="s">
        <v>52</v>
      </c>
      <c r="R354" s="1">
        <v>42370</v>
      </c>
      <c r="S354" s="1">
        <v>42593</v>
      </c>
      <c r="T354" s="12" t="s">
        <v>25</v>
      </c>
      <c r="U354" s="13" t="s">
        <v>106</v>
      </c>
      <c r="V354" s="13" t="s">
        <v>101</v>
      </c>
      <c r="W354" t="s">
        <v>206</v>
      </c>
      <c r="X354" s="16" t="str">
        <f t="shared" si="53"/>
        <v xml:space="preserve">Mindshare (Switzerland) - CHE - FORD MOTOR COMPANY - 2016_Vignale - </v>
      </c>
      <c r="Y354" s="17" t="s">
        <v>410</v>
      </c>
      <c r="Z354" s="16" t="str">
        <f t="shared" si="54"/>
        <v>Mindshare (Switzerland)</v>
      </c>
      <c r="AA354" s="16" t="str">
        <f t="shared" si="55"/>
        <v>Mindshare (Switzerland) - CHE - FORD MOTOR COMPANY</v>
      </c>
      <c r="AB354" s="16" t="str">
        <f t="shared" si="56"/>
        <v>Xaxis Premium_XAXIS-XP-WB-F</v>
      </c>
      <c r="AC354" s="16" t="str">
        <f>VLOOKUP($U354,Sheet3!$A$1:$D$438,3,FALSE)</f>
        <v>15.02.2016</v>
      </c>
      <c r="AD354" s="16" t="str">
        <f>VLOOKUP($U354,Sheet3!$A$1:$D$438,4,FALSE)</f>
        <v>20.03.2016</v>
      </c>
      <c r="AE354" s="20" t="str">
        <f t="shared" si="57"/>
        <v>Xaxis Premium_XAXIS-XP-WB-F_Februar 2016</v>
      </c>
      <c r="AF354" s="20" t="s">
        <v>415</v>
      </c>
      <c r="AG354" s="20" t="str">
        <f t="shared" si="58"/>
        <v>Xaxis Premium</v>
      </c>
      <c r="AH354" s="20" t="s">
        <v>420</v>
      </c>
      <c r="AI354" s="21">
        <f t="shared" si="59"/>
        <v>23.999830838196733</v>
      </c>
      <c r="AJ354" s="21">
        <f t="shared" si="60"/>
        <v>567.5</v>
      </c>
      <c r="AK354" s="22">
        <f t="shared" si="61"/>
        <v>23646</v>
      </c>
      <c r="AL354" s="20" t="s">
        <v>665</v>
      </c>
      <c r="AM354" s="20">
        <f>$AJ354*VLOOKUP($AL354,Sheet2!$C$1:$D$66,2,FALSE)</f>
        <v>223.55584581848376</v>
      </c>
    </row>
    <row r="355" spans="1:39" x14ac:dyDescent="0.25">
      <c r="A355" s="1">
        <v>42433</v>
      </c>
      <c r="B355" s="2">
        <v>18101</v>
      </c>
      <c r="C355" s="3">
        <v>0</v>
      </c>
      <c r="D355" s="4">
        <v>6</v>
      </c>
      <c r="E355" s="5" t="s">
        <v>70</v>
      </c>
      <c r="F355" s="6">
        <v>21.96</v>
      </c>
      <c r="G355" s="7" t="s">
        <v>22</v>
      </c>
      <c r="H355" s="8" t="s">
        <v>23</v>
      </c>
      <c r="I355" s="9">
        <v>3.8759999999999999</v>
      </c>
      <c r="J355" s="6">
        <v>0</v>
      </c>
      <c r="K355" s="6">
        <v>7.45</v>
      </c>
      <c r="L355" s="6">
        <v>93</v>
      </c>
      <c r="M355" s="6">
        <v>100.45</v>
      </c>
      <c r="N355" s="10" t="s">
        <v>55</v>
      </c>
      <c r="O355" s="10" t="s">
        <v>163</v>
      </c>
      <c r="P355" s="11" t="s">
        <v>32</v>
      </c>
      <c r="Q355" s="11" t="s">
        <v>52</v>
      </c>
      <c r="R355" s="1">
        <v>42370</v>
      </c>
      <c r="S355" s="1">
        <v>42593</v>
      </c>
      <c r="T355" s="12" t="s">
        <v>25</v>
      </c>
      <c r="U355" s="13" t="s">
        <v>106</v>
      </c>
      <c r="V355" s="13" t="s">
        <v>101</v>
      </c>
      <c r="W355" t="s">
        <v>206</v>
      </c>
      <c r="X355" s="16" t="str">
        <f t="shared" si="53"/>
        <v xml:space="preserve">Mindshare (Switzerland) - CHE - FORD MOTOR COMPANY - 2016_Vignale - </v>
      </c>
      <c r="Y355" s="17" t="s">
        <v>410</v>
      </c>
      <c r="Z355" s="16" t="str">
        <f t="shared" si="54"/>
        <v>Mindshare (Switzerland)</v>
      </c>
      <c r="AA355" s="16" t="str">
        <f t="shared" si="55"/>
        <v>Mindshare (Switzerland) - CHE - FORD MOTOR COMPANY</v>
      </c>
      <c r="AB355" s="16" t="str">
        <f t="shared" si="56"/>
        <v>Xaxis Premium_XAXIS-XP-WB-I</v>
      </c>
      <c r="AC355" s="16" t="str">
        <f>VLOOKUP($U355,Sheet3!$A$1:$D$438,3,FALSE)</f>
        <v>15.02.2016</v>
      </c>
      <c r="AD355" s="16" t="str">
        <f>VLOOKUP($U355,Sheet3!$A$1:$D$438,4,FALSE)</f>
        <v>20.03.2016</v>
      </c>
      <c r="AE355" s="20" t="str">
        <f t="shared" si="57"/>
        <v>Xaxis Premium_XAXIS-XP-WB-I_Februar 2016</v>
      </c>
      <c r="AF355" s="20" t="s">
        <v>415</v>
      </c>
      <c r="AG355" s="20" t="str">
        <f t="shared" si="58"/>
        <v>Xaxis Premium</v>
      </c>
      <c r="AH355" s="20" t="s">
        <v>420</v>
      </c>
      <c r="AI355" s="21">
        <f t="shared" si="59"/>
        <v>23.993808049535602</v>
      </c>
      <c r="AJ355" s="21">
        <f t="shared" si="60"/>
        <v>93</v>
      </c>
      <c r="AK355" s="22">
        <f t="shared" si="61"/>
        <v>3876</v>
      </c>
      <c r="AL355" s="20" t="s">
        <v>665</v>
      </c>
      <c r="AM355" s="20">
        <f>$AJ355*VLOOKUP($AL355,Sheet2!$C$1:$D$66,2,FALSE)</f>
        <v>36.635583543822008</v>
      </c>
    </row>
    <row r="356" spans="1:39" x14ac:dyDescent="0.25">
      <c r="A356" s="1">
        <v>42433</v>
      </c>
      <c r="B356" s="2">
        <v>18102</v>
      </c>
      <c r="C356" s="3">
        <v>0</v>
      </c>
      <c r="D356" s="4">
        <v>1</v>
      </c>
      <c r="E356" s="5" t="s">
        <v>53</v>
      </c>
      <c r="F356" s="6">
        <v>636.41</v>
      </c>
      <c r="G356" s="7" t="s">
        <v>22</v>
      </c>
      <c r="H356" s="8" t="s">
        <v>23</v>
      </c>
      <c r="I356" s="9">
        <v>99.962999999999994</v>
      </c>
      <c r="J356" s="6">
        <v>0</v>
      </c>
      <c r="K356" s="6">
        <v>151.94999999999999</v>
      </c>
      <c r="L356" s="6">
        <v>1899.3</v>
      </c>
      <c r="M356" s="6">
        <v>2051.25</v>
      </c>
      <c r="N356" s="10" t="s">
        <v>55</v>
      </c>
      <c r="O356" s="10" t="s">
        <v>163</v>
      </c>
      <c r="P356" s="11" t="s">
        <v>32</v>
      </c>
      <c r="Q356" s="11" t="s">
        <v>52</v>
      </c>
      <c r="R356" s="1">
        <v>42370</v>
      </c>
      <c r="S356" s="1">
        <v>42593</v>
      </c>
      <c r="T356" s="12" t="s">
        <v>25</v>
      </c>
      <c r="U356" s="13" t="s">
        <v>107</v>
      </c>
      <c r="V356" s="13" t="s">
        <v>101</v>
      </c>
      <c r="W356" t="s">
        <v>206</v>
      </c>
      <c r="X356" s="16" t="str">
        <f t="shared" si="53"/>
        <v xml:space="preserve">Mindshare (Switzerland) - CHE - FORD MOTOR COMPANY - 2016_Ranger - </v>
      </c>
      <c r="Y356" s="17" t="s">
        <v>410</v>
      </c>
      <c r="Z356" s="16" t="str">
        <f t="shared" si="54"/>
        <v>Mindshare (Switzerland)</v>
      </c>
      <c r="AA356" s="16" t="str">
        <f t="shared" si="55"/>
        <v>Mindshare (Switzerland) - CHE - FORD MOTOR COMPANY</v>
      </c>
      <c r="AB356" s="16" t="str">
        <f t="shared" si="56"/>
        <v>Xaxis Premium_XAXIS-XP-HP-D</v>
      </c>
      <c r="AC356" s="16" t="str">
        <f>VLOOKUP($U356,Sheet3!$A$1:$D$438,3,FALSE)</f>
        <v>22.02.2016</v>
      </c>
      <c r="AD356" s="16" t="str">
        <f>VLOOKUP($U356,Sheet3!$A$1:$D$438,4,FALSE)</f>
        <v>20.03.2016</v>
      </c>
      <c r="AE356" s="20" t="str">
        <f t="shared" si="57"/>
        <v>Xaxis Premium_XAXIS-XP-HP-D_Februar 2016</v>
      </c>
      <c r="AF356" s="20" t="s">
        <v>415</v>
      </c>
      <c r="AG356" s="20" t="str">
        <f t="shared" si="58"/>
        <v>Xaxis Premium</v>
      </c>
      <c r="AH356" s="20" t="s">
        <v>420</v>
      </c>
      <c r="AI356" s="21">
        <f t="shared" si="59"/>
        <v>19.000030011104108</v>
      </c>
      <c r="AJ356" s="21">
        <f t="shared" si="60"/>
        <v>1899.3</v>
      </c>
      <c r="AK356" s="22">
        <f t="shared" si="61"/>
        <v>99963</v>
      </c>
      <c r="AL356" s="20" t="s">
        <v>659</v>
      </c>
      <c r="AM356" s="20">
        <f>$AJ356*VLOOKUP($AL356,Sheet2!$C$1:$D$66,2,FALSE)</f>
        <v>686.4336822074215</v>
      </c>
    </row>
    <row r="357" spans="1:39" x14ac:dyDescent="0.25">
      <c r="A357" s="1">
        <v>42433</v>
      </c>
      <c r="B357" s="2">
        <v>18102</v>
      </c>
      <c r="C357" s="3">
        <v>0</v>
      </c>
      <c r="D357" s="4">
        <v>2</v>
      </c>
      <c r="E357" s="5" t="s">
        <v>59</v>
      </c>
      <c r="F357" s="6">
        <v>108.06</v>
      </c>
      <c r="G357" s="7" t="s">
        <v>22</v>
      </c>
      <c r="H357" s="8" t="s">
        <v>23</v>
      </c>
      <c r="I357" s="9">
        <v>18.684000000000001</v>
      </c>
      <c r="J357" s="6">
        <v>0</v>
      </c>
      <c r="K357" s="6">
        <v>28.4</v>
      </c>
      <c r="L357" s="6">
        <v>355</v>
      </c>
      <c r="M357" s="6">
        <v>383.4</v>
      </c>
      <c r="N357" s="10" t="s">
        <v>55</v>
      </c>
      <c r="O357" s="10" t="s">
        <v>163</v>
      </c>
      <c r="P357" s="11" t="s">
        <v>32</v>
      </c>
      <c r="Q357" s="11" t="s">
        <v>52</v>
      </c>
      <c r="R357" s="1">
        <v>42370</v>
      </c>
      <c r="S357" s="1">
        <v>42593</v>
      </c>
      <c r="T357" s="12" t="s">
        <v>25</v>
      </c>
      <c r="U357" s="13" t="s">
        <v>107</v>
      </c>
      <c r="V357" s="13" t="s">
        <v>101</v>
      </c>
      <c r="W357" t="s">
        <v>206</v>
      </c>
      <c r="X357" s="16" t="str">
        <f t="shared" si="53"/>
        <v xml:space="preserve">Mindshare (Switzerland) - CHE - FORD MOTOR COMPANY - 2016_Ranger - </v>
      </c>
      <c r="Y357" s="17" t="s">
        <v>410</v>
      </c>
      <c r="Z357" s="16" t="str">
        <f t="shared" si="54"/>
        <v>Mindshare (Switzerland)</v>
      </c>
      <c r="AA357" s="16" t="str">
        <f t="shared" si="55"/>
        <v>Mindshare (Switzerland) - CHE - FORD MOTOR COMPANY</v>
      </c>
      <c r="AB357" s="16" t="str">
        <f t="shared" si="56"/>
        <v>Xaxis Premium_XAXIS-XP-HP-F</v>
      </c>
      <c r="AC357" s="16" t="str">
        <f>VLOOKUP($U357,Sheet3!$A$1:$D$438,3,FALSE)</f>
        <v>22.02.2016</v>
      </c>
      <c r="AD357" s="16" t="str">
        <f>VLOOKUP($U357,Sheet3!$A$1:$D$438,4,FALSE)</f>
        <v>20.03.2016</v>
      </c>
      <c r="AE357" s="20" t="str">
        <f t="shared" si="57"/>
        <v>Xaxis Premium_XAXIS-XP-HP-F_Februar 2016</v>
      </c>
      <c r="AF357" s="20" t="s">
        <v>415</v>
      </c>
      <c r="AG357" s="20" t="str">
        <f t="shared" si="58"/>
        <v>Xaxis Premium</v>
      </c>
      <c r="AH357" s="20" t="s">
        <v>420</v>
      </c>
      <c r="AI357" s="21">
        <f t="shared" si="59"/>
        <v>19.000214086919289</v>
      </c>
      <c r="AJ357" s="21">
        <f t="shared" si="60"/>
        <v>355</v>
      </c>
      <c r="AK357" s="22">
        <f t="shared" si="61"/>
        <v>18684</v>
      </c>
      <c r="AL357" s="20" t="s">
        <v>659</v>
      </c>
      <c r="AM357" s="20">
        <f>$AJ357*VLOOKUP($AL357,Sheet2!$C$1:$D$66,2,FALSE)</f>
        <v>128.30198345897682</v>
      </c>
    </row>
    <row r="358" spans="1:39" x14ac:dyDescent="0.25">
      <c r="A358" s="1">
        <v>42433</v>
      </c>
      <c r="B358" s="2">
        <v>18102</v>
      </c>
      <c r="C358" s="3">
        <v>0</v>
      </c>
      <c r="D358" s="4">
        <v>3</v>
      </c>
      <c r="E358" s="5" t="s">
        <v>60</v>
      </c>
      <c r="F358" s="6">
        <v>43</v>
      </c>
      <c r="G358" s="7" t="s">
        <v>22</v>
      </c>
      <c r="H358" s="8" t="s">
        <v>23</v>
      </c>
      <c r="I358" s="9">
        <v>6.3620000000000001</v>
      </c>
      <c r="J358" s="6">
        <v>0</v>
      </c>
      <c r="K358" s="6">
        <v>9.65</v>
      </c>
      <c r="L358" s="6">
        <v>120.9</v>
      </c>
      <c r="M358" s="6">
        <v>130.55000000000001</v>
      </c>
      <c r="N358" s="10" t="s">
        <v>55</v>
      </c>
      <c r="O358" s="10" t="s">
        <v>163</v>
      </c>
      <c r="P358" s="11" t="s">
        <v>32</v>
      </c>
      <c r="Q358" s="11" t="s">
        <v>52</v>
      </c>
      <c r="R358" s="1">
        <v>42370</v>
      </c>
      <c r="S358" s="1">
        <v>42593</v>
      </c>
      <c r="T358" s="12" t="s">
        <v>25</v>
      </c>
      <c r="U358" s="13" t="s">
        <v>107</v>
      </c>
      <c r="V358" s="13" t="s">
        <v>101</v>
      </c>
      <c r="W358" t="s">
        <v>206</v>
      </c>
      <c r="X358" s="16" t="str">
        <f t="shared" si="53"/>
        <v xml:space="preserve">Mindshare (Switzerland) - CHE - FORD MOTOR COMPANY - 2016_Ranger - </v>
      </c>
      <c r="Y358" s="17" t="s">
        <v>410</v>
      </c>
      <c r="Z358" s="16" t="str">
        <f t="shared" si="54"/>
        <v>Mindshare (Switzerland)</v>
      </c>
      <c r="AA358" s="16" t="str">
        <f t="shared" si="55"/>
        <v>Mindshare (Switzerland) - CHE - FORD MOTOR COMPANY</v>
      </c>
      <c r="AB358" s="16" t="str">
        <f t="shared" si="56"/>
        <v>Xaxis Premium_XAXIS-XP-HP-I</v>
      </c>
      <c r="AC358" s="16" t="str">
        <f>VLOOKUP($U358,Sheet3!$A$1:$D$438,3,FALSE)</f>
        <v>22.02.2016</v>
      </c>
      <c r="AD358" s="16" t="str">
        <f>VLOOKUP($U358,Sheet3!$A$1:$D$438,4,FALSE)</f>
        <v>20.03.2016</v>
      </c>
      <c r="AE358" s="20" t="str">
        <f t="shared" si="57"/>
        <v>Xaxis Premium_XAXIS-XP-HP-I_Februar 2016</v>
      </c>
      <c r="AF358" s="20" t="s">
        <v>415</v>
      </c>
      <c r="AG358" s="20" t="str">
        <f t="shared" si="58"/>
        <v>Xaxis Premium</v>
      </c>
      <c r="AH358" s="20" t="s">
        <v>420</v>
      </c>
      <c r="AI358" s="21">
        <f t="shared" si="59"/>
        <v>19.003458032065389</v>
      </c>
      <c r="AJ358" s="21">
        <f t="shared" si="60"/>
        <v>120.9</v>
      </c>
      <c r="AK358" s="22">
        <f t="shared" si="61"/>
        <v>6362</v>
      </c>
      <c r="AL358" s="20" t="s">
        <v>659</v>
      </c>
      <c r="AM358" s="20">
        <f>$AJ358*VLOOKUP($AL358,Sheet2!$C$1:$D$66,2,FALSE)</f>
        <v>43.694957183634642</v>
      </c>
    </row>
    <row r="359" spans="1:39" x14ac:dyDescent="0.25">
      <c r="A359" s="1">
        <v>42433</v>
      </c>
      <c r="B359" s="2">
        <v>18102</v>
      </c>
      <c r="C359" s="3">
        <v>0</v>
      </c>
      <c r="D359" s="4">
        <v>4</v>
      </c>
      <c r="E359" s="5" t="s">
        <v>61</v>
      </c>
      <c r="F359" s="6">
        <v>1127.45</v>
      </c>
      <c r="G359" s="7" t="s">
        <v>22</v>
      </c>
      <c r="H359" s="8" t="s">
        <v>23</v>
      </c>
      <c r="I359" s="9">
        <v>247.04300000000001</v>
      </c>
      <c r="J359" s="6">
        <v>0</v>
      </c>
      <c r="K359" s="6">
        <v>158.1</v>
      </c>
      <c r="L359" s="6">
        <v>1976.35</v>
      </c>
      <c r="M359" s="6">
        <v>2134.4499999999998</v>
      </c>
      <c r="N359" s="10" t="s">
        <v>55</v>
      </c>
      <c r="O359" s="10" t="s">
        <v>163</v>
      </c>
      <c r="P359" s="11" t="s">
        <v>32</v>
      </c>
      <c r="Q359" s="11" t="s">
        <v>52</v>
      </c>
      <c r="R359" s="1">
        <v>42370</v>
      </c>
      <c r="S359" s="1">
        <v>42593</v>
      </c>
      <c r="T359" s="12" t="s">
        <v>25</v>
      </c>
      <c r="U359" s="13" t="s">
        <v>107</v>
      </c>
      <c r="V359" s="13" t="s">
        <v>101</v>
      </c>
      <c r="W359" t="s">
        <v>206</v>
      </c>
      <c r="X359" s="16" t="str">
        <f t="shared" si="53"/>
        <v xml:space="preserve">Mindshare (Switzerland) - CHE - FORD MOTOR COMPANY - 2016_Ranger - </v>
      </c>
      <c r="Y359" s="17" t="s">
        <v>410</v>
      </c>
      <c r="Z359" s="16" t="str">
        <f t="shared" si="54"/>
        <v>Mindshare (Switzerland)</v>
      </c>
      <c r="AA359" s="16" t="str">
        <f t="shared" si="55"/>
        <v>Mindshare (Switzerland) - CHE - FORD MOTOR COMPANY</v>
      </c>
      <c r="AB359" s="16" t="str">
        <f t="shared" si="56"/>
        <v>Xaxis Premium_XAXIS-XP-UAP-D</v>
      </c>
      <c r="AC359" s="16" t="str">
        <f>VLOOKUP($U359,Sheet3!$A$1:$D$438,3,FALSE)</f>
        <v>22.02.2016</v>
      </c>
      <c r="AD359" s="16" t="str">
        <f>VLOOKUP($U359,Sheet3!$A$1:$D$438,4,FALSE)</f>
        <v>20.03.2016</v>
      </c>
      <c r="AE359" s="20" t="str">
        <f t="shared" si="57"/>
        <v>Xaxis Premium_XAXIS-XP-UAP-D_Februar 2016</v>
      </c>
      <c r="AF359" s="20" t="s">
        <v>415</v>
      </c>
      <c r="AG359" s="20" t="str">
        <f t="shared" si="58"/>
        <v>Xaxis Premium</v>
      </c>
      <c r="AH359" s="20" t="s">
        <v>420</v>
      </c>
      <c r="AI359" s="21">
        <f t="shared" si="59"/>
        <v>8.0000242872698273</v>
      </c>
      <c r="AJ359" s="21">
        <f t="shared" si="60"/>
        <v>1976.35</v>
      </c>
      <c r="AK359" s="22">
        <f t="shared" si="61"/>
        <v>247043</v>
      </c>
      <c r="AL359" s="20" t="s">
        <v>664</v>
      </c>
      <c r="AM359" s="20">
        <f>$AJ359*VLOOKUP($AL359,Sheet2!$C$1:$D$66,2,FALSE)</f>
        <v>501.4265058632854</v>
      </c>
    </row>
    <row r="360" spans="1:39" x14ac:dyDescent="0.25">
      <c r="A360" s="1">
        <v>42433</v>
      </c>
      <c r="B360" s="2">
        <v>18102</v>
      </c>
      <c r="C360" s="3">
        <v>0</v>
      </c>
      <c r="D360" s="4">
        <v>5</v>
      </c>
      <c r="E360" s="5" t="s">
        <v>63</v>
      </c>
      <c r="F360" s="6">
        <v>447.74</v>
      </c>
      <c r="G360" s="7" t="s">
        <v>22</v>
      </c>
      <c r="H360" s="8" t="s">
        <v>23</v>
      </c>
      <c r="I360" s="9">
        <v>97.42</v>
      </c>
      <c r="J360" s="6">
        <v>0</v>
      </c>
      <c r="K360" s="6">
        <v>62.35</v>
      </c>
      <c r="L360" s="6">
        <v>779.35</v>
      </c>
      <c r="M360" s="6">
        <v>841.7</v>
      </c>
      <c r="N360" s="10" t="s">
        <v>55</v>
      </c>
      <c r="O360" s="10" t="s">
        <v>163</v>
      </c>
      <c r="P360" s="11" t="s">
        <v>32</v>
      </c>
      <c r="Q360" s="11" t="s">
        <v>52</v>
      </c>
      <c r="R360" s="1">
        <v>42370</v>
      </c>
      <c r="S360" s="1">
        <v>42593</v>
      </c>
      <c r="T360" s="12" t="s">
        <v>25</v>
      </c>
      <c r="U360" s="13" t="s">
        <v>107</v>
      </c>
      <c r="V360" s="13" t="s">
        <v>101</v>
      </c>
      <c r="W360" t="s">
        <v>206</v>
      </c>
      <c r="X360" s="16" t="str">
        <f t="shared" si="53"/>
        <v xml:space="preserve">Mindshare (Switzerland) - CHE - FORD MOTOR COMPANY - 2016_Ranger - </v>
      </c>
      <c r="Y360" s="17" t="s">
        <v>410</v>
      </c>
      <c r="Z360" s="16" t="str">
        <f t="shared" si="54"/>
        <v>Mindshare (Switzerland)</v>
      </c>
      <c r="AA360" s="16" t="str">
        <f t="shared" si="55"/>
        <v>Mindshare (Switzerland) - CHE - FORD MOTOR COMPANY</v>
      </c>
      <c r="AB360" s="16" t="str">
        <f t="shared" si="56"/>
        <v>Xaxis Premium_XAXIS-XP-UAP-F</v>
      </c>
      <c r="AC360" s="16" t="str">
        <f>VLOOKUP($U360,Sheet3!$A$1:$D$438,3,FALSE)</f>
        <v>22.02.2016</v>
      </c>
      <c r="AD360" s="16" t="str">
        <f>VLOOKUP($U360,Sheet3!$A$1:$D$438,4,FALSE)</f>
        <v>20.03.2016</v>
      </c>
      <c r="AE360" s="20" t="str">
        <f t="shared" si="57"/>
        <v>Xaxis Premium_XAXIS-XP-UAP-F_Februar 2016</v>
      </c>
      <c r="AF360" s="20" t="s">
        <v>415</v>
      </c>
      <c r="AG360" s="20" t="str">
        <f t="shared" si="58"/>
        <v>Xaxis Premium</v>
      </c>
      <c r="AH360" s="20" t="s">
        <v>420</v>
      </c>
      <c r="AI360" s="21">
        <f t="shared" si="59"/>
        <v>7.9998973516731686</v>
      </c>
      <c r="AJ360" s="21">
        <f t="shared" si="60"/>
        <v>779.35</v>
      </c>
      <c r="AK360" s="22">
        <f t="shared" si="61"/>
        <v>97420</v>
      </c>
      <c r="AL360" s="20" t="s">
        <v>664</v>
      </c>
      <c r="AM360" s="20">
        <f>$AJ360*VLOOKUP($AL360,Sheet2!$C$1:$D$66,2,FALSE)</f>
        <v>197.73154924206315</v>
      </c>
    </row>
    <row r="361" spans="1:39" x14ac:dyDescent="0.25">
      <c r="A361" s="1">
        <v>42433</v>
      </c>
      <c r="B361" s="2">
        <v>18102</v>
      </c>
      <c r="C361" s="3">
        <v>0</v>
      </c>
      <c r="D361" s="4">
        <v>6</v>
      </c>
      <c r="E361" s="5" t="s">
        <v>64</v>
      </c>
      <c r="F361" s="6">
        <v>35.61</v>
      </c>
      <c r="G361" s="7" t="s">
        <v>22</v>
      </c>
      <c r="H361" s="8" t="s">
        <v>23</v>
      </c>
      <c r="I361" s="9">
        <v>17.693999999999999</v>
      </c>
      <c r="J361" s="6">
        <v>0</v>
      </c>
      <c r="K361" s="6">
        <v>11.3</v>
      </c>
      <c r="L361" s="6">
        <v>141.55000000000001</v>
      </c>
      <c r="M361" s="6">
        <v>152.85</v>
      </c>
      <c r="N361" s="10" t="s">
        <v>55</v>
      </c>
      <c r="O361" s="10" t="s">
        <v>163</v>
      </c>
      <c r="P361" s="11" t="s">
        <v>32</v>
      </c>
      <c r="Q361" s="11" t="s">
        <v>52</v>
      </c>
      <c r="R361" s="1">
        <v>42370</v>
      </c>
      <c r="S361" s="1">
        <v>42593</v>
      </c>
      <c r="T361" s="12" t="s">
        <v>25</v>
      </c>
      <c r="U361" s="13" t="s">
        <v>107</v>
      </c>
      <c r="V361" s="13" t="s">
        <v>101</v>
      </c>
      <c r="W361" t="s">
        <v>206</v>
      </c>
      <c r="X361" s="16" t="str">
        <f t="shared" si="53"/>
        <v xml:space="preserve">Mindshare (Switzerland) - CHE - FORD MOTOR COMPANY - 2016_Ranger - </v>
      </c>
      <c r="Y361" s="17" t="s">
        <v>410</v>
      </c>
      <c r="Z361" s="16" t="str">
        <f t="shared" si="54"/>
        <v>Mindshare (Switzerland)</v>
      </c>
      <c r="AA361" s="16" t="str">
        <f t="shared" si="55"/>
        <v>Mindshare (Switzerland) - CHE - FORD MOTOR COMPANY</v>
      </c>
      <c r="AB361" s="16" t="str">
        <f t="shared" si="56"/>
        <v>Xaxis Premium_XAXIS-XP-UAP-I</v>
      </c>
      <c r="AC361" s="16" t="str">
        <f>VLOOKUP($U361,Sheet3!$A$1:$D$438,3,FALSE)</f>
        <v>22.02.2016</v>
      </c>
      <c r="AD361" s="16" t="str">
        <f>VLOOKUP($U361,Sheet3!$A$1:$D$438,4,FALSE)</f>
        <v>20.03.2016</v>
      </c>
      <c r="AE361" s="20" t="str">
        <f t="shared" si="57"/>
        <v>Xaxis Premium_XAXIS-XP-UAP-I_Februar 2016</v>
      </c>
      <c r="AF361" s="20" t="s">
        <v>415</v>
      </c>
      <c r="AG361" s="20" t="str">
        <f t="shared" si="58"/>
        <v>Xaxis Premium</v>
      </c>
      <c r="AH361" s="20" t="s">
        <v>420</v>
      </c>
      <c r="AI361" s="21">
        <f t="shared" si="59"/>
        <v>7.99988696733356</v>
      </c>
      <c r="AJ361" s="21">
        <f t="shared" si="60"/>
        <v>141.55000000000001</v>
      </c>
      <c r="AK361" s="22">
        <f t="shared" si="61"/>
        <v>17694</v>
      </c>
      <c r="AL361" s="20" t="s">
        <v>664</v>
      </c>
      <c r="AM361" s="20">
        <f>$AJ361*VLOOKUP($AL361,Sheet2!$C$1:$D$66,2,FALSE)</f>
        <v>35.91313375917629</v>
      </c>
    </row>
    <row r="362" spans="1:39" x14ac:dyDescent="0.25">
      <c r="A362" s="1">
        <v>42433</v>
      </c>
      <c r="B362" s="2">
        <v>18103</v>
      </c>
      <c r="C362" s="3">
        <v>0</v>
      </c>
      <c r="D362" s="4">
        <v>3</v>
      </c>
      <c r="E362" s="5" t="s">
        <v>53</v>
      </c>
      <c r="F362" s="6">
        <v>711.53</v>
      </c>
      <c r="G362" s="7" t="s">
        <v>22</v>
      </c>
      <c r="H362" s="8" t="s">
        <v>23</v>
      </c>
      <c r="I362" s="9">
        <v>111.762</v>
      </c>
      <c r="J362" s="6">
        <v>0</v>
      </c>
      <c r="K362" s="6">
        <v>169.9</v>
      </c>
      <c r="L362" s="6">
        <v>2123.5</v>
      </c>
      <c r="M362" s="6">
        <v>2293.4</v>
      </c>
      <c r="N362" s="10" t="s">
        <v>56</v>
      </c>
      <c r="O362" s="10" t="s">
        <v>163</v>
      </c>
      <c r="P362" s="11" t="s">
        <v>32</v>
      </c>
      <c r="Q362" s="11" t="s">
        <v>52</v>
      </c>
      <c r="R362" s="1">
        <v>42370</v>
      </c>
      <c r="S362" s="1">
        <v>42593</v>
      </c>
      <c r="T362" s="12" t="s">
        <v>25</v>
      </c>
      <c r="U362" s="13" t="s">
        <v>329</v>
      </c>
      <c r="V362" s="13" t="s">
        <v>101</v>
      </c>
      <c r="W362" t="s">
        <v>208</v>
      </c>
      <c r="X362" s="16" t="str">
        <f t="shared" si="53"/>
        <v xml:space="preserve">Mindshare (Switzerland) - CHE - iShares - 2016_iShares_Q1_2016 - </v>
      </c>
      <c r="Y362" s="17" t="s">
        <v>410</v>
      </c>
      <c r="Z362" s="16" t="str">
        <f t="shared" si="54"/>
        <v>Mindshare (Switzerland)</v>
      </c>
      <c r="AA362" s="16" t="str">
        <f t="shared" si="55"/>
        <v>Mindshare (Switzerland) - CHE - iShares</v>
      </c>
      <c r="AB362" s="16" t="str">
        <f t="shared" si="56"/>
        <v>Xaxis Premium_XAXIS-XP-HP-D</v>
      </c>
      <c r="AC362" s="16" t="str">
        <f>VLOOKUP($U362,Sheet3!$A$1:$D$438,3,FALSE)</f>
        <v>15.02.2016</v>
      </c>
      <c r="AD362" s="16" t="str">
        <f>VLOOKUP($U362,Sheet3!$A$1:$D$438,4,FALSE)</f>
        <v>03.04.2016</v>
      </c>
      <c r="AE362" s="20" t="str">
        <f t="shared" si="57"/>
        <v>Xaxis Premium_XAXIS-XP-HP-D_Februar 2016</v>
      </c>
      <c r="AF362" s="20" t="s">
        <v>415</v>
      </c>
      <c r="AG362" s="20" t="str">
        <f t="shared" si="58"/>
        <v>Xaxis Premium</v>
      </c>
      <c r="AH362" s="20" t="s">
        <v>420</v>
      </c>
      <c r="AI362" s="21">
        <f t="shared" si="59"/>
        <v>19.000196846871027</v>
      </c>
      <c r="AJ362" s="21">
        <f t="shared" si="60"/>
        <v>2123.5</v>
      </c>
      <c r="AK362" s="22">
        <f t="shared" si="61"/>
        <v>111762</v>
      </c>
      <c r="AL362" s="20" t="s">
        <v>659</v>
      </c>
      <c r="AM362" s="20">
        <f>$AJ362*VLOOKUP($AL362,Sheet2!$C$1:$D$66,2,FALSE)</f>
        <v>767.46270950742894</v>
      </c>
    </row>
    <row r="363" spans="1:39" x14ac:dyDescent="0.25">
      <c r="A363" s="1">
        <v>42433</v>
      </c>
      <c r="B363" s="2">
        <v>18103</v>
      </c>
      <c r="C363" s="3">
        <v>0</v>
      </c>
      <c r="D363" s="4">
        <v>4</v>
      </c>
      <c r="E363" s="5" t="s">
        <v>59</v>
      </c>
      <c r="F363" s="6">
        <v>161.72</v>
      </c>
      <c r="G363" s="7" t="s">
        <v>22</v>
      </c>
      <c r="H363" s="8" t="s">
        <v>23</v>
      </c>
      <c r="I363" s="9">
        <v>27.962</v>
      </c>
      <c r="J363" s="6">
        <v>0</v>
      </c>
      <c r="K363" s="6">
        <v>42.5</v>
      </c>
      <c r="L363" s="6">
        <v>531.29999999999995</v>
      </c>
      <c r="M363" s="6">
        <v>573.79999999999995</v>
      </c>
      <c r="N363" s="10" t="s">
        <v>56</v>
      </c>
      <c r="O363" s="10" t="s">
        <v>163</v>
      </c>
      <c r="P363" s="11" t="s">
        <v>32</v>
      </c>
      <c r="Q363" s="11" t="s">
        <v>52</v>
      </c>
      <c r="R363" s="1">
        <v>42370</v>
      </c>
      <c r="S363" s="1">
        <v>42593</v>
      </c>
      <c r="T363" s="12" t="s">
        <v>25</v>
      </c>
      <c r="U363" s="13" t="s">
        <v>329</v>
      </c>
      <c r="V363" s="13" t="s">
        <v>101</v>
      </c>
      <c r="W363" t="s">
        <v>208</v>
      </c>
      <c r="X363" s="16" t="str">
        <f t="shared" si="53"/>
        <v xml:space="preserve">Mindshare (Switzerland) - CHE - iShares - 2016_iShares_Q1_2016 - </v>
      </c>
      <c r="Y363" s="17" t="s">
        <v>410</v>
      </c>
      <c r="Z363" s="16" t="str">
        <f t="shared" si="54"/>
        <v>Mindshare (Switzerland)</v>
      </c>
      <c r="AA363" s="16" t="str">
        <f t="shared" si="55"/>
        <v>Mindshare (Switzerland) - CHE - iShares</v>
      </c>
      <c r="AB363" s="16" t="str">
        <f t="shared" si="56"/>
        <v>Xaxis Premium_XAXIS-XP-HP-F</v>
      </c>
      <c r="AC363" s="16" t="str">
        <f>VLOOKUP($U363,Sheet3!$A$1:$D$438,3,FALSE)</f>
        <v>15.02.2016</v>
      </c>
      <c r="AD363" s="16" t="str">
        <f>VLOOKUP($U363,Sheet3!$A$1:$D$438,4,FALSE)</f>
        <v>03.04.2016</v>
      </c>
      <c r="AE363" s="20" t="str">
        <f t="shared" si="57"/>
        <v>Xaxis Premium_XAXIS-XP-HP-F_Februar 2016</v>
      </c>
      <c r="AF363" s="20" t="s">
        <v>415</v>
      </c>
      <c r="AG363" s="20" t="str">
        <f t="shared" si="58"/>
        <v>Xaxis Premium</v>
      </c>
      <c r="AH363" s="20" t="s">
        <v>420</v>
      </c>
      <c r="AI363" s="21">
        <f t="shared" si="59"/>
        <v>19.000786782061365</v>
      </c>
      <c r="AJ363" s="21">
        <f t="shared" si="60"/>
        <v>531.29999999999995</v>
      </c>
      <c r="AK363" s="22">
        <f t="shared" si="61"/>
        <v>27962</v>
      </c>
      <c r="AL363" s="20" t="s">
        <v>659</v>
      </c>
      <c r="AM363" s="20">
        <f>$AJ363*VLOOKUP($AL363,Sheet2!$C$1:$D$66,2,FALSE)</f>
        <v>192.01927834297007</v>
      </c>
    </row>
    <row r="364" spans="1:39" x14ac:dyDescent="0.25">
      <c r="A364" s="1">
        <v>42433</v>
      </c>
      <c r="B364" s="2">
        <v>18103</v>
      </c>
      <c r="C364" s="3">
        <v>0</v>
      </c>
      <c r="D364" s="4">
        <v>1</v>
      </c>
      <c r="E364" s="5" t="s">
        <v>65</v>
      </c>
      <c r="F364" s="6">
        <v>539.19000000000005</v>
      </c>
      <c r="G364" s="7" t="s">
        <v>22</v>
      </c>
      <c r="H364" s="8" t="s">
        <v>23</v>
      </c>
      <c r="I364" s="9">
        <v>72.745000000000005</v>
      </c>
      <c r="J364" s="6">
        <v>0</v>
      </c>
      <c r="K364" s="6">
        <v>139.65</v>
      </c>
      <c r="L364" s="6">
        <v>1745.9</v>
      </c>
      <c r="M364" s="6">
        <v>1885.55</v>
      </c>
      <c r="N364" s="10" t="s">
        <v>56</v>
      </c>
      <c r="O364" s="10" t="s">
        <v>163</v>
      </c>
      <c r="P364" s="11" t="s">
        <v>32</v>
      </c>
      <c r="Q364" s="11" t="s">
        <v>52</v>
      </c>
      <c r="R364" s="1">
        <v>42370</v>
      </c>
      <c r="S364" s="1">
        <v>42593</v>
      </c>
      <c r="T364" s="12" t="s">
        <v>25</v>
      </c>
      <c r="U364" s="13" t="s">
        <v>329</v>
      </c>
      <c r="V364" s="13" t="s">
        <v>101</v>
      </c>
      <c r="W364" t="s">
        <v>208</v>
      </c>
      <c r="X364" s="16" t="str">
        <f t="shared" si="53"/>
        <v xml:space="preserve">Mindshare (Switzerland) - CHE - iShares - 2016_iShares_Q1_2016 - </v>
      </c>
      <c r="Y364" s="17" t="s">
        <v>410</v>
      </c>
      <c r="Z364" s="16" t="str">
        <f t="shared" si="54"/>
        <v>Mindshare (Switzerland)</v>
      </c>
      <c r="AA364" s="16" t="str">
        <f t="shared" si="55"/>
        <v>Mindshare (Switzerland) - CHE - iShares</v>
      </c>
      <c r="AB364" s="16" t="str">
        <f t="shared" si="56"/>
        <v>Xaxis Premium_XAXIS-XP-WB-D</v>
      </c>
      <c r="AC364" s="16" t="str">
        <f>VLOOKUP($U364,Sheet3!$A$1:$D$438,3,FALSE)</f>
        <v>15.02.2016</v>
      </c>
      <c r="AD364" s="16" t="str">
        <f>VLOOKUP($U364,Sheet3!$A$1:$D$438,4,FALSE)</f>
        <v>03.04.2016</v>
      </c>
      <c r="AE364" s="20" t="str">
        <f t="shared" si="57"/>
        <v>Xaxis Premium_XAXIS-XP-WB-D_Februar 2016</v>
      </c>
      <c r="AF364" s="20" t="s">
        <v>415</v>
      </c>
      <c r="AG364" s="20" t="str">
        <f t="shared" si="58"/>
        <v>Xaxis Premium</v>
      </c>
      <c r="AH364" s="20" t="s">
        <v>420</v>
      </c>
      <c r="AI364" s="21">
        <f t="shared" si="59"/>
        <v>24.000274932985086</v>
      </c>
      <c r="AJ364" s="21">
        <f t="shared" si="60"/>
        <v>1745.9</v>
      </c>
      <c r="AK364" s="22">
        <f t="shared" si="61"/>
        <v>72745</v>
      </c>
      <c r="AL364" s="20" t="s">
        <v>665</v>
      </c>
      <c r="AM364" s="20">
        <f>$AJ364*VLOOKUP($AL364,Sheet2!$C$1:$D$66,2,FALSE)</f>
        <v>687.76414310923496</v>
      </c>
    </row>
    <row r="365" spans="1:39" x14ac:dyDescent="0.25">
      <c r="A365" s="1">
        <v>42433</v>
      </c>
      <c r="B365" s="2">
        <v>18103</v>
      </c>
      <c r="C365" s="3">
        <v>0</v>
      </c>
      <c r="D365" s="4">
        <v>2</v>
      </c>
      <c r="E365" s="5" t="s">
        <v>69</v>
      </c>
      <c r="F365" s="6">
        <v>167.24</v>
      </c>
      <c r="G365" s="7" t="s">
        <v>22</v>
      </c>
      <c r="H365" s="8" t="s">
        <v>23</v>
      </c>
      <c r="I365" s="9">
        <v>27.803999999999998</v>
      </c>
      <c r="J365" s="6">
        <v>0</v>
      </c>
      <c r="K365" s="6">
        <v>53.4</v>
      </c>
      <c r="L365" s="6">
        <v>667.3</v>
      </c>
      <c r="M365" s="6">
        <v>720.7</v>
      </c>
      <c r="N365" s="10" t="s">
        <v>56</v>
      </c>
      <c r="O365" s="10" t="s">
        <v>163</v>
      </c>
      <c r="P365" s="11" t="s">
        <v>32</v>
      </c>
      <c r="Q365" s="11" t="s">
        <v>52</v>
      </c>
      <c r="R365" s="1">
        <v>42370</v>
      </c>
      <c r="S365" s="1">
        <v>42593</v>
      </c>
      <c r="T365" s="12" t="s">
        <v>25</v>
      </c>
      <c r="U365" s="13" t="s">
        <v>329</v>
      </c>
      <c r="V365" s="13" t="s">
        <v>101</v>
      </c>
      <c r="W365" t="s">
        <v>208</v>
      </c>
      <c r="X365" s="16" t="str">
        <f t="shared" si="53"/>
        <v xml:space="preserve">Mindshare (Switzerland) - CHE - iShares - 2016_iShares_Q1_2016 - </v>
      </c>
      <c r="Y365" s="17" t="s">
        <v>410</v>
      </c>
      <c r="Z365" s="16" t="str">
        <f t="shared" si="54"/>
        <v>Mindshare (Switzerland)</v>
      </c>
      <c r="AA365" s="16" t="str">
        <f t="shared" si="55"/>
        <v>Mindshare (Switzerland) - CHE - iShares</v>
      </c>
      <c r="AB365" s="16" t="str">
        <f t="shared" si="56"/>
        <v>Xaxis Premium_XAXIS-XP-WB-F</v>
      </c>
      <c r="AC365" s="16" t="str">
        <f>VLOOKUP($U365,Sheet3!$A$1:$D$438,3,FALSE)</f>
        <v>15.02.2016</v>
      </c>
      <c r="AD365" s="16" t="str">
        <f>VLOOKUP($U365,Sheet3!$A$1:$D$438,4,FALSE)</f>
        <v>03.04.2016</v>
      </c>
      <c r="AE365" s="20" t="str">
        <f t="shared" si="57"/>
        <v>Xaxis Premium_XAXIS-XP-WB-F_Februar 2016</v>
      </c>
      <c r="AF365" s="20" t="s">
        <v>415</v>
      </c>
      <c r="AG365" s="20" t="str">
        <f t="shared" si="58"/>
        <v>Xaxis Premium</v>
      </c>
      <c r="AH365" s="20" t="s">
        <v>420</v>
      </c>
      <c r="AI365" s="21">
        <f t="shared" si="59"/>
        <v>24.000143864192204</v>
      </c>
      <c r="AJ365" s="21">
        <f t="shared" si="60"/>
        <v>667.3</v>
      </c>
      <c r="AK365" s="22">
        <f t="shared" si="61"/>
        <v>27804</v>
      </c>
      <c r="AL365" s="20" t="s">
        <v>665</v>
      </c>
      <c r="AM365" s="20">
        <f>$AJ365*VLOOKUP($AL365,Sheet2!$C$1:$D$66,2,FALSE)</f>
        <v>262.87016020206909</v>
      </c>
    </row>
    <row r="366" spans="1:39" x14ac:dyDescent="0.25">
      <c r="A366" s="1">
        <v>42433</v>
      </c>
      <c r="B366" s="2">
        <v>18104</v>
      </c>
      <c r="C366" s="3">
        <v>0</v>
      </c>
      <c r="D366" s="4">
        <v>1</v>
      </c>
      <c r="E366" s="5" t="s">
        <v>30</v>
      </c>
      <c r="F366" s="6">
        <v>500.09</v>
      </c>
      <c r="G366" s="7" t="s">
        <v>22</v>
      </c>
      <c r="H366" s="8" t="s">
        <v>23</v>
      </c>
      <c r="I366" s="9">
        <v>96.248000000000005</v>
      </c>
      <c r="J366" s="6">
        <v>0</v>
      </c>
      <c r="K366" s="6">
        <v>53.9</v>
      </c>
      <c r="L366" s="6">
        <v>673.75</v>
      </c>
      <c r="M366" s="6">
        <v>727.65</v>
      </c>
      <c r="N366" s="10" t="s">
        <v>31</v>
      </c>
      <c r="O366" s="10" t="s">
        <v>163</v>
      </c>
      <c r="P366" s="11" t="s">
        <v>32</v>
      </c>
      <c r="Q366" s="11" t="s">
        <v>33</v>
      </c>
      <c r="R366" s="1">
        <v>42370</v>
      </c>
      <c r="S366" s="1">
        <v>42593</v>
      </c>
      <c r="T366" s="12" t="s">
        <v>25</v>
      </c>
      <c r="U366" s="13" t="s">
        <v>355</v>
      </c>
      <c r="V366" s="13" t="s">
        <v>101</v>
      </c>
      <c r="W366" t="s">
        <v>209</v>
      </c>
      <c r="X366" s="16" t="str">
        <f t="shared" si="53"/>
        <v xml:space="preserve">Mindshare (Switzerland) - CHE - Lufthansa - 2016_Baseline_1._HY_2016 - </v>
      </c>
      <c r="Y366" s="17" t="s">
        <v>410</v>
      </c>
      <c r="Z366" s="16" t="str">
        <f t="shared" si="54"/>
        <v>Mindshare (Switzerland)</v>
      </c>
      <c r="AA366" s="16" t="str">
        <f t="shared" si="55"/>
        <v>Mindshare (Switzerland) - CHE - Lufthansa</v>
      </c>
      <c r="AB366" s="16" t="str">
        <f t="shared" si="56"/>
        <v>Xaxis Display_XAXIS-XD-UAP-D</v>
      </c>
      <c r="AC366" s="16" t="str">
        <f>VLOOKUP($U366,Sheet3!$A$1:$D$438,3,FALSE)</f>
        <v>25.01.2016</v>
      </c>
      <c r="AD366" s="16" t="str">
        <f>VLOOKUP($U366,Sheet3!$A$1:$D$438,4,FALSE)</f>
        <v>03.07.2016</v>
      </c>
      <c r="AE366" s="20" t="str">
        <f t="shared" si="57"/>
        <v>Xaxis Display_XAXIS-XD-UAP-D_Februar 2016</v>
      </c>
      <c r="AF366" s="20" t="s">
        <v>415</v>
      </c>
      <c r="AG366" s="20" t="str">
        <f t="shared" si="58"/>
        <v>Xaxis Display</v>
      </c>
      <c r="AH366" s="20" t="s">
        <v>420</v>
      </c>
      <c r="AI366" s="21">
        <f t="shared" si="59"/>
        <v>7.0001454575679496</v>
      </c>
      <c r="AJ366" s="21">
        <f t="shared" si="60"/>
        <v>673.75</v>
      </c>
      <c r="AK366" s="22">
        <f t="shared" si="61"/>
        <v>96248</v>
      </c>
      <c r="AL366" s="20" t="s">
        <v>664</v>
      </c>
      <c r="AM366" s="20">
        <f>$AJ366*VLOOKUP($AL366,Sheet2!$C$1:$D$66,2,FALSE)</f>
        <v>170.93941271808563</v>
      </c>
    </row>
    <row r="367" spans="1:39" x14ac:dyDescent="0.25">
      <c r="A367" s="1">
        <v>42433</v>
      </c>
      <c r="B367" s="2">
        <v>18104</v>
      </c>
      <c r="C367" s="3">
        <v>0</v>
      </c>
      <c r="D367" s="4">
        <v>3</v>
      </c>
      <c r="E367" s="5" t="s">
        <v>30</v>
      </c>
      <c r="F367" s="6">
        <v>784.22</v>
      </c>
      <c r="G367" s="7" t="s">
        <v>22</v>
      </c>
      <c r="H367" s="8" t="s">
        <v>23</v>
      </c>
      <c r="I367" s="9">
        <v>150.93299999999999</v>
      </c>
      <c r="J367" s="6">
        <v>0</v>
      </c>
      <c r="K367" s="6">
        <v>132.80000000000001</v>
      </c>
      <c r="L367" s="6">
        <v>1660.25</v>
      </c>
      <c r="M367" s="6">
        <v>1793.05</v>
      </c>
      <c r="N367" s="10" t="s">
        <v>31</v>
      </c>
      <c r="O367" s="10" t="s">
        <v>163</v>
      </c>
      <c r="P367" s="11" t="s">
        <v>32</v>
      </c>
      <c r="Q367" s="11" t="s">
        <v>33</v>
      </c>
      <c r="R367" s="1">
        <v>42370</v>
      </c>
      <c r="S367" s="1">
        <v>42593</v>
      </c>
      <c r="T367" s="12" t="s">
        <v>25</v>
      </c>
      <c r="U367" s="13" t="s">
        <v>355</v>
      </c>
      <c r="V367" s="13" t="s">
        <v>101</v>
      </c>
      <c r="W367" t="s">
        <v>209</v>
      </c>
      <c r="X367" s="16" t="str">
        <f t="shared" si="53"/>
        <v xml:space="preserve">Mindshare (Switzerland) - CHE - Lufthansa - 2016_Baseline_1._HY_2016 - </v>
      </c>
      <c r="Y367" s="17" t="s">
        <v>410</v>
      </c>
      <c r="Z367" s="16" t="str">
        <f t="shared" si="54"/>
        <v>Mindshare (Switzerland)</v>
      </c>
      <c r="AA367" s="16" t="str">
        <f t="shared" si="55"/>
        <v>Mindshare (Switzerland) - CHE - Lufthansa</v>
      </c>
      <c r="AB367" s="16" t="str">
        <f t="shared" si="56"/>
        <v>Xaxis Display_XAXIS-XD-UAP-D</v>
      </c>
      <c r="AC367" s="16" t="str">
        <f>VLOOKUP($U367,Sheet3!$A$1:$D$438,3,FALSE)</f>
        <v>25.01.2016</v>
      </c>
      <c r="AD367" s="16" t="str">
        <f>VLOOKUP($U367,Sheet3!$A$1:$D$438,4,FALSE)</f>
        <v>03.07.2016</v>
      </c>
      <c r="AE367" s="20" t="str">
        <f t="shared" si="57"/>
        <v>Xaxis Display_XAXIS-XD-UAP-D_Februar 2016</v>
      </c>
      <c r="AF367" s="20" t="s">
        <v>415</v>
      </c>
      <c r="AG367" s="20" t="str">
        <f t="shared" si="58"/>
        <v>Xaxis Display</v>
      </c>
      <c r="AH367" s="20" t="s">
        <v>420</v>
      </c>
      <c r="AI367" s="21">
        <f t="shared" si="59"/>
        <v>10.999913869067733</v>
      </c>
      <c r="AJ367" s="21">
        <f t="shared" si="60"/>
        <v>1660.25</v>
      </c>
      <c r="AK367" s="22">
        <f t="shared" si="61"/>
        <v>150933</v>
      </c>
      <c r="AL367" s="20" t="s">
        <v>664</v>
      </c>
      <c r="AM367" s="20">
        <f>$AJ367*VLOOKUP($AL367,Sheet2!$C$1:$D$66,2,FALSE)</f>
        <v>421.22769568118986</v>
      </c>
    </row>
    <row r="368" spans="1:39" x14ac:dyDescent="0.25">
      <c r="A368" s="1">
        <v>42433</v>
      </c>
      <c r="B368" s="2">
        <v>18104</v>
      </c>
      <c r="C368" s="3">
        <v>0</v>
      </c>
      <c r="D368" s="4">
        <v>2</v>
      </c>
      <c r="E368" s="5" t="s">
        <v>34</v>
      </c>
      <c r="F368" s="6">
        <v>211.44</v>
      </c>
      <c r="G368" s="7" t="s">
        <v>22</v>
      </c>
      <c r="H368" s="8" t="s">
        <v>23</v>
      </c>
      <c r="I368" s="9">
        <v>40.692999999999998</v>
      </c>
      <c r="J368" s="6">
        <v>0</v>
      </c>
      <c r="K368" s="6">
        <v>22.8</v>
      </c>
      <c r="L368" s="6">
        <v>284.85000000000002</v>
      </c>
      <c r="M368" s="6">
        <v>307.64999999999998</v>
      </c>
      <c r="N368" s="10" t="s">
        <v>31</v>
      </c>
      <c r="O368" s="10" t="s">
        <v>163</v>
      </c>
      <c r="P368" s="11" t="s">
        <v>32</v>
      </c>
      <c r="Q368" s="11" t="s">
        <v>33</v>
      </c>
      <c r="R368" s="1">
        <v>42370</v>
      </c>
      <c r="S368" s="1">
        <v>42593</v>
      </c>
      <c r="T368" s="12" t="s">
        <v>25</v>
      </c>
      <c r="U368" s="13" t="s">
        <v>355</v>
      </c>
      <c r="V368" s="13" t="s">
        <v>101</v>
      </c>
      <c r="W368" t="s">
        <v>209</v>
      </c>
      <c r="X368" s="16" t="str">
        <f t="shared" si="53"/>
        <v xml:space="preserve">Mindshare (Switzerland) - CHE - Lufthansa - 2016_Baseline_1._HY_2016 - </v>
      </c>
      <c r="Y368" s="17" t="s">
        <v>410</v>
      </c>
      <c r="Z368" s="16" t="str">
        <f t="shared" si="54"/>
        <v>Mindshare (Switzerland)</v>
      </c>
      <c r="AA368" s="16" t="str">
        <f t="shared" si="55"/>
        <v>Mindshare (Switzerland) - CHE - Lufthansa</v>
      </c>
      <c r="AB368" s="16" t="str">
        <f t="shared" si="56"/>
        <v>Xaxis Display_XAXIS-XD-UAP-F</v>
      </c>
      <c r="AC368" s="16" t="str">
        <f>VLOOKUP($U368,Sheet3!$A$1:$D$438,3,FALSE)</f>
        <v>25.01.2016</v>
      </c>
      <c r="AD368" s="16" t="str">
        <f>VLOOKUP($U368,Sheet3!$A$1:$D$438,4,FALSE)</f>
        <v>03.07.2016</v>
      </c>
      <c r="AE368" s="20" t="str">
        <f t="shared" si="57"/>
        <v>Xaxis Display_XAXIS-XD-UAP-F_Februar 2016</v>
      </c>
      <c r="AF368" s="20" t="s">
        <v>415</v>
      </c>
      <c r="AG368" s="20" t="str">
        <f t="shared" si="58"/>
        <v>Xaxis Display</v>
      </c>
      <c r="AH368" s="20" t="s">
        <v>420</v>
      </c>
      <c r="AI368" s="21">
        <f t="shared" si="59"/>
        <v>6.9999754257489011</v>
      </c>
      <c r="AJ368" s="21">
        <f t="shared" si="60"/>
        <v>284.85000000000002</v>
      </c>
      <c r="AK368" s="22">
        <f t="shared" si="61"/>
        <v>40693</v>
      </c>
      <c r="AL368" s="20" t="s">
        <v>664</v>
      </c>
      <c r="AM368" s="20">
        <f>$AJ368*VLOOKUP($AL368,Sheet2!$C$1:$D$66,2,FALSE)</f>
        <v>72.270265992945014</v>
      </c>
    </row>
    <row r="369" spans="1:39" x14ac:dyDescent="0.25">
      <c r="A369" s="1">
        <v>42433</v>
      </c>
      <c r="B369" s="2">
        <v>18104</v>
      </c>
      <c r="C369" s="3">
        <v>0</v>
      </c>
      <c r="D369" s="4">
        <v>4</v>
      </c>
      <c r="E369" s="5" t="s">
        <v>34</v>
      </c>
      <c r="F369" s="6">
        <v>344.99</v>
      </c>
      <c r="G369" s="7" t="s">
        <v>22</v>
      </c>
      <c r="H369" s="8" t="s">
        <v>23</v>
      </c>
      <c r="I369" s="9">
        <v>66.394999999999996</v>
      </c>
      <c r="J369" s="6">
        <v>0</v>
      </c>
      <c r="K369" s="6">
        <v>58.45</v>
      </c>
      <c r="L369" s="6">
        <v>730.35</v>
      </c>
      <c r="M369" s="6">
        <v>788.8</v>
      </c>
      <c r="N369" s="10" t="s">
        <v>31</v>
      </c>
      <c r="O369" s="10" t="s">
        <v>163</v>
      </c>
      <c r="P369" s="11" t="s">
        <v>32</v>
      </c>
      <c r="Q369" s="11" t="s">
        <v>33</v>
      </c>
      <c r="R369" s="1">
        <v>42370</v>
      </c>
      <c r="S369" s="1">
        <v>42593</v>
      </c>
      <c r="T369" s="12" t="s">
        <v>25</v>
      </c>
      <c r="U369" s="13" t="s">
        <v>355</v>
      </c>
      <c r="V369" s="13" t="s">
        <v>101</v>
      </c>
      <c r="W369" t="s">
        <v>209</v>
      </c>
      <c r="X369" s="16" t="str">
        <f t="shared" si="53"/>
        <v xml:space="preserve">Mindshare (Switzerland) - CHE - Lufthansa - 2016_Baseline_1._HY_2016 - </v>
      </c>
      <c r="Y369" s="17" t="s">
        <v>410</v>
      </c>
      <c r="Z369" s="16" t="str">
        <f t="shared" si="54"/>
        <v>Mindshare (Switzerland)</v>
      </c>
      <c r="AA369" s="16" t="str">
        <f t="shared" si="55"/>
        <v>Mindshare (Switzerland) - CHE - Lufthansa</v>
      </c>
      <c r="AB369" s="16" t="str">
        <f t="shared" si="56"/>
        <v>Xaxis Display_XAXIS-XD-UAP-F</v>
      </c>
      <c r="AC369" s="16" t="str">
        <f>VLOOKUP($U369,Sheet3!$A$1:$D$438,3,FALSE)</f>
        <v>25.01.2016</v>
      </c>
      <c r="AD369" s="16" t="str">
        <f>VLOOKUP($U369,Sheet3!$A$1:$D$438,4,FALSE)</f>
        <v>03.07.2016</v>
      </c>
      <c r="AE369" s="20" t="str">
        <f t="shared" si="57"/>
        <v>Xaxis Display_XAXIS-XD-UAP-F_Februar 2016</v>
      </c>
      <c r="AF369" s="20" t="s">
        <v>415</v>
      </c>
      <c r="AG369" s="20" t="str">
        <f t="shared" si="58"/>
        <v>Xaxis Display</v>
      </c>
      <c r="AH369" s="20" t="s">
        <v>420</v>
      </c>
      <c r="AI369" s="21">
        <f t="shared" si="59"/>
        <v>11.000075306875518</v>
      </c>
      <c r="AJ369" s="21">
        <f t="shared" si="60"/>
        <v>730.35</v>
      </c>
      <c r="AK369" s="22">
        <f t="shared" si="61"/>
        <v>66395</v>
      </c>
      <c r="AL369" s="20" t="s">
        <v>664</v>
      </c>
      <c r="AM369" s="20">
        <f>$AJ369*VLOOKUP($AL369,Sheet2!$C$1:$D$66,2,FALSE)</f>
        <v>185.2995919534751</v>
      </c>
    </row>
    <row r="370" spans="1:39" x14ac:dyDescent="0.25">
      <c r="A370" s="1">
        <v>42433</v>
      </c>
      <c r="B370" s="2">
        <v>18105</v>
      </c>
      <c r="C370" s="3">
        <v>0</v>
      </c>
      <c r="D370" s="4">
        <v>1</v>
      </c>
      <c r="E370" s="5" t="s">
        <v>53</v>
      </c>
      <c r="F370" s="6">
        <v>817.64</v>
      </c>
      <c r="G370" s="7" t="s">
        <v>22</v>
      </c>
      <c r="H370" s="8" t="s">
        <v>23</v>
      </c>
      <c r="I370" s="9">
        <v>128.428</v>
      </c>
      <c r="J370" s="6">
        <v>0</v>
      </c>
      <c r="K370" s="6">
        <v>195.2</v>
      </c>
      <c r="L370" s="6">
        <v>2440.15</v>
      </c>
      <c r="M370" s="6">
        <v>2635.35</v>
      </c>
      <c r="N370" s="10" t="s">
        <v>108</v>
      </c>
      <c r="O370" s="10" t="s">
        <v>163</v>
      </c>
      <c r="P370" s="11" t="s">
        <v>32</v>
      </c>
      <c r="Q370" s="11" t="s">
        <v>52</v>
      </c>
      <c r="R370" s="1">
        <v>42370</v>
      </c>
      <c r="S370" s="1">
        <v>42593</v>
      </c>
      <c r="T370" s="12" t="s">
        <v>25</v>
      </c>
      <c r="U370" s="13" t="s">
        <v>378</v>
      </c>
      <c r="V370" s="13" t="s">
        <v>101</v>
      </c>
      <c r="W370" t="s">
        <v>212</v>
      </c>
      <c r="X370" s="16" t="str">
        <f t="shared" si="53"/>
        <v xml:space="preserve">Mindshare (Switzerland) - CHE - Ubisoft - 2016_Far_Cry_Primal - </v>
      </c>
      <c r="Y370" s="17" t="s">
        <v>410</v>
      </c>
      <c r="Z370" s="16" t="str">
        <f t="shared" si="54"/>
        <v>Mindshare (Switzerland)</v>
      </c>
      <c r="AA370" s="16" t="str">
        <f t="shared" si="55"/>
        <v>Mindshare (Switzerland) - CHE - Ubisoft</v>
      </c>
      <c r="AB370" s="16" t="str">
        <f t="shared" si="56"/>
        <v>Xaxis Premium_XAXIS-XP-HP-D</v>
      </c>
      <c r="AC370" s="16" t="str">
        <f>VLOOKUP($U370,Sheet3!$A$1:$D$438,3,FALSE)</f>
        <v>17.02.2016</v>
      </c>
      <c r="AD370" s="16" t="str">
        <f>VLOOKUP($U370,Sheet3!$A$1:$D$438,4,FALSE)</f>
        <v>03.03.2016</v>
      </c>
      <c r="AE370" s="20" t="str">
        <f t="shared" si="57"/>
        <v>Xaxis Premium_XAXIS-XP-HP-D_Februar 2016</v>
      </c>
      <c r="AF370" s="20" t="s">
        <v>415</v>
      </c>
      <c r="AG370" s="20" t="str">
        <f t="shared" si="58"/>
        <v>Xaxis Premium</v>
      </c>
      <c r="AH370" s="20" t="s">
        <v>420</v>
      </c>
      <c r="AI370" s="21">
        <f t="shared" si="59"/>
        <v>19.000140156352199</v>
      </c>
      <c r="AJ370" s="21">
        <f t="shared" si="60"/>
        <v>2440.15</v>
      </c>
      <c r="AK370" s="22">
        <f t="shared" si="61"/>
        <v>128428</v>
      </c>
      <c r="AL370" s="20" t="s">
        <v>659</v>
      </c>
      <c r="AM370" s="20">
        <f>$AJ370*VLOOKUP($AL370,Sheet2!$C$1:$D$66,2,FALSE)</f>
        <v>881.9044646124571</v>
      </c>
    </row>
    <row r="371" spans="1:39" x14ac:dyDescent="0.25">
      <c r="A371" s="1">
        <v>42433</v>
      </c>
      <c r="B371" s="2">
        <v>18105</v>
      </c>
      <c r="C371" s="3">
        <v>0</v>
      </c>
      <c r="D371" s="4">
        <v>3</v>
      </c>
      <c r="E371" s="5" t="s">
        <v>53</v>
      </c>
      <c r="F371" s="6">
        <v>413.12</v>
      </c>
      <c r="G371" s="7" t="s">
        <v>22</v>
      </c>
      <c r="H371" s="8" t="s">
        <v>23</v>
      </c>
      <c r="I371" s="9">
        <v>64.888999999999996</v>
      </c>
      <c r="J371" s="6">
        <v>0</v>
      </c>
      <c r="K371" s="6">
        <v>119.4</v>
      </c>
      <c r="L371" s="6">
        <v>1492.45</v>
      </c>
      <c r="M371" s="6">
        <v>1611.85</v>
      </c>
      <c r="N371" s="10" t="s">
        <v>108</v>
      </c>
      <c r="O371" s="10" t="s">
        <v>163</v>
      </c>
      <c r="P371" s="11" t="s">
        <v>32</v>
      </c>
      <c r="Q371" s="11" t="s">
        <v>52</v>
      </c>
      <c r="R371" s="1">
        <v>42370</v>
      </c>
      <c r="S371" s="1">
        <v>42593</v>
      </c>
      <c r="T371" s="12" t="s">
        <v>25</v>
      </c>
      <c r="U371" s="13" t="s">
        <v>378</v>
      </c>
      <c r="V371" s="13" t="s">
        <v>101</v>
      </c>
      <c r="W371" t="s">
        <v>212</v>
      </c>
      <c r="X371" s="16" t="str">
        <f t="shared" si="53"/>
        <v xml:space="preserve">Mindshare (Switzerland) - CHE - Ubisoft - 2016_Far_Cry_Primal - </v>
      </c>
      <c r="Y371" s="17" t="s">
        <v>410</v>
      </c>
      <c r="Z371" s="16" t="str">
        <f t="shared" si="54"/>
        <v>Mindshare (Switzerland)</v>
      </c>
      <c r="AA371" s="16" t="str">
        <f t="shared" si="55"/>
        <v>Mindshare (Switzerland) - CHE - Ubisoft</v>
      </c>
      <c r="AB371" s="16" t="str">
        <f t="shared" si="56"/>
        <v>Xaxis Premium_XAXIS-XP-HP-D</v>
      </c>
      <c r="AC371" s="16" t="str">
        <f>VLOOKUP($U371,Sheet3!$A$1:$D$438,3,FALSE)</f>
        <v>17.02.2016</v>
      </c>
      <c r="AD371" s="16" t="str">
        <f>VLOOKUP($U371,Sheet3!$A$1:$D$438,4,FALSE)</f>
        <v>03.03.2016</v>
      </c>
      <c r="AE371" s="20" t="str">
        <f t="shared" si="57"/>
        <v>Xaxis Premium_XAXIS-XP-HP-D_Februar 2016</v>
      </c>
      <c r="AF371" s="20" t="s">
        <v>415</v>
      </c>
      <c r="AG371" s="20" t="str">
        <f t="shared" si="58"/>
        <v>Xaxis Premium</v>
      </c>
      <c r="AH371" s="20" t="s">
        <v>420</v>
      </c>
      <c r="AI371" s="21">
        <f t="shared" si="59"/>
        <v>23.000046232797548</v>
      </c>
      <c r="AJ371" s="21">
        <f t="shared" si="60"/>
        <v>1492.45</v>
      </c>
      <c r="AK371" s="22">
        <f t="shared" si="61"/>
        <v>64888.999999999993</v>
      </c>
      <c r="AL371" s="20" t="s">
        <v>659</v>
      </c>
      <c r="AM371" s="20">
        <f>$AJ371*VLOOKUP($AL371,Sheet2!$C$1:$D$66,2,FALSE)</f>
        <v>539.39238088267587</v>
      </c>
    </row>
    <row r="372" spans="1:39" x14ac:dyDescent="0.25">
      <c r="A372" s="1">
        <v>42433</v>
      </c>
      <c r="B372" s="2">
        <v>18105</v>
      </c>
      <c r="C372" s="3">
        <v>0</v>
      </c>
      <c r="D372" s="4">
        <v>2</v>
      </c>
      <c r="E372" s="5" t="s">
        <v>59</v>
      </c>
      <c r="F372" s="6">
        <v>385.82</v>
      </c>
      <c r="G372" s="7" t="s">
        <v>22</v>
      </c>
      <c r="H372" s="8" t="s">
        <v>23</v>
      </c>
      <c r="I372" s="9">
        <v>66.709000000000003</v>
      </c>
      <c r="J372" s="6">
        <v>0</v>
      </c>
      <c r="K372" s="6">
        <v>101.4</v>
      </c>
      <c r="L372" s="6">
        <v>1267.45</v>
      </c>
      <c r="M372" s="6">
        <v>1368.85</v>
      </c>
      <c r="N372" s="10" t="s">
        <v>108</v>
      </c>
      <c r="O372" s="10" t="s">
        <v>163</v>
      </c>
      <c r="P372" s="11" t="s">
        <v>32</v>
      </c>
      <c r="Q372" s="11" t="s">
        <v>52</v>
      </c>
      <c r="R372" s="1">
        <v>42370</v>
      </c>
      <c r="S372" s="1">
        <v>42593</v>
      </c>
      <c r="T372" s="12" t="s">
        <v>25</v>
      </c>
      <c r="U372" s="13" t="s">
        <v>378</v>
      </c>
      <c r="V372" s="13" t="s">
        <v>101</v>
      </c>
      <c r="W372" t="s">
        <v>212</v>
      </c>
      <c r="X372" s="16" t="str">
        <f t="shared" si="53"/>
        <v xml:space="preserve">Mindshare (Switzerland) - CHE - Ubisoft - 2016_Far_Cry_Primal - </v>
      </c>
      <c r="Y372" s="17" t="s">
        <v>410</v>
      </c>
      <c r="Z372" s="16" t="str">
        <f t="shared" si="54"/>
        <v>Mindshare (Switzerland)</v>
      </c>
      <c r="AA372" s="16" t="str">
        <f t="shared" si="55"/>
        <v>Mindshare (Switzerland) - CHE - Ubisoft</v>
      </c>
      <c r="AB372" s="16" t="str">
        <f t="shared" si="56"/>
        <v>Xaxis Premium_XAXIS-XP-HP-F</v>
      </c>
      <c r="AC372" s="16" t="str">
        <f>VLOOKUP($U372,Sheet3!$A$1:$D$438,3,FALSE)</f>
        <v>17.02.2016</v>
      </c>
      <c r="AD372" s="16" t="str">
        <f>VLOOKUP($U372,Sheet3!$A$1:$D$438,4,FALSE)</f>
        <v>03.03.2016</v>
      </c>
      <c r="AE372" s="20" t="str">
        <f t="shared" si="57"/>
        <v>Xaxis Premium_XAXIS-XP-HP-F_Februar 2016</v>
      </c>
      <c r="AF372" s="20" t="s">
        <v>415</v>
      </c>
      <c r="AG372" s="20" t="str">
        <f t="shared" si="58"/>
        <v>Xaxis Premium</v>
      </c>
      <c r="AH372" s="20" t="s">
        <v>420</v>
      </c>
      <c r="AI372" s="21">
        <f t="shared" si="59"/>
        <v>18.999685199898067</v>
      </c>
      <c r="AJ372" s="21">
        <f t="shared" si="60"/>
        <v>1267.45</v>
      </c>
      <c r="AK372" s="22">
        <f t="shared" si="61"/>
        <v>66709</v>
      </c>
      <c r="AL372" s="20" t="s">
        <v>659</v>
      </c>
      <c r="AM372" s="20">
        <f>$AJ372*VLOOKUP($AL372,Sheet2!$C$1:$D$66,2,FALSE)</f>
        <v>458.0742223523385</v>
      </c>
    </row>
    <row r="373" spans="1:39" x14ac:dyDescent="0.25">
      <c r="A373" s="1">
        <v>42433</v>
      </c>
      <c r="B373" s="2">
        <v>18105</v>
      </c>
      <c r="C373" s="3">
        <v>0</v>
      </c>
      <c r="D373" s="4">
        <v>4</v>
      </c>
      <c r="E373" s="5" t="s">
        <v>59</v>
      </c>
      <c r="F373" s="6">
        <v>162.91</v>
      </c>
      <c r="G373" s="7" t="s">
        <v>22</v>
      </c>
      <c r="H373" s="8" t="s">
        <v>23</v>
      </c>
      <c r="I373" s="9">
        <v>28.167000000000002</v>
      </c>
      <c r="J373" s="6">
        <v>0</v>
      </c>
      <c r="K373" s="6">
        <v>51.85</v>
      </c>
      <c r="L373" s="6">
        <v>647.85</v>
      </c>
      <c r="M373" s="6">
        <v>699.7</v>
      </c>
      <c r="N373" s="10" t="s">
        <v>108</v>
      </c>
      <c r="O373" s="10" t="s">
        <v>163</v>
      </c>
      <c r="P373" s="11" t="s">
        <v>32</v>
      </c>
      <c r="Q373" s="11" t="s">
        <v>52</v>
      </c>
      <c r="R373" s="1">
        <v>42370</v>
      </c>
      <c r="S373" s="1">
        <v>42593</v>
      </c>
      <c r="T373" s="12" t="s">
        <v>25</v>
      </c>
      <c r="U373" s="13" t="s">
        <v>378</v>
      </c>
      <c r="V373" s="13" t="s">
        <v>101</v>
      </c>
      <c r="W373" t="s">
        <v>212</v>
      </c>
      <c r="X373" s="16" t="str">
        <f t="shared" ref="X373:X436" si="62">CONCATENATE(W373," - ","2016_",U373," - ")</f>
        <v xml:space="preserve">Mindshare (Switzerland) - CHE - Ubisoft - 2016_Far_Cry_Primal - </v>
      </c>
      <c r="Y373" s="17" t="s">
        <v>410</v>
      </c>
      <c r="Z373" s="16" t="str">
        <f t="shared" ref="Z373:Z436" si="63">O373</f>
        <v>Mindshare (Switzerland)</v>
      </c>
      <c r="AA373" s="16" t="str">
        <f t="shared" ref="AA373:AA436" si="64">W373</f>
        <v>Mindshare (Switzerland) - CHE - Ubisoft</v>
      </c>
      <c r="AB373" s="16" t="str">
        <f t="shared" ref="AB373:AB436" si="65">CONCATENATE(Q373,"_",E373)</f>
        <v>Xaxis Premium_XAXIS-XP-HP-F</v>
      </c>
      <c r="AC373" s="16" t="str">
        <f>VLOOKUP($U373,Sheet3!$A$1:$D$438,3,FALSE)</f>
        <v>17.02.2016</v>
      </c>
      <c r="AD373" s="16" t="str">
        <f>VLOOKUP($U373,Sheet3!$A$1:$D$438,4,FALSE)</f>
        <v>03.03.2016</v>
      </c>
      <c r="AE373" s="20" t="str">
        <f t="shared" ref="AE373:AE436" si="66">CONCATENATE(AB373,"_",V373)</f>
        <v>Xaxis Premium_XAXIS-XP-HP-F_Februar 2016</v>
      </c>
      <c r="AF373" s="20" t="s">
        <v>415</v>
      </c>
      <c r="AG373" s="20" t="str">
        <f t="shared" ref="AG373:AG436" si="67">Q373</f>
        <v>Xaxis Premium</v>
      </c>
      <c r="AH373" s="20" t="s">
        <v>420</v>
      </c>
      <c r="AI373" s="21">
        <f t="shared" si="59"/>
        <v>23.000319522845881</v>
      </c>
      <c r="AJ373" s="21">
        <f t="shared" si="60"/>
        <v>647.85</v>
      </c>
      <c r="AK373" s="22">
        <f t="shared" si="61"/>
        <v>28167</v>
      </c>
      <c r="AL373" s="20" t="s">
        <v>659</v>
      </c>
      <c r="AM373" s="20">
        <f>$AJ373*VLOOKUP($AL373,Sheet2!$C$1:$D$66,2,FALSE)</f>
        <v>234.14208446168487</v>
      </c>
    </row>
    <row r="374" spans="1:39" x14ac:dyDescent="0.25">
      <c r="A374" s="1">
        <v>42433</v>
      </c>
      <c r="B374" s="2">
        <v>18106</v>
      </c>
      <c r="C374" s="3">
        <v>0</v>
      </c>
      <c r="D374" s="4">
        <v>1</v>
      </c>
      <c r="E374" s="5" t="s">
        <v>65</v>
      </c>
      <c r="F374" s="6">
        <v>1416.59</v>
      </c>
      <c r="G374" s="7" t="s">
        <v>22</v>
      </c>
      <c r="H374" s="8" t="s">
        <v>23</v>
      </c>
      <c r="I374" s="9">
        <v>191.119</v>
      </c>
      <c r="J374" s="6">
        <v>0</v>
      </c>
      <c r="K374" s="6">
        <v>366.95</v>
      </c>
      <c r="L374" s="6">
        <v>4586.8500000000004</v>
      </c>
      <c r="M374" s="6">
        <v>4953.8</v>
      </c>
      <c r="N374" s="10" t="s">
        <v>80</v>
      </c>
      <c r="O374" s="10" t="s">
        <v>163</v>
      </c>
      <c r="P374" s="11" t="s">
        <v>32</v>
      </c>
      <c r="Q374" s="11" t="s">
        <v>52</v>
      </c>
      <c r="R374" s="1">
        <v>42370</v>
      </c>
      <c r="S374" s="1">
        <v>42593</v>
      </c>
      <c r="T374" s="12" t="s">
        <v>25</v>
      </c>
      <c r="U374" s="13" t="s">
        <v>383</v>
      </c>
      <c r="V374" s="13" t="s">
        <v>101</v>
      </c>
      <c r="W374" t="s">
        <v>213</v>
      </c>
      <c r="X374" s="16" t="str">
        <f t="shared" si="62"/>
        <v xml:space="preserve">Mindshare (Switzerland) - CHE - VOLVO - 2016_AWD_Q1_2016 - </v>
      </c>
      <c r="Y374" s="17" t="s">
        <v>410</v>
      </c>
      <c r="Z374" s="16" t="str">
        <f t="shared" si="63"/>
        <v>Mindshare (Switzerland)</v>
      </c>
      <c r="AA374" s="16" t="str">
        <f t="shared" si="64"/>
        <v>Mindshare (Switzerland) - CHE - VOLVO</v>
      </c>
      <c r="AB374" s="16" t="str">
        <f t="shared" si="65"/>
        <v>Xaxis Premium_XAXIS-XP-WB-D</v>
      </c>
      <c r="AC374" s="16" t="str">
        <f>VLOOKUP($U374,Sheet3!$A$1:$D$438,3,FALSE)</f>
        <v>11.01.2016</v>
      </c>
      <c r="AD374" s="16" t="str">
        <f>VLOOKUP($U374,Sheet3!$A$1:$D$438,4,FALSE)</f>
        <v>21.02.2016</v>
      </c>
      <c r="AE374" s="20" t="str">
        <f t="shared" si="66"/>
        <v>Xaxis Premium_XAXIS-XP-WB-D_Februar 2016</v>
      </c>
      <c r="AF374" s="20" t="s">
        <v>415</v>
      </c>
      <c r="AG374" s="20" t="str">
        <f t="shared" si="67"/>
        <v>Xaxis Premium</v>
      </c>
      <c r="AH374" s="20" t="s">
        <v>420</v>
      </c>
      <c r="AI374" s="21">
        <f t="shared" si="59"/>
        <v>23.999968605947082</v>
      </c>
      <c r="AJ374" s="21">
        <f t="shared" si="60"/>
        <v>4586.8500000000004</v>
      </c>
      <c r="AK374" s="22">
        <f t="shared" si="61"/>
        <v>191119</v>
      </c>
      <c r="AL374" s="20" t="s">
        <v>665</v>
      </c>
      <c r="AM374" s="20">
        <f>$AJ374*VLOOKUP($AL374,Sheet2!$C$1:$D$66,2,FALSE)</f>
        <v>1806.902434171828</v>
      </c>
    </row>
    <row r="375" spans="1:39" x14ac:dyDescent="0.25">
      <c r="A375" s="1">
        <v>42433</v>
      </c>
      <c r="B375" s="2">
        <v>18106</v>
      </c>
      <c r="C375" s="3">
        <v>0</v>
      </c>
      <c r="D375" s="4">
        <v>2</v>
      </c>
      <c r="E375" s="5" t="s">
        <v>69</v>
      </c>
      <c r="F375" s="6">
        <v>670.41</v>
      </c>
      <c r="G375" s="7" t="s">
        <v>22</v>
      </c>
      <c r="H375" s="8" t="s">
        <v>23</v>
      </c>
      <c r="I375" s="9">
        <v>111.45399999999999</v>
      </c>
      <c r="J375" s="6">
        <v>0</v>
      </c>
      <c r="K375" s="6">
        <v>214</v>
      </c>
      <c r="L375" s="6">
        <v>2674.9</v>
      </c>
      <c r="M375" s="6">
        <v>2888.9</v>
      </c>
      <c r="N375" s="10" t="s">
        <v>80</v>
      </c>
      <c r="O375" s="10" t="s">
        <v>163</v>
      </c>
      <c r="P375" s="11" t="s">
        <v>32</v>
      </c>
      <c r="Q375" s="11" t="s">
        <v>52</v>
      </c>
      <c r="R375" s="1">
        <v>42370</v>
      </c>
      <c r="S375" s="1">
        <v>42593</v>
      </c>
      <c r="T375" s="12" t="s">
        <v>25</v>
      </c>
      <c r="U375" s="13" t="s">
        <v>383</v>
      </c>
      <c r="V375" s="13" t="s">
        <v>101</v>
      </c>
      <c r="W375" t="s">
        <v>213</v>
      </c>
      <c r="X375" s="16" t="str">
        <f t="shared" si="62"/>
        <v xml:space="preserve">Mindshare (Switzerland) - CHE - VOLVO - 2016_AWD_Q1_2016 - </v>
      </c>
      <c r="Y375" s="17" t="s">
        <v>410</v>
      </c>
      <c r="Z375" s="16" t="str">
        <f t="shared" si="63"/>
        <v>Mindshare (Switzerland)</v>
      </c>
      <c r="AA375" s="16" t="str">
        <f t="shared" si="64"/>
        <v>Mindshare (Switzerland) - CHE - VOLVO</v>
      </c>
      <c r="AB375" s="16" t="str">
        <f t="shared" si="65"/>
        <v>Xaxis Premium_XAXIS-XP-WB-F</v>
      </c>
      <c r="AC375" s="16" t="str">
        <f>VLOOKUP($U375,Sheet3!$A$1:$D$438,3,FALSE)</f>
        <v>11.01.2016</v>
      </c>
      <c r="AD375" s="16" t="str">
        <f>VLOOKUP($U375,Sheet3!$A$1:$D$438,4,FALSE)</f>
        <v>21.02.2016</v>
      </c>
      <c r="AE375" s="20" t="str">
        <f t="shared" si="66"/>
        <v>Xaxis Premium_XAXIS-XP-WB-F_Februar 2016</v>
      </c>
      <c r="AF375" s="20" t="s">
        <v>415</v>
      </c>
      <c r="AG375" s="20" t="str">
        <f t="shared" si="67"/>
        <v>Xaxis Premium</v>
      </c>
      <c r="AH375" s="20" t="s">
        <v>420</v>
      </c>
      <c r="AI375" s="21">
        <f t="shared" si="59"/>
        <v>24.000035889245787</v>
      </c>
      <c r="AJ375" s="21">
        <f t="shared" si="60"/>
        <v>2674.9</v>
      </c>
      <c r="AK375" s="22">
        <f t="shared" si="61"/>
        <v>111454</v>
      </c>
      <c r="AL375" s="20" t="s">
        <v>665</v>
      </c>
      <c r="AM375" s="20">
        <f>$AJ375*VLOOKUP($AL375,Sheet2!$C$1:$D$66,2,FALSE)</f>
        <v>1053.7260475416074</v>
      </c>
    </row>
    <row r="376" spans="1:39" x14ac:dyDescent="0.25">
      <c r="A376" s="1">
        <v>42433</v>
      </c>
      <c r="B376" s="2">
        <v>18106</v>
      </c>
      <c r="C376" s="3">
        <v>0</v>
      </c>
      <c r="D376" s="4">
        <v>3</v>
      </c>
      <c r="E376" s="5" t="s">
        <v>70</v>
      </c>
      <c r="F376" s="6">
        <v>114.46</v>
      </c>
      <c r="G376" s="7" t="s">
        <v>22</v>
      </c>
      <c r="H376" s="8" t="s">
        <v>23</v>
      </c>
      <c r="I376" s="9">
        <v>20.201000000000001</v>
      </c>
      <c r="J376" s="6">
        <v>0</v>
      </c>
      <c r="K376" s="6">
        <v>38.799999999999997</v>
      </c>
      <c r="L376" s="6">
        <v>484.8</v>
      </c>
      <c r="M376" s="6">
        <v>523.6</v>
      </c>
      <c r="N376" s="10" t="s">
        <v>80</v>
      </c>
      <c r="O376" s="10" t="s">
        <v>163</v>
      </c>
      <c r="P376" s="11" t="s">
        <v>32</v>
      </c>
      <c r="Q376" s="11" t="s">
        <v>52</v>
      </c>
      <c r="R376" s="1">
        <v>42370</v>
      </c>
      <c r="S376" s="1">
        <v>42593</v>
      </c>
      <c r="T376" s="12" t="s">
        <v>25</v>
      </c>
      <c r="U376" s="13" t="s">
        <v>383</v>
      </c>
      <c r="V376" s="13" t="s">
        <v>101</v>
      </c>
      <c r="W376" t="s">
        <v>213</v>
      </c>
      <c r="X376" s="16" t="str">
        <f t="shared" si="62"/>
        <v xml:space="preserve">Mindshare (Switzerland) - CHE - VOLVO - 2016_AWD_Q1_2016 - </v>
      </c>
      <c r="Y376" s="17" t="s">
        <v>410</v>
      </c>
      <c r="Z376" s="16" t="str">
        <f t="shared" si="63"/>
        <v>Mindshare (Switzerland)</v>
      </c>
      <c r="AA376" s="16" t="str">
        <f t="shared" si="64"/>
        <v>Mindshare (Switzerland) - CHE - VOLVO</v>
      </c>
      <c r="AB376" s="16" t="str">
        <f t="shared" si="65"/>
        <v>Xaxis Premium_XAXIS-XP-WB-I</v>
      </c>
      <c r="AC376" s="16" t="str">
        <f>VLOOKUP($U376,Sheet3!$A$1:$D$438,3,FALSE)</f>
        <v>11.01.2016</v>
      </c>
      <c r="AD376" s="16" t="str">
        <f>VLOOKUP($U376,Sheet3!$A$1:$D$438,4,FALSE)</f>
        <v>21.02.2016</v>
      </c>
      <c r="AE376" s="20" t="str">
        <f t="shared" si="66"/>
        <v>Xaxis Premium_XAXIS-XP-WB-I_Februar 2016</v>
      </c>
      <c r="AF376" s="20" t="s">
        <v>415</v>
      </c>
      <c r="AG376" s="20" t="str">
        <f t="shared" si="67"/>
        <v>Xaxis Premium</v>
      </c>
      <c r="AH376" s="20" t="s">
        <v>420</v>
      </c>
      <c r="AI376" s="21">
        <f t="shared" si="59"/>
        <v>23.99881194000297</v>
      </c>
      <c r="AJ376" s="21">
        <f t="shared" si="60"/>
        <v>484.8</v>
      </c>
      <c r="AK376" s="22">
        <f t="shared" si="61"/>
        <v>20201</v>
      </c>
      <c r="AL376" s="20" t="s">
        <v>665</v>
      </c>
      <c r="AM376" s="20">
        <f>$AJ376*VLOOKUP($AL376,Sheet2!$C$1:$D$66,2,FALSE)</f>
        <v>190.97775163489152</v>
      </c>
    </row>
    <row r="377" spans="1:39" x14ac:dyDescent="0.25">
      <c r="A377" s="1">
        <v>42433</v>
      </c>
      <c r="B377" s="2">
        <v>18106</v>
      </c>
      <c r="C377" s="3">
        <v>0</v>
      </c>
      <c r="D377" s="4">
        <v>4</v>
      </c>
      <c r="E377" s="5" t="s">
        <v>72</v>
      </c>
      <c r="F377" s="6">
        <v>3573.6</v>
      </c>
      <c r="G377" s="7" t="s">
        <v>22</v>
      </c>
      <c r="H377" s="8" t="s">
        <v>23</v>
      </c>
      <c r="I377" s="9">
        <v>211.393</v>
      </c>
      <c r="J377" s="6">
        <v>0</v>
      </c>
      <c r="K377" s="6">
        <v>490.45</v>
      </c>
      <c r="L377" s="6">
        <v>6130.4</v>
      </c>
      <c r="M377" s="6">
        <v>6620.85</v>
      </c>
      <c r="N377" s="10" t="s">
        <v>80</v>
      </c>
      <c r="O377" s="10" t="s">
        <v>163</v>
      </c>
      <c r="P377" s="11" t="s">
        <v>32</v>
      </c>
      <c r="Q377" s="11" t="s">
        <v>73</v>
      </c>
      <c r="R377" s="1">
        <v>42370</v>
      </c>
      <c r="S377" s="1">
        <v>42593</v>
      </c>
      <c r="T377" s="12" t="s">
        <v>25</v>
      </c>
      <c r="U377" s="13" t="s">
        <v>383</v>
      </c>
      <c r="V377" s="13" t="s">
        <v>101</v>
      </c>
      <c r="W377" t="s">
        <v>213</v>
      </c>
      <c r="X377" s="16" t="str">
        <f t="shared" si="62"/>
        <v xml:space="preserve">Mindshare (Switzerland) - CHE - VOLVO - 2016_AWD_Q1_2016 - </v>
      </c>
      <c r="Y377" s="17" t="s">
        <v>410</v>
      </c>
      <c r="Z377" s="16" t="str">
        <f t="shared" si="63"/>
        <v>Mindshare (Switzerland)</v>
      </c>
      <c r="AA377" s="16" t="str">
        <f t="shared" si="64"/>
        <v>Mindshare (Switzerland) - CHE - VOLVO</v>
      </c>
      <c r="AB377" s="16" t="str">
        <f t="shared" si="65"/>
        <v>Xaxis TV_XAXIS-XT-ROLLS-D</v>
      </c>
      <c r="AC377" s="16" t="str">
        <f>VLOOKUP($U377,Sheet3!$A$1:$D$438,3,FALSE)</f>
        <v>11.01.2016</v>
      </c>
      <c r="AD377" s="16" t="str">
        <f>VLOOKUP($U377,Sheet3!$A$1:$D$438,4,FALSE)</f>
        <v>21.02.2016</v>
      </c>
      <c r="AE377" s="20" t="str">
        <f t="shared" si="66"/>
        <v>Xaxis TV_XAXIS-XT-ROLLS-D_Februar 2016</v>
      </c>
      <c r="AF377" s="20" t="s">
        <v>816</v>
      </c>
      <c r="AG377" s="20" t="str">
        <f t="shared" si="67"/>
        <v>Xaxis TV</v>
      </c>
      <c r="AH377" s="20" t="s">
        <v>420</v>
      </c>
      <c r="AI377" s="21">
        <f t="shared" si="59"/>
        <v>29.000014191576824</v>
      </c>
      <c r="AJ377" s="21">
        <f t="shared" si="60"/>
        <v>6130.4</v>
      </c>
      <c r="AK377" s="22">
        <f t="shared" si="61"/>
        <v>211393</v>
      </c>
      <c r="AL377" s="20" t="s">
        <v>660</v>
      </c>
      <c r="AM377" s="20">
        <f>$AJ377*VLOOKUP($AL377,Sheet2!$C$1:$D$66,2,FALSE)</f>
        <v>2758.68</v>
      </c>
    </row>
    <row r="378" spans="1:39" x14ac:dyDescent="0.25">
      <c r="A378" s="1">
        <v>42433</v>
      </c>
      <c r="B378" s="2">
        <v>18106</v>
      </c>
      <c r="C378" s="3">
        <v>0</v>
      </c>
      <c r="D378" s="4">
        <v>5</v>
      </c>
      <c r="E378" s="5" t="s">
        <v>76</v>
      </c>
      <c r="F378" s="6">
        <v>1566.43</v>
      </c>
      <c r="G378" s="7" t="s">
        <v>22</v>
      </c>
      <c r="H378" s="8" t="s">
        <v>23</v>
      </c>
      <c r="I378" s="9">
        <v>96.828999999999994</v>
      </c>
      <c r="J378" s="6">
        <v>0</v>
      </c>
      <c r="K378" s="6">
        <v>224.65</v>
      </c>
      <c r="L378" s="6">
        <v>2808.05</v>
      </c>
      <c r="M378" s="6">
        <v>3032.7</v>
      </c>
      <c r="N378" s="10" t="s">
        <v>80</v>
      </c>
      <c r="O378" s="10" t="s">
        <v>163</v>
      </c>
      <c r="P378" s="11" t="s">
        <v>32</v>
      </c>
      <c r="Q378" s="11" t="s">
        <v>73</v>
      </c>
      <c r="R378" s="1">
        <v>42370</v>
      </c>
      <c r="S378" s="1">
        <v>42593</v>
      </c>
      <c r="T378" s="12" t="s">
        <v>25</v>
      </c>
      <c r="U378" s="13" t="s">
        <v>383</v>
      </c>
      <c r="V378" s="13" t="s">
        <v>101</v>
      </c>
      <c r="W378" t="s">
        <v>213</v>
      </c>
      <c r="X378" s="16" t="str">
        <f t="shared" si="62"/>
        <v xml:space="preserve">Mindshare (Switzerland) - CHE - VOLVO - 2016_AWD_Q1_2016 - </v>
      </c>
      <c r="Y378" s="17" t="s">
        <v>410</v>
      </c>
      <c r="Z378" s="16" t="str">
        <f t="shared" si="63"/>
        <v>Mindshare (Switzerland)</v>
      </c>
      <c r="AA378" s="16" t="str">
        <f t="shared" si="64"/>
        <v>Mindshare (Switzerland) - CHE - VOLVO</v>
      </c>
      <c r="AB378" s="16" t="str">
        <f t="shared" si="65"/>
        <v>Xaxis TV_XAXIS-XT-ROLLS-F</v>
      </c>
      <c r="AC378" s="16" t="str">
        <f>VLOOKUP($U378,Sheet3!$A$1:$D$438,3,FALSE)</f>
        <v>11.01.2016</v>
      </c>
      <c r="AD378" s="16" t="str">
        <f>VLOOKUP($U378,Sheet3!$A$1:$D$438,4,FALSE)</f>
        <v>21.02.2016</v>
      </c>
      <c r="AE378" s="20" t="str">
        <f t="shared" si="66"/>
        <v>Xaxis TV_XAXIS-XT-ROLLS-F_Februar 2016</v>
      </c>
      <c r="AF378" s="20" t="s">
        <v>816</v>
      </c>
      <c r="AG378" s="20" t="str">
        <f t="shared" si="67"/>
        <v>Xaxis TV</v>
      </c>
      <c r="AH378" s="20" t="s">
        <v>420</v>
      </c>
      <c r="AI378" s="21">
        <f t="shared" si="59"/>
        <v>29.000092947360812</v>
      </c>
      <c r="AJ378" s="21">
        <f t="shared" si="60"/>
        <v>2808.05</v>
      </c>
      <c r="AK378" s="22">
        <f t="shared" si="61"/>
        <v>96829</v>
      </c>
      <c r="AL378" s="20" t="s">
        <v>660</v>
      </c>
      <c r="AM378" s="20">
        <f>$AJ378*VLOOKUP($AL378,Sheet2!$C$1:$D$66,2,FALSE)</f>
        <v>1263.6225000000002</v>
      </c>
    </row>
    <row r="379" spans="1:39" x14ac:dyDescent="0.25">
      <c r="A379" s="1">
        <v>42433</v>
      </c>
      <c r="B379" s="2">
        <v>18106</v>
      </c>
      <c r="C379" s="3">
        <v>0</v>
      </c>
      <c r="D379" s="4">
        <v>6</v>
      </c>
      <c r="E379" s="5" t="s">
        <v>77</v>
      </c>
      <c r="F379" s="6">
        <v>129.04</v>
      </c>
      <c r="G379" s="7" t="s">
        <v>22</v>
      </c>
      <c r="H379" s="8" t="s">
        <v>23</v>
      </c>
      <c r="I379" s="9">
        <v>7.9050000000000002</v>
      </c>
      <c r="J379" s="6">
        <v>0</v>
      </c>
      <c r="K379" s="6">
        <v>18.350000000000001</v>
      </c>
      <c r="L379" s="6">
        <v>229.25</v>
      </c>
      <c r="M379" s="6">
        <v>247.6</v>
      </c>
      <c r="N379" s="10" t="s">
        <v>80</v>
      </c>
      <c r="O379" s="10" t="s">
        <v>163</v>
      </c>
      <c r="P379" s="11" t="s">
        <v>32</v>
      </c>
      <c r="Q379" s="11" t="s">
        <v>73</v>
      </c>
      <c r="R379" s="1">
        <v>42370</v>
      </c>
      <c r="S379" s="1">
        <v>42593</v>
      </c>
      <c r="T379" s="12" t="s">
        <v>25</v>
      </c>
      <c r="U379" s="13" t="s">
        <v>383</v>
      </c>
      <c r="V379" s="13" t="s">
        <v>101</v>
      </c>
      <c r="W379" t="s">
        <v>213</v>
      </c>
      <c r="X379" s="16" t="str">
        <f t="shared" si="62"/>
        <v xml:space="preserve">Mindshare (Switzerland) - CHE - VOLVO - 2016_AWD_Q1_2016 - </v>
      </c>
      <c r="Y379" s="17" t="s">
        <v>410</v>
      </c>
      <c r="Z379" s="16" t="str">
        <f t="shared" si="63"/>
        <v>Mindshare (Switzerland)</v>
      </c>
      <c r="AA379" s="16" t="str">
        <f t="shared" si="64"/>
        <v>Mindshare (Switzerland) - CHE - VOLVO</v>
      </c>
      <c r="AB379" s="16" t="str">
        <f t="shared" si="65"/>
        <v>Xaxis TV_XAXIS-XT-ROLLS-I</v>
      </c>
      <c r="AC379" s="16" t="str">
        <f>VLOOKUP($U379,Sheet3!$A$1:$D$438,3,FALSE)</f>
        <v>11.01.2016</v>
      </c>
      <c r="AD379" s="16" t="str">
        <f>VLOOKUP($U379,Sheet3!$A$1:$D$438,4,FALSE)</f>
        <v>21.02.2016</v>
      </c>
      <c r="AE379" s="20" t="str">
        <f t="shared" si="66"/>
        <v>Xaxis TV_XAXIS-XT-ROLLS-I_Februar 2016</v>
      </c>
      <c r="AF379" s="20" t="s">
        <v>816</v>
      </c>
      <c r="AG379" s="20" t="str">
        <f t="shared" si="67"/>
        <v>Xaxis TV</v>
      </c>
      <c r="AH379" s="20" t="s">
        <v>420</v>
      </c>
      <c r="AI379" s="21">
        <f t="shared" si="59"/>
        <v>29.000632511068943</v>
      </c>
      <c r="AJ379" s="21">
        <f t="shared" si="60"/>
        <v>229.25</v>
      </c>
      <c r="AK379" s="22">
        <f t="shared" si="61"/>
        <v>7905</v>
      </c>
      <c r="AL379" s="20" t="s">
        <v>660</v>
      </c>
      <c r="AM379" s="20">
        <f>$AJ379*VLOOKUP($AL379,Sheet2!$C$1:$D$66,2,FALSE)</f>
        <v>103.16250000000001</v>
      </c>
    </row>
    <row r="380" spans="1:39" x14ac:dyDescent="0.25">
      <c r="A380" s="1">
        <v>42433</v>
      </c>
      <c r="B380" s="2">
        <v>18110</v>
      </c>
      <c r="C380" s="3">
        <v>0</v>
      </c>
      <c r="D380" s="4">
        <v>1</v>
      </c>
      <c r="E380" s="5" t="s">
        <v>61</v>
      </c>
      <c r="F380" s="6">
        <v>589.1</v>
      </c>
      <c r="G380" s="7" t="s">
        <v>22</v>
      </c>
      <c r="H380" s="8" t="s">
        <v>23</v>
      </c>
      <c r="I380" s="9">
        <v>129.08199999999999</v>
      </c>
      <c r="J380" s="6">
        <v>0</v>
      </c>
      <c r="K380" s="6">
        <v>82.6</v>
      </c>
      <c r="L380" s="6">
        <v>1032.6500000000001</v>
      </c>
      <c r="M380" s="6">
        <v>1115.25</v>
      </c>
      <c r="N380" s="10" t="s">
        <v>67</v>
      </c>
      <c r="O380" s="10" t="s">
        <v>160</v>
      </c>
      <c r="P380" s="11" t="s">
        <v>32</v>
      </c>
      <c r="Q380" s="11" t="s">
        <v>52</v>
      </c>
      <c r="R380" s="1">
        <v>42370</v>
      </c>
      <c r="S380" s="1">
        <v>42593</v>
      </c>
      <c r="T380" s="12" t="s">
        <v>25</v>
      </c>
      <c r="U380" s="13" t="s">
        <v>283</v>
      </c>
      <c r="V380" s="13" t="s">
        <v>101</v>
      </c>
      <c r="W380" t="s">
        <v>168</v>
      </c>
      <c r="X380" s="16" t="str">
        <f t="shared" si="62"/>
        <v xml:space="preserve">Maxus (Switzerland) - CHE - Fiat Group - 2016_Fiat_Professional_Keyword_Kampagne - </v>
      </c>
      <c r="Y380" s="17" t="s">
        <v>410</v>
      </c>
      <c r="Z380" s="16" t="str">
        <f t="shared" si="63"/>
        <v>Maxus (Switzerland)</v>
      </c>
      <c r="AA380" s="16" t="str">
        <f t="shared" si="64"/>
        <v>Maxus (Switzerland) - CHE - Fiat Group</v>
      </c>
      <c r="AB380" s="16" t="str">
        <f t="shared" si="65"/>
        <v>Xaxis Premium_XAXIS-XP-UAP-D</v>
      </c>
      <c r="AC380" s="16" t="str">
        <f>VLOOKUP($U380,Sheet3!$A$1:$D$438,3,FALSE)</f>
        <v>18.01.2016</v>
      </c>
      <c r="AD380" s="16" t="str">
        <f>VLOOKUP($U380,Sheet3!$A$1:$D$438,4,FALSE)</f>
        <v>31.12.2016</v>
      </c>
      <c r="AE380" s="20" t="str">
        <f t="shared" si="66"/>
        <v>Xaxis Premium_XAXIS-XP-UAP-D_Februar 2016</v>
      </c>
      <c r="AF380" s="20" t="s">
        <v>415</v>
      </c>
      <c r="AG380" s="20" t="str">
        <f t="shared" si="67"/>
        <v>Xaxis Premium</v>
      </c>
      <c r="AH380" s="20" t="s">
        <v>420</v>
      </c>
      <c r="AI380" s="21">
        <f t="shared" si="59"/>
        <v>7.9999535179188435</v>
      </c>
      <c r="AJ380" s="21">
        <f t="shared" si="60"/>
        <v>1032.6500000000001</v>
      </c>
      <c r="AK380" s="22">
        <f t="shared" si="61"/>
        <v>129082</v>
      </c>
      <c r="AL380" s="20" t="s">
        <v>664</v>
      </c>
      <c r="AM380" s="20">
        <f>$AJ380*VLOOKUP($AL380,Sheet2!$C$1:$D$66,2,FALSE)</f>
        <v>261.99715702164178</v>
      </c>
    </row>
    <row r="381" spans="1:39" x14ac:dyDescent="0.25">
      <c r="A381" s="1">
        <v>42433</v>
      </c>
      <c r="B381" s="2">
        <v>18110</v>
      </c>
      <c r="C381" s="3">
        <v>0</v>
      </c>
      <c r="D381" s="4">
        <v>2</v>
      </c>
      <c r="E381" s="5" t="s">
        <v>63</v>
      </c>
      <c r="F381" s="6">
        <v>205.18</v>
      </c>
      <c r="G381" s="7" t="s">
        <v>22</v>
      </c>
      <c r="H381" s="8" t="s">
        <v>23</v>
      </c>
      <c r="I381" s="9">
        <v>44.643999999999998</v>
      </c>
      <c r="J381" s="6">
        <v>0</v>
      </c>
      <c r="K381" s="6">
        <v>28.55</v>
      </c>
      <c r="L381" s="6">
        <v>357.15</v>
      </c>
      <c r="M381" s="6">
        <v>385.7</v>
      </c>
      <c r="N381" s="10" t="s">
        <v>67</v>
      </c>
      <c r="O381" s="10" t="s">
        <v>160</v>
      </c>
      <c r="P381" s="11" t="s">
        <v>32</v>
      </c>
      <c r="Q381" s="11" t="s">
        <v>52</v>
      </c>
      <c r="R381" s="1">
        <v>42370</v>
      </c>
      <c r="S381" s="1">
        <v>42593</v>
      </c>
      <c r="T381" s="12" t="s">
        <v>25</v>
      </c>
      <c r="U381" s="13" t="s">
        <v>283</v>
      </c>
      <c r="V381" s="13" t="s">
        <v>101</v>
      </c>
      <c r="W381" t="s">
        <v>168</v>
      </c>
      <c r="X381" s="16" t="str">
        <f t="shared" si="62"/>
        <v xml:space="preserve">Maxus (Switzerland) - CHE - Fiat Group - 2016_Fiat_Professional_Keyword_Kampagne - </v>
      </c>
      <c r="Y381" s="17" t="s">
        <v>410</v>
      </c>
      <c r="Z381" s="16" t="str">
        <f t="shared" si="63"/>
        <v>Maxus (Switzerland)</v>
      </c>
      <c r="AA381" s="16" t="str">
        <f t="shared" si="64"/>
        <v>Maxus (Switzerland) - CHE - Fiat Group</v>
      </c>
      <c r="AB381" s="16" t="str">
        <f t="shared" si="65"/>
        <v>Xaxis Premium_XAXIS-XP-UAP-F</v>
      </c>
      <c r="AC381" s="16" t="str">
        <f>VLOOKUP($U381,Sheet3!$A$1:$D$438,3,FALSE)</f>
        <v>18.01.2016</v>
      </c>
      <c r="AD381" s="16" t="str">
        <f>VLOOKUP($U381,Sheet3!$A$1:$D$438,4,FALSE)</f>
        <v>31.12.2016</v>
      </c>
      <c r="AE381" s="20" t="str">
        <f t="shared" si="66"/>
        <v>Xaxis Premium_XAXIS-XP-UAP-F_Februar 2016</v>
      </c>
      <c r="AF381" s="20" t="s">
        <v>415</v>
      </c>
      <c r="AG381" s="20" t="str">
        <f t="shared" si="67"/>
        <v>Xaxis Premium</v>
      </c>
      <c r="AH381" s="20" t="s">
        <v>420</v>
      </c>
      <c r="AI381" s="21">
        <f t="shared" si="59"/>
        <v>7.9999552011468502</v>
      </c>
      <c r="AJ381" s="21">
        <f t="shared" si="60"/>
        <v>357.15</v>
      </c>
      <c r="AK381" s="22">
        <f t="shared" si="61"/>
        <v>44644</v>
      </c>
      <c r="AL381" s="20" t="s">
        <v>664</v>
      </c>
      <c r="AM381" s="20">
        <f>$AJ381*VLOOKUP($AL381,Sheet2!$C$1:$D$66,2,FALSE)</f>
        <v>90.613745828963687</v>
      </c>
    </row>
    <row r="382" spans="1:39" x14ac:dyDescent="0.25">
      <c r="A382" s="1">
        <v>42433</v>
      </c>
      <c r="B382" s="2">
        <v>18110</v>
      </c>
      <c r="C382" s="3">
        <v>0</v>
      </c>
      <c r="D382" s="4">
        <v>3</v>
      </c>
      <c r="E382" s="5" t="s">
        <v>64</v>
      </c>
      <c r="F382" s="6">
        <v>27.16</v>
      </c>
      <c r="G382" s="7" t="s">
        <v>22</v>
      </c>
      <c r="H382" s="8" t="s">
        <v>23</v>
      </c>
      <c r="I382" s="9">
        <v>13.492000000000001</v>
      </c>
      <c r="J382" s="6">
        <v>0</v>
      </c>
      <c r="K382" s="6">
        <v>8.65</v>
      </c>
      <c r="L382" s="6">
        <v>107.9</v>
      </c>
      <c r="M382" s="6">
        <v>116.55</v>
      </c>
      <c r="N382" s="10" t="s">
        <v>67</v>
      </c>
      <c r="O382" s="10" t="s">
        <v>160</v>
      </c>
      <c r="P382" s="11" t="s">
        <v>32</v>
      </c>
      <c r="Q382" s="11" t="s">
        <v>52</v>
      </c>
      <c r="R382" s="1">
        <v>42370</v>
      </c>
      <c r="S382" s="1">
        <v>42593</v>
      </c>
      <c r="T382" s="12" t="s">
        <v>25</v>
      </c>
      <c r="U382" s="13" t="s">
        <v>283</v>
      </c>
      <c r="V382" s="13" t="s">
        <v>101</v>
      </c>
      <c r="W382" t="s">
        <v>168</v>
      </c>
      <c r="X382" s="16" t="str">
        <f t="shared" si="62"/>
        <v xml:space="preserve">Maxus (Switzerland) - CHE - Fiat Group - 2016_Fiat_Professional_Keyword_Kampagne - </v>
      </c>
      <c r="Y382" s="17" t="s">
        <v>410</v>
      </c>
      <c r="Z382" s="16" t="str">
        <f t="shared" si="63"/>
        <v>Maxus (Switzerland)</v>
      </c>
      <c r="AA382" s="16" t="str">
        <f t="shared" si="64"/>
        <v>Maxus (Switzerland) - CHE - Fiat Group</v>
      </c>
      <c r="AB382" s="16" t="str">
        <f t="shared" si="65"/>
        <v>Xaxis Premium_XAXIS-XP-UAP-I</v>
      </c>
      <c r="AC382" s="16" t="str">
        <f>VLOOKUP($U382,Sheet3!$A$1:$D$438,3,FALSE)</f>
        <v>18.01.2016</v>
      </c>
      <c r="AD382" s="16" t="str">
        <f>VLOOKUP($U382,Sheet3!$A$1:$D$438,4,FALSE)</f>
        <v>31.12.2016</v>
      </c>
      <c r="AE382" s="20" t="str">
        <f t="shared" si="66"/>
        <v>Xaxis Premium_XAXIS-XP-UAP-I_Februar 2016</v>
      </c>
      <c r="AF382" s="20" t="s">
        <v>415</v>
      </c>
      <c r="AG382" s="20" t="str">
        <f t="shared" si="67"/>
        <v>Xaxis Premium</v>
      </c>
      <c r="AH382" s="20" t="s">
        <v>420</v>
      </c>
      <c r="AI382" s="21">
        <f t="shared" si="59"/>
        <v>7.9973317521494227</v>
      </c>
      <c r="AJ382" s="21">
        <f t="shared" si="60"/>
        <v>107.9</v>
      </c>
      <c r="AK382" s="22">
        <f t="shared" si="61"/>
        <v>13492</v>
      </c>
      <c r="AL382" s="20" t="s">
        <v>664</v>
      </c>
      <c r="AM382" s="20">
        <f>$AJ382*VLOOKUP($AL382,Sheet2!$C$1:$D$66,2,FALSE)</f>
        <v>27.375677376298984</v>
      </c>
    </row>
    <row r="383" spans="1:39" x14ac:dyDescent="0.25">
      <c r="A383" s="1">
        <v>42433</v>
      </c>
      <c r="B383" s="2">
        <v>18111</v>
      </c>
      <c r="C383" s="3">
        <v>0</v>
      </c>
      <c r="D383" s="4">
        <v>1</v>
      </c>
      <c r="E383" s="5" t="s">
        <v>72</v>
      </c>
      <c r="F383" s="6">
        <v>6470.93</v>
      </c>
      <c r="G383" s="7" t="s">
        <v>22</v>
      </c>
      <c r="H383" s="8" t="s">
        <v>23</v>
      </c>
      <c r="I383" s="9">
        <v>382.78199999999998</v>
      </c>
      <c r="J383" s="6">
        <v>0</v>
      </c>
      <c r="K383" s="6">
        <v>888.05</v>
      </c>
      <c r="L383" s="6">
        <v>11100.7</v>
      </c>
      <c r="M383" s="6">
        <v>11988.75</v>
      </c>
      <c r="N383" s="10" t="s">
        <v>67</v>
      </c>
      <c r="O383" s="10" t="s">
        <v>160</v>
      </c>
      <c r="P383" s="11" t="s">
        <v>32</v>
      </c>
      <c r="Q383" s="11" t="s">
        <v>73</v>
      </c>
      <c r="R383" s="1">
        <v>42370</v>
      </c>
      <c r="S383" s="1">
        <v>42593</v>
      </c>
      <c r="T383" s="12" t="s">
        <v>25</v>
      </c>
      <c r="U383" s="13" t="s">
        <v>260</v>
      </c>
      <c r="V383" s="13" t="s">
        <v>101</v>
      </c>
      <c r="W383" t="s">
        <v>168</v>
      </c>
      <c r="X383" s="16" t="str">
        <f t="shared" si="62"/>
        <v xml:space="preserve">Maxus (Switzerland) - CHE - Fiat Group - 2016_Abarth_Januar - </v>
      </c>
      <c r="Y383" s="17" t="s">
        <v>410</v>
      </c>
      <c r="Z383" s="16" t="str">
        <f t="shared" si="63"/>
        <v>Maxus (Switzerland)</v>
      </c>
      <c r="AA383" s="16" t="str">
        <f t="shared" si="64"/>
        <v>Maxus (Switzerland) - CHE - Fiat Group</v>
      </c>
      <c r="AB383" s="16" t="str">
        <f t="shared" si="65"/>
        <v>Xaxis TV_XAXIS-XT-ROLLS-D</v>
      </c>
      <c r="AC383" s="16" t="str">
        <f>VLOOKUP($U383,Sheet3!$A$1:$D$438,3,FALSE)</f>
        <v>25.01.2016</v>
      </c>
      <c r="AD383" s="16" t="str">
        <f>VLOOKUP($U383,Sheet3!$A$1:$D$438,4,FALSE)</f>
        <v>14.02.2016</v>
      </c>
      <c r="AE383" s="20" t="str">
        <f t="shared" si="66"/>
        <v>Xaxis TV_XAXIS-XT-ROLLS-D_Februar 2016</v>
      </c>
      <c r="AF383" s="20" t="s">
        <v>816</v>
      </c>
      <c r="AG383" s="20" t="str">
        <f t="shared" si="67"/>
        <v>Xaxis TV</v>
      </c>
      <c r="AH383" s="20" t="s">
        <v>420</v>
      </c>
      <c r="AI383" s="21">
        <f t="shared" si="59"/>
        <v>29.000057473966908</v>
      </c>
      <c r="AJ383" s="21">
        <f t="shared" si="60"/>
        <v>11100.7</v>
      </c>
      <c r="AK383" s="22">
        <f t="shared" si="61"/>
        <v>382782</v>
      </c>
      <c r="AL383" s="20" t="s">
        <v>660</v>
      </c>
      <c r="AM383" s="20">
        <f>$AJ383*VLOOKUP($AL383,Sheet2!$C$1:$D$66,2,FALSE)</f>
        <v>4995.3150000000005</v>
      </c>
    </row>
    <row r="384" spans="1:39" x14ac:dyDescent="0.25">
      <c r="A384" s="1">
        <v>42433</v>
      </c>
      <c r="B384" s="2">
        <v>18111</v>
      </c>
      <c r="C384" s="3">
        <v>0</v>
      </c>
      <c r="D384" s="4">
        <v>2</v>
      </c>
      <c r="E384" s="5" t="s">
        <v>76</v>
      </c>
      <c r="F384" s="6">
        <v>2429.0500000000002</v>
      </c>
      <c r="G384" s="7" t="s">
        <v>22</v>
      </c>
      <c r="H384" s="8" t="s">
        <v>23</v>
      </c>
      <c r="I384" s="9">
        <v>150.15199999999999</v>
      </c>
      <c r="J384" s="6">
        <v>0</v>
      </c>
      <c r="K384" s="6">
        <v>348.35</v>
      </c>
      <c r="L384" s="6">
        <v>4354.3999999999996</v>
      </c>
      <c r="M384" s="6">
        <v>4702.75</v>
      </c>
      <c r="N384" s="10" t="s">
        <v>67</v>
      </c>
      <c r="O384" s="10" t="s">
        <v>160</v>
      </c>
      <c r="P384" s="11" t="s">
        <v>32</v>
      </c>
      <c r="Q384" s="11" t="s">
        <v>73</v>
      </c>
      <c r="R384" s="1">
        <v>42370</v>
      </c>
      <c r="S384" s="1">
        <v>42593</v>
      </c>
      <c r="T384" s="12" t="s">
        <v>25</v>
      </c>
      <c r="U384" s="13" t="s">
        <v>260</v>
      </c>
      <c r="V384" s="13" t="s">
        <v>101</v>
      </c>
      <c r="W384" t="s">
        <v>168</v>
      </c>
      <c r="X384" s="16" t="str">
        <f t="shared" si="62"/>
        <v xml:space="preserve">Maxus (Switzerland) - CHE - Fiat Group - 2016_Abarth_Januar - </v>
      </c>
      <c r="Y384" s="17" t="s">
        <v>410</v>
      </c>
      <c r="Z384" s="16" t="str">
        <f t="shared" si="63"/>
        <v>Maxus (Switzerland)</v>
      </c>
      <c r="AA384" s="16" t="str">
        <f t="shared" si="64"/>
        <v>Maxus (Switzerland) - CHE - Fiat Group</v>
      </c>
      <c r="AB384" s="16" t="str">
        <f t="shared" si="65"/>
        <v>Xaxis TV_XAXIS-XT-ROLLS-F</v>
      </c>
      <c r="AC384" s="16" t="str">
        <f>VLOOKUP($U384,Sheet3!$A$1:$D$438,3,FALSE)</f>
        <v>25.01.2016</v>
      </c>
      <c r="AD384" s="16" t="str">
        <f>VLOOKUP($U384,Sheet3!$A$1:$D$438,4,FALSE)</f>
        <v>14.02.2016</v>
      </c>
      <c r="AE384" s="20" t="str">
        <f t="shared" si="66"/>
        <v>Xaxis TV_XAXIS-XT-ROLLS-F_Februar 2016</v>
      </c>
      <c r="AF384" s="20" t="s">
        <v>816</v>
      </c>
      <c r="AG384" s="20" t="str">
        <f t="shared" si="67"/>
        <v>Xaxis TV</v>
      </c>
      <c r="AH384" s="20" t="s">
        <v>420</v>
      </c>
      <c r="AI384" s="21">
        <f t="shared" si="59"/>
        <v>28.999946720656396</v>
      </c>
      <c r="AJ384" s="21">
        <f t="shared" si="60"/>
        <v>4354.3999999999996</v>
      </c>
      <c r="AK384" s="22">
        <f t="shared" si="61"/>
        <v>150152</v>
      </c>
      <c r="AL384" s="20" t="s">
        <v>660</v>
      </c>
      <c r="AM384" s="20">
        <f>$AJ384*VLOOKUP($AL384,Sheet2!$C$1:$D$66,2,FALSE)</f>
        <v>1959.4799999999998</v>
      </c>
    </row>
    <row r="385" spans="1:39" x14ac:dyDescent="0.25">
      <c r="A385" s="1">
        <v>42433</v>
      </c>
      <c r="B385" s="2">
        <v>18111</v>
      </c>
      <c r="C385" s="3">
        <v>0</v>
      </c>
      <c r="D385" s="4">
        <v>3</v>
      </c>
      <c r="E385" s="5" t="s">
        <v>77</v>
      </c>
      <c r="F385" s="6">
        <v>436.69</v>
      </c>
      <c r="G385" s="7" t="s">
        <v>22</v>
      </c>
      <c r="H385" s="8" t="s">
        <v>23</v>
      </c>
      <c r="I385" s="9">
        <v>26.751000000000001</v>
      </c>
      <c r="J385" s="6">
        <v>0</v>
      </c>
      <c r="K385" s="6">
        <v>62.05</v>
      </c>
      <c r="L385" s="6">
        <v>775.8</v>
      </c>
      <c r="M385" s="6">
        <v>837.85</v>
      </c>
      <c r="N385" s="10" t="s">
        <v>67</v>
      </c>
      <c r="O385" s="10" t="s">
        <v>160</v>
      </c>
      <c r="P385" s="11" t="s">
        <v>32</v>
      </c>
      <c r="Q385" s="11" t="s">
        <v>73</v>
      </c>
      <c r="R385" s="1">
        <v>42370</v>
      </c>
      <c r="S385" s="1">
        <v>42593</v>
      </c>
      <c r="T385" s="12" t="s">
        <v>25</v>
      </c>
      <c r="U385" s="13" t="s">
        <v>260</v>
      </c>
      <c r="V385" s="13" t="s">
        <v>101</v>
      </c>
      <c r="W385" t="s">
        <v>168</v>
      </c>
      <c r="X385" s="16" t="str">
        <f t="shared" si="62"/>
        <v xml:space="preserve">Maxus (Switzerland) - CHE - Fiat Group - 2016_Abarth_Januar - </v>
      </c>
      <c r="Y385" s="17" t="s">
        <v>410</v>
      </c>
      <c r="Z385" s="16" t="str">
        <f t="shared" si="63"/>
        <v>Maxus (Switzerland)</v>
      </c>
      <c r="AA385" s="16" t="str">
        <f t="shared" si="64"/>
        <v>Maxus (Switzerland) - CHE - Fiat Group</v>
      </c>
      <c r="AB385" s="16" t="str">
        <f t="shared" si="65"/>
        <v>Xaxis TV_XAXIS-XT-ROLLS-I</v>
      </c>
      <c r="AC385" s="16" t="str">
        <f>VLOOKUP($U385,Sheet3!$A$1:$D$438,3,FALSE)</f>
        <v>25.01.2016</v>
      </c>
      <c r="AD385" s="16" t="str">
        <f>VLOOKUP($U385,Sheet3!$A$1:$D$438,4,FALSE)</f>
        <v>14.02.2016</v>
      </c>
      <c r="AE385" s="20" t="str">
        <f t="shared" si="66"/>
        <v>Xaxis TV_XAXIS-XT-ROLLS-I_Februar 2016</v>
      </c>
      <c r="AF385" s="20" t="s">
        <v>816</v>
      </c>
      <c r="AG385" s="20" t="str">
        <f t="shared" si="67"/>
        <v>Xaxis TV</v>
      </c>
      <c r="AH385" s="20" t="s">
        <v>420</v>
      </c>
      <c r="AI385" s="21">
        <f t="shared" si="59"/>
        <v>29.000785017382526</v>
      </c>
      <c r="AJ385" s="21">
        <f t="shared" si="60"/>
        <v>775.8</v>
      </c>
      <c r="AK385" s="22">
        <f t="shared" si="61"/>
        <v>26751</v>
      </c>
      <c r="AL385" s="20" t="s">
        <v>660</v>
      </c>
      <c r="AM385" s="20">
        <f>$AJ385*VLOOKUP($AL385,Sheet2!$C$1:$D$66,2,FALSE)</f>
        <v>349.11</v>
      </c>
    </row>
    <row r="386" spans="1:39" x14ac:dyDescent="0.25">
      <c r="A386" s="1">
        <v>42433</v>
      </c>
      <c r="B386" s="2">
        <v>18112</v>
      </c>
      <c r="C386" s="3">
        <v>0</v>
      </c>
      <c r="D386" s="4">
        <v>1</v>
      </c>
      <c r="E386" s="5" t="s">
        <v>65</v>
      </c>
      <c r="F386" s="6">
        <v>1288.9000000000001</v>
      </c>
      <c r="G386" s="7" t="s">
        <v>22</v>
      </c>
      <c r="H386" s="8" t="s">
        <v>23</v>
      </c>
      <c r="I386" s="9">
        <v>173.89099999999999</v>
      </c>
      <c r="J386" s="6">
        <v>0</v>
      </c>
      <c r="K386" s="6">
        <v>333.85</v>
      </c>
      <c r="L386" s="6">
        <v>4173.3999999999996</v>
      </c>
      <c r="M386" s="6">
        <v>4507.25</v>
      </c>
      <c r="N386" s="10" t="s">
        <v>67</v>
      </c>
      <c r="O386" s="10" t="s">
        <v>160</v>
      </c>
      <c r="P386" s="11" t="s">
        <v>32</v>
      </c>
      <c r="Q386" s="11" t="s">
        <v>52</v>
      </c>
      <c r="R386" s="1">
        <v>42370</v>
      </c>
      <c r="S386" s="1">
        <v>42593</v>
      </c>
      <c r="T386" s="12" t="s">
        <v>25</v>
      </c>
      <c r="U386" s="13" t="s">
        <v>285</v>
      </c>
      <c r="V386" s="13" t="s">
        <v>101</v>
      </c>
      <c r="W386" t="s">
        <v>168</v>
      </c>
      <c r="X386" s="16" t="str">
        <f t="shared" si="62"/>
        <v xml:space="preserve">Maxus (Switzerland) - CHE - Fiat Group - 2016_Formula_500_Kampagne - </v>
      </c>
      <c r="Y386" s="17" t="s">
        <v>410</v>
      </c>
      <c r="Z386" s="16" t="str">
        <f t="shared" si="63"/>
        <v>Maxus (Switzerland)</v>
      </c>
      <c r="AA386" s="16" t="str">
        <f t="shared" si="64"/>
        <v>Maxus (Switzerland) - CHE - Fiat Group</v>
      </c>
      <c r="AB386" s="16" t="str">
        <f t="shared" si="65"/>
        <v>Xaxis Premium_XAXIS-XP-WB-D</v>
      </c>
      <c r="AC386" s="16" t="str">
        <f>VLOOKUP($U386,Sheet3!$A$1:$D$438,3,FALSE)</f>
        <v>05.02.2016</v>
      </c>
      <c r="AD386" s="16" t="str">
        <f>VLOOKUP($U386,Sheet3!$A$1:$D$438,4,FALSE)</f>
        <v>31.03.2016</v>
      </c>
      <c r="AE386" s="20" t="str">
        <f t="shared" si="66"/>
        <v>Xaxis Premium_XAXIS-XP-WB-D_Februar 2016</v>
      </c>
      <c r="AF386" s="20" t="s">
        <v>415</v>
      </c>
      <c r="AG386" s="20" t="str">
        <f t="shared" si="67"/>
        <v>Xaxis Premium</v>
      </c>
      <c r="AH386" s="20" t="s">
        <v>420</v>
      </c>
      <c r="AI386" s="21">
        <f t="shared" si="59"/>
        <v>24.000092011662478</v>
      </c>
      <c r="AJ386" s="21">
        <f t="shared" si="60"/>
        <v>4173.3999999999996</v>
      </c>
      <c r="AK386" s="22">
        <f t="shared" si="61"/>
        <v>173891</v>
      </c>
      <c r="AL386" s="20" t="s">
        <v>665</v>
      </c>
      <c r="AM386" s="20">
        <f>$AJ386*VLOOKUP($AL386,Sheet2!$C$1:$D$66,2,FALSE)</f>
        <v>1644.0316598041586</v>
      </c>
    </row>
    <row r="387" spans="1:39" x14ac:dyDescent="0.25">
      <c r="A387" s="1">
        <v>42433</v>
      </c>
      <c r="B387" s="2">
        <v>18112</v>
      </c>
      <c r="C387" s="3">
        <v>0</v>
      </c>
      <c r="D387" s="4">
        <v>2</v>
      </c>
      <c r="E387" s="5" t="s">
        <v>69</v>
      </c>
      <c r="F387" s="6">
        <v>382.57</v>
      </c>
      <c r="G387" s="7" t="s">
        <v>22</v>
      </c>
      <c r="H387" s="8" t="s">
        <v>23</v>
      </c>
      <c r="I387" s="9">
        <v>63.601999999999997</v>
      </c>
      <c r="J387" s="6">
        <v>0</v>
      </c>
      <c r="K387" s="6">
        <v>122.1</v>
      </c>
      <c r="L387" s="6">
        <v>1526.45</v>
      </c>
      <c r="M387" s="6">
        <v>1648.55</v>
      </c>
      <c r="N387" s="10" t="s">
        <v>67</v>
      </c>
      <c r="O387" s="10" t="s">
        <v>160</v>
      </c>
      <c r="P387" s="11" t="s">
        <v>32</v>
      </c>
      <c r="Q387" s="11" t="s">
        <v>52</v>
      </c>
      <c r="R387" s="1">
        <v>42370</v>
      </c>
      <c r="S387" s="1">
        <v>42593</v>
      </c>
      <c r="T387" s="12" t="s">
        <v>25</v>
      </c>
      <c r="U387" s="13" t="s">
        <v>285</v>
      </c>
      <c r="V387" s="13" t="s">
        <v>101</v>
      </c>
      <c r="W387" t="s">
        <v>168</v>
      </c>
      <c r="X387" s="16" t="str">
        <f t="shared" si="62"/>
        <v xml:space="preserve">Maxus (Switzerland) - CHE - Fiat Group - 2016_Formula_500_Kampagne - </v>
      </c>
      <c r="Y387" s="17" t="s">
        <v>410</v>
      </c>
      <c r="Z387" s="16" t="str">
        <f t="shared" si="63"/>
        <v>Maxus (Switzerland)</v>
      </c>
      <c r="AA387" s="16" t="str">
        <f t="shared" si="64"/>
        <v>Maxus (Switzerland) - CHE - Fiat Group</v>
      </c>
      <c r="AB387" s="16" t="str">
        <f t="shared" si="65"/>
        <v>Xaxis Premium_XAXIS-XP-WB-F</v>
      </c>
      <c r="AC387" s="16" t="str">
        <f>VLOOKUP($U387,Sheet3!$A$1:$D$438,3,FALSE)</f>
        <v>05.02.2016</v>
      </c>
      <c r="AD387" s="16" t="str">
        <f>VLOOKUP($U387,Sheet3!$A$1:$D$438,4,FALSE)</f>
        <v>31.03.2016</v>
      </c>
      <c r="AE387" s="20" t="str">
        <f t="shared" si="66"/>
        <v>Xaxis Premium_XAXIS-XP-WB-F_Februar 2016</v>
      </c>
      <c r="AF387" s="20" t="s">
        <v>415</v>
      </c>
      <c r="AG387" s="20" t="str">
        <f t="shared" si="67"/>
        <v>Xaxis Premium</v>
      </c>
      <c r="AH387" s="20" t="s">
        <v>420</v>
      </c>
      <c r="AI387" s="21">
        <f t="shared" si="59"/>
        <v>24.000031445552029</v>
      </c>
      <c r="AJ387" s="21">
        <f t="shared" si="60"/>
        <v>1526.45</v>
      </c>
      <c r="AK387" s="22">
        <f t="shared" si="61"/>
        <v>63602</v>
      </c>
      <c r="AL387" s="20" t="s">
        <v>665</v>
      </c>
      <c r="AM387" s="20">
        <f>$AJ387*VLOOKUP($AL387,Sheet2!$C$1:$D$66,2,FALSE)</f>
        <v>601.31598387599036</v>
      </c>
    </row>
    <row r="388" spans="1:39" x14ac:dyDescent="0.25">
      <c r="A388" s="1">
        <v>42433</v>
      </c>
      <c r="B388" s="2">
        <v>18112</v>
      </c>
      <c r="C388" s="3">
        <v>0</v>
      </c>
      <c r="D388" s="4">
        <v>3</v>
      </c>
      <c r="E388" s="5" t="s">
        <v>70</v>
      </c>
      <c r="F388" s="6">
        <v>118.72</v>
      </c>
      <c r="G388" s="7" t="s">
        <v>22</v>
      </c>
      <c r="H388" s="8" t="s">
        <v>23</v>
      </c>
      <c r="I388" s="9">
        <v>20.952999999999999</v>
      </c>
      <c r="J388" s="6">
        <v>0</v>
      </c>
      <c r="K388" s="6">
        <v>40.25</v>
      </c>
      <c r="L388" s="6">
        <v>502.85</v>
      </c>
      <c r="M388" s="6">
        <v>543.1</v>
      </c>
      <c r="N388" s="10" t="s">
        <v>67</v>
      </c>
      <c r="O388" s="10" t="s">
        <v>160</v>
      </c>
      <c r="P388" s="11" t="s">
        <v>32</v>
      </c>
      <c r="Q388" s="11" t="s">
        <v>52</v>
      </c>
      <c r="R388" s="1">
        <v>42370</v>
      </c>
      <c r="S388" s="1">
        <v>42593</v>
      </c>
      <c r="T388" s="12" t="s">
        <v>25</v>
      </c>
      <c r="U388" s="13" t="s">
        <v>285</v>
      </c>
      <c r="V388" s="13" t="s">
        <v>101</v>
      </c>
      <c r="W388" t="s">
        <v>168</v>
      </c>
      <c r="X388" s="16" t="str">
        <f t="shared" si="62"/>
        <v xml:space="preserve">Maxus (Switzerland) - CHE - Fiat Group - 2016_Formula_500_Kampagne - </v>
      </c>
      <c r="Y388" s="17" t="s">
        <v>410</v>
      </c>
      <c r="Z388" s="16" t="str">
        <f t="shared" si="63"/>
        <v>Maxus (Switzerland)</v>
      </c>
      <c r="AA388" s="16" t="str">
        <f t="shared" si="64"/>
        <v>Maxus (Switzerland) - CHE - Fiat Group</v>
      </c>
      <c r="AB388" s="16" t="str">
        <f t="shared" si="65"/>
        <v>Xaxis Premium_XAXIS-XP-WB-I</v>
      </c>
      <c r="AC388" s="16" t="str">
        <f>VLOOKUP($U388,Sheet3!$A$1:$D$438,3,FALSE)</f>
        <v>05.02.2016</v>
      </c>
      <c r="AD388" s="16" t="str">
        <f>VLOOKUP($U388,Sheet3!$A$1:$D$438,4,FALSE)</f>
        <v>31.03.2016</v>
      </c>
      <c r="AE388" s="20" t="str">
        <f t="shared" si="66"/>
        <v>Xaxis Premium_XAXIS-XP-WB-I_Februar 2016</v>
      </c>
      <c r="AF388" s="20" t="s">
        <v>415</v>
      </c>
      <c r="AG388" s="20" t="str">
        <f t="shared" si="67"/>
        <v>Xaxis Premium</v>
      </c>
      <c r="AH388" s="20" t="s">
        <v>420</v>
      </c>
      <c r="AI388" s="21">
        <f t="shared" si="59"/>
        <v>23.998950031021813</v>
      </c>
      <c r="AJ388" s="21">
        <f t="shared" si="60"/>
        <v>502.85</v>
      </c>
      <c r="AK388" s="22">
        <f t="shared" si="61"/>
        <v>20953</v>
      </c>
      <c r="AL388" s="20" t="s">
        <v>665</v>
      </c>
      <c r="AM388" s="20">
        <f>$AJ388*VLOOKUP($AL388,Sheet2!$C$1:$D$66,2,FALSE)</f>
        <v>198.08820629043976</v>
      </c>
    </row>
    <row r="389" spans="1:39" x14ac:dyDescent="0.25">
      <c r="A389" s="1">
        <v>42433</v>
      </c>
      <c r="B389" s="2">
        <v>18113</v>
      </c>
      <c r="C389" s="3">
        <v>0</v>
      </c>
      <c r="D389" s="4">
        <v>1</v>
      </c>
      <c r="E389" s="5" t="s">
        <v>65</v>
      </c>
      <c r="F389" s="6">
        <v>1283.43</v>
      </c>
      <c r="G389" s="7" t="s">
        <v>22</v>
      </c>
      <c r="H389" s="8" t="s">
        <v>23</v>
      </c>
      <c r="I389" s="9">
        <v>173.154</v>
      </c>
      <c r="J389" s="6">
        <v>0</v>
      </c>
      <c r="K389" s="6">
        <v>332.45</v>
      </c>
      <c r="L389" s="6">
        <v>4155.7</v>
      </c>
      <c r="M389" s="6">
        <v>4488.1499999999996</v>
      </c>
      <c r="N389" s="10" t="s">
        <v>67</v>
      </c>
      <c r="O389" s="10" t="s">
        <v>160</v>
      </c>
      <c r="P389" s="11" t="s">
        <v>32</v>
      </c>
      <c r="Q389" s="11" t="s">
        <v>52</v>
      </c>
      <c r="R389" s="1">
        <v>42370</v>
      </c>
      <c r="S389" s="1">
        <v>42593</v>
      </c>
      <c r="T389" s="12" t="s">
        <v>25</v>
      </c>
      <c r="U389" s="13" t="s">
        <v>257</v>
      </c>
      <c r="V389" s="13" t="s">
        <v>101</v>
      </c>
      <c r="W389" t="s">
        <v>168</v>
      </c>
      <c r="X389" s="16" t="str">
        <f t="shared" si="62"/>
        <v xml:space="preserve">Maxus (Switzerland) - CHE - Fiat Group - 2016_Jeep_Renegade_Januar - </v>
      </c>
      <c r="Y389" s="17" t="s">
        <v>410</v>
      </c>
      <c r="Z389" s="16" t="str">
        <f t="shared" si="63"/>
        <v>Maxus (Switzerland)</v>
      </c>
      <c r="AA389" s="16" t="str">
        <f t="shared" si="64"/>
        <v>Maxus (Switzerland) - CHE - Fiat Group</v>
      </c>
      <c r="AB389" s="16" t="str">
        <f t="shared" si="65"/>
        <v>Xaxis Premium_XAXIS-XP-WB-D</v>
      </c>
      <c r="AC389" s="16" t="str">
        <f>VLOOKUP($U389,Sheet3!$A$1:$D$438,3,FALSE)</f>
        <v>18.01.2016</v>
      </c>
      <c r="AD389" s="16" t="str">
        <f>VLOOKUP($U389,Sheet3!$A$1:$D$438,4,FALSE)</f>
        <v>07.02.2016</v>
      </c>
      <c r="AE389" s="20" t="str">
        <f t="shared" si="66"/>
        <v>Xaxis Premium_XAXIS-XP-WB-D_Februar 2016</v>
      </c>
      <c r="AF389" s="20" t="s">
        <v>415</v>
      </c>
      <c r="AG389" s="20" t="str">
        <f t="shared" si="67"/>
        <v>Xaxis Premium</v>
      </c>
      <c r="AH389" s="20" t="s">
        <v>420</v>
      </c>
      <c r="AI389" s="21">
        <f t="shared" si="59"/>
        <v>24.000023100823544</v>
      </c>
      <c r="AJ389" s="21">
        <f t="shared" si="60"/>
        <v>4155.7</v>
      </c>
      <c r="AK389" s="22">
        <f t="shared" si="61"/>
        <v>173154</v>
      </c>
      <c r="AL389" s="20" t="s">
        <v>665</v>
      </c>
      <c r="AM389" s="20">
        <f>$AJ389*VLOOKUP($AL389,Sheet2!$C$1:$D$66,2,FALSE)</f>
        <v>1637.0590810006572</v>
      </c>
    </row>
    <row r="390" spans="1:39" x14ac:dyDescent="0.25">
      <c r="A390" s="1">
        <v>42433</v>
      </c>
      <c r="B390" s="2">
        <v>18113</v>
      </c>
      <c r="C390" s="3">
        <v>0</v>
      </c>
      <c r="D390" s="4">
        <v>2</v>
      </c>
      <c r="E390" s="5" t="s">
        <v>69</v>
      </c>
      <c r="F390" s="6">
        <v>561.07000000000005</v>
      </c>
      <c r="G390" s="7" t="s">
        <v>22</v>
      </c>
      <c r="H390" s="8" t="s">
        <v>23</v>
      </c>
      <c r="I390" s="9">
        <v>93.277000000000001</v>
      </c>
      <c r="J390" s="6">
        <v>0</v>
      </c>
      <c r="K390" s="6">
        <v>179.1</v>
      </c>
      <c r="L390" s="6">
        <v>2238.65</v>
      </c>
      <c r="M390" s="6">
        <v>2417.75</v>
      </c>
      <c r="N390" s="10" t="s">
        <v>67</v>
      </c>
      <c r="O390" s="10" t="s">
        <v>160</v>
      </c>
      <c r="P390" s="11" t="s">
        <v>32</v>
      </c>
      <c r="Q390" s="11" t="s">
        <v>52</v>
      </c>
      <c r="R390" s="1">
        <v>42370</v>
      </c>
      <c r="S390" s="1">
        <v>42593</v>
      </c>
      <c r="T390" s="12" t="s">
        <v>25</v>
      </c>
      <c r="U390" s="13" t="s">
        <v>257</v>
      </c>
      <c r="V390" s="13" t="s">
        <v>101</v>
      </c>
      <c r="W390" t="s">
        <v>168</v>
      </c>
      <c r="X390" s="16" t="str">
        <f t="shared" si="62"/>
        <v xml:space="preserve">Maxus (Switzerland) - CHE - Fiat Group - 2016_Jeep_Renegade_Januar - </v>
      </c>
      <c r="Y390" s="17" t="s">
        <v>410</v>
      </c>
      <c r="Z390" s="16" t="str">
        <f t="shared" si="63"/>
        <v>Maxus (Switzerland)</v>
      </c>
      <c r="AA390" s="16" t="str">
        <f t="shared" si="64"/>
        <v>Maxus (Switzerland) - CHE - Fiat Group</v>
      </c>
      <c r="AB390" s="16" t="str">
        <f t="shared" si="65"/>
        <v>Xaxis Premium_XAXIS-XP-WB-F</v>
      </c>
      <c r="AC390" s="16" t="str">
        <f>VLOOKUP($U390,Sheet3!$A$1:$D$438,3,FALSE)</f>
        <v>18.01.2016</v>
      </c>
      <c r="AD390" s="16" t="str">
        <f>VLOOKUP($U390,Sheet3!$A$1:$D$438,4,FALSE)</f>
        <v>07.02.2016</v>
      </c>
      <c r="AE390" s="20" t="str">
        <f t="shared" si="66"/>
        <v>Xaxis Premium_XAXIS-XP-WB-F_Februar 2016</v>
      </c>
      <c r="AF390" s="20" t="s">
        <v>415</v>
      </c>
      <c r="AG390" s="20" t="str">
        <f t="shared" si="67"/>
        <v>Xaxis Premium</v>
      </c>
      <c r="AH390" s="20" t="s">
        <v>420</v>
      </c>
      <c r="AI390" s="21">
        <f t="shared" si="59"/>
        <v>24.000021441512914</v>
      </c>
      <c r="AJ390" s="21">
        <f t="shared" si="60"/>
        <v>2238.65</v>
      </c>
      <c r="AK390" s="22">
        <f t="shared" si="61"/>
        <v>93277</v>
      </c>
      <c r="AL390" s="20" t="s">
        <v>665</v>
      </c>
      <c r="AM390" s="20">
        <f>$AJ390*VLOOKUP($AL390,Sheet2!$C$1:$D$66,2,FALSE)</f>
        <v>881.87364624061445</v>
      </c>
    </row>
    <row r="391" spans="1:39" x14ac:dyDescent="0.25">
      <c r="A391" s="1">
        <v>42433</v>
      </c>
      <c r="B391" s="2">
        <v>18113</v>
      </c>
      <c r="C391" s="3">
        <v>0</v>
      </c>
      <c r="D391" s="4">
        <v>3</v>
      </c>
      <c r="E391" s="5" t="s">
        <v>70</v>
      </c>
      <c r="F391" s="6">
        <v>19.489999999999998</v>
      </c>
      <c r="G391" s="7" t="s">
        <v>22</v>
      </c>
      <c r="H391" s="8" t="s">
        <v>23</v>
      </c>
      <c r="I391" s="9">
        <v>3.44</v>
      </c>
      <c r="J391" s="6">
        <v>0</v>
      </c>
      <c r="K391" s="6">
        <v>6.6</v>
      </c>
      <c r="L391" s="6">
        <v>82.55</v>
      </c>
      <c r="M391" s="6">
        <v>89.15</v>
      </c>
      <c r="N391" s="10" t="s">
        <v>67</v>
      </c>
      <c r="O391" s="10" t="s">
        <v>160</v>
      </c>
      <c r="P391" s="11" t="s">
        <v>32</v>
      </c>
      <c r="Q391" s="11" t="s">
        <v>52</v>
      </c>
      <c r="R391" s="1">
        <v>42370</v>
      </c>
      <c r="S391" s="1">
        <v>42593</v>
      </c>
      <c r="T391" s="12" t="s">
        <v>25</v>
      </c>
      <c r="U391" s="13" t="s">
        <v>257</v>
      </c>
      <c r="V391" s="13" t="s">
        <v>101</v>
      </c>
      <c r="W391" t="s">
        <v>168</v>
      </c>
      <c r="X391" s="16" t="str">
        <f t="shared" si="62"/>
        <v xml:space="preserve">Maxus (Switzerland) - CHE - Fiat Group - 2016_Jeep_Renegade_Januar - </v>
      </c>
      <c r="Y391" s="17" t="s">
        <v>410</v>
      </c>
      <c r="Z391" s="16" t="str">
        <f t="shared" si="63"/>
        <v>Maxus (Switzerland)</v>
      </c>
      <c r="AA391" s="16" t="str">
        <f t="shared" si="64"/>
        <v>Maxus (Switzerland) - CHE - Fiat Group</v>
      </c>
      <c r="AB391" s="16" t="str">
        <f t="shared" si="65"/>
        <v>Xaxis Premium_XAXIS-XP-WB-I</v>
      </c>
      <c r="AC391" s="16" t="str">
        <f>VLOOKUP($U391,Sheet3!$A$1:$D$438,3,FALSE)</f>
        <v>18.01.2016</v>
      </c>
      <c r="AD391" s="16" t="str">
        <f>VLOOKUP($U391,Sheet3!$A$1:$D$438,4,FALSE)</f>
        <v>07.02.2016</v>
      </c>
      <c r="AE391" s="20" t="str">
        <f t="shared" si="66"/>
        <v>Xaxis Premium_XAXIS-XP-WB-I_Februar 2016</v>
      </c>
      <c r="AF391" s="20" t="s">
        <v>415</v>
      </c>
      <c r="AG391" s="20" t="str">
        <f t="shared" si="67"/>
        <v>Xaxis Premium</v>
      </c>
      <c r="AH391" s="20" t="s">
        <v>420</v>
      </c>
      <c r="AI391" s="21">
        <f t="shared" si="59"/>
        <v>23.997093023255815</v>
      </c>
      <c r="AJ391" s="21">
        <f t="shared" si="60"/>
        <v>82.55</v>
      </c>
      <c r="AK391" s="22">
        <f t="shared" si="61"/>
        <v>3440</v>
      </c>
      <c r="AL391" s="20" t="s">
        <v>665</v>
      </c>
      <c r="AM391" s="20">
        <f>$AJ391*VLOOKUP($AL391,Sheet2!$C$1:$D$66,2,FALSE)</f>
        <v>32.519004532715122</v>
      </c>
    </row>
    <row r="392" spans="1:39" x14ac:dyDescent="0.25">
      <c r="A392" s="1">
        <v>42433</v>
      </c>
      <c r="B392" s="2">
        <v>18114</v>
      </c>
      <c r="C392" s="3">
        <v>0</v>
      </c>
      <c r="D392" s="4">
        <v>1</v>
      </c>
      <c r="E392" s="5" t="s">
        <v>65</v>
      </c>
      <c r="F392" s="6">
        <v>1707.76</v>
      </c>
      <c r="G392" s="7" t="s">
        <v>22</v>
      </c>
      <c r="H392" s="8" t="s">
        <v>23</v>
      </c>
      <c r="I392" s="9">
        <v>230.40199999999999</v>
      </c>
      <c r="J392" s="6">
        <v>0</v>
      </c>
      <c r="K392" s="6">
        <v>589.85</v>
      </c>
      <c r="L392" s="6">
        <v>7372.85</v>
      </c>
      <c r="M392" s="6">
        <v>7962.7</v>
      </c>
      <c r="N392" s="10" t="s">
        <v>94</v>
      </c>
      <c r="O392" s="10" t="s">
        <v>160</v>
      </c>
      <c r="P392" s="11" t="s">
        <v>32</v>
      </c>
      <c r="Q392" s="11" t="s">
        <v>52</v>
      </c>
      <c r="R392" s="1">
        <v>42370</v>
      </c>
      <c r="S392" s="1">
        <v>42593</v>
      </c>
      <c r="T392" s="12" t="s">
        <v>25</v>
      </c>
      <c r="U392" s="13" t="s">
        <v>406</v>
      </c>
      <c r="V392" s="13" t="s">
        <v>101</v>
      </c>
      <c r="W392" t="s">
        <v>174</v>
      </c>
      <c r="X392" s="16" t="str">
        <f t="shared" si="62"/>
        <v xml:space="preserve">Maxus (Switzerland) - CHE - Maserati (Switzerland) - 2016_Händlerkampagne_Q1 - </v>
      </c>
      <c r="Y392" s="17" t="s">
        <v>410</v>
      </c>
      <c r="Z392" s="16" t="str">
        <f t="shared" si="63"/>
        <v>Maxus (Switzerland)</v>
      </c>
      <c r="AA392" s="16" t="str">
        <f t="shared" si="64"/>
        <v>Maxus (Switzerland) - CHE - Maserati (Switzerland)</v>
      </c>
      <c r="AB392" s="16" t="str">
        <f t="shared" si="65"/>
        <v>Xaxis Premium_XAXIS-XP-WB-D</v>
      </c>
      <c r="AC392" s="16" t="str">
        <f>VLOOKUP($U392,Sheet3!$A$1:$D$438,3,FALSE)</f>
        <v>21.01.2016</v>
      </c>
      <c r="AD392" s="16" t="str">
        <f>VLOOKUP($U392,Sheet3!$A$1:$D$438,4,FALSE)</f>
        <v>31.03.2016</v>
      </c>
      <c r="AE392" s="20" t="str">
        <f t="shared" si="66"/>
        <v>Xaxis Premium_XAXIS-XP-WB-D_Februar 2016</v>
      </c>
      <c r="AF392" s="20" t="s">
        <v>415</v>
      </c>
      <c r="AG392" s="20" t="str">
        <f t="shared" si="67"/>
        <v>Xaxis Premium</v>
      </c>
      <c r="AH392" s="20" t="s">
        <v>420</v>
      </c>
      <c r="AI392" s="21">
        <f t="shared" ref="AI392:AI399" si="68">(AJ392/AK392)*1000</f>
        <v>31.999939236638575</v>
      </c>
      <c r="AJ392" s="21">
        <f t="shared" ref="AJ392:AJ399" si="69">L392</f>
        <v>7372.85</v>
      </c>
      <c r="AK392" s="22">
        <f t="shared" ref="AK392:AK399" si="70">I392*1000</f>
        <v>230402</v>
      </c>
      <c r="AL392" s="20" t="s">
        <v>665</v>
      </c>
      <c r="AM392" s="20">
        <f>$AJ392*VLOOKUP($AL392,Sheet2!$C$1:$D$66,2,FALSE)</f>
        <v>2904.394216463098</v>
      </c>
    </row>
    <row r="393" spans="1:39" x14ac:dyDescent="0.25">
      <c r="A393" s="1">
        <v>42433</v>
      </c>
      <c r="B393" s="2">
        <v>18114</v>
      </c>
      <c r="C393" s="3">
        <v>0</v>
      </c>
      <c r="D393" s="4">
        <v>2</v>
      </c>
      <c r="E393" s="5" t="s">
        <v>69</v>
      </c>
      <c r="F393" s="6">
        <v>523.95000000000005</v>
      </c>
      <c r="G393" s="7" t="s">
        <v>22</v>
      </c>
      <c r="H393" s="8" t="s">
        <v>23</v>
      </c>
      <c r="I393" s="9">
        <v>87.105000000000004</v>
      </c>
      <c r="J393" s="6">
        <v>0</v>
      </c>
      <c r="K393" s="6">
        <v>223</v>
      </c>
      <c r="L393" s="6">
        <v>2787.35</v>
      </c>
      <c r="M393" s="6">
        <v>3010.35</v>
      </c>
      <c r="N393" s="10" t="s">
        <v>94</v>
      </c>
      <c r="O393" s="10" t="s">
        <v>160</v>
      </c>
      <c r="P393" s="11" t="s">
        <v>32</v>
      </c>
      <c r="Q393" s="11" t="s">
        <v>52</v>
      </c>
      <c r="R393" s="1">
        <v>42370</v>
      </c>
      <c r="S393" s="1">
        <v>42593</v>
      </c>
      <c r="T393" s="12" t="s">
        <v>25</v>
      </c>
      <c r="U393" s="13" t="s">
        <v>406</v>
      </c>
      <c r="V393" s="13" t="s">
        <v>101</v>
      </c>
      <c r="W393" t="s">
        <v>174</v>
      </c>
      <c r="X393" s="16" t="str">
        <f t="shared" si="62"/>
        <v xml:space="preserve">Maxus (Switzerland) - CHE - Maserati (Switzerland) - 2016_Händlerkampagne_Q1 - </v>
      </c>
      <c r="Y393" s="17" t="s">
        <v>410</v>
      </c>
      <c r="Z393" s="16" t="str">
        <f t="shared" si="63"/>
        <v>Maxus (Switzerland)</v>
      </c>
      <c r="AA393" s="16" t="str">
        <f t="shared" si="64"/>
        <v>Maxus (Switzerland) - CHE - Maserati (Switzerland)</v>
      </c>
      <c r="AB393" s="16" t="str">
        <f t="shared" si="65"/>
        <v>Xaxis Premium_XAXIS-XP-WB-F</v>
      </c>
      <c r="AC393" s="16" t="str">
        <f>VLOOKUP($U393,Sheet3!$A$1:$D$438,3,FALSE)</f>
        <v>21.01.2016</v>
      </c>
      <c r="AD393" s="16" t="str">
        <f>VLOOKUP($U393,Sheet3!$A$1:$D$438,4,FALSE)</f>
        <v>31.03.2016</v>
      </c>
      <c r="AE393" s="20" t="str">
        <f t="shared" si="66"/>
        <v>Xaxis Premium_XAXIS-XP-WB-F_Februar 2016</v>
      </c>
      <c r="AF393" s="20" t="s">
        <v>415</v>
      </c>
      <c r="AG393" s="20" t="str">
        <f t="shared" si="67"/>
        <v>Xaxis Premium</v>
      </c>
      <c r="AH393" s="20" t="s">
        <v>420</v>
      </c>
      <c r="AI393" s="21">
        <f t="shared" si="68"/>
        <v>31.999885196027783</v>
      </c>
      <c r="AJ393" s="21">
        <f t="shared" si="69"/>
        <v>2787.35</v>
      </c>
      <c r="AK393" s="22">
        <f t="shared" si="70"/>
        <v>87105</v>
      </c>
      <c r="AL393" s="20" t="s">
        <v>665</v>
      </c>
      <c r="AM393" s="20">
        <f>$AJ393*VLOOKUP($AL393,Sheet2!$C$1:$D$66,2,FALSE)</f>
        <v>1098.0235891491643</v>
      </c>
    </row>
    <row r="394" spans="1:39" x14ac:dyDescent="0.25">
      <c r="A394" s="1">
        <v>42433</v>
      </c>
      <c r="B394" s="2">
        <v>18114</v>
      </c>
      <c r="C394" s="3">
        <v>0</v>
      </c>
      <c r="D394" s="4">
        <v>3</v>
      </c>
      <c r="E394" s="5" t="s">
        <v>70</v>
      </c>
      <c r="F394" s="6">
        <v>149.94</v>
      </c>
      <c r="G394" s="7" t="s">
        <v>22</v>
      </c>
      <c r="H394" s="8" t="s">
        <v>23</v>
      </c>
      <c r="I394" s="9">
        <v>26.462</v>
      </c>
      <c r="J394" s="6">
        <v>0</v>
      </c>
      <c r="K394" s="6">
        <v>67.75</v>
      </c>
      <c r="L394" s="6">
        <v>846.8</v>
      </c>
      <c r="M394" s="6">
        <v>914.55</v>
      </c>
      <c r="N394" s="10" t="s">
        <v>94</v>
      </c>
      <c r="O394" s="10" t="s">
        <v>160</v>
      </c>
      <c r="P394" s="11" t="s">
        <v>32</v>
      </c>
      <c r="Q394" s="11" t="s">
        <v>52</v>
      </c>
      <c r="R394" s="1">
        <v>42370</v>
      </c>
      <c r="S394" s="1">
        <v>42593</v>
      </c>
      <c r="T394" s="12" t="s">
        <v>25</v>
      </c>
      <c r="U394" s="13" t="s">
        <v>406</v>
      </c>
      <c r="V394" s="13" t="s">
        <v>101</v>
      </c>
      <c r="W394" t="s">
        <v>174</v>
      </c>
      <c r="X394" s="16" t="str">
        <f t="shared" si="62"/>
        <v xml:space="preserve">Maxus (Switzerland) - CHE - Maserati (Switzerland) - 2016_Händlerkampagne_Q1 - </v>
      </c>
      <c r="Y394" s="17" t="s">
        <v>410</v>
      </c>
      <c r="Z394" s="16" t="str">
        <f t="shared" si="63"/>
        <v>Maxus (Switzerland)</v>
      </c>
      <c r="AA394" s="16" t="str">
        <f t="shared" si="64"/>
        <v>Maxus (Switzerland) - CHE - Maserati (Switzerland)</v>
      </c>
      <c r="AB394" s="16" t="str">
        <f t="shared" si="65"/>
        <v>Xaxis Premium_XAXIS-XP-WB-I</v>
      </c>
      <c r="AC394" s="16" t="str">
        <f>VLOOKUP($U394,Sheet3!$A$1:$D$438,3,FALSE)</f>
        <v>21.01.2016</v>
      </c>
      <c r="AD394" s="16" t="str">
        <f>VLOOKUP($U394,Sheet3!$A$1:$D$438,4,FALSE)</f>
        <v>31.03.2016</v>
      </c>
      <c r="AE394" s="20" t="str">
        <f t="shared" si="66"/>
        <v>Xaxis Premium_XAXIS-XP-WB-I_Februar 2016</v>
      </c>
      <c r="AF394" s="20" t="s">
        <v>415</v>
      </c>
      <c r="AG394" s="20" t="str">
        <f t="shared" si="67"/>
        <v>Xaxis Premium</v>
      </c>
      <c r="AH394" s="20" t="s">
        <v>420</v>
      </c>
      <c r="AI394" s="21">
        <f t="shared" si="68"/>
        <v>32.000604640616729</v>
      </c>
      <c r="AJ394" s="21">
        <f t="shared" si="69"/>
        <v>846.8</v>
      </c>
      <c r="AK394" s="22">
        <f t="shared" si="70"/>
        <v>26462</v>
      </c>
      <c r="AL394" s="20" t="s">
        <v>665</v>
      </c>
      <c r="AM394" s="20">
        <f>$AJ394*VLOOKUP($AL394,Sheet2!$C$1:$D$66,2,FALSE)</f>
        <v>333.58077575170404</v>
      </c>
    </row>
    <row r="395" spans="1:39" x14ac:dyDescent="0.25">
      <c r="A395" s="1">
        <v>42433</v>
      </c>
      <c r="B395" s="2">
        <v>18114</v>
      </c>
      <c r="C395" s="3">
        <v>0</v>
      </c>
      <c r="D395" s="4">
        <v>4</v>
      </c>
      <c r="E395" s="5" t="s">
        <v>72</v>
      </c>
      <c r="F395" s="6">
        <v>2346.5300000000002</v>
      </c>
      <c r="G395" s="7" t="s">
        <v>22</v>
      </c>
      <c r="H395" s="8" t="s">
        <v>23</v>
      </c>
      <c r="I395" s="9">
        <v>138.80699999999999</v>
      </c>
      <c r="J395" s="6">
        <v>0</v>
      </c>
      <c r="K395" s="6">
        <v>410.85</v>
      </c>
      <c r="L395" s="6">
        <v>5135.8999999999996</v>
      </c>
      <c r="M395" s="6">
        <v>5546.75</v>
      </c>
      <c r="N395" s="10" t="s">
        <v>94</v>
      </c>
      <c r="O395" s="10" t="s">
        <v>160</v>
      </c>
      <c r="P395" s="11" t="s">
        <v>32</v>
      </c>
      <c r="Q395" s="11" t="s">
        <v>73</v>
      </c>
      <c r="R395" s="1">
        <v>42370</v>
      </c>
      <c r="S395" s="1">
        <v>42593</v>
      </c>
      <c r="T395" s="12" t="s">
        <v>25</v>
      </c>
      <c r="U395" s="13" t="s">
        <v>406</v>
      </c>
      <c r="V395" s="13" t="s">
        <v>101</v>
      </c>
      <c r="W395" t="s">
        <v>174</v>
      </c>
      <c r="X395" s="16" t="str">
        <f t="shared" si="62"/>
        <v xml:space="preserve">Maxus (Switzerland) - CHE - Maserati (Switzerland) - 2016_Händlerkampagne_Q1 - </v>
      </c>
      <c r="Y395" s="17" t="s">
        <v>410</v>
      </c>
      <c r="Z395" s="16" t="str">
        <f t="shared" si="63"/>
        <v>Maxus (Switzerland)</v>
      </c>
      <c r="AA395" s="16" t="str">
        <f t="shared" si="64"/>
        <v>Maxus (Switzerland) - CHE - Maserati (Switzerland)</v>
      </c>
      <c r="AB395" s="16" t="str">
        <f t="shared" si="65"/>
        <v>Xaxis TV_XAXIS-XT-ROLLS-D</v>
      </c>
      <c r="AC395" s="16" t="str">
        <f>VLOOKUP($U395,Sheet3!$A$1:$D$438,3,FALSE)</f>
        <v>21.01.2016</v>
      </c>
      <c r="AD395" s="16" t="str">
        <f>VLOOKUP($U395,Sheet3!$A$1:$D$438,4,FALSE)</f>
        <v>31.03.2016</v>
      </c>
      <c r="AE395" s="20" t="str">
        <f t="shared" si="66"/>
        <v>Xaxis TV_XAXIS-XT-ROLLS-D_Februar 2016</v>
      </c>
      <c r="AF395" s="20" t="s">
        <v>816</v>
      </c>
      <c r="AG395" s="20" t="str">
        <f t="shared" si="67"/>
        <v>Xaxis TV</v>
      </c>
      <c r="AH395" s="20" t="s">
        <v>420</v>
      </c>
      <c r="AI395" s="21">
        <f t="shared" si="68"/>
        <v>37.0002953741526</v>
      </c>
      <c r="AJ395" s="21">
        <f t="shared" si="69"/>
        <v>5135.8999999999996</v>
      </c>
      <c r="AK395" s="22">
        <f t="shared" si="70"/>
        <v>138807</v>
      </c>
      <c r="AL395" s="20" t="s">
        <v>660</v>
      </c>
      <c r="AM395" s="20">
        <f>$AJ395*VLOOKUP($AL395,Sheet2!$C$1:$D$66,2,FALSE)</f>
        <v>2311.1549999999997</v>
      </c>
    </row>
    <row r="396" spans="1:39" x14ac:dyDescent="0.25">
      <c r="A396" s="1">
        <v>42433</v>
      </c>
      <c r="B396" s="2">
        <v>18114</v>
      </c>
      <c r="C396" s="3">
        <v>0</v>
      </c>
      <c r="D396" s="4">
        <v>5</v>
      </c>
      <c r="E396" s="5" t="s">
        <v>76</v>
      </c>
      <c r="F396" s="6">
        <v>921.26</v>
      </c>
      <c r="G396" s="7" t="s">
        <v>22</v>
      </c>
      <c r="H396" s="8" t="s">
        <v>23</v>
      </c>
      <c r="I396" s="9">
        <v>56.948</v>
      </c>
      <c r="J396" s="6">
        <v>0</v>
      </c>
      <c r="K396" s="6">
        <v>168.55</v>
      </c>
      <c r="L396" s="6">
        <v>2107.1</v>
      </c>
      <c r="M396" s="6">
        <v>2275.65</v>
      </c>
      <c r="N396" s="10" t="s">
        <v>94</v>
      </c>
      <c r="O396" s="10" t="s">
        <v>160</v>
      </c>
      <c r="P396" s="11" t="s">
        <v>32</v>
      </c>
      <c r="Q396" s="11" t="s">
        <v>73</v>
      </c>
      <c r="R396" s="1">
        <v>42370</v>
      </c>
      <c r="S396" s="1">
        <v>42593</v>
      </c>
      <c r="T396" s="12" t="s">
        <v>25</v>
      </c>
      <c r="U396" s="13" t="s">
        <v>406</v>
      </c>
      <c r="V396" s="13" t="s">
        <v>101</v>
      </c>
      <c r="W396" t="s">
        <v>174</v>
      </c>
      <c r="X396" s="16" t="str">
        <f t="shared" si="62"/>
        <v xml:space="preserve">Maxus (Switzerland) - CHE - Maserati (Switzerland) - 2016_Händlerkampagne_Q1 - </v>
      </c>
      <c r="Y396" s="17" t="s">
        <v>410</v>
      </c>
      <c r="Z396" s="16" t="str">
        <f t="shared" si="63"/>
        <v>Maxus (Switzerland)</v>
      </c>
      <c r="AA396" s="16" t="str">
        <f t="shared" si="64"/>
        <v>Maxus (Switzerland) - CHE - Maserati (Switzerland)</v>
      </c>
      <c r="AB396" s="16" t="str">
        <f t="shared" si="65"/>
        <v>Xaxis TV_XAXIS-XT-ROLLS-F</v>
      </c>
      <c r="AC396" s="16" t="str">
        <f>VLOOKUP($U396,Sheet3!$A$1:$D$438,3,FALSE)</f>
        <v>21.01.2016</v>
      </c>
      <c r="AD396" s="16" t="str">
        <f>VLOOKUP($U396,Sheet3!$A$1:$D$438,4,FALSE)</f>
        <v>31.03.2016</v>
      </c>
      <c r="AE396" s="20" t="str">
        <f t="shared" si="66"/>
        <v>Xaxis TV_XAXIS-XT-ROLLS-F_Februar 2016</v>
      </c>
      <c r="AF396" s="20" t="s">
        <v>816</v>
      </c>
      <c r="AG396" s="20" t="str">
        <f t="shared" si="67"/>
        <v>Xaxis TV</v>
      </c>
      <c r="AH396" s="20" t="s">
        <v>420</v>
      </c>
      <c r="AI396" s="21">
        <f t="shared" si="68"/>
        <v>37.000421437100513</v>
      </c>
      <c r="AJ396" s="21">
        <f t="shared" si="69"/>
        <v>2107.1</v>
      </c>
      <c r="AK396" s="22">
        <f t="shared" si="70"/>
        <v>56948</v>
      </c>
      <c r="AL396" s="20" t="s">
        <v>660</v>
      </c>
      <c r="AM396" s="20">
        <f>$AJ396*VLOOKUP($AL396,Sheet2!$C$1:$D$66,2,FALSE)</f>
        <v>948.19499999999994</v>
      </c>
    </row>
    <row r="397" spans="1:39" x14ac:dyDescent="0.25">
      <c r="A397" s="1">
        <v>42433</v>
      </c>
      <c r="B397" s="2">
        <v>18114</v>
      </c>
      <c r="C397" s="3">
        <v>0</v>
      </c>
      <c r="D397" s="4">
        <v>6</v>
      </c>
      <c r="E397" s="5" t="s">
        <v>77</v>
      </c>
      <c r="F397" s="6">
        <v>531.55999999999995</v>
      </c>
      <c r="G397" s="7" t="s">
        <v>22</v>
      </c>
      <c r="H397" s="8" t="s">
        <v>23</v>
      </c>
      <c r="I397" s="9">
        <v>32.561999999999998</v>
      </c>
      <c r="J397" s="6">
        <v>0</v>
      </c>
      <c r="K397" s="6">
        <v>96.4</v>
      </c>
      <c r="L397" s="6">
        <v>1204.8</v>
      </c>
      <c r="M397" s="6">
        <v>1301.2</v>
      </c>
      <c r="N397" s="10" t="s">
        <v>94</v>
      </c>
      <c r="O397" s="10" t="s">
        <v>160</v>
      </c>
      <c r="P397" s="11" t="s">
        <v>32</v>
      </c>
      <c r="Q397" s="11" t="s">
        <v>73</v>
      </c>
      <c r="R397" s="1">
        <v>42370</v>
      </c>
      <c r="S397" s="1">
        <v>42593</v>
      </c>
      <c r="T397" s="12" t="s">
        <v>25</v>
      </c>
      <c r="U397" s="13" t="s">
        <v>406</v>
      </c>
      <c r="V397" s="13" t="s">
        <v>101</v>
      </c>
      <c r="W397" t="s">
        <v>174</v>
      </c>
      <c r="X397" s="16" t="str">
        <f t="shared" si="62"/>
        <v xml:space="preserve">Maxus (Switzerland) - CHE - Maserati (Switzerland) - 2016_Händlerkampagne_Q1 - </v>
      </c>
      <c r="Y397" s="17" t="s">
        <v>410</v>
      </c>
      <c r="Z397" s="16" t="str">
        <f t="shared" si="63"/>
        <v>Maxus (Switzerland)</v>
      </c>
      <c r="AA397" s="16" t="str">
        <f t="shared" si="64"/>
        <v>Maxus (Switzerland) - CHE - Maserati (Switzerland)</v>
      </c>
      <c r="AB397" s="16" t="str">
        <f t="shared" si="65"/>
        <v>Xaxis TV_XAXIS-XT-ROLLS-I</v>
      </c>
      <c r="AC397" s="16" t="str">
        <f>VLOOKUP($U397,Sheet3!$A$1:$D$438,3,FALSE)</f>
        <v>21.01.2016</v>
      </c>
      <c r="AD397" s="16" t="str">
        <f>VLOOKUP($U397,Sheet3!$A$1:$D$438,4,FALSE)</f>
        <v>31.03.2016</v>
      </c>
      <c r="AE397" s="20" t="str">
        <f t="shared" si="66"/>
        <v>Xaxis TV_XAXIS-XT-ROLLS-I_Februar 2016</v>
      </c>
      <c r="AF397" s="20" t="s">
        <v>816</v>
      </c>
      <c r="AG397" s="20" t="str">
        <f t="shared" si="67"/>
        <v>Xaxis TV</v>
      </c>
      <c r="AH397" s="20" t="s">
        <v>420</v>
      </c>
      <c r="AI397" s="21">
        <f t="shared" si="68"/>
        <v>37.000184263865862</v>
      </c>
      <c r="AJ397" s="21">
        <f t="shared" si="69"/>
        <v>1204.8</v>
      </c>
      <c r="AK397" s="22">
        <f t="shared" si="70"/>
        <v>32561.999999999996</v>
      </c>
      <c r="AL397" s="20" t="s">
        <v>660</v>
      </c>
      <c r="AM397" s="20">
        <f>$AJ397*VLOOKUP($AL397,Sheet2!$C$1:$D$66,2,FALSE)</f>
        <v>542.16</v>
      </c>
    </row>
    <row r="398" spans="1:39" x14ac:dyDescent="0.25">
      <c r="A398" s="1">
        <v>42433</v>
      </c>
      <c r="B398" s="2">
        <v>18253</v>
      </c>
      <c r="C398" s="3">
        <v>0</v>
      </c>
      <c r="D398" s="4">
        <v>1</v>
      </c>
      <c r="E398" s="5" t="s">
        <v>65</v>
      </c>
      <c r="F398" s="6">
        <v>2995.76</v>
      </c>
      <c r="G398" s="7" t="s">
        <v>22</v>
      </c>
      <c r="H398" s="8" t="s">
        <v>23</v>
      </c>
      <c r="I398" s="9">
        <v>404.17099999999999</v>
      </c>
      <c r="J398" s="6">
        <v>0</v>
      </c>
      <c r="K398" s="6">
        <v>776</v>
      </c>
      <c r="L398" s="6">
        <v>9700.1</v>
      </c>
      <c r="M398" s="6">
        <v>10476.1</v>
      </c>
      <c r="N398" s="10" t="s">
        <v>109</v>
      </c>
      <c r="O398" s="10" t="s">
        <v>160</v>
      </c>
      <c r="P398" s="11" t="s">
        <v>32</v>
      </c>
      <c r="Q398" s="11" t="s">
        <v>52</v>
      </c>
      <c r="R398" s="1">
        <v>42370</v>
      </c>
      <c r="S398" s="1">
        <v>42593</v>
      </c>
      <c r="T398" s="12" t="s">
        <v>25</v>
      </c>
      <c r="U398" s="13" t="s">
        <v>236</v>
      </c>
      <c r="V398" s="13" t="s">
        <v>101</v>
      </c>
      <c r="W398" t="s">
        <v>170</v>
      </c>
      <c r="X398" s="16" t="str">
        <f t="shared" si="62"/>
        <v xml:space="preserve">Maxus (Switzerland) - CHE - Air France - 2016_KLM_World_Businesse_Class_-_Feb_2016 - </v>
      </c>
      <c r="Y398" s="17" t="s">
        <v>410</v>
      </c>
      <c r="Z398" s="16" t="str">
        <f t="shared" si="63"/>
        <v>Maxus (Switzerland)</v>
      </c>
      <c r="AA398" s="16" t="str">
        <f t="shared" si="64"/>
        <v>Maxus (Switzerland) - CHE - Air France</v>
      </c>
      <c r="AB398" s="16" t="str">
        <f t="shared" si="65"/>
        <v>Xaxis Premium_XAXIS-XP-WB-D</v>
      </c>
      <c r="AC398" s="16" t="str">
        <f>VLOOKUP($U398,Sheet3!$A$1:$D$438,3,FALSE)</f>
        <v>15.02.2016</v>
      </c>
      <c r="AD398" s="16" t="str">
        <f>VLOOKUP($U398,Sheet3!$A$1:$D$438,4,FALSE)</f>
        <v>28.02.2016</v>
      </c>
      <c r="AE398" s="20" t="str">
        <f t="shared" si="66"/>
        <v>Xaxis Premium_XAXIS-XP-WB-D_Februar 2016</v>
      </c>
      <c r="AF398" s="20" t="s">
        <v>415</v>
      </c>
      <c r="AG398" s="20" t="str">
        <f t="shared" si="67"/>
        <v>Xaxis Premium</v>
      </c>
      <c r="AH398" s="20" t="s">
        <v>420</v>
      </c>
      <c r="AI398" s="21">
        <f t="shared" si="68"/>
        <v>23.999990103198897</v>
      </c>
      <c r="AJ398" s="21">
        <f t="shared" si="69"/>
        <v>9700.1</v>
      </c>
      <c r="AK398" s="22">
        <f t="shared" si="70"/>
        <v>404171</v>
      </c>
      <c r="AL398" s="20" t="s">
        <v>665</v>
      </c>
      <c r="AM398" s="20">
        <f>$AJ398*VLOOKUP($AL398,Sheet2!$C$1:$D$66,2,FALSE)</f>
        <v>3821.1701498218049</v>
      </c>
    </row>
    <row r="399" spans="1:39" x14ac:dyDescent="0.25">
      <c r="A399" s="1">
        <v>42433</v>
      </c>
      <c r="B399" s="2">
        <v>18253</v>
      </c>
      <c r="C399" s="3">
        <v>0</v>
      </c>
      <c r="D399" s="4">
        <v>2</v>
      </c>
      <c r="E399" s="5" t="s">
        <v>69</v>
      </c>
      <c r="F399" s="6">
        <v>1829.62</v>
      </c>
      <c r="G399" s="7" t="s">
        <v>22</v>
      </c>
      <c r="H399" s="8" t="s">
        <v>23</v>
      </c>
      <c r="I399" s="9">
        <v>304.17099999999999</v>
      </c>
      <c r="J399" s="6">
        <v>0</v>
      </c>
      <c r="K399" s="6">
        <v>584</v>
      </c>
      <c r="L399" s="6">
        <v>7300.1</v>
      </c>
      <c r="M399" s="6">
        <v>7884.1</v>
      </c>
      <c r="N399" s="10" t="s">
        <v>109</v>
      </c>
      <c r="O399" s="10" t="s">
        <v>160</v>
      </c>
      <c r="P399" s="11" t="s">
        <v>32</v>
      </c>
      <c r="Q399" s="11" t="s">
        <v>52</v>
      </c>
      <c r="R399" s="1">
        <v>42370</v>
      </c>
      <c r="S399" s="1">
        <v>42593</v>
      </c>
      <c r="T399" s="12" t="s">
        <v>25</v>
      </c>
      <c r="U399" s="13" t="s">
        <v>236</v>
      </c>
      <c r="V399" s="13" t="s">
        <v>101</v>
      </c>
      <c r="W399" t="s">
        <v>170</v>
      </c>
      <c r="X399" s="16" t="str">
        <f t="shared" si="62"/>
        <v xml:space="preserve">Maxus (Switzerland) - CHE - Air France - 2016_KLM_World_Businesse_Class_-_Feb_2016 - </v>
      </c>
      <c r="Y399" s="17" t="s">
        <v>410</v>
      </c>
      <c r="Z399" s="16" t="str">
        <f t="shared" si="63"/>
        <v>Maxus (Switzerland)</v>
      </c>
      <c r="AA399" s="16" t="str">
        <f t="shared" si="64"/>
        <v>Maxus (Switzerland) - CHE - Air France</v>
      </c>
      <c r="AB399" s="16" t="str">
        <f t="shared" si="65"/>
        <v>Xaxis Premium_XAXIS-XP-WB-F</v>
      </c>
      <c r="AC399" s="16" t="str">
        <f>VLOOKUP($U399,Sheet3!$A$1:$D$438,3,FALSE)</f>
        <v>15.02.2016</v>
      </c>
      <c r="AD399" s="16" t="str">
        <f>VLOOKUP($U399,Sheet3!$A$1:$D$438,4,FALSE)</f>
        <v>28.02.2016</v>
      </c>
      <c r="AE399" s="20" t="str">
        <f t="shared" si="66"/>
        <v>Xaxis Premium_XAXIS-XP-WB-F_Februar 2016</v>
      </c>
      <c r="AF399" s="20" t="s">
        <v>415</v>
      </c>
      <c r="AG399" s="20" t="str">
        <f t="shared" si="67"/>
        <v>Xaxis Premium</v>
      </c>
      <c r="AH399" s="20" t="s">
        <v>420</v>
      </c>
      <c r="AI399" s="21">
        <f t="shared" si="68"/>
        <v>23.99998684950242</v>
      </c>
      <c r="AJ399" s="21">
        <f t="shared" si="69"/>
        <v>7300.1</v>
      </c>
      <c r="AK399" s="22">
        <f t="shared" si="70"/>
        <v>304171</v>
      </c>
      <c r="AL399" s="20" t="s">
        <v>665</v>
      </c>
      <c r="AM399" s="20">
        <f>$AJ399*VLOOKUP($AL399,Sheet2!$C$1:$D$66,2,FALSE)</f>
        <v>2875.7357357876886</v>
      </c>
    </row>
    <row r="400" spans="1:39" x14ac:dyDescent="0.25">
      <c r="A400" s="1">
        <v>42433</v>
      </c>
      <c r="B400" s="2">
        <v>18261</v>
      </c>
      <c r="C400" s="3">
        <v>0</v>
      </c>
      <c r="D400" s="4">
        <v>1</v>
      </c>
      <c r="E400" s="5" t="s">
        <v>83</v>
      </c>
      <c r="F400" s="6">
        <v>0</v>
      </c>
      <c r="G400" s="7" t="s">
        <v>22</v>
      </c>
      <c r="H400" s="8" t="s">
        <v>23</v>
      </c>
      <c r="I400" s="9">
        <v>1</v>
      </c>
      <c r="J400" s="6">
        <v>0</v>
      </c>
      <c r="K400" s="6">
        <v>1240</v>
      </c>
      <c r="L400" s="6">
        <v>15500</v>
      </c>
      <c r="M400" s="6">
        <v>16740</v>
      </c>
      <c r="N400" s="10" t="s">
        <v>38</v>
      </c>
      <c r="O400" s="10" t="s">
        <v>161</v>
      </c>
      <c r="P400" s="11" t="s">
        <v>32</v>
      </c>
      <c r="Q400" s="11" t="s">
        <v>84</v>
      </c>
      <c r="R400" s="1">
        <v>42370</v>
      </c>
      <c r="S400" s="1">
        <v>42593</v>
      </c>
      <c r="T400" s="12" t="s">
        <v>25</v>
      </c>
      <c r="U400" s="13" t="s">
        <v>238</v>
      </c>
      <c r="V400" s="13" t="s">
        <v>101</v>
      </c>
      <c r="W400" t="s">
        <v>188</v>
      </c>
      <c r="X400" s="16" t="str">
        <f t="shared" si="62"/>
        <v xml:space="preserve">MEC (Switzerland) - CHE - Bongrain - 2016_SMB_CH_Bongrain_XScreenCustomMH_Caprice_des_Dieux - </v>
      </c>
      <c r="Y400" s="17" t="s">
        <v>410</v>
      </c>
      <c r="Z400" s="16" t="str">
        <f t="shared" si="63"/>
        <v>Mediacom (Switzerland)</v>
      </c>
      <c r="AA400" s="16" t="str">
        <f t="shared" si="64"/>
        <v>MEC (Switzerland) - CHE - Bongrain</v>
      </c>
      <c r="AB400" s="16" t="str">
        <f t="shared" si="65"/>
        <v>Xaxis Masthead_XAXIS-MH-RICH MEDIA</v>
      </c>
      <c r="AC400" s="16" t="str">
        <f>VLOOKUP($U400,Sheet3!$A$1:$D$438,3,FALSE)</f>
        <v>12.02.2016</v>
      </c>
      <c r="AD400" s="16" t="str">
        <f>VLOOKUP($U400,Sheet3!$A$1:$D$438,4,FALSE)</f>
        <v>12.02.2016</v>
      </c>
      <c r="AE400" s="20" t="str">
        <f t="shared" si="66"/>
        <v>Xaxis Masthead_XAXIS-MH-RICH MEDIA_Februar 2016</v>
      </c>
      <c r="AF400" s="20" t="s">
        <v>415</v>
      </c>
      <c r="AG400" s="20" t="str">
        <f t="shared" si="67"/>
        <v>Xaxis Masthead</v>
      </c>
      <c r="AH400" s="20" t="s">
        <v>426</v>
      </c>
      <c r="AI400" s="21">
        <f t="shared" ref="AI400" si="71">(AJ400/AK400)</f>
        <v>15500</v>
      </c>
      <c r="AJ400" s="21">
        <f t="shared" ref="AJ400:AJ401" si="72">L400</f>
        <v>15500</v>
      </c>
      <c r="AK400" s="22">
        <f t="shared" ref="AK400" si="73">I400</f>
        <v>1</v>
      </c>
      <c r="AL400" s="20" t="s">
        <v>663</v>
      </c>
      <c r="AM400" s="20">
        <f>$AJ400*VLOOKUP($AL400,Sheet2!$C$1:$D$66,2,FALSE)</f>
        <v>13562</v>
      </c>
    </row>
    <row r="401" spans="1:39" x14ac:dyDescent="0.25">
      <c r="A401" s="1">
        <v>42466</v>
      </c>
      <c r="B401" s="2">
        <v>18269</v>
      </c>
      <c r="C401" s="3">
        <v>0</v>
      </c>
      <c r="D401" s="4">
        <v>1</v>
      </c>
      <c r="E401" s="5" t="s">
        <v>61</v>
      </c>
      <c r="F401" s="6">
        <v>1381.96</v>
      </c>
      <c r="G401" s="7" t="s">
        <v>22</v>
      </c>
      <c r="H401" s="8" t="s">
        <v>23</v>
      </c>
      <c r="I401" s="9">
        <v>302.81</v>
      </c>
      <c r="J401" s="6">
        <v>0</v>
      </c>
      <c r="K401" s="6">
        <v>193.8</v>
      </c>
      <c r="L401" s="6">
        <v>2422.5</v>
      </c>
      <c r="M401" s="6">
        <v>2616.3000000000002</v>
      </c>
      <c r="N401" s="10" t="s">
        <v>67</v>
      </c>
      <c r="O401" s="10" t="s">
        <v>160</v>
      </c>
      <c r="P401" s="11" t="s">
        <v>32</v>
      </c>
      <c r="Q401" s="11" t="s">
        <v>52</v>
      </c>
      <c r="R401" s="1">
        <v>42370</v>
      </c>
      <c r="S401" s="1">
        <v>42593</v>
      </c>
      <c r="T401" s="12" t="s">
        <v>25</v>
      </c>
      <c r="U401" s="13" t="s">
        <v>283</v>
      </c>
      <c r="V401" s="13" t="s">
        <v>114</v>
      </c>
      <c r="W401" t="s">
        <v>168</v>
      </c>
      <c r="X401" s="16" t="str">
        <f t="shared" si="62"/>
        <v xml:space="preserve">Maxus (Switzerland) - CHE - Fiat Group - 2016_Fiat_Professional_Keyword_Kampagne - </v>
      </c>
      <c r="Y401" s="17" t="s">
        <v>410</v>
      </c>
      <c r="Z401" s="16" t="str">
        <f t="shared" si="63"/>
        <v>Maxus (Switzerland)</v>
      </c>
      <c r="AA401" s="16" t="str">
        <f t="shared" si="64"/>
        <v>Maxus (Switzerland) - CHE - Fiat Group</v>
      </c>
      <c r="AB401" s="16" t="str">
        <f t="shared" si="65"/>
        <v>Xaxis Premium_XAXIS-XP-UAP-D</v>
      </c>
      <c r="AC401" s="16" t="str">
        <f>VLOOKUP($U401,Sheet3!$A$1:$D$438,3,FALSE)</f>
        <v>18.01.2016</v>
      </c>
      <c r="AD401" s="16" t="str">
        <f>VLOOKUP($U401,Sheet3!$A$1:$D$438,4,FALSE)</f>
        <v>31.12.2016</v>
      </c>
      <c r="AE401" s="20" t="str">
        <f t="shared" si="66"/>
        <v>Xaxis Premium_XAXIS-XP-UAP-D_März 2016</v>
      </c>
      <c r="AF401" s="20" t="s">
        <v>415</v>
      </c>
      <c r="AG401" s="20" t="str">
        <f t="shared" si="67"/>
        <v>Xaxis Premium</v>
      </c>
      <c r="AH401" s="20" t="s">
        <v>420</v>
      </c>
      <c r="AI401" s="21">
        <f t="shared" ref="AI401" si="74">(AJ401/AK401)*1000</f>
        <v>8.0000660480169081</v>
      </c>
      <c r="AJ401" s="21">
        <f t="shared" si="72"/>
        <v>2422.5</v>
      </c>
      <c r="AK401" s="22">
        <f t="shared" ref="AK401" si="75">I401*1000</f>
        <v>302810</v>
      </c>
      <c r="AL401" s="20" t="s">
        <v>667</v>
      </c>
      <c r="AM401" s="20">
        <f>$AJ401*VLOOKUP($AL401,Sheet2!$C$1:$D$66,2,FALSE)</f>
        <v>678.81839797269822</v>
      </c>
    </row>
    <row r="402" spans="1:39" x14ac:dyDescent="0.25">
      <c r="A402" s="1">
        <v>42466</v>
      </c>
      <c r="B402" s="2">
        <v>18269</v>
      </c>
      <c r="C402" s="3">
        <v>0</v>
      </c>
      <c r="D402" s="4">
        <v>2</v>
      </c>
      <c r="E402" s="5" t="s">
        <v>63</v>
      </c>
      <c r="F402" s="6">
        <v>773.93</v>
      </c>
      <c r="G402" s="7" t="s">
        <v>22</v>
      </c>
      <c r="H402" s="8" t="s">
        <v>23</v>
      </c>
      <c r="I402" s="9">
        <v>168.392</v>
      </c>
      <c r="J402" s="6">
        <v>0</v>
      </c>
      <c r="K402" s="6">
        <v>107.75</v>
      </c>
      <c r="L402" s="6">
        <v>1347.15</v>
      </c>
      <c r="M402" s="6">
        <v>1454.9</v>
      </c>
      <c r="N402" s="10" t="s">
        <v>67</v>
      </c>
      <c r="O402" s="10" t="s">
        <v>160</v>
      </c>
      <c r="P402" s="11" t="s">
        <v>32</v>
      </c>
      <c r="Q402" s="11" t="s">
        <v>52</v>
      </c>
      <c r="R402" s="1">
        <v>42370</v>
      </c>
      <c r="S402" s="1">
        <v>42593</v>
      </c>
      <c r="T402" s="12" t="s">
        <v>25</v>
      </c>
      <c r="U402" s="13" t="s">
        <v>283</v>
      </c>
      <c r="V402" s="13" t="s">
        <v>114</v>
      </c>
      <c r="W402" t="s">
        <v>168</v>
      </c>
      <c r="X402" s="16" t="str">
        <f t="shared" si="62"/>
        <v xml:space="preserve">Maxus (Switzerland) - CHE - Fiat Group - 2016_Fiat_Professional_Keyword_Kampagne - </v>
      </c>
      <c r="Y402" s="17" t="s">
        <v>410</v>
      </c>
      <c r="Z402" s="16" t="str">
        <f t="shared" si="63"/>
        <v>Maxus (Switzerland)</v>
      </c>
      <c r="AA402" s="16" t="str">
        <f t="shared" si="64"/>
        <v>Maxus (Switzerland) - CHE - Fiat Group</v>
      </c>
      <c r="AB402" s="16" t="str">
        <f t="shared" si="65"/>
        <v>Xaxis Premium_XAXIS-XP-UAP-F</v>
      </c>
      <c r="AC402" s="16" t="str">
        <f>VLOOKUP($U402,Sheet3!$A$1:$D$438,3,FALSE)</f>
        <v>18.01.2016</v>
      </c>
      <c r="AD402" s="16" t="str">
        <f>VLOOKUP($U402,Sheet3!$A$1:$D$438,4,FALSE)</f>
        <v>31.12.2016</v>
      </c>
      <c r="AE402" s="20" t="str">
        <f t="shared" si="66"/>
        <v>Xaxis Premium_XAXIS-XP-UAP-F_März 2016</v>
      </c>
      <c r="AF402" s="20" t="s">
        <v>415</v>
      </c>
      <c r="AG402" s="20" t="str">
        <f t="shared" si="67"/>
        <v>Xaxis Premium</v>
      </c>
      <c r="AH402" s="20" t="s">
        <v>420</v>
      </c>
      <c r="AI402" s="21">
        <f t="shared" ref="AI402:AI465" si="76">(AJ402/AK402)*1000</f>
        <v>8.0000831393415357</v>
      </c>
      <c r="AJ402" s="21">
        <f t="shared" ref="AJ402:AJ465" si="77">L402</f>
        <v>1347.15</v>
      </c>
      <c r="AK402" s="22">
        <f t="shared" ref="AK402:AK465" si="78">I402*1000</f>
        <v>168392</v>
      </c>
      <c r="AL402" s="20" t="s">
        <v>667</v>
      </c>
      <c r="AM402" s="20">
        <f>$AJ402*VLOOKUP($AL402,Sheet2!$C$1:$D$66,2,FALSE)</f>
        <v>377.49028063113332</v>
      </c>
    </row>
    <row r="403" spans="1:39" x14ac:dyDescent="0.25">
      <c r="A403" s="1">
        <v>42466</v>
      </c>
      <c r="B403" s="2">
        <v>18269</v>
      </c>
      <c r="C403" s="3">
        <v>0</v>
      </c>
      <c r="D403" s="4">
        <v>3</v>
      </c>
      <c r="E403" s="5" t="s">
        <v>64</v>
      </c>
      <c r="F403" s="6">
        <v>70.97</v>
      </c>
      <c r="G403" s="7" t="s">
        <v>22</v>
      </c>
      <c r="H403" s="8" t="s">
        <v>23</v>
      </c>
      <c r="I403" s="9">
        <v>35.261000000000003</v>
      </c>
      <c r="J403" s="6">
        <v>0</v>
      </c>
      <c r="K403" s="6">
        <v>22.55</v>
      </c>
      <c r="L403" s="6">
        <v>282.10000000000002</v>
      </c>
      <c r="M403" s="6">
        <v>304.64999999999998</v>
      </c>
      <c r="N403" s="10" t="s">
        <v>67</v>
      </c>
      <c r="O403" s="10" t="s">
        <v>160</v>
      </c>
      <c r="P403" s="11" t="s">
        <v>32</v>
      </c>
      <c r="Q403" s="11" t="s">
        <v>52</v>
      </c>
      <c r="R403" s="1">
        <v>42370</v>
      </c>
      <c r="S403" s="1">
        <v>42593</v>
      </c>
      <c r="T403" s="12" t="s">
        <v>25</v>
      </c>
      <c r="U403" s="13" t="s">
        <v>283</v>
      </c>
      <c r="V403" s="13" t="s">
        <v>114</v>
      </c>
      <c r="W403" t="s">
        <v>168</v>
      </c>
      <c r="X403" s="16" t="str">
        <f t="shared" si="62"/>
        <v xml:space="preserve">Maxus (Switzerland) - CHE - Fiat Group - 2016_Fiat_Professional_Keyword_Kampagne - </v>
      </c>
      <c r="Y403" s="17" t="s">
        <v>410</v>
      </c>
      <c r="Z403" s="16" t="str">
        <f t="shared" si="63"/>
        <v>Maxus (Switzerland)</v>
      </c>
      <c r="AA403" s="16" t="str">
        <f t="shared" si="64"/>
        <v>Maxus (Switzerland) - CHE - Fiat Group</v>
      </c>
      <c r="AB403" s="16" t="str">
        <f t="shared" si="65"/>
        <v>Xaxis Premium_XAXIS-XP-UAP-I</v>
      </c>
      <c r="AC403" s="16" t="str">
        <f>VLOOKUP($U403,Sheet3!$A$1:$D$438,3,FALSE)</f>
        <v>18.01.2016</v>
      </c>
      <c r="AD403" s="16" t="str">
        <f>VLOOKUP($U403,Sheet3!$A$1:$D$438,4,FALSE)</f>
        <v>31.12.2016</v>
      </c>
      <c r="AE403" s="20" t="str">
        <f t="shared" si="66"/>
        <v>Xaxis Premium_XAXIS-XP-UAP-I_März 2016</v>
      </c>
      <c r="AF403" s="20" t="s">
        <v>415</v>
      </c>
      <c r="AG403" s="20" t="str">
        <f t="shared" si="67"/>
        <v>Xaxis Premium</v>
      </c>
      <c r="AH403" s="20" t="s">
        <v>420</v>
      </c>
      <c r="AI403" s="21">
        <f t="shared" si="76"/>
        <v>8.0003403193329756</v>
      </c>
      <c r="AJ403" s="21">
        <f t="shared" si="77"/>
        <v>282.10000000000002</v>
      </c>
      <c r="AK403" s="22">
        <f t="shared" si="78"/>
        <v>35261</v>
      </c>
      <c r="AL403" s="20" t="s">
        <v>667</v>
      </c>
      <c r="AM403" s="20">
        <f>$AJ403*VLOOKUP($AL403,Sheet2!$C$1:$D$66,2,FALSE)</f>
        <v>79.04836741717159</v>
      </c>
    </row>
    <row r="404" spans="1:39" x14ac:dyDescent="0.25">
      <c r="A404" s="1">
        <v>42466</v>
      </c>
      <c r="B404" s="2">
        <v>18270</v>
      </c>
      <c r="C404" s="3">
        <v>0</v>
      </c>
      <c r="D404" s="4">
        <v>1</v>
      </c>
      <c r="E404" s="5" t="s">
        <v>65</v>
      </c>
      <c r="F404" s="6">
        <v>1966.09</v>
      </c>
      <c r="G404" s="7" t="s">
        <v>22</v>
      </c>
      <c r="H404" s="8" t="s">
        <v>23</v>
      </c>
      <c r="I404" s="9">
        <v>265.25400000000002</v>
      </c>
      <c r="J404" s="6">
        <v>0</v>
      </c>
      <c r="K404" s="6">
        <v>509.3</v>
      </c>
      <c r="L404" s="6">
        <v>6366.1</v>
      </c>
      <c r="M404" s="6">
        <v>6875.4</v>
      </c>
      <c r="N404" s="10" t="s">
        <v>67</v>
      </c>
      <c r="O404" s="10" t="s">
        <v>160</v>
      </c>
      <c r="P404" s="11" t="s">
        <v>32</v>
      </c>
      <c r="Q404" s="11" t="s">
        <v>52</v>
      </c>
      <c r="R404" s="1">
        <v>42370</v>
      </c>
      <c r="S404" s="1">
        <v>42593</v>
      </c>
      <c r="T404" s="12" t="s">
        <v>25</v>
      </c>
      <c r="U404" s="13" t="s">
        <v>306</v>
      </c>
      <c r="V404" s="13" t="s">
        <v>114</v>
      </c>
      <c r="W404" t="s">
        <v>168</v>
      </c>
      <c r="X404" s="16" t="str">
        <f t="shared" si="62"/>
        <v xml:space="preserve">Maxus (Switzerland) - CHE - Fiat Group - 2016_Formula_500 - </v>
      </c>
      <c r="Y404" s="17" t="s">
        <v>410</v>
      </c>
      <c r="Z404" s="16" t="str">
        <f t="shared" si="63"/>
        <v>Maxus (Switzerland)</v>
      </c>
      <c r="AA404" s="16" t="str">
        <f t="shared" si="64"/>
        <v>Maxus (Switzerland) - CHE - Fiat Group</v>
      </c>
      <c r="AB404" s="16" t="str">
        <f t="shared" si="65"/>
        <v>Xaxis Premium_XAXIS-XP-WB-D</v>
      </c>
      <c r="AC404" s="16" t="str">
        <f>VLOOKUP($U404,Sheet3!$A$1:$D$438,3,FALSE)</f>
        <v>05.02.2016</v>
      </c>
      <c r="AD404" s="16" t="str">
        <f>VLOOKUP($U404,Sheet3!$A$1:$D$438,4,FALSE)</f>
        <v>31.03.2016</v>
      </c>
      <c r="AE404" s="20" t="str">
        <f t="shared" si="66"/>
        <v>Xaxis Premium_XAXIS-XP-WB-D_März 2016</v>
      </c>
      <c r="AF404" s="20" t="s">
        <v>415</v>
      </c>
      <c r="AG404" s="20" t="str">
        <f t="shared" si="67"/>
        <v>Xaxis Premium</v>
      </c>
      <c r="AH404" s="20" t="s">
        <v>420</v>
      </c>
      <c r="AI404" s="21">
        <f t="shared" si="76"/>
        <v>24.000015079885696</v>
      </c>
      <c r="AJ404" s="21">
        <f t="shared" si="77"/>
        <v>6366.1</v>
      </c>
      <c r="AK404" s="22">
        <f t="shared" si="78"/>
        <v>265254</v>
      </c>
      <c r="AL404" s="20" t="s">
        <v>668</v>
      </c>
      <c r="AM404" s="20">
        <f>$AJ404*VLOOKUP($AL404,Sheet2!$C$1:$D$66,2,FALSE)</f>
        <v>2581.1922291479345</v>
      </c>
    </row>
    <row r="405" spans="1:39" x14ac:dyDescent="0.25">
      <c r="A405" s="1">
        <v>42466</v>
      </c>
      <c r="B405" s="2">
        <v>18270</v>
      </c>
      <c r="C405" s="3">
        <v>0</v>
      </c>
      <c r="D405" s="4">
        <v>2</v>
      </c>
      <c r="E405" s="5" t="s">
        <v>69</v>
      </c>
      <c r="F405" s="6">
        <v>560.82000000000005</v>
      </c>
      <c r="G405" s="7" t="s">
        <v>22</v>
      </c>
      <c r="H405" s="8" t="s">
        <v>23</v>
      </c>
      <c r="I405" s="9">
        <v>93.234999999999999</v>
      </c>
      <c r="J405" s="6">
        <v>0</v>
      </c>
      <c r="K405" s="6">
        <v>179</v>
      </c>
      <c r="L405" s="6">
        <v>2237.65</v>
      </c>
      <c r="M405" s="6">
        <v>2416.65</v>
      </c>
      <c r="N405" s="10" t="s">
        <v>67</v>
      </c>
      <c r="O405" s="10" t="s">
        <v>160</v>
      </c>
      <c r="P405" s="11" t="s">
        <v>32</v>
      </c>
      <c r="Q405" s="11" t="s">
        <v>52</v>
      </c>
      <c r="R405" s="1">
        <v>42370</v>
      </c>
      <c r="S405" s="1">
        <v>42593</v>
      </c>
      <c r="T405" s="12" t="s">
        <v>25</v>
      </c>
      <c r="U405" s="13" t="s">
        <v>306</v>
      </c>
      <c r="V405" s="13" t="s">
        <v>114</v>
      </c>
      <c r="W405" t="s">
        <v>168</v>
      </c>
      <c r="X405" s="16" t="str">
        <f t="shared" si="62"/>
        <v xml:space="preserve">Maxus (Switzerland) - CHE - Fiat Group - 2016_Formula_500 - </v>
      </c>
      <c r="Y405" s="17" t="s">
        <v>410</v>
      </c>
      <c r="Z405" s="16" t="str">
        <f t="shared" si="63"/>
        <v>Maxus (Switzerland)</v>
      </c>
      <c r="AA405" s="16" t="str">
        <f t="shared" si="64"/>
        <v>Maxus (Switzerland) - CHE - Fiat Group</v>
      </c>
      <c r="AB405" s="16" t="str">
        <f t="shared" si="65"/>
        <v>Xaxis Premium_XAXIS-XP-WB-F</v>
      </c>
      <c r="AC405" s="16" t="str">
        <f>VLOOKUP($U405,Sheet3!$A$1:$D$438,3,FALSE)</f>
        <v>05.02.2016</v>
      </c>
      <c r="AD405" s="16" t="str">
        <f>VLOOKUP($U405,Sheet3!$A$1:$D$438,4,FALSE)</f>
        <v>31.03.2016</v>
      </c>
      <c r="AE405" s="20" t="str">
        <f t="shared" si="66"/>
        <v>Xaxis Premium_XAXIS-XP-WB-F_März 2016</v>
      </c>
      <c r="AF405" s="20" t="s">
        <v>415</v>
      </c>
      <c r="AG405" s="20" t="str">
        <f t="shared" si="67"/>
        <v>Xaxis Premium</v>
      </c>
      <c r="AH405" s="20" t="s">
        <v>420</v>
      </c>
      <c r="AI405" s="21">
        <f t="shared" si="76"/>
        <v>24.00010725585885</v>
      </c>
      <c r="AJ405" s="21">
        <f t="shared" si="77"/>
        <v>2237.65</v>
      </c>
      <c r="AK405" s="22">
        <f t="shared" si="78"/>
        <v>93235</v>
      </c>
      <c r="AL405" s="20" t="s">
        <v>668</v>
      </c>
      <c r="AM405" s="20">
        <f>$AJ405*VLOOKUP($AL405,Sheet2!$C$1:$D$66,2,FALSE)</f>
        <v>907.27522212231599</v>
      </c>
    </row>
    <row r="406" spans="1:39" x14ac:dyDescent="0.25">
      <c r="A406" s="1">
        <v>42466</v>
      </c>
      <c r="B406" s="2">
        <v>18270</v>
      </c>
      <c r="C406" s="3">
        <v>0</v>
      </c>
      <c r="D406" s="4">
        <v>3</v>
      </c>
      <c r="E406" s="5" t="s">
        <v>70</v>
      </c>
      <c r="F406" s="6">
        <v>59.01</v>
      </c>
      <c r="G406" s="7" t="s">
        <v>22</v>
      </c>
      <c r="H406" s="8" t="s">
        <v>23</v>
      </c>
      <c r="I406" s="9">
        <v>10.414999999999999</v>
      </c>
      <c r="J406" s="6">
        <v>0</v>
      </c>
      <c r="K406" s="6">
        <v>20</v>
      </c>
      <c r="L406" s="6">
        <v>249.95</v>
      </c>
      <c r="M406" s="6">
        <v>269.95</v>
      </c>
      <c r="N406" s="10" t="s">
        <v>67</v>
      </c>
      <c r="O406" s="10" t="s">
        <v>160</v>
      </c>
      <c r="P406" s="11" t="s">
        <v>32</v>
      </c>
      <c r="Q406" s="11" t="s">
        <v>52</v>
      </c>
      <c r="R406" s="1">
        <v>42370</v>
      </c>
      <c r="S406" s="1">
        <v>42593</v>
      </c>
      <c r="T406" s="12" t="s">
        <v>25</v>
      </c>
      <c r="U406" s="13" t="s">
        <v>306</v>
      </c>
      <c r="V406" s="13" t="s">
        <v>114</v>
      </c>
      <c r="W406" t="s">
        <v>168</v>
      </c>
      <c r="X406" s="16" t="str">
        <f t="shared" si="62"/>
        <v xml:space="preserve">Maxus (Switzerland) - CHE - Fiat Group - 2016_Formula_500 - </v>
      </c>
      <c r="Y406" s="17" t="s">
        <v>410</v>
      </c>
      <c r="Z406" s="16" t="str">
        <f t="shared" si="63"/>
        <v>Maxus (Switzerland)</v>
      </c>
      <c r="AA406" s="16" t="str">
        <f t="shared" si="64"/>
        <v>Maxus (Switzerland) - CHE - Fiat Group</v>
      </c>
      <c r="AB406" s="16" t="str">
        <f t="shared" si="65"/>
        <v>Xaxis Premium_XAXIS-XP-WB-I</v>
      </c>
      <c r="AC406" s="16" t="str">
        <f>VLOOKUP($U406,Sheet3!$A$1:$D$438,3,FALSE)</f>
        <v>05.02.2016</v>
      </c>
      <c r="AD406" s="16" t="str">
        <f>VLOOKUP($U406,Sheet3!$A$1:$D$438,4,FALSE)</f>
        <v>31.03.2016</v>
      </c>
      <c r="AE406" s="20" t="str">
        <f t="shared" si="66"/>
        <v>Xaxis Premium_XAXIS-XP-WB-I_März 2016</v>
      </c>
      <c r="AF406" s="20" t="s">
        <v>415</v>
      </c>
      <c r="AG406" s="20" t="str">
        <f t="shared" si="67"/>
        <v>Xaxis Premium</v>
      </c>
      <c r="AH406" s="20" t="s">
        <v>420</v>
      </c>
      <c r="AI406" s="21">
        <f t="shared" si="76"/>
        <v>23.999039846375418</v>
      </c>
      <c r="AJ406" s="21">
        <f t="shared" si="77"/>
        <v>249.95</v>
      </c>
      <c r="AK406" s="22">
        <f t="shared" si="78"/>
        <v>10415</v>
      </c>
      <c r="AL406" s="20" t="s">
        <v>668</v>
      </c>
      <c r="AM406" s="20">
        <f>$AJ406*VLOOKUP($AL406,Sheet2!$C$1:$D$66,2,FALSE)</f>
        <v>101.34446484904826</v>
      </c>
    </row>
    <row r="407" spans="1:39" x14ac:dyDescent="0.25">
      <c r="A407" s="1">
        <v>42466</v>
      </c>
      <c r="B407" s="2">
        <v>18271</v>
      </c>
      <c r="C407" s="3">
        <v>0</v>
      </c>
      <c r="D407" s="4">
        <v>1</v>
      </c>
      <c r="E407" s="5" t="s">
        <v>53</v>
      </c>
      <c r="F407" s="6">
        <v>2858.56</v>
      </c>
      <c r="G407" s="7" t="s">
        <v>22</v>
      </c>
      <c r="H407" s="8" t="s">
        <v>23</v>
      </c>
      <c r="I407" s="9">
        <v>449</v>
      </c>
      <c r="J407" s="6">
        <v>0</v>
      </c>
      <c r="K407" s="6">
        <v>826.15</v>
      </c>
      <c r="L407" s="6">
        <v>10327</v>
      </c>
      <c r="M407" s="6">
        <v>11153.15</v>
      </c>
      <c r="N407" s="10" t="s">
        <v>48</v>
      </c>
      <c r="O407" s="10" t="s">
        <v>160</v>
      </c>
      <c r="P407" s="11" t="s">
        <v>32</v>
      </c>
      <c r="Q407" s="11" t="s">
        <v>52</v>
      </c>
      <c r="R407" s="1">
        <v>42370</v>
      </c>
      <c r="S407" s="1">
        <v>42593</v>
      </c>
      <c r="T407" s="12" t="s">
        <v>25</v>
      </c>
      <c r="U407" s="13" t="s">
        <v>389</v>
      </c>
      <c r="V407" s="13" t="s">
        <v>114</v>
      </c>
      <c r="W407" t="s">
        <v>172</v>
      </c>
      <c r="X407" s="16" t="str">
        <f t="shared" si="62"/>
        <v xml:space="preserve">Maxus (Switzerland) - CHE - Huawei - 2016_Kampagne_Q1 - </v>
      </c>
      <c r="Y407" s="17" t="s">
        <v>410</v>
      </c>
      <c r="Z407" s="16" t="str">
        <f t="shared" si="63"/>
        <v>Maxus (Switzerland)</v>
      </c>
      <c r="AA407" s="16" t="str">
        <f t="shared" si="64"/>
        <v>Maxus (Switzerland) - CHE - Huawei</v>
      </c>
      <c r="AB407" s="16" t="str">
        <f t="shared" si="65"/>
        <v>Xaxis Premium_XAXIS-XP-HP-D</v>
      </c>
      <c r="AC407" s="16" t="str">
        <f>VLOOKUP($U407,Sheet3!$A$1:$D$438,3,FALSE)</f>
        <v>22.02.2016</v>
      </c>
      <c r="AD407" s="16" t="str">
        <f>VLOOKUP($U407,Sheet3!$A$1:$D$438,4,FALSE)</f>
        <v>31.03.2016</v>
      </c>
      <c r="AE407" s="20" t="str">
        <f t="shared" si="66"/>
        <v>Xaxis Premium_XAXIS-XP-HP-D_März 2016</v>
      </c>
      <c r="AF407" s="20" t="s">
        <v>415</v>
      </c>
      <c r="AG407" s="20" t="str">
        <f t="shared" si="67"/>
        <v>Xaxis Premium</v>
      </c>
      <c r="AH407" s="20" t="s">
        <v>420</v>
      </c>
      <c r="AI407" s="21">
        <f t="shared" si="76"/>
        <v>23</v>
      </c>
      <c r="AJ407" s="21">
        <f t="shared" si="77"/>
        <v>10327</v>
      </c>
      <c r="AK407" s="22">
        <f t="shared" si="78"/>
        <v>449000</v>
      </c>
      <c r="AL407" s="20" t="s">
        <v>669</v>
      </c>
      <c r="AM407" s="20">
        <f>$AJ407*VLOOKUP($AL407,Sheet2!$C$1:$D$66,2,FALSE)</f>
        <v>3894.1253760363925</v>
      </c>
    </row>
    <row r="408" spans="1:39" x14ac:dyDescent="0.25">
      <c r="A408" s="1">
        <v>42466</v>
      </c>
      <c r="B408" s="2">
        <v>18271</v>
      </c>
      <c r="C408" s="3">
        <v>0</v>
      </c>
      <c r="D408" s="4">
        <v>2</v>
      </c>
      <c r="E408" s="5" t="s">
        <v>59</v>
      </c>
      <c r="F408" s="6">
        <v>925.59</v>
      </c>
      <c r="G408" s="7" t="s">
        <v>22</v>
      </c>
      <c r="H408" s="8" t="s">
        <v>23</v>
      </c>
      <c r="I408" s="9">
        <v>160.03700000000001</v>
      </c>
      <c r="J408" s="6">
        <v>0</v>
      </c>
      <c r="K408" s="6">
        <v>294.45</v>
      </c>
      <c r="L408" s="6">
        <v>3680.85</v>
      </c>
      <c r="M408" s="6">
        <v>3975.3</v>
      </c>
      <c r="N408" s="10" t="s">
        <v>48</v>
      </c>
      <c r="O408" s="10" t="s">
        <v>160</v>
      </c>
      <c r="P408" s="11" t="s">
        <v>32</v>
      </c>
      <c r="Q408" s="11" t="s">
        <v>52</v>
      </c>
      <c r="R408" s="1">
        <v>42370</v>
      </c>
      <c r="S408" s="1">
        <v>42593</v>
      </c>
      <c r="T408" s="12" t="s">
        <v>25</v>
      </c>
      <c r="U408" s="13" t="s">
        <v>389</v>
      </c>
      <c r="V408" s="13" t="s">
        <v>114</v>
      </c>
      <c r="W408" t="s">
        <v>172</v>
      </c>
      <c r="X408" s="16" t="str">
        <f t="shared" si="62"/>
        <v xml:space="preserve">Maxus (Switzerland) - CHE - Huawei - 2016_Kampagne_Q1 - </v>
      </c>
      <c r="Y408" s="17" t="s">
        <v>410</v>
      </c>
      <c r="Z408" s="16" t="str">
        <f t="shared" si="63"/>
        <v>Maxus (Switzerland)</v>
      </c>
      <c r="AA408" s="16" t="str">
        <f t="shared" si="64"/>
        <v>Maxus (Switzerland) - CHE - Huawei</v>
      </c>
      <c r="AB408" s="16" t="str">
        <f t="shared" si="65"/>
        <v>Xaxis Premium_XAXIS-XP-HP-F</v>
      </c>
      <c r="AC408" s="16" t="str">
        <f>VLOOKUP($U408,Sheet3!$A$1:$D$438,3,FALSE)</f>
        <v>22.02.2016</v>
      </c>
      <c r="AD408" s="16" t="str">
        <f>VLOOKUP($U408,Sheet3!$A$1:$D$438,4,FALSE)</f>
        <v>31.03.2016</v>
      </c>
      <c r="AE408" s="20" t="str">
        <f t="shared" si="66"/>
        <v>Xaxis Premium_XAXIS-XP-HP-F_März 2016</v>
      </c>
      <c r="AF408" s="20" t="s">
        <v>415</v>
      </c>
      <c r="AG408" s="20" t="str">
        <f t="shared" si="67"/>
        <v>Xaxis Premium</v>
      </c>
      <c r="AH408" s="20" t="s">
        <v>420</v>
      </c>
      <c r="AI408" s="21">
        <f t="shared" si="76"/>
        <v>22.999993751444979</v>
      </c>
      <c r="AJ408" s="21">
        <f t="shared" si="77"/>
        <v>3680.85</v>
      </c>
      <c r="AK408" s="22">
        <f t="shared" si="78"/>
        <v>160037</v>
      </c>
      <c r="AL408" s="20" t="s">
        <v>669</v>
      </c>
      <c r="AM408" s="20">
        <f>$AJ408*VLOOKUP($AL408,Sheet2!$C$1:$D$66,2,FALSE)</f>
        <v>1387.982123596742</v>
      </c>
    </row>
    <row r="409" spans="1:39" x14ac:dyDescent="0.25">
      <c r="A409" s="1">
        <v>42466</v>
      </c>
      <c r="B409" s="2">
        <v>18271</v>
      </c>
      <c r="C409" s="3">
        <v>0</v>
      </c>
      <c r="D409" s="4">
        <v>3</v>
      </c>
      <c r="E409" s="5" t="s">
        <v>60</v>
      </c>
      <c r="F409" s="6">
        <v>148.69</v>
      </c>
      <c r="G409" s="7" t="s">
        <v>22</v>
      </c>
      <c r="H409" s="8" t="s">
        <v>23</v>
      </c>
      <c r="I409" s="9">
        <v>22</v>
      </c>
      <c r="J409" s="6">
        <v>0</v>
      </c>
      <c r="K409" s="6">
        <v>40.5</v>
      </c>
      <c r="L409" s="6">
        <v>506</v>
      </c>
      <c r="M409" s="6">
        <v>546.5</v>
      </c>
      <c r="N409" s="10" t="s">
        <v>48</v>
      </c>
      <c r="O409" s="10" t="s">
        <v>160</v>
      </c>
      <c r="P409" s="11" t="s">
        <v>32</v>
      </c>
      <c r="Q409" s="11" t="s">
        <v>52</v>
      </c>
      <c r="R409" s="1">
        <v>42370</v>
      </c>
      <c r="S409" s="1">
        <v>42593</v>
      </c>
      <c r="T409" s="12" t="s">
        <v>25</v>
      </c>
      <c r="U409" s="13" t="s">
        <v>389</v>
      </c>
      <c r="V409" s="13" t="s">
        <v>114</v>
      </c>
      <c r="W409" t="s">
        <v>172</v>
      </c>
      <c r="X409" s="16" t="str">
        <f t="shared" si="62"/>
        <v xml:space="preserve">Maxus (Switzerland) - CHE - Huawei - 2016_Kampagne_Q1 - </v>
      </c>
      <c r="Y409" s="17" t="s">
        <v>410</v>
      </c>
      <c r="Z409" s="16" t="str">
        <f t="shared" si="63"/>
        <v>Maxus (Switzerland)</v>
      </c>
      <c r="AA409" s="16" t="str">
        <f t="shared" si="64"/>
        <v>Maxus (Switzerland) - CHE - Huawei</v>
      </c>
      <c r="AB409" s="16" t="str">
        <f t="shared" si="65"/>
        <v>Xaxis Premium_XAXIS-XP-HP-I</v>
      </c>
      <c r="AC409" s="16" t="str">
        <f>VLOOKUP($U409,Sheet3!$A$1:$D$438,3,FALSE)</f>
        <v>22.02.2016</v>
      </c>
      <c r="AD409" s="16" t="str">
        <f>VLOOKUP($U409,Sheet3!$A$1:$D$438,4,FALSE)</f>
        <v>31.03.2016</v>
      </c>
      <c r="AE409" s="20" t="str">
        <f t="shared" si="66"/>
        <v>Xaxis Premium_XAXIS-XP-HP-I_März 2016</v>
      </c>
      <c r="AF409" s="20" t="s">
        <v>415</v>
      </c>
      <c r="AG409" s="20" t="str">
        <f t="shared" si="67"/>
        <v>Xaxis Premium</v>
      </c>
      <c r="AH409" s="20" t="s">
        <v>420</v>
      </c>
      <c r="AI409" s="21">
        <f t="shared" si="76"/>
        <v>23</v>
      </c>
      <c r="AJ409" s="21">
        <f t="shared" si="77"/>
        <v>506</v>
      </c>
      <c r="AK409" s="22">
        <f t="shared" si="78"/>
        <v>22000</v>
      </c>
      <c r="AL409" s="20" t="s">
        <v>669</v>
      </c>
      <c r="AM409" s="20">
        <f>$AJ409*VLOOKUP($AL409,Sheet2!$C$1:$D$66,2,FALSE)</f>
        <v>190.80347054075864</v>
      </c>
    </row>
    <row r="410" spans="1:39" x14ac:dyDescent="0.25">
      <c r="A410" s="1">
        <v>42466</v>
      </c>
      <c r="B410" s="2">
        <v>18271</v>
      </c>
      <c r="C410" s="3">
        <v>0</v>
      </c>
      <c r="D410" s="4">
        <v>4</v>
      </c>
      <c r="E410" s="5" t="s">
        <v>65</v>
      </c>
      <c r="F410" s="6">
        <v>3038.96</v>
      </c>
      <c r="G410" s="7" t="s">
        <v>22</v>
      </c>
      <c r="H410" s="8" t="s">
        <v>23</v>
      </c>
      <c r="I410" s="9">
        <v>410</v>
      </c>
      <c r="J410" s="6">
        <v>0</v>
      </c>
      <c r="K410" s="6">
        <v>918.4</v>
      </c>
      <c r="L410" s="6">
        <v>11480</v>
      </c>
      <c r="M410" s="6">
        <v>12398.4</v>
      </c>
      <c r="N410" s="10" t="s">
        <v>48</v>
      </c>
      <c r="O410" s="10" t="s">
        <v>160</v>
      </c>
      <c r="P410" s="11" t="s">
        <v>32</v>
      </c>
      <c r="Q410" s="11" t="s">
        <v>52</v>
      </c>
      <c r="R410" s="1">
        <v>42370</v>
      </c>
      <c r="S410" s="1">
        <v>42593</v>
      </c>
      <c r="T410" s="12" t="s">
        <v>25</v>
      </c>
      <c r="U410" s="13" t="s">
        <v>389</v>
      </c>
      <c r="V410" s="13" t="s">
        <v>114</v>
      </c>
      <c r="W410" t="s">
        <v>172</v>
      </c>
      <c r="X410" s="16" t="str">
        <f t="shared" si="62"/>
        <v xml:space="preserve">Maxus (Switzerland) - CHE - Huawei - 2016_Kampagne_Q1 - </v>
      </c>
      <c r="Y410" s="17" t="s">
        <v>410</v>
      </c>
      <c r="Z410" s="16" t="str">
        <f t="shared" si="63"/>
        <v>Maxus (Switzerland)</v>
      </c>
      <c r="AA410" s="16" t="str">
        <f t="shared" si="64"/>
        <v>Maxus (Switzerland) - CHE - Huawei</v>
      </c>
      <c r="AB410" s="16" t="str">
        <f t="shared" si="65"/>
        <v>Xaxis Premium_XAXIS-XP-WB-D</v>
      </c>
      <c r="AC410" s="16" t="str">
        <f>VLOOKUP($U410,Sheet3!$A$1:$D$438,3,FALSE)</f>
        <v>22.02.2016</v>
      </c>
      <c r="AD410" s="16" t="str">
        <f>VLOOKUP($U410,Sheet3!$A$1:$D$438,4,FALSE)</f>
        <v>31.03.2016</v>
      </c>
      <c r="AE410" s="20" t="str">
        <f t="shared" si="66"/>
        <v>Xaxis Premium_XAXIS-XP-WB-D_März 2016</v>
      </c>
      <c r="AF410" s="20" t="s">
        <v>415</v>
      </c>
      <c r="AG410" s="20" t="str">
        <f t="shared" si="67"/>
        <v>Xaxis Premium</v>
      </c>
      <c r="AH410" s="20" t="s">
        <v>420</v>
      </c>
      <c r="AI410" s="21">
        <f t="shared" si="76"/>
        <v>28</v>
      </c>
      <c r="AJ410" s="21">
        <f t="shared" si="77"/>
        <v>11480</v>
      </c>
      <c r="AK410" s="22">
        <f t="shared" si="78"/>
        <v>410000</v>
      </c>
      <c r="AL410" s="20" t="s">
        <v>668</v>
      </c>
      <c r="AM410" s="20">
        <f>$AJ410*VLOOKUP($AL410,Sheet2!$C$1:$D$66,2,FALSE)</f>
        <v>4654.668759620221</v>
      </c>
    </row>
    <row r="411" spans="1:39" x14ac:dyDescent="0.25">
      <c r="A411" s="1">
        <v>42466</v>
      </c>
      <c r="B411" s="2">
        <v>18271</v>
      </c>
      <c r="C411" s="3">
        <v>0</v>
      </c>
      <c r="D411" s="4">
        <v>5</v>
      </c>
      <c r="E411" s="5" t="s">
        <v>69</v>
      </c>
      <c r="F411" s="6">
        <v>872.19</v>
      </c>
      <c r="G411" s="7" t="s">
        <v>22</v>
      </c>
      <c r="H411" s="8" t="s">
        <v>23</v>
      </c>
      <c r="I411" s="9">
        <v>145</v>
      </c>
      <c r="J411" s="6">
        <v>0</v>
      </c>
      <c r="K411" s="6">
        <v>324.8</v>
      </c>
      <c r="L411" s="6">
        <v>4060</v>
      </c>
      <c r="M411" s="6">
        <v>4384.8</v>
      </c>
      <c r="N411" s="10" t="s">
        <v>48</v>
      </c>
      <c r="O411" s="10" t="s">
        <v>160</v>
      </c>
      <c r="P411" s="11" t="s">
        <v>32</v>
      </c>
      <c r="Q411" s="11" t="s">
        <v>52</v>
      </c>
      <c r="R411" s="1">
        <v>42370</v>
      </c>
      <c r="S411" s="1">
        <v>42593</v>
      </c>
      <c r="T411" s="12" t="s">
        <v>25</v>
      </c>
      <c r="U411" s="13" t="s">
        <v>389</v>
      </c>
      <c r="V411" s="13" t="s">
        <v>114</v>
      </c>
      <c r="W411" t="s">
        <v>172</v>
      </c>
      <c r="X411" s="16" t="str">
        <f t="shared" si="62"/>
        <v xml:space="preserve">Maxus (Switzerland) - CHE - Huawei - 2016_Kampagne_Q1 - </v>
      </c>
      <c r="Y411" s="17" t="s">
        <v>410</v>
      </c>
      <c r="Z411" s="16" t="str">
        <f t="shared" si="63"/>
        <v>Maxus (Switzerland)</v>
      </c>
      <c r="AA411" s="16" t="str">
        <f t="shared" si="64"/>
        <v>Maxus (Switzerland) - CHE - Huawei</v>
      </c>
      <c r="AB411" s="16" t="str">
        <f t="shared" si="65"/>
        <v>Xaxis Premium_XAXIS-XP-WB-F</v>
      </c>
      <c r="AC411" s="16" t="str">
        <f>VLOOKUP($U411,Sheet3!$A$1:$D$438,3,FALSE)</f>
        <v>22.02.2016</v>
      </c>
      <c r="AD411" s="16" t="str">
        <f>VLOOKUP($U411,Sheet3!$A$1:$D$438,4,FALSE)</f>
        <v>31.03.2016</v>
      </c>
      <c r="AE411" s="20" t="str">
        <f t="shared" si="66"/>
        <v>Xaxis Premium_XAXIS-XP-WB-F_März 2016</v>
      </c>
      <c r="AF411" s="20" t="s">
        <v>415</v>
      </c>
      <c r="AG411" s="20" t="str">
        <f t="shared" si="67"/>
        <v>Xaxis Premium</v>
      </c>
      <c r="AH411" s="20" t="s">
        <v>420</v>
      </c>
      <c r="AI411" s="21">
        <f t="shared" si="76"/>
        <v>28</v>
      </c>
      <c r="AJ411" s="21">
        <f t="shared" si="77"/>
        <v>4060</v>
      </c>
      <c r="AK411" s="22">
        <f t="shared" si="78"/>
        <v>145000</v>
      </c>
      <c r="AL411" s="20" t="s">
        <v>668</v>
      </c>
      <c r="AM411" s="20">
        <f>$AJ411*VLOOKUP($AL411,Sheet2!$C$1:$D$66,2,FALSE)</f>
        <v>1646.1633418169074</v>
      </c>
    </row>
    <row r="412" spans="1:39" x14ac:dyDescent="0.25">
      <c r="A412" s="1">
        <v>42466</v>
      </c>
      <c r="B412" s="2">
        <v>18271</v>
      </c>
      <c r="C412" s="3">
        <v>0</v>
      </c>
      <c r="D412" s="4">
        <v>6</v>
      </c>
      <c r="E412" s="5" t="s">
        <v>70</v>
      </c>
      <c r="F412" s="6">
        <v>169.98</v>
      </c>
      <c r="G412" s="7" t="s">
        <v>22</v>
      </c>
      <c r="H412" s="8" t="s">
        <v>23</v>
      </c>
      <c r="I412" s="9">
        <v>30</v>
      </c>
      <c r="J412" s="6">
        <v>0</v>
      </c>
      <c r="K412" s="6">
        <v>67.2</v>
      </c>
      <c r="L412" s="6">
        <v>840</v>
      </c>
      <c r="M412" s="6">
        <v>907.2</v>
      </c>
      <c r="N412" s="10" t="s">
        <v>48</v>
      </c>
      <c r="O412" s="10" t="s">
        <v>160</v>
      </c>
      <c r="P412" s="11" t="s">
        <v>32</v>
      </c>
      <c r="Q412" s="11" t="s">
        <v>52</v>
      </c>
      <c r="R412" s="1">
        <v>42370</v>
      </c>
      <c r="S412" s="1">
        <v>42593</v>
      </c>
      <c r="T412" s="12" t="s">
        <v>25</v>
      </c>
      <c r="U412" s="13" t="s">
        <v>389</v>
      </c>
      <c r="V412" s="13" t="s">
        <v>114</v>
      </c>
      <c r="W412" t="s">
        <v>172</v>
      </c>
      <c r="X412" s="16" t="str">
        <f t="shared" si="62"/>
        <v xml:space="preserve">Maxus (Switzerland) - CHE - Huawei - 2016_Kampagne_Q1 - </v>
      </c>
      <c r="Y412" s="17" t="s">
        <v>410</v>
      </c>
      <c r="Z412" s="16" t="str">
        <f t="shared" si="63"/>
        <v>Maxus (Switzerland)</v>
      </c>
      <c r="AA412" s="16" t="str">
        <f t="shared" si="64"/>
        <v>Maxus (Switzerland) - CHE - Huawei</v>
      </c>
      <c r="AB412" s="16" t="str">
        <f t="shared" si="65"/>
        <v>Xaxis Premium_XAXIS-XP-WB-I</v>
      </c>
      <c r="AC412" s="16" t="str">
        <f>VLOOKUP($U412,Sheet3!$A$1:$D$438,3,FALSE)</f>
        <v>22.02.2016</v>
      </c>
      <c r="AD412" s="16" t="str">
        <f>VLOOKUP($U412,Sheet3!$A$1:$D$438,4,FALSE)</f>
        <v>31.03.2016</v>
      </c>
      <c r="AE412" s="20" t="str">
        <f t="shared" si="66"/>
        <v>Xaxis Premium_XAXIS-XP-WB-I_März 2016</v>
      </c>
      <c r="AF412" s="20" t="s">
        <v>415</v>
      </c>
      <c r="AG412" s="20" t="str">
        <f t="shared" si="67"/>
        <v>Xaxis Premium</v>
      </c>
      <c r="AH412" s="20" t="s">
        <v>420</v>
      </c>
      <c r="AI412" s="21">
        <f t="shared" si="76"/>
        <v>28</v>
      </c>
      <c r="AJ412" s="21">
        <f t="shared" si="77"/>
        <v>840</v>
      </c>
      <c r="AK412" s="22">
        <f t="shared" si="78"/>
        <v>30000</v>
      </c>
      <c r="AL412" s="20" t="s">
        <v>668</v>
      </c>
      <c r="AM412" s="20">
        <f>$AJ412*VLOOKUP($AL412,Sheet2!$C$1:$D$66,2,FALSE)</f>
        <v>340.58551899660154</v>
      </c>
    </row>
    <row r="413" spans="1:39" x14ac:dyDescent="0.25">
      <c r="A413" s="1">
        <v>42466</v>
      </c>
      <c r="B413" s="2">
        <v>18271</v>
      </c>
      <c r="C413" s="3">
        <v>0</v>
      </c>
      <c r="D413" s="4">
        <v>10</v>
      </c>
      <c r="E413" s="5" t="s">
        <v>35</v>
      </c>
      <c r="F413" s="6">
        <v>2354.9699999999998</v>
      </c>
      <c r="G413" s="7" t="s">
        <v>22</v>
      </c>
      <c r="H413" s="8" t="s">
        <v>23</v>
      </c>
      <c r="I413" s="9">
        <v>186.5</v>
      </c>
      <c r="J413" s="6">
        <v>0</v>
      </c>
      <c r="K413" s="6">
        <v>462.5</v>
      </c>
      <c r="L413" s="6">
        <v>5781.5</v>
      </c>
      <c r="M413" s="6">
        <v>6244</v>
      </c>
      <c r="N413" s="10" t="s">
        <v>48</v>
      </c>
      <c r="O413" s="10" t="s">
        <v>160</v>
      </c>
      <c r="P413" s="11" t="s">
        <v>32</v>
      </c>
      <c r="Q413" s="11" t="s">
        <v>37</v>
      </c>
      <c r="R413" s="1">
        <v>42370</v>
      </c>
      <c r="S413" s="1">
        <v>42593</v>
      </c>
      <c r="T413" s="12" t="s">
        <v>25</v>
      </c>
      <c r="U413" s="13" t="s">
        <v>389</v>
      </c>
      <c r="V413" s="13" t="s">
        <v>114</v>
      </c>
      <c r="W413" t="s">
        <v>172</v>
      </c>
      <c r="X413" s="16" t="str">
        <f t="shared" si="62"/>
        <v xml:space="preserve">Maxus (Switzerland) - CHE - Huawei - 2016_Kampagne_Q1 - </v>
      </c>
      <c r="Y413" s="17" t="s">
        <v>410</v>
      </c>
      <c r="Z413" s="16" t="str">
        <f t="shared" si="63"/>
        <v>Maxus (Switzerland)</v>
      </c>
      <c r="AA413" s="16" t="str">
        <f t="shared" si="64"/>
        <v>Maxus (Switzerland) - CHE - Huawei</v>
      </c>
      <c r="AB413" s="16" t="str">
        <f t="shared" si="65"/>
        <v>Xaxis Mobile_XAXIS-XM-INST-D</v>
      </c>
      <c r="AC413" s="16" t="str">
        <f>VLOOKUP($U413,Sheet3!$A$1:$D$438,3,FALSE)</f>
        <v>22.02.2016</v>
      </c>
      <c r="AD413" s="16" t="str">
        <f>VLOOKUP($U413,Sheet3!$A$1:$D$438,4,FALSE)</f>
        <v>31.03.2016</v>
      </c>
      <c r="AE413" s="20" t="str">
        <f t="shared" si="66"/>
        <v>Xaxis Mobile_XAXIS-XM-INST-D_März 2016</v>
      </c>
      <c r="AF413" s="20" t="s">
        <v>416</v>
      </c>
      <c r="AG413" s="20" t="str">
        <f t="shared" si="67"/>
        <v>Xaxis Mobile</v>
      </c>
      <c r="AH413" s="20" t="s">
        <v>420</v>
      </c>
      <c r="AI413" s="21">
        <f t="shared" si="76"/>
        <v>31</v>
      </c>
      <c r="AJ413" s="21">
        <f t="shared" si="77"/>
        <v>5781.5</v>
      </c>
      <c r="AK413" s="22">
        <f t="shared" si="78"/>
        <v>186500</v>
      </c>
      <c r="AL413" s="20" t="s">
        <v>670</v>
      </c>
      <c r="AM413" s="20">
        <f>$AJ413*VLOOKUP($AL413,Sheet2!$C$1:$D$66,2,FALSE)</f>
        <v>1965.71</v>
      </c>
    </row>
    <row r="414" spans="1:39" x14ac:dyDescent="0.25">
      <c r="A414" s="1">
        <v>42466</v>
      </c>
      <c r="B414" s="2">
        <v>18271</v>
      </c>
      <c r="C414" s="3">
        <v>0</v>
      </c>
      <c r="D414" s="4">
        <v>11</v>
      </c>
      <c r="E414" s="5" t="s">
        <v>39</v>
      </c>
      <c r="F414" s="6">
        <v>736.97</v>
      </c>
      <c r="G414" s="7" t="s">
        <v>22</v>
      </c>
      <c r="H414" s="8" t="s">
        <v>23</v>
      </c>
      <c r="I414" s="9">
        <v>57.8</v>
      </c>
      <c r="J414" s="6">
        <v>0</v>
      </c>
      <c r="K414" s="6">
        <v>143.35</v>
      </c>
      <c r="L414" s="6">
        <v>1791.8</v>
      </c>
      <c r="M414" s="6">
        <v>1935.15</v>
      </c>
      <c r="N414" s="10" t="s">
        <v>48</v>
      </c>
      <c r="O414" s="10" t="s">
        <v>160</v>
      </c>
      <c r="P414" s="11" t="s">
        <v>32</v>
      </c>
      <c r="Q414" s="11" t="s">
        <v>37</v>
      </c>
      <c r="R414" s="1">
        <v>42370</v>
      </c>
      <c r="S414" s="1">
        <v>42593</v>
      </c>
      <c r="T414" s="12" t="s">
        <v>25</v>
      </c>
      <c r="U414" s="13" t="s">
        <v>389</v>
      </c>
      <c r="V414" s="13" t="s">
        <v>114</v>
      </c>
      <c r="W414" t="s">
        <v>172</v>
      </c>
      <c r="X414" s="16" t="str">
        <f t="shared" si="62"/>
        <v xml:space="preserve">Maxus (Switzerland) - CHE - Huawei - 2016_Kampagne_Q1 - </v>
      </c>
      <c r="Y414" s="17" t="s">
        <v>410</v>
      </c>
      <c r="Z414" s="16" t="str">
        <f t="shared" si="63"/>
        <v>Maxus (Switzerland)</v>
      </c>
      <c r="AA414" s="16" t="str">
        <f t="shared" si="64"/>
        <v>Maxus (Switzerland) - CHE - Huawei</v>
      </c>
      <c r="AB414" s="16" t="str">
        <f t="shared" si="65"/>
        <v>Xaxis Mobile_XAXIS-XM-INST-F</v>
      </c>
      <c r="AC414" s="16" t="str">
        <f>VLOOKUP($U414,Sheet3!$A$1:$D$438,3,FALSE)</f>
        <v>22.02.2016</v>
      </c>
      <c r="AD414" s="16" t="str">
        <f>VLOOKUP($U414,Sheet3!$A$1:$D$438,4,FALSE)</f>
        <v>31.03.2016</v>
      </c>
      <c r="AE414" s="20" t="str">
        <f t="shared" si="66"/>
        <v>Xaxis Mobile_XAXIS-XM-INST-F_März 2016</v>
      </c>
      <c r="AF414" s="20" t="s">
        <v>416</v>
      </c>
      <c r="AG414" s="20" t="str">
        <f t="shared" si="67"/>
        <v>Xaxis Mobile</v>
      </c>
      <c r="AH414" s="20" t="s">
        <v>420</v>
      </c>
      <c r="AI414" s="21">
        <f t="shared" si="76"/>
        <v>31</v>
      </c>
      <c r="AJ414" s="21">
        <f t="shared" si="77"/>
        <v>1791.8</v>
      </c>
      <c r="AK414" s="22">
        <f t="shared" si="78"/>
        <v>57800</v>
      </c>
      <c r="AL414" s="20" t="s">
        <v>670</v>
      </c>
      <c r="AM414" s="20">
        <f>$AJ414*VLOOKUP($AL414,Sheet2!$C$1:$D$66,2,FALSE)</f>
        <v>609.21199999999999</v>
      </c>
    </row>
    <row r="415" spans="1:39" x14ac:dyDescent="0.25">
      <c r="A415" s="1">
        <v>42466</v>
      </c>
      <c r="B415" s="2">
        <v>18271</v>
      </c>
      <c r="C415" s="3">
        <v>0</v>
      </c>
      <c r="D415" s="4">
        <v>12</v>
      </c>
      <c r="E415" s="5" t="s">
        <v>40</v>
      </c>
      <c r="F415" s="6">
        <v>140.4</v>
      </c>
      <c r="G415" s="7" t="s">
        <v>22</v>
      </c>
      <c r="H415" s="8" t="s">
        <v>23</v>
      </c>
      <c r="I415" s="9">
        <v>11.7</v>
      </c>
      <c r="J415" s="6">
        <v>0</v>
      </c>
      <c r="K415" s="6">
        <v>29</v>
      </c>
      <c r="L415" s="6">
        <v>362.7</v>
      </c>
      <c r="M415" s="6">
        <v>391.7</v>
      </c>
      <c r="N415" s="10" t="s">
        <v>48</v>
      </c>
      <c r="O415" s="10" t="s">
        <v>160</v>
      </c>
      <c r="P415" s="11" t="s">
        <v>32</v>
      </c>
      <c r="Q415" s="11" t="s">
        <v>37</v>
      </c>
      <c r="R415" s="1">
        <v>42370</v>
      </c>
      <c r="S415" s="1">
        <v>42593</v>
      </c>
      <c r="T415" s="12" t="s">
        <v>25</v>
      </c>
      <c r="U415" s="13" t="s">
        <v>389</v>
      </c>
      <c r="V415" s="13" t="s">
        <v>114</v>
      </c>
      <c r="W415" t="s">
        <v>172</v>
      </c>
      <c r="X415" s="16" t="str">
        <f t="shared" si="62"/>
        <v xml:space="preserve">Maxus (Switzerland) - CHE - Huawei - 2016_Kampagne_Q1 - </v>
      </c>
      <c r="Y415" s="17" t="s">
        <v>410</v>
      </c>
      <c r="Z415" s="16" t="str">
        <f t="shared" si="63"/>
        <v>Maxus (Switzerland)</v>
      </c>
      <c r="AA415" s="16" t="str">
        <f t="shared" si="64"/>
        <v>Maxus (Switzerland) - CHE - Huawei</v>
      </c>
      <c r="AB415" s="16" t="str">
        <f t="shared" si="65"/>
        <v>Xaxis Mobile_XAXIS-XM-INST-I</v>
      </c>
      <c r="AC415" s="16" t="str">
        <f>VLOOKUP($U415,Sheet3!$A$1:$D$438,3,FALSE)</f>
        <v>22.02.2016</v>
      </c>
      <c r="AD415" s="16" t="str">
        <f>VLOOKUP($U415,Sheet3!$A$1:$D$438,4,FALSE)</f>
        <v>31.03.2016</v>
      </c>
      <c r="AE415" s="20" t="str">
        <f t="shared" si="66"/>
        <v>Xaxis Mobile_XAXIS-XM-INST-I_März 2016</v>
      </c>
      <c r="AF415" s="20" t="s">
        <v>416</v>
      </c>
      <c r="AG415" s="20" t="str">
        <f t="shared" si="67"/>
        <v>Xaxis Mobile</v>
      </c>
      <c r="AH415" s="20" t="s">
        <v>420</v>
      </c>
      <c r="AI415" s="21">
        <f t="shared" si="76"/>
        <v>31</v>
      </c>
      <c r="AJ415" s="21">
        <f t="shared" si="77"/>
        <v>362.7</v>
      </c>
      <c r="AK415" s="22">
        <f t="shared" si="78"/>
        <v>11700</v>
      </c>
      <c r="AL415" s="20" t="s">
        <v>670</v>
      </c>
      <c r="AM415" s="20">
        <f>$AJ415*VLOOKUP($AL415,Sheet2!$C$1:$D$66,2,FALSE)</f>
        <v>123.31800000000001</v>
      </c>
    </row>
    <row r="416" spans="1:39" x14ac:dyDescent="0.25">
      <c r="A416" s="1">
        <v>42466</v>
      </c>
      <c r="B416" s="2">
        <v>18271</v>
      </c>
      <c r="C416" s="3">
        <v>0</v>
      </c>
      <c r="D416" s="4">
        <v>7</v>
      </c>
      <c r="E416" s="5" t="s">
        <v>47</v>
      </c>
      <c r="F416" s="6">
        <v>0</v>
      </c>
      <c r="G416" s="7" t="s">
        <v>22</v>
      </c>
      <c r="H416" s="8" t="s">
        <v>23</v>
      </c>
      <c r="I416" s="9">
        <v>173.52199999999999</v>
      </c>
      <c r="J416" s="6">
        <v>0</v>
      </c>
      <c r="K416" s="6">
        <v>499.75</v>
      </c>
      <c r="L416" s="6">
        <v>6246.8</v>
      </c>
      <c r="M416" s="6">
        <v>6746.55</v>
      </c>
      <c r="N416" s="10" t="s">
        <v>48</v>
      </c>
      <c r="O416" s="10" t="s">
        <v>160</v>
      </c>
      <c r="P416" s="11" t="s">
        <v>32</v>
      </c>
      <c r="Q416" s="11" t="s">
        <v>37</v>
      </c>
      <c r="R416" s="1">
        <v>42370</v>
      </c>
      <c r="S416" s="1">
        <v>42593</v>
      </c>
      <c r="T416" s="12" t="s">
        <v>25</v>
      </c>
      <c r="U416" s="13" t="s">
        <v>389</v>
      </c>
      <c r="V416" s="13" t="s">
        <v>114</v>
      </c>
      <c r="W416" t="s">
        <v>172</v>
      </c>
      <c r="X416" s="16" t="str">
        <f t="shared" si="62"/>
        <v xml:space="preserve">Maxus (Switzerland) - CHE - Huawei - 2016_Kampagne_Q1 - </v>
      </c>
      <c r="Y416" s="17" t="s">
        <v>410</v>
      </c>
      <c r="Z416" s="16" t="str">
        <f t="shared" si="63"/>
        <v>Maxus (Switzerland)</v>
      </c>
      <c r="AA416" s="16" t="str">
        <f t="shared" si="64"/>
        <v>Maxus (Switzerland) - CHE - Huawei</v>
      </c>
      <c r="AB416" s="16" t="str">
        <f t="shared" si="65"/>
        <v>Xaxis Mobile_XAXIS-XM-RICH-D</v>
      </c>
      <c r="AC416" s="16" t="str">
        <f>VLOOKUP($U416,Sheet3!$A$1:$D$438,3,FALSE)</f>
        <v>22.02.2016</v>
      </c>
      <c r="AD416" s="16" t="str">
        <f>VLOOKUP($U416,Sheet3!$A$1:$D$438,4,FALSE)</f>
        <v>31.03.2016</v>
      </c>
      <c r="AE416" s="20" t="str">
        <f t="shared" si="66"/>
        <v>Xaxis Mobile_XAXIS-XM-RICH-D_März 2016</v>
      </c>
      <c r="AF416" s="20" t="s">
        <v>416</v>
      </c>
      <c r="AG416" s="20" t="str">
        <f t="shared" si="67"/>
        <v>Xaxis Mobile</v>
      </c>
      <c r="AH416" s="20" t="s">
        <v>420</v>
      </c>
      <c r="AI416" s="21">
        <f t="shared" si="76"/>
        <v>36.00004610366409</v>
      </c>
      <c r="AJ416" s="21">
        <f t="shared" si="77"/>
        <v>6246.8</v>
      </c>
      <c r="AK416" s="22">
        <f t="shared" si="78"/>
        <v>173522</v>
      </c>
      <c r="AL416" s="20" t="s">
        <v>671</v>
      </c>
      <c r="AM416" s="20">
        <f>$AJ416*VLOOKUP($AL416,Sheet2!$C$1:$D$66,2,FALSE)</f>
        <v>3748.08</v>
      </c>
    </row>
    <row r="417" spans="1:39" x14ac:dyDescent="0.25">
      <c r="A417" s="1">
        <v>42466</v>
      </c>
      <c r="B417" s="2">
        <v>18271</v>
      </c>
      <c r="C417" s="3">
        <v>0</v>
      </c>
      <c r="D417" s="4">
        <v>8</v>
      </c>
      <c r="E417" s="5" t="s">
        <v>49</v>
      </c>
      <c r="F417" s="6">
        <v>0</v>
      </c>
      <c r="G417" s="7" t="s">
        <v>22</v>
      </c>
      <c r="H417" s="8" t="s">
        <v>23</v>
      </c>
      <c r="I417" s="9">
        <v>62</v>
      </c>
      <c r="J417" s="6">
        <v>0</v>
      </c>
      <c r="K417" s="6">
        <v>178.55</v>
      </c>
      <c r="L417" s="6">
        <v>2232</v>
      </c>
      <c r="M417" s="6">
        <v>2410.5500000000002</v>
      </c>
      <c r="N417" s="10" t="s">
        <v>48</v>
      </c>
      <c r="O417" s="10" t="s">
        <v>160</v>
      </c>
      <c r="P417" s="11" t="s">
        <v>32</v>
      </c>
      <c r="Q417" s="11" t="s">
        <v>37</v>
      </c>
      <c r="R417" s="1">
        <v>42370</v>
      </c>
      <c r="S417" s="1">
        <v>42593</v>
      </c>
      <c r="T417" s="12" t="s">
        <v>25</v>
      </c>
      <c r="U417" s="13" t="s">
        <v>389</v>
      </c>
      <c r="V417" s="13" t="s">
        <v>114</v>
      </c>
      <c r="W417" t="s">
        <v>172</v>
      </c>
      <c r="X417" s="16" t="str">
        <f t="shared" si="62"/>
        <v xml:space="preserve">Maxus (Switzerland) - CHE - Huawei - 2016_Kampagne_Q1 - </v>
      </c>
      <c r="Y417" s="17" t="s">
        <v>410</v>
      </c>
      <c r="Z417" s="16" t="str">
        <f t="shared" si="63"/>
        <v>Maxus (Switzerland)</v>
      </c>
      <c r="AA417" s="16" t="str">
        <f t="shared" si="64"/>
        <v>Maxus (Switzerland) - CHE - Huawei</v>
      </c>
      <c r="AB417" s="16" t="str">
        <f t="shared" si="65"/>
        <v>Xaxis Mobile_XAXIS-XM-RICH-F</v>
      </c>
      <c r="AC417" s="16" t="str">
        <f>VLOOKUP($U417,Sheet3!$A$1:$D$438,3,FALSE)</f>
        <v>22.02.2016</v>
      </c>
      <c r="AD417" s="16" t="str">
        <f>VLOOKUP($U417,Sheet3!$A$1:$D$438,4,FALSE)</f>
        <v>31.03.2016</v>
      </c>
      <c r="AE417" s="20" t="str">
        <f t="shared" si="66"/>
        <v>Xaxis Mobile_XAXIS-XM-RICH-F_März 2016</v>
      </c>
      <c r="AF417" s="20" t="s">
        <v>416</v>
      </c>
      <c r="AG417" s="20" t="str">
        <f t="shared" si="67"/>
        <v>Xaxis Mobile</v>
      </c>
      <c r="AH417" s="20" t="s">
        <v>420</v>
      </c>
      <c r="AI417" s="21">
        <f t="shared" si="76"/>
        <v>36</v>
      </c>
      <c r="AJ417" s="21">
        <f t="shared" si="77"/>
        <v>2232</v>
      </c>
      <c r="AK417" s="22">
        <f t="shared" si="78"/>
        <v>62000</v>
      </c>
      <c r="AL417" s="20" t="s">
        <v>671</v>
      </c>
      <c r="AM417" s="20">
        <f>$AJ417*VLOOKUP($AL417,Sheet2!$C$1:$D$66,2,FALSE)</f>
        <v>1339.2</v>
      </c>
    </row>
    <row r="418" spans="1:39" x14ac:dyDescent="0.25">
      <c r="A418" s="1">
        <v>42466</v>
      </c>
      <c r="B418" s="2">
        <v>18271</v>
      </c>
      <c r="C418" s="3">
        <v>0</v>
      </c>
      <c r="D418" s="4">
        <v>9</v>
      </c>
      <c r="E418" s="5" t="s">
        <v>122</v>
      </c>
      <c r="F418" s="6">
        <v>0</v>
      </c>
      <c r="G418" s="7" t="s">
        <v>22</v>
      </c>
      <c r="H418" s="8" t="s">
        <v>23</v>
      </c>
      <c r="I418" s="9">
        <v>12.5</v>
      </c>
      <c r="J418" s="6">
        <v>0</v>
      </c>
      <c r="K418" s="6">
        <v>36</v>
      </c>
      <c r="L418" s="6">
        <v>450</v>
      </c>
      <c r="M418" s="6">
        <v>486</v>
      </c>
      <c r="N418" s="10" t="s">
        <v>48</v>
      </c>
      <c r="O418" s="10" t="s">
        <v>160</v>
      </c>
      <c r="P418" s="11" t="s">
        <v>32</v>
      </c>
      <c r="Q418" s="11" t="s">
        <v>37</v>
      </c>
      <c r="R418" s="1">
        <v>42370</v>
      </c>
      <c r="S418" s="1">
        <v>42593</v>
      </c>
      <c r="T418" s="12" t="s">
        <v>25</v>
      </c>
      <c r="U418" s="13" t="s">
        <v>389</v>
      </c>
      <c r="V418" s="13" t="s">
        <v>114</v>
      </c>
      <c r="W418" t="s">
        <v>172</v>
      </c>
      <c r="X418" s="16" t="str">
        <f t="shared" si="62"/>
        <v xml:space="preserve">Maxus (Switzerland) - CHE - Huawei - 2016_Kampagne_Q1 - </v>
      </c>
      <c r="Y418" s="17" t="s">
        <v>410</v>
      </c>
      <c r="Z418" s="16" t="str">
        <f t="shared" si="63"/>
        <v>Maxus (Switzerland)</v>
      </c>
      <c r="AA418" s="16" t="str">
        <f t="shared" si="64"/>
        <v>Maxus (Switzerland) - CHE - Huawei</v>
      </c>
      <c r="AB418" s="16" t="str">
        <f t="shared" si="65"/>
        <v>Xaxis Mobile_XAXIS-XM-RICH-I</v>
      </c>
      <c r="AC418" s="16" t="str">
        <f>VLOOKUP($U418,Sheet3!$A$1:$D$438,3,FALSE)</f>
        <v>22.02.2016</v>
      </c>
      <c r="AD418" s="16" t="str">
        <f>VLOOKUP($U418,Sheet3!$A$1:$D$438,4,FALSE)</f>
        <v>31.03.2016</v>
      </c>
      <c r="AE418" s="20" t="str">
        <f t="shared" si="66"/>
        <v>Xaxis Mobile_XAXIS-XM-RICH-I_März 2016</v>
      </c>
      <c r="AF418" s="20" t="s">
        <v>416</v>
      </c>
      <c r="AG418" s="20" t="str">
        <f t="shared" si="67"/>
        <v>Xaxis Mobile</v>
      </c>
      <c r="AH418" s="20" t="s">
        <v>420</v>
      </c>
      <c r="AI418" s="21">
        <f t="shared" si="76"/>
        <v>36</v>
      </c>
      <c r="AJ418" s="21">
        <f t="shared" si="77"/>
        <v>450</v>
      </c>
      <c r="AK418" s="22">
        <f t="shared" si="78"/>
        <v>12500</v>
      </c>
      <c r="AL418" s="20" t="s">
        <v>671</v>
      </c>
      <c r="AM418" s="20">
        <f>$AJ418*VLOOKUP($AL418,Sheet2!$C$1:$D$66,2,FALSE)</f>
        <v>270</v>
      </c>
    </row>
    <row r="419" spans="1:39" x14ac:dyDescent="0.25">
      <c r="A419" s="1">
        <v>42466</v>
      </c>
      <c r="B419" s="2">
        <v>18274</v>
      </c>
      <c r="C419" s="3">
        <v>0</v>
      </c>
      <c r="D419" s="4">
        <v>1</v>
      </c>
      <c r="E419" s="5" t="s">
        <v>65</v>
      </c>
      <c r="F419" s="6">
        <v>4397.32</v>
      </c>
      <c r="G419" s="7" t="s">
        <v>22</v>
      </c>
      <c r="H419" s="8" t="s">
        <v>23</v>
      </c>
      <c r="I419" s="9">
        <v>593.26300000000003</v>
      </c>
      <c r="J419" s="6">
        <v>0</v>
      </c>
      <c r="K419" s="6">
        <v>1139.05</v>
      </c>
      <c r="L419" s="6">
        <v>14238.35</v>
      </c>
      <c r="M419" s="6">
        <v>15377.4</v>
      </c>
      <c r="N419" s="10" t="s">
        <v>67</v>
      </c>
      <c r="O419" s="10" t="s">
        <v>160</v>
      </c>
      <c r="P419" s="11" t="s">
        <v>32</v>
      </c>
      <c r="Q419" s="11" t="s">
        <v>52</v>
      </c>
      <c r="R419" s="1">
        <v>42370</v>
      </c>
      <c r="S419" s="1">
        <v>42593</v>
      </c>
      <c r="T419" s="12" t="s">
        <v>25</v>
      </c>
      <c r="U419" s="13" t="s">
        <v>307</v>
      </c>
      <c r="V419" s="13" t="s">
        <v>114</v>
      </c>
      <c r="W419" t="s">
        <v>168</v>
      </c>
      <c r="X419" s="16" t="str">
        <f t="shared" si="62"/>
        <v xml:space="preserve">Maxus (Switzerland) - CHE - Fiat Group - 2016_Jeep_Renegade_Superman_vs._Batman - </v>
      </c>
      <c r="Y419" s="17" t="s">
        <v>410</v>
      </c>
      <c r="Z419" s="16" t="str">
        <f t="shared" si="63"/>
        <v>Maxus (Switzerland)</v>
      </c>
      <c r="AA419" s="16" t="str">
        <f t="shared" si="64"/>
        <v>Maxus (Switzerland) - CHE - Fiat Group</v>
      </c>
      <c r="AB419" s="16" t="str">
        <f t="shared" si="65"/>
        <v>Xaxis Premium_XAXIS-XP-WB-D</v>
      </c>
      <c r="AC419" s="16" t="str">
        <f>VLOOKUP($U419,Sheet3!$A$1:$D$438,3,FALSE)</f>
        <v>14.03.2016</v>
      </c>
      <c r="AD419" s="16" t="str">
        <f>VLOOKUP($U419,Sheet3!$A$1:$D$438,4,FALSE)</f>
        <v>03.04.2016</v>
      </c>
      <c r="AE419" s="20" t="str">
        <f t="shared" si="66"/>
        <v>Xaxis Premium_XAXIS-XP-WB-D_März 2016</v>
      </c>
      <c r="AF419" s="20" t="s">
        <v>415</v>
      </c>
      <c r="AG419" s="20" t="str">
        <f t="shared" si="67"/>
        <v>Xaxis Premium</v>
      </c>
      <c r="AH419" s="20" t="s">
        <v>420</v>
      </c>
      <c r="AI419" s="21">
        <f t="shared" si="76"/>
        <v>24.000064052536565</v>
      </c>
      <c r="AJ419" s="21">
        <f t="shared" si="77"/>
        <v>14238.35</v>
      </c>
      <c r="AK419" s="22">
        <f t="shared" si="78"/>
        <v>593263</v>
      </c>
      <c r="AL419" s="20" t="s">
        <v>668</v>
      </c>
      <c r="AM419" s="20">
        <f>$AJ419*VLOOKUP($AL419,Sheet2!$C$1:$D$66,2,FALSE)</f>
        <v>5773.0664576253112</v>
      </c>
    </row>
    <row r="420" spans="1:39" x14ac:dyDescent="0.25">
      <c r="A420" s="1">
        <v>42466</v>
      </c>
      <c r="B420" s="2">
        <v>18274</v>
      </c>
      <c r="C420" s="3">
        <v>0</v>
      </c>
      <c r="D420" s="4">
        <v>2</v>
      </c>
      <c r="E420" s="5" t="s">
        <v>69</v>
      </c>
      <c r="F420" s="6">
        <v>1545.68</v>
      </c>
      <c r="G420" s="7" t="s">
        <v>22</v>
      </c>
      <c r="H420" s="8" t="s">
        <v>23</v>
      </c>
      <c r="I420" s="9">
        <v>256.96600000000001</v>
      </c>
      <c r="J420" s="6">
        <v>0</v>
      </c>
      <c r="K420" s="6">
        <v>493.35</v>
      </c>
      <c r="L420" s="6">
        <v>6167.2</v>
      </c>
      <c r="M420" s="6">
        <v>6660.55</v>
      </c>
      <c r="N420" s="10" t="s">
        <v>67</v>
      </c>
      <c r="O420" s="10" t="s">
        <v>160</v>
      </c>
      <c r="P420" s="11" t="s">
        <v>32</v>
      </c>
      <c r="Q420" s="11" t="s">
        <v>52</v>
      </c>
      <c r="R420" s="1">
        <v>42370</v>
      </c>
      <c r="S420" s="1">
        <v>42593</v>
      </c>
      <c r="T420" s="12" t="s">
        <v>25</v>
      </c>
      <c r="U420" s="13" t="s">
        <v>307</v>
      </c>
      <c r="V420" s="13" t="s">
        <v>114</v>
      </c>
      <c r="W420" t="s">
        <v>168</v>
      </c>
      <c r="X420" s="16" t="str">
        <f t="shared" si="62"/>
        <v xml:space="preserve">Maxus (Switzerland) - CHE - Fiat Group - 2016_Jeep_Renegade_Superman_vs._Batman - </v>
      </c>
      <c r="Y420" s="17" t="s">
        <v>410</v>
      </c>
      <c r="Z420" s="16" t="str">
        <f t="shared" si="63"/>
        <v>Maxus (Switzerland)</v>
      </c>
      <c r="AA420" s="16" t="str">
        <f t="shared" si="64"/>
        <v>Maxus (Switzerland) - CHE - Fiat Group</v>
      </c>
      <c r="AB420" s="16" t="str">
        <f t="shared" si="65"/>
        <v>Xaxis Premium_XAXIS-XP-WB-F</v>
      </c>
      <c r="AC420" s="16" t="str">
        <f>VLOOKUP($U420,Sheet3!$A$1:$D$438,3,FALSE)</f>
        <v>14.03.2016</v>
      </c>
      <c r="AD420" s="16" t="str">
        <f>VLOOKUP($U420,Sheet3!$A$1:$D$438,4,FALSE)</f>
        <v>03.04.2016</v>
      </c>
      <c r="AE420" s="20" t="str">
        <f t="shared" si="66"/>
        <v>Xaxis Premium_XAXIS-XP-WB-F_März 2016</v>
      </c>
      <c r="AF420" s="20" t="s">
        <v>415</v>
      </c>
      <c r="AG420" s="20" t="str">
        <f t="shared" si="67"/>
        <v>Xaxis Premium</v>
      </c>
      <c r="AH420" s="20" t="s">
        <v>420</v>
      </c>
      <c r="AI420" s="21">
        <f t="shared" si="76"/>
        <v>24.000062265046736</v>
      </c>
      <c r="AJ420" s="21">
        <f t="shared" si="77"/>
        <v>6167.2</v>
      </c>
      <c r="AK420" s="22">
        <f t="shared" si="78"/>
        <v>256966</v>
      </c>
      <c r="AL420" s="20" t="s">
        <v>668</v>
      </c>
      <c r="AM420" s="20">
        <f>$AJ420*VLOOKUP($AL420,Sheet2!$C$1:$D$66,2,FALSE)</f>
        <v>2500.5464437569535</v>
      </c>
    </row>
    <row r="421" spans="1:39" x14ac:dyDescent="0.25">
      <c r="A421" s="1">
        <v>42466</v>
      </c>
      <c r="B421" s="2">
        <v>18274</v>
      </c>
      <c r="C421" s="3">
        <v>0</v>
      </c>
      <c r="D421" s="4">
        <v>3</v>
      </c>
      <c r="E421" s="5" t="s">
        <v>70</v>
      </c>
      <c r="F421" s="6">
        <v>283.31</v>
      </c>
      <c r="G421" s="7" t="s">
        <v>22</v>
      </c>
      <c r="H421" s="8" t="s">
        <v>23</v>
      </c>
      <c r="I421" s="9">
        <v>50</v>
      </c>
      <c r="J421" s="6">
        <v>0</v>
      </c>
      <c r="K421" s="6">
        <v>96</v>
      </c>
      <c r="L421" s="6">
        <v>1200</v>
      </c>
      <c r="M421" s="6">
        <v>1296</v>
      </c>
      <c r="N421" s="10" t="s">
        <v>67</v>
      </c>
      <c r="O421" s="10" t="s">
        <v>160</v>
      </c>
      <c r="P421" s="11" t="s">
        <v>32</v>
      </c>
      <c r="Q421" s="11" t="s">
        <v>52</v>
      </c>
      <c r="R421" s="1">
        <v>42370</v>
      </c>
      <c r="S421" s="1">
        <v>42593</v>
      </c>
      <c r="T421" s="12" t="s">
        <v>25</v>
      </c>
      <c r="U421" s="13" t="s">
        <v>307</v>
      </c>
      <c r="V421" s="13" t="s">
        <v>114</v>
      </c>
      <c r="W421" t="s">
        <v>168</v>
      </c>
      <c r="X421" s="16" t="str">
        <f t="shared" si="62"/>
        <v xml:space="preserve">Maxus (Switzerland) - CHE - Fiat Group - 2016_Jeep_Renegade_Superman_vs._Batman - </v>
      </c>
      <c r="Y421" s="17" t="s">
        <v>410</v>
      </c>
      <c r="Z421" s="16" t="str">
        <f t="shared" si="63"/>
        <v>Maxus (Switzerland)</v>
      </c>
      <c r="AA421" s="16" t="str">
        <f t="shared" si="64"/>
        <v>Maxus (Switzerland) - CHE - Fiat Group</v>
      </c>
      <c r="AB421" s="16" t="str">
        <f t="shared" si="65"/>
        <v>Xaxis Premium_XAXIS-XP-WB-I</v>
      </c>
      <c r="AC421" s="16" t="str">
        <f>VLOOKUP($U421,Sheet3!$A$1:$D$438,3,FALSE)</f>
        <v>14.03.2016</v>
      </c>
      <c r="AD421" s="16" t="str">
        <f>VLOOKUP($U421,Sheet3!$A$1:$D$438,4,FALSE)</f>
        <v>03.04.2016</v>
      </c>
      <c r="AE421" s="20" t="str">
        <f t="shared" si="66"/>
        <v>Xaxis Premium_XAXIS-XP-WB-I_März 2016</v>
      </c>
      <c r="AF421" s="20" t="s">
        <v>415</v>
      </c>
      <c r="AG421" s="20" t="str">
        <f t="shared" si="67"/>
        <v>Xaxis Premium</v>
      </c>
      <c r="AH421" s="20" t="s">
        <v>420</v>
      </c>
      <c r="AI421" s="21">
        <f t="shared" si="76"/>
        <v>24</v>
      </c>
      <c r="AJ421" s="21">
        <f t="shared" si="77"/>
        <v>1200</v>
      </c>
      <c r="AK421" s="22">
        <f t="shared" si="78"/>
        <v>50000</v>
      </c>
      <c r="AL421" s="20" t="s">
        <v>668</v>
      </c>
      <c r="AM421" s="20">
        <f>$AJ421*VLOOKUP($AL421,Sheet2!$C$1:$D$66,2,FALSE)</f>
        <v>486.55074142371643</v>
      </c>
    </row>
    <row r="422" spans="1:39" x14ac:dyDescent="0.25">
      <c r="A422" s="1">
        <v>42466</v>
      </c>
      <c r="B422" s="2">
        <v>18275</v>
      </c>
      <c r="C422" s="3">
        <v>0</v>
      </c>
      <c r="D422" s="4">
        <v>1</v>
      </c>
      <c r="E422" s="5" t="s">
        <v>72</v>
      </c>
      <c r="F422" s="6">
        <v>5548.9</v>
      </c>
      <c r="G422" s="7" t="s">
        <v>22</v>
      </c>
      <c r="H422" s="8" t="s">
        <v>23</v>
      </c>
      <c r="I422" s="9">
        <v>328.24</v>
      </c>
      <c r="J422" s="6">
        <v>0</v>
      </c>
      <c r="K422" s="6">
        <v>761.5</v>
      </c>
      <c r="L422" s="6">
        <v>9519</v>
      </c>
      <c r="M422" s="6">
        <v>10280.5</v>
      </c>
      <c r="N422" s="10" t="s">
        <v>67</v>
      </c>
      <c r="O422" s="10" t="s">
        <v>160</v>
      </c>
      <c r="P422" s="11" t="s">
        <v>32</v>
      </c>
      <c r="Q422" s="11" t="s">
        <v>73</v>
      </c>
      <c r="R422" s="1">
        <v>42370</v>
      </c>
      <c r="S422" s="1">
        <v>42593</v>
      </c>
      <c r="T422" s="12" t="s">
        <v>25</v>
      </c>
      <c r="U422" s="13" t="s">
        <v>309</v>
      </c>
      <c r="V422" s="13" t="s">
        <v>114</v>
      </c>
      <c r="W422" t="s">
        <v>168</v>
      </c>
      <c r="X422" s="16" t="str">
        <f t="shared" si="62"/>
        <v xml:space="preserve">Maxus (Switzerland) - CHE - Fiat Group - 2016_Jeep_Renegade_Superman_vs_Batman_OLV - </v>
      </c>
      <c r="Y422" s="17" t="s">
        <v>410</v>
      </c>
      <c r="Z422" s="16" t="str">
        <f t="shared" si="63"/>
        <v>Maxus (Switzerland)</v>
      </c>
      <c r="AA422" s="16" t="str">
        <f t="shared" si="64"/>
        <v>Maxus (Switzerland) - CHE - Fiat Group</v>
      </c>
      <c r="AB422" s="16" t="str">
        <f t="shared" si="65"/>
        <v>Xaxis TV_XAXIS-XT-ROLLS-D</v>
      </c>
      <c r="AC422" s="16" t="str">
        <f>VLOOKUP($U422,Sheet3!$A$1:$D$438,3,FALSE)</f>
        <v>14.03.2016</v>
      </c>
      <c r="AD422" s="16" t="str">
        <f>VLOOKUP($U422,Sheet3!$A$1:$D$438,4,FALSE)</f>
        <v>03.04.2016</v>
      </c>
      <c r="AE422" s="20" t="str">
        <f t="shared" si="66"/>
        <v>Xaxis TV_XAXIS-XT-ROLLS-D_März 2016</v>
      </c>
      <c r="AF422" s="20" t="s">
        <v>816</v>
      </c>
      <c r="AG422" s="20" t="str">
        <f t="shared" si="67"/>
        <v>Xaxis TV</v>
      </c>
      <c r="AH422" s="20" t="s">
        <v>420</v>
      </c>
      <c r="AI422" s="21">
        <f t="shared" si="76"/>
        <v>29.000121862052154</v>
      </c>
      <c r="AJ422" s="21">
        <f t="shared" si="77"/>
        <v>9519</v>
      </c>
      <c r="AK422" s="22">
        <f t="shared" si="78"/>
        <v>328240</v>
      </c>
      <c r="AL422" s="20" t="s">
        <v>672</v>
      </c>
      <c r="AM422" s="20">
        <f>$AJ422*VLOOKUP($AL422,Sheet2!$C$1:$D$66,2,FALSE)</f>
        <v>4664.3099999999995</v>
      </c>
    </row>
    <row r="423" spans="1:39" x14ac:dyDescent="0.25">
      <c r="A423" s="1">
        <v>42466</v>
      </c>
      <c r="B423" s="2">
        <v>18275</v>
      </c>
      <c r="C423" s="3">
        <v>0</v>
      </c>
      <c r="D423" s="4">
        <v>2</v>
      </c>
      <c r="E423" s="5" t="s">
        <v>76</v>
      </c>
      <c r="F423" s="6">
        <v>2403.3000000000002</v>
      </c>
      <c r="G423" s="7" t="s">
        <v>22</v>
      </c>
      <c r="H423" s="8" t="s">
        <v>23</v>
      </c>
      <c r="I423" s="9">
        <v>148.56</v>
      </c>
      <c r="J423" s="6">
        <v>0</v>
      </c>
      <c r="K423" s="6">
        <v>344.65</v>
      </c>
      <c r="L423" s="6">
        <v>4308.25</v>
      </c>
      <c r="M423" s="6">
        <v>4652.8999999999996</v>
      </c>
      <c r="N423" s="10" t="s">
        <v>67</v>
      </c>
      <c r="O423" s="10" t="s">
        <v>160</v>
      </c>
      <c r="P423" s="11" t="s">
        <v>32</v>
      </c>
      <c r="Q423" s="11" t="s">
        <v>73</v>
      </c>
      <c r="R423" s="1">
        <v>42370</v>
      </c>
      <c r="S423" s="1">
        <v>42593</v>
      </c>
      <c r="T423" s="12" t="s">
        <v>25</v>
      </c>
      <c r="U423" s="13" t="s">
        <v>309</v>
      </c>
      <c r="V423" s="13" t="s">
        <v>114</v>
      </c>
      <c r="W423" t="s">
        <v>168</v>
      </c>
      <c r="X423" s="16" t="str">
        <f t="shared" si="62"/>
        <v xml:space="preserve">Maxus (Switzerland) - CHE - Fiat Group - 2016_Jeep_Renegade_Superman_vs_Batman_OLV - </v>
      </c>
      <c r="Y423" s="17" t="s">
        <v>410</v>
      </c>
      <c r="Z423" s="16" t="str">
        <f t="shared" si="63"/>
        <v>Maxus (Switzerland)</v>
      </c>
      <c r="AA423" s="16" t="str">
        <f t="shared" si="64"/>
        <v>Maxus (Switzerland) - CHE - Fiat Group</v>
      </c>
      <c r="AB423" s="16" t="str">
        <f t="shared" si="65"/>
        <v>Xaxis TV_XAXIS-XT-ROLLS-F</v>
      </c>
      <c r="AC423" s="16" t="str">
        <f>VLOOKUP($U423,Sheet3!$A$1:$D$438,3,FALSE)</f>
        <v>14.03.2016</v>
      </c>
      <c r="AD423" s="16" t="str">
        <f>VLOOKUP($U423,Sheet3!$A$1:$D$438,4,FALSE)</f>
        <v>03.04.2016</v>
      </c>
      <c r="AE423" s="20" t="str">
        <f t="shared" si="66"/>
        <v>Xaxis TV_XAXIS-XT-ROLLS-F_März 2016</v>
      </c>
      <c r="AF423" s="20" t="s">
        <v>816</v>
      </c>
      <c r="AG423" s="20" t="str">
        <f t="shared" si="67"/>
        <v>Xaxis TV</v>
      </c>
      <c r="AH423" s="20" t="s">
        <v>420</v>
      </c>
      <c r="AI423" s="21">
        <f t="shared" si="76"/>
        <v>29.000067312870222</v>
      </c>
      <c r="AJ423" s="21">
        <f t="shared" si="77"/>
        <v>4308.25</v>
      </c>
      <c r="AK423" s="22">
        <f t="shared" si="78"/>
        <v>148560</v>
      </c>
      <c r="AL423" s="20" t="s">
        <v>672</v>
      </c>
      <c r="AM423" s="20">
        <f>$AJ423*VLOOKUP($AL423,Sheet2!$C$1:$D$66,2,FALSE)</f>
        <v>2111.0425</v>
      </c>
    </row>
    <row r="424" spans="1:39" x14ac:dyDescent="0.25">
      <c r="A424" s="1">
        <v>42466</v>
      </c>
      <c r="B424" s="2">
        <v>18275</v>
      </c>
      <c r="C424" s="3">
        <v>0</v>
      </c>
      <c r="D424" s="4">
        <v>3</v>
      </c>
      <c r="E424" s="5" t="s">
        <v>77</v>
      </c>
      <c r="F424" s="6">
        <v>422.48</v>
      </c>
      <c r="G424" s="7" t="s">
        <v>22</v>
      </c>
      <c r="H424" s="8" t="s">
        <v>23</v>
      </c>
      <c r="I424" s="9">
        <v>25.88</v>
      </c>
      <c r="J424" s="6">
        <v>0</v>
      </c>
      <c r="K424" s="6">
        <v>60.05</v>
      </c>
      <c r="L424" s="6">
        <v>750.5</v>
      </c>
      <c r="M424" s="6">
        <v>810.55</v>
      </c>
      <c r="N424" s="10" t="s">
        <v>67</v>
      </c>
      <c r="O424" s="10" t="s">
        <v>160</v>
      </c>
      <c r="P424" s="11" t="s">
        <v>32</v>
      </c>
      <c r="Q424" s="11" t="s">
        <v>73</v>
      </c>
      <c r="R424" s="1">
        <v>42370</v>
      </c>
      <c r="S424" s="1">
        <v>42593</v>
      </c>
      <c r="T424" s="12" t="s">
        <v>25</v>
      </c>
      <c r="U424" s="13" t="s">
        <v>309</v>
      </c>
      <c r="V424" s="13" t="s">
        <v>114</v>
      </c>
      <c r="W424" t="s">
        <v>168</v>
      </c>
      <c r="X424" s="16" t="str">
        <f t="shared" si="62"/>
        <v xml:space="preserve">Maxus (Switzerland) - CHE - Fiat Group - 2016_Jeep_Renegade_Superman_vs_Batman_OLV - </v>
      </c>
      <c r="Y424" s="17" t="s">
        <v>410</v>
      </c>
      <c r="Z424" s="16" t="str">
        <f t="shared" si="63"/>
        <v>Maxus (Switzerland)</v>
      </c>
      <c r="AA424" s="16" t="str">
        <f t="shared" si="64"/>
        <v>Maxus (Switzerland) - CHE - Fiat Group</v>
      </c>
      <c r="AB424" s="16" t="str">
        <f t="shared" si="65"/>
        <v>Xaxis TV_XAXIS-XT-ROLLS-I</v>
      </c>
      <c r="AC424" s="16" t="str">
        <f>VLOOKUP($U424,Sheet3!$A$1:$D$438,3,FALSE)</f>
        <v>14.03.2016</v>
      </c>
      <c r="AD424" s="16" t="str">
        <f>VLOOKUP($U424,Sheet3!$A$1:$D$438,4,FALSE)</f>
        <v>03.04.2016</v>
      </c>
      <c r="AE424" s="20" t="str">
        <f t="shared" si="66"/>
        <v>Xaxis TV_XAXIS-XT-ROLLS-I_März 2016</v>
      </c>
      <c r="AF424" s="20" t="s">
        <v>816</v>
      </c>
      <c r="AG424" s="20" t="str">
        <f t="shared" si="67"/>
        <v>Xaxis TV</v>
      </c>
      <c r="AH424" s="20" t="s">
        <v>420</v>
      </c>
      <c r="AI424" s="21">
        <f t="shared" si="76"/>
        <v>28.999227202472952</v>
      </c>
      <c r="AJ424" s="21">
        <f t="shared" si="77"/>
        <v>750.5</v>
      </c>
      <c r="AK424" s="22">
        <f t="shared" si="78"/>
        <v>25880</v>
      </c>
      <c r="AL424" s="20" t="s">
        <v>672</v>
      </c>
      <c r="AM424" s="20">
        <f>$AJ424*VLOOKUP($AL424,Sheet2!$C$1:$D$66,2,FALSE)</f>
        <v>367.745</v>
      </c>
    </row>
    <row r="425" spans="1:39" x14ac:dyDescent="0.25">
      <c r="A425" s="1">
        <v>42466</v>
      </c>
      <c r="B425" s="2">
        <v>18276</v>
      </c>
      <c r="C425" s="3">
        <v>0</v>
      </c>
      <c r="D425" s="4">
        <v>1</v>
      </c>
      <c r="E425" s="5" t="s">
        <v>65</v>
      </c>
      <c r="F425" s="6">
        <v>1344.44</v>
      </c>
      <c r="G425" s="7" t="s">
        <v>22</v>
      </c>
      <c r="H425" s="8" t="s">
        <v>23</v>
      </c>
      <c r="I425" s="9">
        <v>181.38399999999999</v>
      </c>
      <c r="J425" s="6">
        <v>0</v>
      </c>
      <c r="K425" s="6">
        <v>464.35</v>
      </c>
      <c r="L425" s="6">
        <v>5804.3</v>
      </c>
      <c r="M425" s="6">
        <v>6268.65</v>
      </c>
      <c r="N425" s="10" t="s">
        <v>94</v>
      </c>
      <c r="O425" s="10" t="s">
        <v>160</v>
      </c>
      <c r="P425" s="11" t="s">
        <v>32</v>
      </c>
      <c r="Q425" s="11" t="s">
        <v>52</v>
      </c>
      <c r="R425" s="1">
        <v>42370</v>
      </c>
      <c r="S425" s="1">
        <v>42593</v>
      </c>
      <c r="T425" s="12" t="s">
        <v>25</v>
      </c>
      <c r="U425" s="13" t="s">
        <v>406</v>
      </c>
      <c r="V425" s="13" t="s">
        <v>114</v>
      </c>
      <c r="W425" t="s">
        <v>174</v>
      </c>
      <c r="X425" s="16" t="str">
        <f t="shared" si="62"/>
        <v xml:space="preserve">Maxus (Switzerland) - CHE - Maserati (Switzerland) - 2016_Händlerkampagne_Q1 - </v>
      </c>
      <c r="Y425" s="17" t="s">
        <v>410</v>
      </c>
      <c r="Z425" s="16" t="str">
        <f t="shared" si="63"/>
        <v>Maxus (Switzerland)</v>
      </c>
      <c r="AA425" s="16" t="str">
        <f t="shared" si="64"/>
        <v>Maxus (Switzerland) - CHE - Maserati (Switzerland)</v>
      </c>
      <c r="AB425" s="16" t="str">
        <f t="shared" si="65"/>
        <v>Xaxis Premium_XAXIS-XP-WB-D</v>
      </c>
      <c r="AC425" s="16" t="str">
        <f>VLOOKUP($U425,Sheet3!$A$1:$D$438,3,FALSE)</f>
        <v>21.01.2016</v>
      </c>
      <c r="AD425" s="16" t="str">
        <f>VLOOKUP($U425,Sheet3!$A$1:$D$438,4,FALSE)</f>
        <v>31.03.2016</v>
      </c>
      <c r="AE425" s="20" t="str">
        <f t="shared" si="66"/>
        <v>Xaxis Premium_XAXIS-XP-WB-D_März 2016</v>
      </c>
      <c r="AF425" s="20" t="s">
        <v>415</v>
      </c>
      <c r="AG425" s="20" t="str">
        <f t="shared" si="67"/>
        <v>Xaxis Premium</v>
      </c>
      <c r="AH425" s="20" t="s">
        <v>420</v>
      </c>
      <c r="AI425" s="21">
        <f t="shared" si="76"/>
        <v>32.000066157985273</v>
      </c>
      <c r="AJ425" s="21">
        <f t="shared" si="77"/>
        <v>5804.3</v>
      </c>
      <c r="AK425" s="22">
        <f t="shared" si="78"/>
        <v>181384</v>
      </c>
      <c r="AL425" s="20" t="s">
        <v>668</v>
      </c>
      <c r="AM425" s="20">
        <f>$AJ425*VLOOKUP($AL425,Sheet2!$C$1:$D$66,2,FALSE)</f>
        <v>2353.405390371398</v>
      </c>
    </row>
    <row r="426" spans="1:39" x14ac:dyDescent="0.25">
      <c r="A426" s="1">
        <v>42466</v>
      </c>
      <c r="B426" s="2">
        <v>18276</v>
      </c>
      <c r="C426" s="3">
        <v>0</v>
      </c>
      <c r="D426" s="4">
        <v>2</v>
      </c>
      <c r="E426" s="5" t="s">
        <v>69</v>
      </c>
      <c r="F426" s="6">
        <v>221.1</v>
      </c>
      <c r="G426" s="7" t="s">
        <v>22</v>
      </c>
      <c r="H426" s="8" t="s">
        <v>23</v>
      </c>
      <c r="I426" s="9">
        <v>36.756999999999998</v>
      </c>
      <c r="J426" s="6">
        <v>0</v>
      </c>
      <c r="K426" s="6">
        <v>94.1</v>
      </c>
      <c r="L426" s="6">
        <v>1176.2</v>
      </c>
      <c r="M426" s="6">
        <v>1270.3</v>
      </c>
      <c r="N426" s="10" t="s">
        <v>94</v>
      </c>
      <c r="O426" s="10" t="s">
        <v>160</v>
      </c>
      <c r="P426" s="11" t="s">
        <v>32</v>
      </c>
      <c r="Q426" s="11" t="s">
        <v>52</v>
      </c>
      <c r="R426" s="1">
        <v>42370</v>
      </c>
      <c r="S426" s="1">
        <v>42593</v>
      </c>
      <c r="T426" s="12" t="s">
        <v>25</v>
      </c>
      <c r="U426" s="13" t="s">
        <v>406</v>
      </c>
      <c r="V426" s="13" t="s">
        <v>114</v>
      </c>
      <c r="W426" t="s">
        <v>174</v>
      </c>
      <c r="X426" s="16" t="str">
        <f t="shared" si="62"/>
        <v xml:space="preserve">Maxus (Switzerland) - CHE - Maserati (Switzerland) - 2016_Händlerkampagne_Q1 - </v>
      </c>
      <c r="Y426" s="17" t="s">
        <v>410</v>
      </c>
      <c r="Z426" s="16" t="str">
        <f t="shared" si="63"/>
        <v>Maxus (Switzerland)</v>
      </c>
      <c r="AA426" s="16" t="str">
        <f t="shared" si="64"/>
        <v>Maxus (Switzerland) - CHE - Maserati (Switzerland)</v>
      </c>
      <c r="AB426" s="16" t="str">
        <f t="shared" si="65"/>
        <v>Xaxis Premium_XAXIS-XP-WB-F</v>
      </c>
      <c r="AC426" s="16" t="str">
        <f>VLOOKUP($U426,Sheet3!$A$1:$D$438,3,FALSE)</f>
        <v>21.01.2016</v>
      </c>
      <c r="AD426" s="16" t="str">
        <f>VLOOKUP($U426,Sheet3!$A$1:$D$438,4,FALSE)</f>
        <v>31.03.2016</v>
      </c>
      <c r="AE426" s="20" t="str">
        <f t="shared" si="66"/>
        <v>Xaxis Premium_XAXIS-XP-WB-F_März 2016</v>
      </c>
      <c r="AF426" s="20" t="s">
        <v>415</v>
      </c>
      <c r="AG426" s="20" t="str">
        <f t="shared" si="67"/>
        <v>Xaxis Premium</v>
      </c>
      <c r="AH426" s="20" t="s">
        <v>420</v>
      </c>
      <c r="AI426" s="21">
        <f t="shared" si="76"/>
        <v>31.999347063144437</v>
      </c>
      <c r="AJ426" s="21">
        <f t="shared" si="77"/>
        <v>1176.2</v>
      </c>
      <c r="AK426" s="22">
        <f t="shared" si="78"/>
        <v>36757</v>
      </c>
      <c r="AL426" s="20" t="s">
        <v>668</v>
      </c>
      <c r="AM426" s="20">
        <f>$AJ426*VLOOKUP($AL426,Sheet2!$C$1:$D$66,2,FALSE)</f>
        <v>476.90081838547945</v>
      </c>
    </row>
    <row r="427" spans="1:39" x14ac:dyDescent="0.25">
      <c r="A427" s="1">
        <v>42466</v>
      </c>
      <c r="B427" s="2">
        <v>18276</v>
      </c>
      <c r="C427" s="3">
        <v>0</v>
      </c>
      <c r="D427" s="4">
        <v>3</v>
      </c>
      <c r="E427" s="5" t="s">
        <v>70</v>
      </c>
      <c r="F427" s="6">
        <v>203.81</v>
      </c>
      <c r="G427" s="7" t="s">
        <v>22</v>
      </c>
      <c r="H427" s="8" t="s">
        <v>23</v>
      </c>
      <c r="I427" s="9">
        <v>35.97</v>
      </c>
      <c r="J427" s="6">
        <v>0</v>
      </c>
      <c r="K427" s="6">
        <v>92.1</v>
      </c>
      <c r="L427" s="6">
        <v>1151</v>
      </c>
      <c r="M427" s="6">
        <v>1243.0999999999999</v>
      </c>
      <c r="N427" s="10" t="s">
        <v>94</v>
      </c>
      <c r="O427" s="10" t="s">
        <v>160</v>
      </c>
      <c r="P427" s="11" t="s">
        <v>32</v>
      </c>
      <c r="Q427" s="11" t="s">
        <v>52</v>
      </c>
      <c r="R427" s="1">
        <v>42370</v>
      </c>
      <c r="S427" s="1">
        <v>42593</v>
      </c>
      <c r="T427" s="12" t="s">
        <v>25</v>
      </c>
      <c r="U427" s="13" t="s">
        <v>406</v>
      </c>
      <c r="V427" s="13" t="s">
        <v>114</v>
      </c>
      <c r="W427" t="s">
        <v>174</v>
      </c>
      <c r="X427" s="16" t="str">
        <f t="shared" si="62"/>
        <v xml:space="preserve">Maxus (Switzerland) - CHE - Maserati (Switzerland) - 2016_Händlerkampagne_Q1 - </v>
      </c>
      <c r="Y427" s="17" t="s">
        <v>410</v>
      </c>
      <c r="Z427" s="16" t="str">
        <f t="shared" si="63"/>
        <v>Maxus (Switzerland)</v>
      </c>
      <c r="AA427" s="16" t="str">
        <f t="shared" si="64"/>
        <v>Maxus (Switzerland) - CHE - Maserati (Switzerland)</v>
      </c>
      <c r="AB427" s="16" t="str">
        <f t="shared" si="65"/>
        <v>Xaxis Premium_XAXIS-XP-WB-I</v>
      </c>
      <c r="AC427" s="16" t="str">
        <f>VLOOKUP($U427,Sheet3!$A$1:$D$438,3,FALSE)</f>
        <v>21.01.2016</v>
      </c>
      <c r="AD427" s="16" t="str">
        <f>VLOOKUP($U427,Sheet3!$A$1:$D$438,4,FALSE)</f>
        <v>31.03.2016</v>
      </c>
      <c r="AE427" s="20" t="str">
        <f t="shared" si="66"/>
        <v>Xaxis Premium_XAXIS-XP-WB-I_März 2016</v>
      </c>
      <c r="AF427" s="20" t="s">
        <v>415</v>
      </c>
      <c r="AG427" s="20" t="str">
        <f t="shared" si="67"/>
        <v>Xaxis Premium</v>
      </c>
      <c r="AH427" s="20" t="s">
        <v>420</v>
      </c>
      <c r="AI427" s="21">
        <f t="shared" si="76"/>
        <v>31.998887962190711</v>
      </c>
      <c r="AJ427" s="21">
        <f t="shared" si="77"/>
        <v>1151</v>
      </c>
      <c r="AK427" s="22">
        <f t="shared" si="78"/>
        <v>35970</v>
      </c>
      <c r="AL427" s="20" t="s">
        <v>668</v>
      </c>
      <c r="AM427" s="20">
        <f>$AJ427*VLOOKUP($AL427,Sheet2!$C$1:$D$66,2,FALSE)</f>
        <v>466.6832528155814</v>
      </c>
    </row>
    <row r="428" spans="1:39" x14ac:dyDescent="0.25">
      <c r="A428" s="1">
        <v>42466</v>
      </c>
      <c r="B428" s="2">
        <v>18276</v>
      </c>
      <c r="C428" s="3">
        <v>0</v>
      </c>
      <c r="D428" s="4">
        <v>4</v>
      </c>
      <c r="E428" s="5" t="s">
        <v>72</v>
      </c>
      <c r="F428" s="6">
        <v>3185.27</v>
      </c>
      <c r="G428" s="7" t="s">
        <v>22</v>
      </c>
      <c r="H428" s="8" t="s">
        <v>23</v>
      </c>
      <c r="I428" s="9">
        <v>188.422</v>
      </c>
      <c r="J428" s="6">
        <v>0</v>
      </c>
      <c r="K428" s="6">
        <v>557.75</v>
      </c>
      <c r="L428" s="6">
        <v>6971.6</v>
      </c>
      <c r="M428" s="6">
        <v>7529.35</v>
      </c>
      <c r="N428" s="10" t="s">
        <v>94</v>
      </c>
      <c r="O428" s="10" t="s">
        <v>160</v>
      </c>
      <c r="P428" s="11" t="s">
        <v>32</v>
      </c>
      <c r="Q428" s="11" t="s">
        <v>73</v>
      </c>
      <c r="R428" s="1">
        <v>42370</v>
      </c>
      <c r="S428" s="1">
        <v>42593</v>
      </c>
      <c r="T428" s="12" t="s">
        <v>25</v>
      </c>
      <c r="U428" s="13" t="s">
        <v>406</v>
      </c>
      <c r="V428" s="13" t="s">
        <v>114</v>
      </c>
      <c r="W428" t="s">
        <v>174</v>
      </c>
      <c r="X428" s="16" t="str">
        <f t="shared" si="62"/>
        <v xml:space="preserve">Maxus (Switzerland) - CHE - Maserati (Switzerland) - 2016_Händlerkampagne_Q1 - </v>
      </c>
      <c r="Y428" s="17" t="s">
        <v>410</v>
      </c>
      <c r="Z428" s="16" t="str">
        <f t="shared" si="63"/>
        <v>Maxus (Switzerland)</v>
      </c>
      <c r="AA428" s="16" t="str">
        <f t="shared" si="64"/>
        <v>Maxus (Switzerland) - CHE - Maserati (Switzerland)</v>
      </c>
      <c r="AB428" s="16" t="str">
        <f t="shared" si="65"/>
        <v>Xaxis TV_XAXIS-XT-ROLLS-D</v>
      </c>
      <c r="AC428" s="16" t="str">
        <f>VLOOKUP($U428,Sheet3!$A$1:$D$438,3,FALSE)</f>
        <v>21.01.2016</v>
      </c>
      <c r="AD428" s="16" t="str">
        <f>VLOOKUP($U428,Sheet3!$A$1:$D$438,4,FALSE)</f>
        <v>31.03.2016</v>
      </c>
      <c r="AE428" s="20" t="str">
        <f t="shared" si="66"/>
        <v>Xaxis TV_XAXIS-XT-ROLLS-D_März 2016</v>
      </c>
      <c r="AF428" s="20" t="s">
        <v>816</v>
      </c>
      <c r="AG428" s="20" t="str">
        <f t="shared" si="67"/>
        <v>Xaxis TV</v>
      </c>
      <c r="AH428" s="20" t="s">
        <v>420</v>
      </c>
      <c r="AI428" s="21">
        <f t="shared" si="76"/>
        <v>36.999925698697609</v>
      </c>
      <c r="AJ428" s="21">
        <f t="shared" si="77"/>
        <v>6971.6</v>
      </c>
      <c r="AK428" s="22">
        <f t="shared" si="78"/>
        <v>188422</v>
      </c>
      <c r="AL428" s="20" t="s">
        <v>672</v>
      </c>
      <c r="AM428" s="20">
        <f>$AJ428*VLOOKUP($AL428,Sheet2!$C$1:$D$66,2,FALSE)</f>
        <v>3416.0840000000003</v>
      </c>
    </row>
    <row r="429" spans="1:39" x14ac:dyDescent="0.25">
      <c r="A429" s="1">
        <v>42466</v>
      </c>
      <c r="B429" s="2">
        <v>18276</v>
      </c>
      <c r="C429" s="3">
        <v>0</v>
      </c>
      <c r="D429" s="4">
        <v>5</v>
      </c>
      <c r="E429" s="5" t="s">
        <v>76</v>
      </c>
      <c r="F429" s="6">
        <v>657.75</v>
      </c>
      <c r="G429" s="7" t="s">
        <v>22</v>
      </c>
      <c r="H429" s="8" t="s">
        <v>23</v>
      </c>
      <c r="I429" s="9">
        <v>40.658999999999999</v>
      </c>
      <c r="J429" s="6">
        <v>0</v>
      </c>
      <c r="K429" s="6">
        <v>120.35</v>
      </c>
      <c r="L429" s="6">
        <v>1504.4</v>
      </c>
      <c r="M429" s="6">
        <v>1624.75</v>
      </c>
      <c r="N429" s="10" t="s">
        <v>94</v>
      </c>
      <c r="O429" s="10" t="s">
        <v>160</v>
      </c>
      <c r="P429" s="11" t="s">
        <v>32</v>
      </c>
      <c r="Q429" s="11" t="s">
        <v>73</v>
      </c>
      <c r="R429" s="1">
        <v>42370</v>
      </c>
      <c r="S429" s="1">
        <v>42593</v>
      </c>
      <c r="T429" s="12" t="s">
        <v>25</v>
      </c>
      <c r="U429" s="13" t="s">
        <v>406</v>
      </c>
      <c r="V429" s="13" t="s">
        <v>114</v>
      </c>
      <c r="W429" t="s">
        <v>174</v>
      </c>
      <c r="X429" s="16" t="str">
        <f t="shared" si="62"/>
        <v xml:space="preserve">Maxus (Switzerland) - CHE - Maserati (Switzerland) - 2016_Händlerkampagne_Q1 - </v>
      </c>
      <c r="Y429" s="17" t="s">
        <v>410</v>
      </c>
      <c r="Z429" s="16" t="str">
        <f t="shared" si="63"/>
        <v>Maxus (Switzerland)</v>
      </c>
      <c r="AA429" s="16" t="str">
        <f t="shared" si="64"/>
        <v>Maxus (Switzerland) - CHE - Maserati (Switzerland)</v>
      </c>
      <c r="AB429" s="16" t="str">
        <f t="shared" si="65"/>
        <v>Xaxis TV_XAXIS-XT-ROLLS-F</v>
      </c>
      <c r="AC429" s="16" t="str">
        <f>VLOOKUP($U429,Sheet3!$A$1:$D$438,3,FALSE)</f>
        <v>21.01.2016</v>
      </c>
      <c r="AD429" s="16" t="str">
        <f>VLOOKUP($U429,Sheet3!$A$1:$D$438,4,FALSE)</f>
        <v>31.03.2016</v>
      </c>
      <c r="AE429" s="20" t="str">
        <f t="shared" si="66"/>
        <v>Xaxis TV_XAXIS-XT-ROLLS-F_März 2016</v>
      </c>
      <c r="AF429" s="20" t="s">
        <v>816</v>
      </c>
      <c r="AG429" s="20" t="str">
        <f t="shared" si="67"/>
        <v>Xaxis TV</v>
      </c>
      <c r="AH429" s="20" t="s">
        <v>420</v>
      </c>
      <c r="AI429" s="21">
        <f t="shared" si="76"/>
        <v>37.000418111611204</v>
      </c>
      <c r="AJ429" s="21">
        <f t="shared" si="77"/>
        <v>1504.4</v>
      </c>
      <c r="AK429" s="22">
        <f t="shared" si="78"/>
        <v>40659</v>
      </c>
      <c r="AL429" s="20" t="s">
        <v>672</v>
      </c>
      <c r="AM429" s="20">
        <f>$AJ429*VLOOKUP($AL429,Sheet2!$C$1:$D$66,2,FALSE)</f>
        <v>737.15600000000006</v>
      </c>
    </row>
    <row r="430" spans="1:39" x14ac:dyDescent="0.25">
      <c r="A430" s="1">
        <v>42466</v>
      </c>
      <c r="B430" s="2">
        <v>18276</v>
      </c>
      <c r="C430" s="3">
        <v>0</v>
      </c>
      <c r="D430" s="4">
        <v>6</v>
      </c>
      <c r="E430" s="5" t="s">
        <v>77</v>
      </c>
      <c r="F430" s="6">
        <v>267.75</v>
      </c>
      <c r="G430" s="7" t="s">
        <v>22</v>
      </c>
      <c r="H430" s="8" t="s">
        <v>23</v>
      </c>
      <c r="I430" s="9">
        <v>16.402000000000001</v>
      </c>
      <c r="J430" s="6">
        <v>0</v>
      </c>
      <c r="K430" s="6">
        <v>48.55</v>
      </c>
      <c r="L430" s="6">
        <v>606.85</v>
      </c>
      <c r="M430" s="6">
        <v>655.4</v>
      </c>
      <c r="N430" s="10" t="s">
        <v>94</v>
      </c>
      <c r="O430" s="10" t="s">
        <v>160</v>
      </c>
      <c r="P430" s="11" t="s">
        <v>32</v>
      </c>
      <c r="Q430" s="11" t="s">
        <v>73</v>
      </c>
      <c r="R430" s="1">
        <v>42370</v>
      </c>
      <c r="S430" s="1">
        <v>42593</v>
      </c>
      <c r="T430" s="12" t="s">
        <v>25</v>
      </c>
      <c r="U430" s="13" t="s">
        <v>406</v>
      </c>
      <c r="V430" s="13" t="s">
        <v>114</v>
      </c>
      <c r="W430" t="s">
        <v>174</v>
      </c>
      <c r="X430" s="16" t="str">
        <f t="shared" si="62"/>
        <v xml:space="preserve">Maxus (Switzerland) - CHE - Maserati (Switzerland) - 2016_Händlerkampagne_Q1 - </v>
      </c>
      <c r="Y430" s="17" t="s">
        <v>410</v>
      </c>
      <c r="Z430" s="16" t="str">
        <f t="shared" si="63"/>
        <v>Maxus (Switzerland)</v>
      </c>
      <c r="AA430" s="16" t="str">
        <f t="shared" si="64"/>
        <v>Maxus (Switzerland) - CHE - Maserati (Switzerland)</v>
      </c>
      <c r="AB430" s="16" t="str">
        <f t="shared" si="65"/>
        <v>Xaxis TV_XAXIS-XT-ROLLS-I</v>
      </c>
      <c r="AC430" s="16" t="str">
        <f>VLOOKUP($U430,Sheet3!$A$1:$D$438,3,FALSE)</f>
        <v>21.01.2016</v>
      </c>
      <c r="AD430" s="16" t="str">
        <f>VLOOKUP($U430,Sheet3!$A$1:$D$438,4,FALSE)</f>
        <v>31.03.2016</v>
      </c>
      <c r="AE430" s="20" t="str">
        <f t="shared" si="66"/>
        <v>Xaxis TV_XAXIS-XT-ROLLS-I_März 2016</v>
      </c>
      <c r="AF430" s="20" t="s">
        <v>816</v>
      </c>
      <c r="AG430" s="20" t="str">
        <f t="shared" si="67"/>
        <v>Xaxis TV</v>
      </c>
      <c r="AH430" s="20" t="s">
        <v>420</v>
      </c>
      <c r="AI430" s="21">
        <f t="shared" si="76"/>
        <v>36.998536763809291</v>
      </c>
      <c r="AJ430" s="21">
        <f t="shared" si="77"/>
        <v>606.85</v>
      </c>
      <c r="AK430" s="22">
        <f t="shared" si="78"/>
        <v>16402</v>
      </c>
      <c r="AL430" s="20" t="s">
        <v>672</v>
      </c>
      <c r="AM430" s="20">
        <f>$AJ430*VLOOKUP($AL430,Sheet2!$C$1:$D$66,2,FALSE)</f>
        <v>297.35649999999998</v>
      </c>
    </row>
    <row r="431" spans="1:39" x14ac:dyDescent="0.25">
      <c r="A431" s="1">
        <v>42466</v>
      </c>
      <c r="B431" s="2">
        <v>18277</v>
      </c>
      <c r="C431" s="3">
        <v>0</v>
      </c>
      <c r="D431" s="4">
        <v>1</v>
      </c>
      <c r="E431" s="5" t="s">
        <v>53</v>
      </c>
      <c r="F431" s="6">
        <v>10.84</v>
      </c>
      <c r="G431" s="7" t="s">
        <v>22</v>
      </c>
      <c r="H431" s="8" t="s">
        <v>23</v>
      </c>
      <c r="I431" s="9">
        <v>1.702</v>
      </c>
      <c r="J431" s="6">
        <v>0</v>
      </c>
      <c r="K431" s="6">
        <v>3.15</v>
      </c>
      <c r="L431" s="6">
        <v>39.15</v>
      </c>
      <c r="M431" s="6">
        <v>42.3</v>
      </c>
      <c r="N431" s="10" t="s">
        <v>42</v>
      </c>
      <c r="O431" s="10" t="s">
        <v>162</v>
      </c>
      <c r="P431" s="11" t="s">
        <v>32</v>
      </c>
      <c r="Q431" s="11" t="s">
        <v>52</v>
      </c>
      <c r="R431" s="1">
        <v>42370</v>
      </c>
      <c r="S431" s="1">
        <v>42593</v>
      </c>
      <c r="T431" s="12" t="s">
        <v>25</v>
      </c>
      <c r="U431" s="13" t="s">
        <v>245</v>
      </c>
      <c r="V431" s="13" t="s">
        <v>114</v>
      </c>
      <c r="W431" t="s">
        <v>178</v>
      </c>
      <c r="X431" s="16" t="str">
        <f t="shared" si="62"/>
        <v xml:space="preserve">MEC (Switzerland) - CHE - Geberit - 2016_SAS_2016 - </v>
      </c>
      <c r="Y431" s="17" t="s">
        <v>410</v>
      </c>
      <c r="Z431" s="16" t="str">
        <f t="shared" si="63"/>
        <v>MEC (Switzerland)</v>
      </c>
      <c r="AA431" s="16" t="str">
        <f t="shared" si="64"/>
        <v>MEC (Switzerland) - CHE - Geberit</v>
      </c>
      <c r="AB431" s="16" t="str">
        <f t="shared" si="65"/>
        <v>Xaxis Premium_XAXIS-XP-HP-D</v>
      </c>
      <c r="AC431" s="16" t="str">
        <f>VLOOKUP($U431,Sheet3!$A$1:$D$438,3,FALSE)</f>
        <v>11.01.2016</v>
      </c>
      <c r="AD431" s="16" t="str">
        <f>VLOOKUP($U431,Sheet3!$A$1:$D$438,4,FALSE)</f>
        <v>31.12.2016</v>
      </c>
      <c r="AE431" s="20" t="str">
        <f t="shared" si="66"/>
        <v>Xaxis Premium_XAXIS-XP-HP-D_März 2016</v>
      </c>
      <c r="AF431" s="20" t="s">
        <v>415</v>
      </c>
      <c r="AG431" s="20" t="str">
        <f t="shared" si="67"/>
        <v>Xaxis Premium</v>
      </c>
      <c r="AH431" s="20" t="s">
        <v>420</v>
      </c>
      <c r="AI431" s="21">
        <f t="shared" si="76"/>
        <v>23.002350176263221</v>
      </c>
      <c r="AJ431" s="21">
        <f t="shared" si="77"/>
        <v>39.15</v>
      </c>
      <c r="AK431" s="22">
        <f t="shared" si="78"/>
        <v>1702</v>
      </c>
      <c r="AL431" s="20" t="s">
        <v>669</v>
      </c>
      <c r="AM431" s="20">
        <f>$AJ431*VLOOKUP($AL431,Sheet2!$C$1:$D$66,2,FALSE)</f>
        <v>14.762758639665417</v>
      </c>
    </row>
    <row r="432" spans="1:39" x14ac:dyDescent="0.25">
      <c r="A432" s="1">
        <v>42466</v>
      </c>
      <c r="B432" s="2">
        <v>18278</v>
      </c>
      <c r="C432" s="3">
        <v>0</v>
      </c>
      <c r="D432" s="4">
        <v>3</v>
      </c>
      <c r="E432" s="5" t="s">
        <v>53</v>
      </c>
      <c r="F432" s="6">
        <v>1732.38</v>
      </c>
      <c r="G432" s="7" t="s">
        <v>22</v>
      </c>
      <c r="H432" s="8" t="s">
        <v>23</v>
      </c>
      <c r="I432" s="9">
        <v>272.10899999999998</v>
      </c>
      <c r="J432" s="6">
        <v>0</v>
      </c>
      <c r="K432" s="6">
        <v>500.7</v>
      </c>
      <c r="L432" s="6">
        <v>6258.5</v>
      </c>
      <c r="M432" s="6">
        <v>6759.2</v>
      </c>
      <c r="N432" s="10" t="s">
        <v>42</v>
      </c>
      <c r="O432" s="10" t="s">
        <v>162</v>
      </c>
      <c r="P432" s="11" t="s">
        <v>32</v>
      </c>
      <c r="Q432" s="11" t="s">
        <v>52</v>
      </c>
      <c r="R432" s="1">
        <v>42370</v>
      </c>
      <c r="S432" s="1">
        <v>42593</v>
      </c>
      <c r="T432" s="12" t="s">
        <v>25</v>
      </c>
      <c r="U432" s="13" t="s">
        <v>246</v>
      </c>
      <c r="V432" s="13" t="s">
        <v>114</v>
      </c>
      <c r="W432" t="s">
        <v>178</v>
      </c>
      <c r="X432" s="16" t="str">
        <f t="shared" si="62"/>
        <v xml:space="preserve">MEC (Switzerland) - CHE - Geberit - 2016_Aquaclean_2016 - </v>
      </c>
      <c r="Y432" s="17" t="s">
        <v>410</v>
      </c>
      <c r="Z432" s="16" t="str">
        <f t="shared" si="63"/>
        <v>MEC (Switzerland)</v>
      </c>
      <c r="AA432" s="16" t="str">
        <f t="shared" si="64"/>
        <v>MEC (Switzerland) - CHE - Geberit</v>
      </c>
      <c r="AB432" s="16" t="str">
        <f t="shared" si="65"/>
        <v>Xaxis Premium_XAXIS-XP-HP-D</v>
      </c>
      <c r="AC432" s="16" t="str">
        <f>VLOOKUP($U432,Sheet3!$A$1:$D$438,3,FALSE)</f>
        <v>04.01.2016</v>
      </c>
      <c r="AD432" s="16" t="str">
        <f>VLOOKUP($U432,Sheet3!$A$1:$D$438,4,FALSE)</f>
        <v>26.06.2016</v>
      </c>
      <c r="AE432" s="20" t="str">
        <f t="shared" si="66"/>
        <v>Xaxis Premium_XAXIS-XP-HP-D_März 2016</v>
      </c>
      <c r="AF432" s="20" t="s">
        <v>415</v>
      </c>
      <c r="AG432" s="20" t="str">
        <f t="shared" si="67"/>
        <v>Xaxis Premium</v>
      </c>
      <c r="AH432" s="20" t="s">
        <v>420</v>
      </c>
      <c r="AI432" s="21">
        <f t="shared" si="76"/>
        <v>22.999974275014793</v>
      </c>
      <c r="AJ432" s="21">
        <f t="shared" si="77"/>
        <v>6258.5</v>
      </c>
      <c r="AK432" s="22">
        <f t="shared" si="78"/>
        <v>272109</v>
      </c>
      <c r="AL432" s="20" t="s">
        <v>669</v>
      </c>
      <c r="AM432" s="20">
        <f>$AJ432*VLOOKUP($AL432,Sheet2!$C$1:$D$66,2,FALSE)</f>
        <v>2359.9674315797192</v>
      </c>
    </row>
    <row r="433" spans="1:39" x14ac:dyDescent="0.25">
      <c r="A433" s="1">
        <v>42466</v>
      </c>
      <c r="B433" s="2">
        <v>18278</v>
      </c>
      <c r="C433" s="3">
        <v>0</v>
      </c>
      <c r="D433" s="4">
        <v>4</v>
      </c>
      <c r="E433" s="5" t="s">
        <v>59</v>
      </c>
      <c r="F433" s="6">
        <v>466.37</v>
      </c>
      <c r="G433" s="7" t="s">
        <v>22</v>
      </c>
      <c r="H433" s="8" t="s">
        <v>23</v>
      </c>
      <c r="I433" s="9">
        <v>80.637</v>
      </c>
      <c r="J433" s="6">
        <v>0</v>
      </c>
      <c r="K433" s="6">
        <v>148.35</v>
      </c>
      <c r="L433" s="6">
        <v>1854.65</v>
      </c>
      <c r="M433" s="6">
        <v>2003</v>
      </c>
      <c r="N433" s="10" t="s">
        <v>42</v>
      </c>
      <c r="O433" s="10" t="s">
        <v>162</v>
      </c>
      <c r="P433" s="11" t="s">
        <v>32</v>
      </c>
      <c r="Q433" s="11" t="s">
        <v>52</v>
      </c>
      <c r="R433" s="1">
        <v>42370</v>
      </c>
      <c r="S433" s="1">
        <v>42593</v>
      </c>
      <c r="T433" s="12" t="s">
        <v>25</v>
      </c>
      <c r="U433" s="13" t="s">
        <v>246</v>
      </c>
      <c r="V433" s="13" t="s">
        <v>114</v>
      </c>
      <c r="W433" t="s">
        <v>178</v>
      </c>
      <c r="X433" s="16" t="str">
        <f t="shared" si="62"/>
        <v xml:space="preserve">MEC (Switzerland) - CHE - Geberit - 2016_Aquaclean_2016 - </v>
      </c>
      <c r="Y433" s="17" t="s">
        <v>410</v>
      </c>
      <c r="Z433" s="16" t="str">
        <f t="shared" si="63"/>
        <v>MEC (Switzerland)</v>
      </c>
      <c r="AA433" s="16" t="str">
        <f t="shared" si="64"/>
        <v>MEC (Switzerland) - CHE - Geberit</v>
      </c>
      <c r="AB433" s="16" t="str">
        <f t="shared" si="65"/>
        <v>Xaxis Premium_XAXIS-XP-HP-F</v>
      </c>
      <c r="AC433" s="16" t="str">
        <f>VLOOKUP($U433,Sheet3!$A$1:$D$438,3,FALSE)</f>
        <v>04.01.2016</v>
      </c>
      <c r="AD433" s="16" t="str">
        <f>VLOOKUP($U433,Sheet3!$A$1:$D$438,4,FALSE)</f>
        <v>26.06.2016</v>
      </c>
      <c r="AE433" s="20" t="str">
        <f t="shared" si="66"/>
        <v>Xaxis Premium_XAXIS-XP-HP-F_März 2016</v>
      </c>
      <c r="AF433" s="20" t="s">
        <v>415</v>
      </c>
      <c r="AG433" s="20" t="str">
        <f t="shared" si="67"/>
        <v>Xaxis Premium</v>
      </c>
      <c r="AH433" s="20" t="s">
        <v>420</v>
      </c>
      <c r="AI433" s="21">
        <f t="shared" si="76"/>
        <v>22.999987598744994</v>
      </c>
      <c r="AJ433" s="21">
        <f t="shared" si="77"/>
        <v>1854.65</v>
      </c>
      <c r="AK433" s="22">
        <f t="shared" si="78"/>
        <v>80637</v>
      </c>
      <c r="AL433" s="20" t="s">
        <v>669</v>
      </c>
      <c r="AM433" s="20">
        <f>$AJ433*VLOOKUP($AL433,Sheet2!$C$1:$D$66,2,FALSE)</f>
        <v>699.35505264509493</v>
      </c>
    </row>
    <row r="434" spans="1:39" x14ac:dyDescent="0.25">
      <c r="A434" s="1">
        <v>42466</v>
      </c>
      <c r="B434" s="2">
        <v>18278</v>
      </c>
      <c r="C434" s="3">
        <v>0</v>
      </c>
      <c r="D434" s="4">
        <v>1</v>
      </c>
      <c r="E434" s="5" t="s">
        <v>72</v>
      </c>
      <c r="F434" s="6">
        <v>2738.75</v>
      </c>
      <c r="G434" s="7" t="s">
        <v>22</v>
      </c>
      <c r="H434" s="8" t="s">
        <v>23</v>
      </c>
      <c r="I434" s="9">
        <v>162.00800000000001</v>
      </c>
      <c r="J434" s="6">
        <v>0</v>
      </c>
      <c r="K434" s="6">
        <v>324</v>
      </c>
      <c r="L434" s="6">
        <v>4050.2</v>
      </c>
      <c r="M434" s="6">
        <v>4374.2</v>
      </c>
      <c r="N434" s="10" t="s">
        <v>42</v>
      </c>
      <c r="O434" s="10" t="s">
        <v>162</v>
      </c>
      <c r="P434" s="11" t="s">
        <v>32</v>
      </c>
      <c r="Q434" s="11" t="s">
        <v>73</v>
      </c>
      <c r="R434" s="1">
        <v>42370</v>
      </c>
      <c r="S434" s="1">
        <v>42593</v>
      </c>
      <c r="T434" s="12" t="s">
        <v>25</v>
      </c>
      <c r="U434" s="13" t="s">
        <v>246</v>
      </c>
      <c r="V434" s="13" t="s">
        <v>114</v>
      </c>
      <c r="W434" t="s">
        <v>178</v>
      </c>
      <c r="X434" s="16" t="str">
        <f t="shared" si="62"/>
        <v xml:space="preserve">MEC (Switzerland) - CHE - Geberit - 2016_Aquaclean_2016 - </v>
      </c>
      <c r="Y434" s="17" t="s">
        <v>410</v>
      </c>
      <c r="Z434" s="16" t="str">
        <f t="shared" si="63"/>
        <v>MEC (Switzerland)</v>
      </c>
      <c r="AA434" s="16" t="str">
        <f t="shared" si="64"/>
        <v>MEC (Switzerland) - CHE - Geberit</v>
      </c>
      <c r="AB434" s="16" t="str">
        <f t="shared" si="65"/>
        <v>Xaxis TV_XAXIS-XT-ROLLS-D</v>
      </c>
      <c r="AC434" s="16" t="str">
        <f>VLOOKUP($U434,Sheet3!$A$1:$D$438,3,FALSE)</f>
        <v>04.01.2016</v>
      </c>
      <c r="AD434" s="16" t="str">
        <f>VLOOKUP($U434,Sheet3!$A$1:$D$438,4,FALSE)</f>
        <v>26.06.2016</v>
      </c>
      <c r="AE434" s="20" t="str">
        <f t="shared" si="66"/>
        <v>Xaxis TV_XAXIS-XT-ROLLS-D_März 2016</v>
      </c>
      <c r="AF434" s="20" t="s">
        <v>816</v>
      </c>
      <c r="AG434" s="20" t="str">
        <f t="shared" si="67"/>
        <v>Xaxis TV</v>
      </c>
      <c r="AH434" s="20" t="s">
        <v>420</v>
      </c>
      <c r="AI434" s="21">
        <f t="shared" si="76"/>
        <v>24.999999999999996</v>
      </c>
      <c r="AJ434" s="21">
        <f t="shared" si="77"/>
        <v>4050.2</v>
      </c>
      <c r="AK434" s="22">
        <f t="shared" si="78"/>
        <v>162008</v>
      </c>
      <c r="AL434" s="20" t="s">
        <v>672</v>
      </c>
      <c r="AM434" s="20">
        <f>$AJ434*VLOOKUP($AL434,Sheet2!$C$1:$D$66,2,FALSE)</f>
        <v>1984.598</v>
      </c>
    </row>
    <row r="435" spans="1:39" x14ac:dyDescent="0.25">
      <c r="A435" s="1">
        <v>42466</v>
      </c>
      <c r="B435" s="2">
        <v>18278</v>
      </c>
      <c r="C435" s="3">
        <v>0</v>
      </c>
      <c r="D435" s="4">
        <v>2</v>
      </c>
      <c r="E435" s="5" t="s">
        <v>76</v>
      </c>
      <c r="F435" s="6">
        <v>670.84</v>
      </c>
      <c r="G435" s="7" t="s">
        <v>22</v>
      </c>
      <c r="H435" s="8" t="s">
        <v>23</v>
      </c>
      <c r="I435" s="9">
        <v>41.468000000000004</v>
      </c>
      <c r="J435" s="6">
        <v>0</v>
      </c>
      <c r="K435" s="6">
        <v>82.95</v>
      </c>
      <c r="L435" s="6">
        <v>1036.7</v>
      </c>
      <c r="M435" s="6">
        <v>1119.6500000000001</v>
      </c>
      <c r="N435" s="10" t="s">
        <v>42</v>
      </c>
      <c r="O435" s="10" t="s">
        <v>162</v>
      </c>
      <c r="P435" s="11" t="s">
        <v>32</v>
      </c>
      <c r="Q435" s="11" t="s">
        <v>73</v>
      </c>
      <c r="R435" s="1">
        <v>42370</v>
      </c>
      <c r="S435" s="1">
        <v>42593</v>
      </c>
      <c r="T435" s="12" t="s">
        <v>25</v>
      </c>
      <c r="U435" s="13" t="s">
        <v>246</v>
      </c>
      <c r="V435" s="13" t="s">
        <v>114</v>
      </c>
      <c r="W435" t="s">
        <v>178</v>
      </c>
      <c r="X435" s="16" t="str">
        <f t="shared" si="62"/>
        <v xml:space="preserve">MEC (Switzerland) - CHE - Geberit - 2016_Aquaclean_2016 - </v>
      </c>
      <c r="Y435" s="17" t="s">
        <v>410</v>
      </c>
      <c r="Z435" s="16" t="str">
        <f t="shared" si="63"/>
        <v>MEC (Switzerland)</v>
      </c>
      <c r="AA435" s="16" t="str">
        <f t="shared" si="64"/>
        <v>MEC (Switzerland) - CHE - Geberit</v>
      </c>
      <c r="AB435" s="16" t="str">
        <f t="shared" si="65"/>
        <v>Xaxis TV_XAXIS-XT-ROLLS-F</v>
      </c>
      <c r="AC435" s="16" t="str">
        <f>VLOOKUP($U435,Sheet3!$A$1:$D$438,3,FALSE)</f>
        <v>04.01.2016</v>
      </c>
      <c r="AD435" s="16" t="str">
        <f>VLOOKUP($U435,Sheet3!$A$1:$D$438,4,FALSE)</f>
        <v>26.06.2016</v>
      </c>
      <c r="AE435" s="20" t="str">
        <f t="shared" si="66"/>
        <v>Xaxis TV_XAXIS-XT-ROLLS-F_März 2016</v>
      </c>
      <c r="AF435" s="20" t="s">
        <v>816</v>
      </c>
      <c r="AG435" s="20" t="str">
        <f t="shared" si="67"/>
        <v>Xaxis TV</v>
      </c>
      <c r="AH435" s="20" t="s">
        <v>420</v>
      </c>
      <c r="AI435" s="21">
        <f t="shared" si="76"/>
        <v>25</v>
      </c>
      <c r="AJ435" s="21">
        <f t="shared" si="77"/>
        <v>1036.7</v>
      </c>
      <c r="AK435" s="22">
        <f t="shared" si="78"/>
        <v>41468</v>
      </c>
      <c r="AL435" s="20" t="s">
        <v>672</v>
      </c>
      <c r="AM435" s="20">
        <f>$AJ435*VLOOKUP($AL435,Sheet2!$C$1:$D$66,2,FALSE)</f>
        <v>507.983</v>
      </c>
    </row>
    <row r="436" spans="1:39" x14ac:dyDescent="0.25">
      <c r="A436" s="1">
        <v>42466</v>
      </c>
      <c r="B436" s="2">
        <v>18279</v>
      </c>
      <c r="C436" s="3">
        <v>0</v>
      </c>
      <c r="D436" s="4">
        <v>1</v>
      </c>
      <c r="E436" s="5" t="s">
        <v>96</v>
      </c>
      <c r="F436" s="6">
        <v>0</v>
      </c>
      <c r="G436" s="7" t="s">
        <v>22</v>
      </c>
      <c r="H436" s="8" t="s">
        <v>23</v>
      </c>
      <c r="I436" s="9">
        <v>212.44</v>
      </c>
      <c r="J436" s="6">
        <v>0</v>
      </c>
      <c r="K436" s="6">
        <v>764.8</v>
      </c>
      <c r="L436" s="6">
        <v>9559.7999999999993</v>
      </c>
      <c r="M436" s="6">
        <v>10324.6</v>
      </c>
      <c r="N436" s="10" t="s">
        <v>27</v>
      </c>
      <c r="O436" s="10" t="s">
        <v>162</v>
      </c>
      <c r="P436" s="11" t="s">
        <v>32</v>
      </c>
      <c r="Q436" s="11" t="s">
        <v>73</v>
      </c>
      <c r="R436" s="1">
        <v>42370</v>
      </c>
      <c r="S436" s="1">
        <v>42593</v>
      </c>
      <c r="T436" s="12" t="s">
        <v>25</v>
      </c>
      <c r="U436" s="13" t="s">
        <v>316</v>
      </c>
      <c r="V436" s="13" t="s">
        <v>114</v>
      </c>
      <c r="W436" t="s">
        <v>179</v>
      </c>
      <c r="X436" s="16" t="str">
        <f t="shared" si="62"/>
        <v xml:space="preserve">MEC (Switzerland) - CHE - L'oreal - 2016_Casting_Creme_Gloss_February/March - </v>
      </c>
      <c r="Y436" s="17" t="s">
        <v>410</v>
      </c>
      <c r="Z436" s="16" t="str">
        <f t="shared" si="63"/>
        <v>MEC (Switzerland)</v>
      </c>
      <c r="AA436" s="16" t="str">
        <f t="shared" si="64"/>
        <v>MEC (Switzerland) - CHE - L'oreal</v>
      </c>
      <c r="AB436" s="16" t="str">
        <f t="shared" si="65"/>
        <v>Xaxis TV_XAXIS-XT-MULTI-D</v>
      </c>
      <c r="AC436" s="16" t="str">
        <f>VLOOKUP($U436,Sheet3!$A$1:$D$438,3,FALSE)</f>
        <v>29.02.2016</v>
      </c>
      <c r="AD436" s="16" t="str">
        <f>VLOOKUP($U436,Sheet3!$A$1:$D$438,4,FALSE)</f>
        <v>17.04.2016</v>
      </c>
      <c r="AE436" s="20" t="str">
        <f t="shared" si="66"/>
        <v>Xaxis TV_XAXIS-XT-MULTI-D_März 2016</v>
      </c>
      <c r="AF436" s="20" t="s">
        <v>816</v>
      </c>
      <c r="AG436" s="20" t="str">
        <f t="shared" si="67"/>
        <v>Xaxis TV</v>
      </c>
      <c r="AH436" s="20" t="s">
        <v>420</v>
      </c>
      <c r="AI436" s="21">
        <f t="shared" si="76"/>
        <v>45</v>
      </c>
      <c r="AJ436" s="21">
        <f t="shared" si="77"/>
        <v>9559.7999999999993</v>
      </c>
      <c r="AK436" s="22">
        <f t="shared" si="78"/>
        <v>212440</v>
      </c>
      <c r="AL436" s="20" t="s">
        <v>673</v>
      </c>
      <c r="AM436" s="20">
        <f>$AJ436*VLOOKUP($AL436,Sheet2!$C$1:$D$66,2,FALSE)</f>
        <v>7169.8499999999995</v>
      </c>
    </row>
    <row r="437" spans="1:39" x14ac:dyDescent="0.25">
      <c r="A437" s="1">
        <v>42466</v>
      </c>
      <c r="B437" s="2">
        <v>18280</v>
      </c>
      <c r="C437" s="3">
        <v>0</v>
      </c>
      <c r="D437" s="4">
        <v>2</v>
      </c>
      <c r="E437" s="5" t="s">
        <v>96</v>
      </c>
      <c r="F437" s="6">
        <v>0</v>
      </c>
      <c r="G437" s="7" t="s">
        <v>22</v>
      </c>
      <c r="H437" s="8" t="s">
        <v>23</v>
      </c>
      <c r="I437" s="9">
        <v>79.852000000000004</v>
      </c>
      <c r="J437" s="6">
        <v>0</v>
      </c>
      <c r="K437" s="6">
        <v>287.45</v>
      </c>
      <c r="L437" s="6">
        <v>3593.35</v>
      </c>
      <c r="M437" s="6">
        <v>3880.8</v>
      </c>
      <c r="N437" s="10" t="s">
        <v>27</v>
      </c>
      <c r="O437" s="10" t="s">
        <v>162</v>
      </c>
      <c r="P437" s="11" t="s">
        <v>32</v>
      </c>
      <c r="Q437" s="11" t="s">
        <v>73</v>
      </c>
      <c r="R437" s="1">
        <v>42370</v>
      </c>
      <c r="S437" s="1">
        <v>42593</v>
      </c>
      <c r="T437" s="12" t="s">
        <v>25</v>
      </c>
      <c r="U437" s="13" t="s">
        <v>317</v>
      </c>
      <c r="V437" s="13" t="s">
        <v>114</v>
      </c>
      <c r="W437" t="s">
        <v>179</v>
      </c>
      <c r="X437" s="16" t="str">
        <f t="shared" ref="X437:X500" si="79">CONCATENATE(W437," - ","2016_",U437," - ")</f>
        <v xml:space="preserve">MEC (Switzerland) - CHE - L'oreal - 2016_Micellar_Water_F2 - </v>
      </c>
      <c r="Y437" s="17" t="s">
        <v>410</v>
      </c>
      <c r="Z437" s="16" t="str">
        <f t="shared" ref="Z437:Z500" si="80">O437</f>
        <v>MEC (Switzerland)</v>
      </c>
      <c r="AA437" s="16" t="str">
        <f t="shared" ref="AA437:AA500" si="81">W437</f>
        <v>MEC (Switzerland) - CHE - L'oreal</v>
      </c>
      <c r="AB437" s="16" t="str">
        <f t="shared" ref="AB437:AB500" si="82">CONCATENATE(Q437,"_",E437)</f>
        <v>Xaxis TV_XAXIS-XT-MULTI-D</v>
      </c>
      <c r="AC437" s="16" t="str">
        <f>VLOOKUP($U437,Sheet3!$A$1:$D$438,3,FALSE)</f>
        <v>21.03.2016</v>
      </c>
      <c r="AD437" s="16" t="str">
        <f>VLOOKUP($U437,Sheet3!$A$1:$D$438,4,FALSE)</f>
        <v>10.04.2016</v>
      </c>
      <c r="AE437" s="20" t="str">
        <f t="shared" ref="AE437:AE500" si="83">CONCATENATE(AB437,"_",V437)</f>
        <v>Xaxis TV_XAXIS-XT-MULTI-D_März 2016</v>
      </c>
      <c r="AF437" s="20" t="s">
        <v>816</v>
      </c>
      <c r="AG437" s="20" t="str">
        <f t="shared" ref="AG437:AG500" si="84">Q437</f>
        <v>Xaxis TV</v>
      </c>
      <c r="AH437" s="20" t="s">
        <v>420</v>
      </c>
      <c r="AI437" s="21">
        <f t="shared" si="76"/>
        <v>45.000125231678602</v>
      </c>
      <c r="AJ437" s="21">
        <f t="shared" si="77"/>
        <v>3593.35</v>
      </c>
      <c r="AK437" s="22">
        <f t="shared" si="78"/>
        <v>79852</v>
      </c>
      <c r="AL437" s="20" t="s">
        <v>673</v>
      </c>
      <c r="AM437" s="20">
        <f>$AJ437*VLOOKUP($AL437,Sheet2!$C$1:$D$66,2,FALSE)</f>
        <v>2695.0124999999998</v>
      </c>
    </row>
    <row r="438" spans="1:39" x14ac:dyDescent="0.25">
      <c r="A438" s="1">
        <v>42466</v>
      </c>
      <c r="B438" s="2">
        <v>18280</v>
      </c>
      <c r="C438" s="3">
        <v>0</v>
      </c>
      <c r="D438" s="4">
        <v>3</v>
      </c>
      <c r="E438" s="5" t="s">
        <v>110</v>
      </c>
      <c r="F438" s="6">
        <v>0</v>
      </c>
      <c r="G438" s="7" t="s">
        <v>22</v>
      </c>
      <c r="H438" s="8" t="s">
        <v>23</v>
      </c>
      <c r="I438" s="9">
        <v>34.317999999999998</v>
      </c>
      <c r="J438" s="6">
        <v>0</v>
      </c>
      <c r="K438" s="6">
        <v>123.55</v>
      </c>
      <c r="L438" s="6">
        <v>1544.3</v>
      </c>
      <c r="M438" s="6">
        <v>1667.85</v>
      </c>
      <c r="N438" s="10" t="s">
        <v>27</v>
      </c>
      <c r="O438" s="10" t="s">
        <v>162</v>
      </c>
      <c r="P438" s="11" t="s">
        <v>32</v>
      </c>
      <c r="Q438" s="11" t="s">
        <v>73</v>
      </c>
      <c r="R438" s="1">
        <v>42370</v>
      </c>
      <c r="S438" s="1">
        <v>42593</v>
      </c>
      <c r="T438" s="12" t="s">
        <v>25</v>
      </c>
      <c r="U438" s="13" t="s">
        <v>317</v>
      </c>
      <c r="V438" s="13" t="s">
        <v>114</v>
      </c>
      <c r="W438" t="s">
        <v>179</v>
      </c>
      <c r="X438" s="16" t="str">
        <f t="shared" si="79"/>
        <v xml:space="preserve">MEC (Switzerland) - CHE - L'oreal - 2016_Micellar_Water_F2 - </v>
      </c>
      <c r="Y438" s="17" t="s">
        <v>410</v>
      </c>
      <c r="Z438" s="16" t="str">
        <f t="shared" si="80"/>
        <v>MEC (Switzerland)</v>
      </c>
      <c r="AA438" s="16" t="str">
        <f t="shared" si="81"/>
        <v>MEC (Switzerland) - CHE - L'oreal</v>
      </c>
      <c r="AB438" s="16" t="str">
        <f t="shared" si="82"/>
        <v>Xaxis TV_XAXIS-XT-MULTI-F</v>
      </c>
      <c r="AC438" s="16" t="str">
        <f>VLOOKUP($U438,Sheet3!$A$1:$D$438,3,FALSE)</f>
        <v>21.03.2016</v>
      </c>
      <c r="AD438" s="16" t="str">
        <f>VLOOKUP($U438,Sheet3!$A$1:$D$438,4,FALSE)</f>
        <v>10.04.2016</v>
      </c>
      <c r="AE438" s="20" t="str">
        <f t="shared" si="83"/>
        <v>Xaxis TV_XAXIS-XT-MULTI-F_März 2016</v>
      </c>
      <c r="AF438" s="20" t="s">
        <v>816</v>
      </c>
      <c r="AG438" s="20" t="str">
        <f t="shared" si="84"/>
        <v>Xaxis TV</v>
      </c>
      <c r="AH438" s="20" t="s">
        <v>420</v>
      </c>
      <c r="AI438" s="21">
        <f t="shared" si="76"/>
        <v>44.999708607727719</v>
      </c>
      <c r="AJ438" s="21">
        <f t="shared" si="77"/>
        <v>1544.3</v>
      </c>
      <c r="AK438" s="22">
        <f t="shared" si="78"/>
        <v>34318</v>
      </c>
      <c r="AL438" s="20" t="s">
        <v>673</v>
      </c>
      <c r="AM438" s="20">
        <f>$AJ438*VLOOKUP($AL438,Sheet2!$C$1:$D$66,2,FALSE)</f>
        <v>1158.2249999999999</v>
      </c>
    </row>
    <row r="439" spans="1:39" x14ac:dyDescent="0.25">
      <c r="A439" s="1">
        <v>42466</v>
      </c>
      <c r="B439" s="2">
        <v>18281</v>
      </c>
      <c r="C439" s="3">
        <v>0</v>
      </c>
      <c r="D439" s="4">
        <v>5</v>
      </c>
      <c r="E439" s="5" t="s">
        <v>35</v>
      </c>
      <c r="F439" s="6">
        <v>721.56</v>
      </c>
      <c r="G439" s="7" t="s">
        <v>22</v>
      </c>
      <c r="H439" s="8" t="s">
        <v>23</v>
      </c>
      <c r="I439" s="9">
        <v>57.143000000000001</v>
      </c>
      <c r="J439" s="6">
        <v>0</v>
      </c>
      <c r="K439" s="6">
        <v>160</v>
      </c>
      <c r="L439" s="6">
        <v>2000</v>
      </c>
      <c r="M439" s="6">
        <v>2160</v>
      </c>
      <c r="N439" s="10" t="s">
        <v>27</v>
      </c>
      <c r="O439" s="10" t="s">
        <v>162</v>
      </c>
      <c r="P439" s="11" t="s">
        <v>32</v>
      </c>
      <c r="Q439" s="11" t="s">
        <v>37</v>
      </c>
      <c r="R439" s="1">
        <v>42370</v>
      </c>
      <c r="S439" s="1">
        <v>42593</v>
      </c>
      <c r="T439" s="12" t="s">
        <v>25</v>
      </c>
      <c r="U439" s="13" t="s">
        <v>313</v>
      </c>
      <c r="V439" s="13" t="s">
        <v>114</v>
      </c>
      <c r="W439" t="s">
        <v>179</v>
      </c>
      <c r="X439" s="16" t="str">
        <f t="shared" si="79"/>
        <v xml:space="preserve">MEC (Switzerland) - CHE - L'oreal - 2016_Biotherm_Wonder_Women_V2 - </v>
      </c>
      <c r="Y439" s="17" t="s">
        <v>410</v>
      </c>
      <c r="Z439" s="16" t="str">
        <f t="shared" si="80"/>
        <v>MEC (Switzerland)</v>
      </c>
      <c r="AA439" s="16" t="str">
        <f t="shared" si="81"/>
        <v>MEC (Switzerland) - CHE - L'oreal</v>
      </c>
      <c r="AB439" s="16" t="str">
        <f t="shared" si="82"/>
        <v>Xaxis Mobile_XAXIS-XM-INST-D</v>
      </c>
      <c r="AC439" s="16" t="str">
        <f>VLOOKUP($U439,Sheet3!$A$1:$D$438,3,FALSE)</f>
        <v>29.02.2016</v>
      </c>
      <c r="AD439" s="16" t="str">
        <f>VLOOKUP($U439,Sheet3!$A$1:$D$438,4,FALSE)</f>
        <v>27.03.2016</v>
      </c>
      <c r="AE439" s="20" t="str">
        <f t="shared" si="83"/>
        <v>Xaxis Mobile_XAXIS-XM-INST-D_März 2016</v>
      </c>
      <c r="AF439" s="20" t="s">
        <v>416</v>
      </c>
      <c r="AG439" s="20" t="str">
        <f t="shared" si="84"/>
        <v>Xaxis Mobile</v>
      </c>
      <c r="AH439" s="20" t="s">
        <v>420</v>
      </c>
      <c r="AI439" s="21">
        <f t="shared" si="76"/>
        <v>34.999912500218748</v>
      </c>
      <c r="AJ439" s="21">
        <f t="shared" si="77"/>
        <v>2000</v>
      </c>
      <c r="AK439" s="22">
        <f t="shared" si="78"/>
        <v>57143</v>
      </c>
      <c r="AL439" s="20" t="s">
        <v>670</v>
      </c>
      <c r="AM439" s="20">
        <f>$AJ439*VLOOKUP($AL439,Sheet2!$C$1:$D$66,2,FALSE)</f>
        <v>680</v>
      </c>
    </row>
    <row r="440" spans="1:39" x14ac:dyDescent="0.25">
      <c r="A440" s="1">
        <v>42466</v>
      </c>
      <c r="B440" s="2">
        <v>18281</v>
      </c>
      <c r="C440" s="3">
        <v>0</v>
      </c>
      <c r="D440" s="4">
        <v>7</v>
      </c>
      <c r="E440" s="5" t="s">
        <v>35</v>
      </c>
      <c r="F440" s="6">
        <v>280.60000000000002</v>
      </c>
      <c r="G440" s="7" t="s">
        <v>22</v>
      </c>
      <c r="H440" s="8" t="s">
        <v>23</v>
      </c>
      <c r="I440" s="9">
        <v>22.222000000000001</v>
      </c>
      <c r="J440" s="6">
        <v>0</v>
      </c>
      <c r="K440" s="6">
        <v>80</v>
      </c>
      <c r="L440" s="6">
        <v>1000</v>
      </c>
      <c r="M440" s="6">
        <v>1080</v>
      </c>
      <c r="N440" s="10" t="s">
        <v>27</v>
      </c>
      <c r="O440" s="10" t="s">
        <v>162</v>
      </c>
      <c r="P440" s="11" t="s">
        <v>32</v>
      </c>
      <c r="Q440" s="11" t="s">
        <v>37</v>
      </c>
      <c r="R440" s="1">
        <v>42370</v>
      </c>
      <c r="S440" s="1">
        <v>42593</v>
      </c>
      <c r="T440" s="12" t="s">
        <v>25</v>
      </c>
      <c r="U440" s="13" t="s">
        <v>313</v>
      </c>
      <c r="V440" s="13" t="s">
        <v>114</v>
      </c>
      <c r="W440" t="s">
        <v>179</v>
      </c>
      <c r="X440" s="16" t="str">
        <f t="shared" si="79"/>
        <v xml:space="preserve">MEC (Switzerland) - CHE - L'oreal - 2016_Biotherm_Wonder_Women_V2 - </v>
      </c>
      <c r="Y440" s="17" t="s">
        <v>410</v>
      </c>
      <c r="Z440" s="16" t="str">
        <f t="shared" si="80"/>
        <v>MEC (Switzerland)</v>
      </c>
      <c r="AA440" s="16" t="str">
        <f t="shared" si="81"/>
        <v>MEC (Switzerland) - CHE - L'oreal</v>
      </c>
      <c r="AB440" s="16" t="str">
        <f t="shared" si="82"/>
        <v>Xaxis Mobile_XAXIS-XM-INST-D</v>
      </c>
      <c r="AC440" s="16" t="str">
        <f>VLOOKUP($U440,Sheet3!$A$1:$D$438,3,FALSE)</f>
        <v>29.02.2016</v>
      </c>
      <c r="AD440" s="16" t="str">
        <f>VLOOKUP($U440,Sheet3!$A$1:$D$438,4,FALSE)</f>
        <v>27.03.2016</v>
      </c>
      <c r="AE440" s="20" t="str">
        <f t="shared" si="83"/>
        <v>Xaxis Mobile_XAXIS-XM-INST-D_März 2016</v>
      </c>
      <c r="AF440" s="20" t="s">
        <v>416</v>
      </c>
      <c r="AG440" s="20" t="str">
        <f t="shared" si="84"/>
        <v>Xaxis Mobile</v>
      </c>
      <c r="AH440" s="20" t="s">
        <v>420</v>
      </c>
      <c r="AI440" s="21">
        <f t="shared" si="76"/>
        <v>45.000450004500046</v>
      </c>
      <c r="AJ440" s="21">
        <f t="shared" si="77"/>
        <v>1000</v>
      </c>
      <c r="AK440" s="22">
        <f t="shared" si="78"/>
        <v>22222</v>
      </c>
      <c r="AL440" s="20" t="s">
        <v>670</v>
      </c>
      <c r="AM440" s="20">
        <f>$AJ440*VLOOKUP($AL440,Sheet2!$C$1:$D$66,2,FALSE)</f>
        <v>340</v>
      </c>
    </row>
    <row r="441" spans="1:39" x14ac:dyDescent="0.25">
      <c r="A441" s="1">
        <v>42466</v>
      </c>
      <c r="B441" s="2">
        <v>18281</v>
      </c>
      <c r="C441" s="3">
        <v>0</v>
      </c>
      <c r="D441" s="4">
        <v>6</v>
      </c>
      <c r="E441" s="5" t="s">
        <v>39</v>
      </c>
      <c r="F441" s="6">
        <v>182.14</v>
      </c>
      <c r="G441" s="7" t="s">
        <v>22</v>
      </c>
      <c r="H441" s="8" t="s">
        <v>23</v>
      </c>
      <c r="I441" s="9">
        <v>14.285</v>
      </c>
      <c r="J441" s="6">
        <v>0</v>
      </c>
      <c r="K441" s="6">
        <v>40</v>
      </c>
      <c r="L441" s="6">
        <v>500</v>
      </c>
      <c r="M441" s="6">
        <v>540</v>
      </c>
      <c r="N441" s="10" t="s">
        <v>27</v>
      </c>
      <c r="O441" s="10" t="s">
        <v>162</v>
      </c>
      <c r="P441" s="11" t="s">
        <v>32</v>
      </c>
      <c r="Q441" s="11" t="s">
        <v>37</v>
      </c>
      <c r="R441" s="1">
        <v>42370</v>
      </c>
      <c r="S441" s="1">
        <v>42593</v>
      </c>
      <c r="T441" s="12" t="s">
        <v>25</v>
      </c>
      <c r="U441" s="13" t="s">
        <v>313</v>
      </c>
      <c r="V441" s="13" t="s">
        <v>114</v>
      </c>
      <c r="W441" t="s">
        <v>179</v>
      </c>
      <c r="X441" s="16" t="str">
        <f t="shared" si="79"/>
        <v xml:space="preserve">MEC (Switzerland) - CHE - L'oreal - 2016_Biotherm_Wonder_Women_V2 - </v>
      </c>
      <c r="Y441" s="17" t="s">
        <v>410</v>
      </c>
      <c r="Z441" s="16" t="str">
        <f t="shared" si="80"/>
        <v>MEC (Switzerland)</v>
      </c>
      <c r="AA441" s="16" t="str">
        <f t="shared" si="81"/>
        <v>MEC (Switzerland) - CHE - L'oreal</v>
      </c>
      <c r="AB441" s="16" t="str">
        <f t="shared" si="82"/>
        <v>Xaxis Mobile_XAXIS-XM-INST-F</v>
      </c>
      <c r="AC441" s="16" t="str">
        <f>VLOOKUP($U441,Sheet3!$A$1:$D$438,3,FALSE)</f>
        <v>29.02.2016</v>
      </c>
      <c r="AD441" s="16" t="str">
        <f>VLOOKUP($U441,Sheet3!$A$1:$D$438,4,FALSE)</f>
        <v>27.03.2016</v>
      </c>
      <c r="AE441" s="20" t="str">
        <f t="shared" si="83"/>
        <v>Xaxis Mobile_XAXIS-XM-INST-F_März 2016</v>
      </c>
      <c r="AF441" s="20" t="s">
        <v>416</v>
      </c>
      <c r="AG441" s="20" t="str">
        <f t="shared" si="84"/>
        <v>Xaxis Mobile</v>
      </c>
      <c r="AH441" s="20" t="s">
        <v>420</v>
      </c>
      <c r="AI441" s="21">
        <f t="shared" si="76"/>
        <v>35.001750087504377</v>
      </c>
      <c r="AJ441" s="21">
        <f t="shared" si="77"/>
        <v>500</v>
      </c>
      <c r="AK441" s="22">
        <f t="shared" si="78"/>
        <v>14285</v>
      </c>
      <c r="AL441" s="20" t="s">
        <v>670</v>
      </c>
      <c r="AM441" s="20">
        <f>$AJ441*VLOOKUP($AL441,Sheet2!$C$1:$D$66,2,FALSE)</f>
        <v>170</v>
      </c>
    </row>
    <row r="442" spans="1:39" x14ac:dyDescent="0.25">
      <c r="A442" s="1">
        <v>42466</v>
      </c>
      <c r="B442" s="2">
        <v>18281</v>
      </c>
      <c r="C442" s="3">
        <v>0</v>
      </c>
      <c r="D442" s="4">
        <v>8</v>
      </c>
      <c r="E442" s="5" t="s">
        <v>39</v>
      </c>
      <c r="F442" s="6">
        <v>141.66999999999999</v>
      </c>
      <c r="G442" s="7" t="s">
        <v>22</v>
      </c>
      <c r="H442" s="8" t="s">
        <v>23</v>
      </c>
      <c r="I442" s="9">
        <v>11.111000000000001</v>
      </c>
      <c r="J442" s="6">
        <v>0</v>
      </c>
      <c r="K442" s="6">
        <v>40</v>
      </c>
      <c r="L442" s="6">
        <v>500</v>
      </c>
      <c r="M442" s="6">
        <v>540</v>
      </c>
      <c r="N442" s="10" t="s">
        <v>27</v>
      </c>
      <c r="O442" s="10" t="s">
        <v>162</v>
      </c>
      <c r="P442" s="11" t="s">
        <v>32</v>
      </c>
      <c r="Q442" s="11" t="s">
        <v>37</v>
      </c>
      <c r="R442" s="1">
        <v>42370</v>
      </c>
      <c r="S442" s="1">
        <v>42593</v>
      </c>
      <c r="T442" s="12" t="s">
        <v>25</v>
      </c>
      <c r="U442" s="13" t="s">
        <v>313</v>
      </c>
      <c r="V442" s="13" t="s">
        <v>114</v>
      </c>
      <c r="W442" t="s">
        <v>179</v>
      </c>
      <c r="X442" s="16" t="str">
        <f t="shared" si="79"/>
        <v xml:space="preserve">MEC (Switzerland) - CHE - L'oreal - 2016_Biotherm_Wonder_Women_V2 - </v>
      </c>
      <c r="Y442" s="17" t="s">
        <v>410</v>
      </c>
      <c r="Z442" s="16" t="str">
        <f t="shared" si="80"/>
        <v>MEC (Switzerland)</v>
      </c>
      <c r="AA442" s="16" t="str">
        <f t="shared" si="81"/>
        <v>MEC (Switzerland) - CHE - L'oreal</v>
      </c>
      <c r="AB442" s="16" t="str">
        <f t="shared" si="82"/>
        <v>Xaxis Mobile_XAXIS-XM-INST-F</v>
      </c>
      <c r="AC442" s="16" t="str">
        <f>VLOOKUP($U442,Sheet3!$A$1:$D$438,3,FALSE)</f>
        <v>29.02.2016</v>
      </c>
      <c r="AD442" s="16" t="str">
        <f>VLOOKUP($U442,Sheet3!$A$1:$D$438,4,FALSE)</f>
        <v>27.03.2016</v>
      </c>
      <c r="AE442" s="20" t="str">
        <f t="shared" si="83"/>
        <v>Xaxis Mobile_XAXIS-XM-INST-F_März 2016</v>
      </c>
      <c r="AF442" s="20" t="s">
        <v>416</v>
      </c>
      <c r="AG442" s="20" t="str">
        <f t="shared" si="84"/>
        <v>Xaxis Mobile</v>
      </c>
      <c r="AH442" s="20" t="s">
        <v>420</v>
      </c>
      <c r="AI442" s="21">
        <f t="shared" si="76"/>
        <v>45.000450004500046</v>
      </c>
      <c r="AJ442" s="21">
        <f t="shared" si="77"/>
        <v>500</v>
      </c>
      <c r="AK442" s="22">
        <f t="shared" si="78"/>
        <v>11111</v>
      </c>
      <c r="AL442" s="20" t="s">
        <v>670</v>
      </c>
      <c r="AM442" s="20">
        <f>$AJ442*VLOOKUP($AL442,Sheet2!$C$1:$D$66,2,FALSE)</f>
        <v>170</v>
      </c>
    </row>
    <row r="443" spans="1:39" x14ac:dyDescent="0.25">
      <c r="A443" s="1">
        <v>42466</v>
      </c>
      <c r="B443" s="2">
        <v>18281</v>
      </c>
      <c r="C443" s="3">
        <v>0</v>
      </c>
      <c r="D443" s="4">
        <v>1</v>
      </c>
      <c r="E443" s="5" t="s">
        <v>96</v>
      </c>
      <c r="F443" s="6">
        <v>0</v>
      </c>
      <c r="G443" s="7" t="s">
        <v>22</v>
      </c>
      <c r="H443" s="8" t="s">
        <v>23</v>
      </c>
      <c r="I443" s="9">
        <v>66.667000000000002</v>
      </c>
      <c r="J443" s="6">
        <v>0</v>
      </c>
      <c r="K443" s="6">
        <v>240</v>
      </c>
      <c r="L443" s="6">
        <v>3000</v>
      </c>
      <c r="M443" s="6">
        <v>3240</v>
      </c>
      <c r="N443" s="10" t="s">
        <v>27</v>
      </c>
      <c r="O443" s="10" t="s">
        <v>162</v>
      </c>
      <c r="P443" s="11" t="s">
        <v>32</v>
      </c>
      <c r="Q443" s="11" t="s">
        <v>73</v>
      </c>
      <c r="R443" s="1">
        <v>42370</v>
      </c>
      <c r="S443" s="1">
        <v>42593</v>
      </c>
      <c r="T443" s="12" t="s">
        <v>25</v>
      </c>
      <c r="U443" s="13" t="s">
        <v>313</v>
      </c>
      <c r="V443" s="13" t="s">
        <v>114</v>
      </c>
      <c r="W443" t="s">
        <v>179</v>
      </c>
      <c r="X443" s="16" t="str">
        <f t="shared" si="79"/>
        <v xml:space="preserve">MEC (Switzerland) - CHE - L'oreal - 2016_Biotherm_Wonder_Women_V2 - </v>
      </c>
      <c r="Y443" s="17" t="s">
        <v>410</v>
      </c>
      <c r="Z443" s="16" t="str">
        <f t="shared" si="80"/>
        <v>MEC (Switzerland)</v>
      </c>
      <c r="AA443" s="16" t="str">
        <f t="shared" si="81"/>
        <v>MEC (Switzerland) - CHE - L'oreal</v>
      </c>
      <c r="AB443" s="16" t="str">
        <f t="shared" si="82"/>
        <v>Xaxis TV_XAXIS-XT-MULTI-D</v>
      </c>
      <c r="AC443" s="16" t="str">
        <f>VLOOKUP($U443,Sheet3!$A$1:$D$438,3,FALSE)</f>
        <v>29.02.2016</v>
      </c>
      <c r="AD443" s="16" t="str">
        <f>VLOOKUP($U443,Sheet3!$A$1:$D$438,4,FALSE)</f>
        <v>27.03.2016</v>
      </c>
      <c r="AE443" s="20" t="str">
        <f t="shared" si="83"/>
        <v>Xaxis TV_XAXIS-XT-MULTI-D_März 2016</v>
      </c>
      <c r="AF443" s="20" t="s">
        <v>816</v>
      </c>
      <c r="AG443" s="20" t="str">
        <f t="shared" si="84"/>
        <v>Xaxis TV</v>
      </c>
      <c r="AH443" s="20" t="s">
        <v>420</v>
      </c>
      <c r="AI443" s="21">
        <f t="shared" si="76"/>
        <v>44.999775001124995</v>
      </c>
      <c r="AJ443" s="21">
        <f t="shared" si="77"/>
        <v>3000</v>
      </c>
      <c r="AK443" s="22">
        <f t="shared" si="78"/>
        <v>66667</v>
      </c>
      <c r="AL443" s="20" t="s">
        <v>673</v>
      </c>
      <c r="AM443" s="20">
        <f>$AJ443*VLOOKUP($AL443,Sheet2!$C$1:$D$66,2,FALSE)</f>
        <v>2250</v>
      </c>
    </row>
    <row r="444" spans="1:39" x14ac:dyDescent="0.25">
      <c r="A444" s="1">
        <v>42466</v>
      </c>
      <c r="B444" s="2">
        <v>18281</v>
      </c>
      <c r="C444" s="3">
        <v>0</v>
      </c>
      <c r="D444" s="4">
        <v>2</v>
      </c>
      <c r="E444" s="5" t="s">
        <v>96</v>
      </c>
      <c r="F444" s="6">
        <v>0</v>
      </c>
      <c r="G444" s="7" t="s">
        <v>22</v>
      </c>
      <c r="H444" s="8" t="s">
        <v>23</v>
      </c>
      <c r="I444" s="9">
        <v>44.444000000000003</v>
      </c>
      <c r="J444" s="6">
        <v>0</v>
      </c>
      <c r="K444" s="6">
        <v>160</v>
      </c>
      <c r="L444" s="6">
        <v>2000</v>
      </c>
      <c r="M444" s="6">
        <v>2160</v>
      </c>
      <c r="N444" s="10" t="s">
        <v>27</v>
      </c>
      <c r="O444" s="10" t="s">
        <v>162</v>
      </c>
      <c r="P444" s="11" t="s">
        <v>32</v>
      </c>
      <c r="Q444" s="11" t="s">
        <v>73</v>
      </c>
      <c r="R444" s="1">
        <v>42370</v>
      </c>
      <c r="S444" s="1">
        <v>42593</v>
      </c>
      <c r="T444" s="12" t="s">
        <v>25</v>
      </c>
      <c r="U444" s="13" t="s">
        <v>313</v>
      </c>
      <c r="V444" s="13" t="s">
        <v>114</v>
      </c>
      <c r="W444" t="s">
        <v>179</v>
      </c>
      <c r="X444" s="16" t="str">
        <f t="shared" si="79"/>
        <v xml:space="preserve">MEC (Switzerland) - CHE - L'oreal - 2016_Biotherm_Wonder_Women_V2 - </v>
      </c>
      <c r="Y444" s="17" t="s">
        <v>410</v>
      </c>
      <c r="Z444" s="16" t="str">
        <f t="shared" si="80"/>
        <v>MEC (Switzerland)</v>
      </c>
      <c r="AA444" s="16" t="str">
        <f t="shared" si="81"/>
        <v>MEC (Switzerland) - CHE - L'oreal</v>
      </c>
      <c r="AB444" s="16" t="str">
        <f t="shared" si="82"/>
        <v>Xaxis TV_XAXIS-XT-MULTI-D</v>
      </c>
      <c r="AC444" s="16" t="str">
        <f>VLOOKUP($U444,Sheet3!$A$1:$D$438,3,FALSE)</f>
        <v>29.02.2016</v>
      </c>
      <c r="AD444" s="16" t="str">
        <f>VLOOKUP($U444,Sheet3!$A$1:$D$438,4,FALSE)</f>
        <v>27.03.2016</v>
      </c>
      <c r="AE444" s="20" t="str">
        <f t="shared" si="83"/>
        <v>Xaxis TV_XAXIS-XT-MULTI-D_März 2016</v>
      </c>
      <c r="AF444" s="20" t="s">
        <v>816</v>
      </c>
      <c r="AG444" s="20" t="str">
        <f t="shared" si="84"/>
        <v>Xaxis TV</v>
      </c>
      <c r="AH444" s="20" t="s">
        <v>420</v>
      </c>
      <c r="AI444" s="21">
        <f t="shared" si="76"/>
        <v>45.000450004500046</v>
      </c>
      <c r="AJ444" s="21">
        <f t="shared" si="77"/>
        <v>2000</v>
      </c>
      <c r="AK444" s="22">
        <f t="shared" si="78"/>
        <v>44444</v>
      </c>
      <c r="AL444" s="20" t="s">
        <v>673</v>
      </c>
      <c r="AM444" s="20">
        <f>$AJ444*VLOOKUP($AL444,Sheet2!$C$1:$D$66,2,FALSE)</f>
        <v>1500</v>
      </c>
    </row>
    <row r="445" spans="1:39" x14ac:dyDescent="0.25">
      <c r="A445" s="1">
        <v>42466</v>
      </c>
      <c r="B445" s="2">
        <v>18281</v>
      </c>
      <c r="C445" s="3">
        <v>0</v>
      </c>
      <c r="D445" s="4">
        <v>3</v>
      </c>
      <c r="E445" s="5" t="s">
        <v>110</v>
      </c>
      <c r="F445" s="6">
        <v>0</v>
      </c>
      <c r="G445" s="7" t="s">
        <v>22</v>
      </c>
      <c r="H445" s="8" t="s">
        <v>23</v>
      </c>
      <c r="I445" s="9">
        <v>33.332999999999998</v>
      </c>
      <c r="J445" s="6">
        <v>0</v>
      </c>
      <c r="K445" s="6">
        <v>120</v>
      </c>
      <c r="L445" s="6">
        <v>1500</v>
      </c>
      <c r="M445" s="6">
        <v>1620</v>
      </c>
      <c r="N445" s="10" t="s">
        <v>27</v>
      </c>
      <c r="O445" s="10" t="s">
        <v>162</v>
      </c>
      <c r="P445" s="11" t="s">
        <v>32</v>
      </c>
      <c r="Q445" s="11" t="s">
        <v>73</v>
      </c>
      <c r="R445" s="1">
        <v>42370</v>
      </c>
      <c r="S445" s="1">
        <v>42593</v>
      </c>
      <c r="T445" s="12" t="s">
        <v>25</v>
      </c>
      <c r="U445" s="13" t="s">
        <v>313</v>
      </c>
      <c r="V445" s="13" t="s">
        <v>114</v>
      </c>
      <c r="W445" t="s">
        <v>179</v>
      </c>
      <c r="X445" s="16" t="str">
        <f t="shared" si="79"/>
        <v xml:space="preserve">MEC (Switzerland) - CHE - L'oreal - 2016_Biotherm_Wonder_Women_V2 - </v>
      </c>
      <c r="Y445" s="17" t="s">
        <v>410</v>
      </c>
      <c r="Z445" s="16" t="str">
        <f t="shared" si="80"/>
        <v>MEC (Switzerland)</v>
      </c>
      <c r="AA445" s="16" t="str">
        <f t="shared" si="81"/>
        <v>MEC (Switzerland) - CHE - L'oreal</v>
      </c>
      <c r="AB445" s="16" t="str">
        <f t="shared" si="82"/>
        <v>Xaxis TV_XAXIS-XT-MULTI-F</v>
      </c>
      <c r="AC445" s="16" t="str">
        <f>VLOOKUP($U445,Sheet3!$A$1:$D$438,3,FALSE)</f>
        <v>29.02.2016</v>
      </c>
      <c r="AD445" s="16" t="str">
        <f>VLOOKUP($U445,Sheet3!$A$1:$D$438,4,FALSE)</f>
        <v>27.03.2016</v>
      </c>
      <c r="AE445" s="20" t="str">
        <f t="shared" si="83"/>
        <v>Xaxis TV_XAXIS-XT-MULTI-F_März 2016</v>
      </c>
      <c r="AF445" s="20" t="s">
        <v>816</v>
      </c>
      <c r="AG445" s="20" t="str">
        <f t="shared" si="84"/>
        <v>Xaxis TV</v>
      </c>
      <c r="AH445" s="20" t="s">
        <v>420</v>
      </c>
      <c r="AI445" s="21">
        <f t="shared" si="76"/>
        <v>45.000450004500046</v>
      </c>
      <c r="AJ445" s="21">
        <f t="shared" si="77"/>
        <v>1500</v>
      </c>
      <c r="AK445" s="22">
        <f t="shared" si="78"/>
        <v>33333</v>
      </c>
      <c r="AL445" s="20" t="s">
        <v>673</v>
      </c>
      <c r="AM445" s="20">
        <f>$AJ445*VLOOKUP($AL445,Sheet2!$C$1:$D$66,2,FALSE)</f>
        <v>1125</v>
      </c>
    </row>
    <row r="446" spans="1:39" x14ac:dyDescent="0.25">
      <c r="A446" s="1">
        <v>42466</v>
      </c>
      <c r="B446" s="2">
        <v>18281</v>
      </c>
      <c r="C446" s="3">
        <v>0</v>
      </c>
      <c r="D446" s="4">
        <v>4</v>
      </c>
      <c r="E446" s="5" t="s">
        <v>110</v>
      </c>
      <c r="F446" s="6">
        <v>0</v>
      </c>
      <c r="G446" s="7" t="s">
        <v>22</v>
      </c>
      <c r="H446" s="8" t="s">
        <v>23</v>
      </c>
      <c r="I446" s="9">
        <v>11.111000000000001</v>
      </c>
      <c r="J446" s="6">
        <v>0</v>
      </c>
      <c r="K446" s="6">
        <v>40</v>
      </c>
      <c r="L446" s="6">
        <v>500</v>
      </c>
      <c r="M446" s="6">
        <v>540</v>
      </c>
      <c r="N446" s="10" t="s">
        <v>27</v>
      </c>
      <c r="O446" s="10" t="s">
        <v>162</v>
      </c>
      <c r="P446" s="11" t="s">
        <v>32</v>
      </c>
      <c r="Q446" s="11" t="s">
        <v>73</v>
      </c>
      <c r="R446" s="1">
        <v>42370</v>
      </c>
      <c r="S446" s="1">
        <v>42593</v>
      </c>
      <c r="T446" s="12" t="s">
        <v>25</v>
      </c>
      <c r="U446" s="13" t="s">
        <v>313</v>
      </c>
      <c r="V446" s="13" t="s">
        <v>114</v>
      </c>
      <c r="W446" t="s">
        <v>179</v>
      </c>
      <c r="X446" s="16" t="str">
        <f t="shared" si="79"/>
        <v xml:space="preserve">MEC (Switzerland) - CHE - L'oreal - 2016_Biotherm_Wonder_Women_V2 - </v>
      </c>
      <c r="Y446" s="17" t="s">
        <v>410</v>
      </c>
      <c r="Z446" s="16" t="str">
        <f t="shared" si="80"/>
        <v>MEC (Switzerland)</v>
      </c>
      <c r="AA446" s="16" t="str">
        <f t="shared" si="81"/>
        <v>MEC (Switzerland) - CHE - L'oreal</v>
      </c>
      <c r="AB446" s="16" t="str">
        <f t="shared" si="82"/>
        <v>Xaxis TV_XAXIS-XT-MULTI-F</v>
      </c>
      <c r="AC446" s="16" t="str">
        <f>VLOOKUP($U446,Sheet3!$A$1:$D$438,3,FALSE)</f>
        <v>29.02.2016</v>
      </c>
      <c r="AD446" s="16" t="str">
        <f>VLOOKUP($U446,Sheet3!$A$1:$D$438,4,FALSE)</f>
        <v>27.03.2016</v>
      </c>
      <c r="AE446" s="20" t="str">
        <f t="shared" si="83"/>
        <v>Xaxis TV_XAXIS-XT-MULTI-F_März 2016</v>
      </c>
      <c r="AF446" s="20" t="s">
        <v>816</v>
      </c>
      <c r="AG446" s="20" t="str">
        <f t="shared" si="84"/>
        <v>Xaxis TV</v>
      </c>
      <c r="AH446" s="20" t="s">
        <v>420</v>
      </c>
      <c r="AI446" s="21">
        <f t="shared" si="76"/>
        <v>45.000450004500046</v>
      </c>
      <c r="AJ446" s="21">
        <f t="shared" si="77"/>
        <v>500</v>
      </c>
      <c r="AK446" s="22">
        <f t="shared" si="78"/>
        <v>11111</v>
      </c>
      <c r="AL446" s="20" t="s">
        <v>673</v>
      </c>
      <c r="AM446" s="20">
        <f>$AJ446*VLOOKUP($AL446,Sheet2!$C$1:$D$66,2,FALSE)</f>
        <v>375</v>
      </c>
    </row>
    <row r="447" spans="1:39" x14ac:dyDescent="0.25">
      <c r="A447" s="1">
        <v>42466</v>
      </c>
      <c r="B447" s="2">
        <v>18282</v>
      </c>
      <c r="C447" s="3">
        <v>0</v>
      </c>
      <c r="D447" s="4">
        <v>1</v>
      </c>
      <c r="E447" s="5" t="s">
        <v>96</v>
      </c>
      <c r="F447" s="6">
        <v>0</v>
      </c>
      <c r="G447" s="7" t="s">
        <v>22</v>
      </c>
      <c r="H447" s="8" t="s">
        <v>23</v>
      </c>
      <c r="I447" s="9">
        <v>106.983</v>
      </c>
      <c r="J447" s="6">
        <v>0</v>
      </c>
      <c r="K447" s="6">
        <v>385.15</v>
      </c>
      <c r="L447" s="6">
        <v>4814.25</v>
      </c>
      <c r="M447" s="6">
        <v>5199.3999999999996</v>
      </c>
      <c r="N447" s="10" t="s">
        <v>27</v>
      </c>
      <c r="O447" s="10" t="s">
        <v>162</v>
      </c>
      <c r="P447" s="11" t="s">
        <v>32</v>
      </c>
      <c r="Q447" s="11" t="s">
        <v>73</v>
      </c>
      <c r="R447" s="1">
        <v>42370</v>
      </c>
      <c r="S447" s="1">
        <v>42593</v>
      </c>
      <c r="T447" s="12" t="s">
        <v>25</v>
      </c>
      <c r="U447" s="13" t="s">
        <v>320</v>
      </c>
      <c r="V447" s="13" t="s">
        <v>114</v>
      </c>
      <c r="W447" t="s">
        <v>179</v>
      </c>
      <c r="X447" s="16" t="str">
        <f t="shared" si="79"/>
        <v xml:space="preserve">MEC (Switzerland) - CHE - L'oreal - 2016_Dermo_Expertise_Age_Perfect_1._Flight - </v>
      </c>
      <c r="Y447" s="17" t="s">
        <v>410</v>
      </c>
      <c r="Z447" s="16" t="str">
        <f t="shared" si="80"/>
        <v>MEC (Switzerland)</v>
      </c>
      <c r="AA447" s="16" t="str">
        <f t="shared" si="81"/>
        <v>MEC (Switzerland) - CHE - L'oreal</v>
      </c>
      <c r="AB447" s="16" t="str">
        <f t="shared" si="82"/>
        <v>Xaxis TV_XAXIS-XT-MULTI-D</v>
      </c>
      <c r="AC447" s="16" t="str">
        <f>VLOOKUP($U447,Sheet3!$A$1:$D$438,3,FALSE)</f>
        <v>07.03.2016</v>
      </c>
      <c r="AD447" s="16" t="str">
        <f>VLOOKUP($U447,Sheet3!$A$1:$D$438,4,FALSE)</f>
        <v>27.03.2016</v>
      </c>
      <c r="AE447" s="20" t="str">
        <f t="shared" si="83"/>
        <v>Xaxis TV_XAXIS-XT-MULTI-D_März 2016</v>
      </c>
      <c r="AF447" s="20" t="s">
        <v>816</v>
      </c>
      <c r="AG447" s="20" t="str">
        <f t="shared" si="84"/>
        <v>Xaxis TV</v>
      </c>
      <c r="AH447" s="20" t="s">
        <v>420</v>
      </c>
      <c r="AI447" s="21">
        <f t="shared" si="76"/>
        <v>45.000140209192118</v>
      </c>
      <c r="AJ447" s="21">
        <f t="shared" si="77"/>
        <v>4814.25</v>
      </c>
      <c r="AK447" s="22">
        <f t="shared" si="78"/>
        <v>106983</v>
      </c>
      <c r="AL447" s="20" t="s">
        <v>673</v>
      </c>
      <c r="AM447" s="20">
        <f>$AJ447*VLOOKUP($AL447,Sheet2!$C$1:$D$66,2,FALSE)</f>
        <v>3610.6875</v>
      </c>
    </row>
    <row r="448" spans="1:39" x14ac:dyDescent="0.25">
      <c r="A448" s="1">
        <v>42466</v>
      </c>
      <c r="B448" s="2">
        <v>18283</v>
      </c>
      <c r="C448" s="3">
        <v>0</v>
      </c>
      <c r="D448" s="4">
        <v>1</v>
      </c>
      <c r="E448" s="5" t="s">
        <v>110</v>
      </c>
      <c r="F448" s="6">
        <v>0</v>
      </c>
      <c r="G448" s="7" t="s">
        <v>22</v>
      </c>
      <c r="H448" s="8" t="s">
        <v>23</v>
      </c>
      <c r="I448" s="9">
        <v>34.625</v>
      </c>
      <c r="J448" s="6">
        <v>0</v>
      </c>
      <c r="K448" s="6">
        <v>124.65</v>
      </c>
      <c r="L448" s="6">
        <v>1558.15</v>
      </c>
      <c r="M448" s="6">
        <v>1682.8</v>
      </c>
      <c r="N448" s="10" t="s">
        <v>27</v>
      </c>
      <c r="O448" s="10" t="s">
        <v>162</v>
      </c>
      <c r="P448" s="11" t="s">
        <v>32</v>
      </c>
      <c r="Q448" s="11" t="s">
        <v>73</v>
      </c>
      <c r="R448" s="1">
        <v>42370</v>
      </c>
      <c r="S448" s="1">
        <v>42593</v>
      </c>
      <c r="T448" s="12" t="s">
        <v>25</v>
      </c>
      <c r="U448" s="13" t="s">
        <v>327</v>
      </c>
      <c r="V448" s="13" t="s">
        <v>114</v>
      </c>
      <c r="W448" t="s">
        <v>179</v>
      </c>
      <c r="X448" s="16" t="str">
        <f t="shared" si="79"/>
        <v xml:space="preserve">MEC (Switzerland) - CHE - L'oreal - 2016_Garnier_Ultra_Doux_Smarstream_2._Flight - </v>
      </c>
      <c r="Y448" s="17" t="s">
        <v>410</v>
      </c>
      <c r="Z448" s="16" t="str">
        <f t="shared" si="80"/>
        <v>MEC (Switzerland)</v>
      </c>
      <c r="AA448" s="16" t="str">
        <f t="shared" si="81"/>
        <v>MEC (Switzerland) - CHE - L'oreal</v>
      </c>
      <c r="AB448" s="16" t="str">
        <f t="shared" si="82"/>
        <v>Xaxis TV_XAXIS-XT-MULTI-F</v>
      </c>
      <c r="AC448" s="16" t="str">
        <f>VLOOKUP($U448,Sheet3!$A$1:$D$438,3,FALSE)</f>
        <v>14.03.2016</v>
      </c>
      <c r="AD448" s="16" t="str">
        <f>VLOOKUP($U448,Sheet3!$A$1:$D$438,4,FALSE)</f>
        <v>03.04.2016</v>
      </c>
      <c r="AE448" s="20" t="str">
        <f t="shared" si="83"/>
        <v>Xaxis TV_XAXIS-XT-MULTI-F_März 2016</v>
      </c>
      <c r="AF448" s="20" t="s">
        <v>816</v>
      </c>
      <c r="AG448" s="20" t="str">
        <f t="shared" si="84"/>
        <v>Xaxis TV</v>
      </c>
      <c r="AH448" s="20" t="s">
        <v>420</v>
      </c>
      <c r="AI448" s="21">
        <f t="shared" si="76"/>
        <v>45.00072202166065</v>
      </c>
      <c r="AJ448" s="21">
        <f t="shared" si="77"/>
        <v>1558.15</v>
      </c>
      <c r="AK448" s="22">
        <f t="shared" si="78"/>
        <v>34625</v>
      </c>
      <c r="AL448" s="20" t="s">
        <v>673</v>
      </c>
      <c r="AM448" s="20">
        <f>$AJ448*VLOOKUP($AL448,Sheet2!$C$1:$D$66,2,FALSE)</f>
        <v>1168.6125000000002</v>
      </c>
    </row>
    <row r="449" spans="1:39" x14ac:dyDescent="0.25">
      <c r="A449" s="1">
        <v>42466</v>
      </c>
      <c r="B449" s="2">
        <v>18284</v>
      </c>
      <c r="C449" s="3">
        <v>0</v>
      </c>
      <c r="D449" s="4">
        <v>2</v>
      </c>
      <c r="E449" s="5" t="s">
        <v>96</v>
      </c>
      <c r="F449" s="6">
        <v>0</v>
      </c>
      <c r="G449" s="7" t="s">
        <v>22</v>
      </c>
      <c r="H449" s="8" t="s">
        <v>23</v>
      </c>
      <c r="I449" s="9">
        <v>94.352000000000004</v>
      </c>
      <c r="J449" s="6">
        <v>0</v>
      </c>
      <c r="K449" s="6">
        <v>339.65</v>
      </c>
      <c r="L449" s="6">
        <v>4245.8500000000004</v>
      </c>
      <c r="M449" s="6">
        <v>4585.5</v>
      </c>
      <c r="N449" s="10" t="s">
        <v>27</v>
      </c>
      <c r="O449" s="10" t="s">
        <v>162</v>
      </c>
      <c r="P449" s="11" t="s">
        <v>32</v>
      </c>
      <c r="Q449" s="11" t="s">
        <v>73</v>
      </c>
      <c r="R449" s="1">
        <v>42370</v>
      </c>
      <c r="S449" s="1">
        <v>42593</v>
      </c>
      <c r="T449" s="12" t="s">
        <v>25</v>
      </c>
      <c r="U449" s="13" t="s">
        <v>300</v>
      </c>
      <c r="V449" s="13" t="s">
        <v>114</v>
      </c>
      <c r="W449" t="s">
        <v>179</v>
      </c>
      <c r="X449" s="16" t="str">
        <f t="shared" si="79"/>
        <v xml:space="preserve">MEC (Switzerland) - CHE - L'oreal - 2016_Micellar_Water_F1 - </v>
      </c>
      <c r="Y449" s="17" t="s">
        <v>410</v>
      </c>
      <c r="Z449" s="16" t="str">
        <f t="shared" si="80"/>
        <v>MEC (Switzerland)</v>
      </c>
      <c r="AA449" s="16" t="str">
        <f t="shared" si="81"/>
        <v>MEC (Switzerland) - CHE - L'oreal</v>
      </c>
      <c r="AB449" s="16" t="str">
        <f t="shared" si="82"/>
        <v>Xaxis TV_XAXIS-XT-MULTI-D</v>
      </c>
      <c r="AC449" s="16" t="str">
        <f>VLOOKUP($U449,Sheet3!$A$1:$D$438,3,FALSE)</f>
        <v>22.02.2016</v>
      </c>
      <c r="AD449" s="16" t="str">
        <f>VLOOKUP($U449,Sheet3!$A$1:$D$438,4,FALSE)</f>
        <v>13.03.2016</v>
      </c>
      <c r="AE449" s="20" t="str">
        <f t="shared" si="83"/>
        <v>Xaxis TV_XAXIS-XT-MULTI-D_März 2016</v>
      </c>
      <c r="AF449" s="20" t="s">
        <v>816</v>
      </c>
      <c r="AG449" s="20" t="str">
        <f t="shared" si="84"/>
        <v>Xaxis TV</v>
      </c>
      <c r="AH449" s="20" t="s">
        <v>420</v>
      </c>
      <c r="AI449" s="21">
        <f t="shared" si="76"/>
        <v>45.000105986094631</v>
      </c>
      <c r="AJ449" s="21">
        <f t="shared" si="77"/>
        <v>4245.8500000000004</v>
      </c>
      <c r="AK449" s="22">
        <f t="shared" si="78"/>
        <v>94352</v>
      </c>
      <c r="AL449" s="20" t="s">
        <v>673</v>
      </c>
      <c r="AM449" s="20">
        <f>$AJ449*VLOOKUP($AL449,Sheet2!$C$1:$D$66,2,FALSE)</f>
        <v>3184.3875000000003</v>
      </c>
    </row>
    <row r="450" spans="1:39" x14ac:dyDescent="0.25">
      <c r="A450" s="1">
        <v>42466</v>
      </c>
      <c r="B450" s="2">
        <v>18284</v>
      </c>
      <c r="C450" s="3">
        <v>0</v>
      </c>
      <c r="D450" s="4">
        <v>3</v>
      </c>
      <c r="E450" s="5" t="s">
        <v>110</v>
      </c>
      <c r="F450" s="6">
        <v>0</v>
      </c>
      <c r="G450" s="7" t="s">
        <v>22</v>
      </c>
      <c r="H450" s="8" t="s">
        <v>23</v>
      </c>
      <c r="I450" s="9">
        <v>40.500999999999998</v>
      </c>
      <c r="J450" s="6">
        <v>0</v>
      </c>
      <c r="K450" s="6">
        <v>145.80000000000001</v>
      </c>
      <c r="L450" s="6">
        <v>1822.55</v>
      </c>
      <c r="M450" s="6">
        <v>1968.35</v>
      </c>
      <c r="N450" s="10" t="s">
        <v>27</v>
      </c>
      <c r="O450" s="10" t="s">
        <v>162</v>
      </c>
      <c r="P450" s="11" t="s">
        <v>32</v>
      </c>
      <c r="Q450" s="11" t="s">
        <v>73</v>
      </c>
      <c r="R450" s="1">
        <v>42370</v>
      </c>
      <c r="S450" s="1">
        <v>42593</v>
      </c>
      <c r="T450" s="12" t="s">
        <v>25</v>
      </c>
      <c r="U450" s="13" t="s">
        <v>300</v>
      </c>
      <c r="V450" s="13" t="s">
        <v>114</v>
      </c>
      <c r="W450" t="s">
        <v>179</v>
      </c>
      <c r="X450" s="16" t="str">
        <f t="shared" si="79"/>
        <v xml:space="preserve">MEC (Switzerland) - CHE - L'oreal - 2016_Micellar_Water_F1 - </v>
      </c>
      <c r="Y450" s="17" t="s">
        <v>410</v>
      </c>
      <c r="Z450" s="16" t="str">
        <f t="shared" si="80"/>
        <v>MEC (Switzerland)</v>
      </c>
      <c r="AA450" s="16" t="str">
        <f t="shared" si="81"/>
        <v>MEC (Switzerland) - CHE - L'oreal</v>
      </c>
      <c r="AB450" s="16" t="str">
        <f t="shared" si="82"/>
        <v>Xaxis TV_XAXIS-XT-MULTI-F</v>
      </c>
      <c r="AC450" s="16" t="str">
        <f>VLOOKUP($U450,Sheet3!$A$1:$D$438,3,FALSE)</f>
        <v>22.02.2016</v>
      </c>
      <c r="AD450" s="16" t="str">
        <f>VLOOKUP($U450,Sheet3!$A$1:$D$438,4,FALSE)</f>
        <v>13.03.2016</v>
      </c>
      <c r="AE450" s="20" t="str">
        <f t="shared" si="83"/>
        <v>Xaxis TV_XAXIS-XT-MULTI-F_März 2016</v>
      </c>
      <c r="AF450" s="20" t="s">
        <v>816</v>
      </c>
      <c r="AG450" s="20" t="str">
        <f t="shared" si="84"/>
        <v>Xaxis TV</v>
      </c>
      <c r="AH450" s="20" t="s">
        <v>420</v>
      </c>
      <c r="AI450" s="21">
        <f t="shared" si="76"/>
        <v>45.000123453741878</v>
      </c>
      <c r="AJ450" s="21">
        <f t="shared" si="77"/>
        <v>1822.55</v>
      </c>
      <c r="AK450" s="22">
        <f t="shared" si="78"/>
        <v>40501</v>
      </c>
      <c r="AL450" s="20" t="s">
        <v>673</v>
      </c>
      <c r="AM450" s="20">
        <f>$AJ450*VLOOKUP($AL450,Sheet2!$C$1:$D$66,2,FALSE)</f>
        <v>1366.9124999999999</v>
      </c>
    </row>
    <row r="451" spans="1:39" x14ac:dyDescent="0.25">
      <c r="A451" s="1">
        <v>42466</v>
      </c>
      <c r="B451" s="2">
        <v>18285</v>
      </c>
      <c r="C451" s="3">
        <v>0</v>
      </c>
      <c r="D451" s="4">
        <v>1</v>
      </c>
      <c r="E451" s="5" t="s">
        <v>96</v>
      </c>
      <c r="F451" s="6">
        <v>0</v>
      </c>
      <c r="G451" s="7" t="s">
        <v>22</v>
      </c>
      <c r="H451" s="8" t="s">
        <v>23</v>
      </c>
      <c r="I451" s="9">
        <v>36.137999999999998</v>
      </c>
      <c r="J451" s="6">
        <v>0</v>
      </c>
      <c r="K451" s="6">
        <v>130.1</v>
      </c>
      <c r="L451" s="6">
        <v>1626.2</v>
      </c>
      <c r="M451" s="6">
        <v>1756.3</v>
      </c>
      <c r="N451" s="10" t="s">
        <v>27</v>
      </c>
      <c r="O451" s="10" t="s">
        <v>162</v>
      </c>
      <c r="P451" s="11" t="s">
        <v>32</v>
      </c>
      <c r="Q451" s="11" t="s">
        <v>73</v>
      </c>
      <c r="R451" s="1">
        <v>42370</v>
      </c>
      <c r="S451" s="1">
        <v>42593</v>
      </c>
      <c r="T451" s="12" t="s">
        <v>25</v>
      </c>
      <c r="U451" s="13" t="s">
        <v>297</v>
      </c>
      <c r="V451" s="13" t="s">
        <v>114</v>
      </c>
      <c r="W451" t="s">
        <v>179</v>
      </c>
      <c r="X451" s="16" t="str">
        <f t="shared" si="79"/>
        <v xml:space="preserve">MEC (Switzerland) - CHE - L'oreal - 2016_Olia_2._Flight - </v>
      </c>
      <c r="Y451" s="17" t="s">
        <v>410</v>
      </c>
      <c r="Z451" s="16" t="str">
        <f t="shared" si="80"/>
        <v>MEC (Switzerland)</v>
      </c>
      <c r="AA451" s="16" t="str">
        <f t="shared" si="81"/>
        <v>MEC (Switzerland) - CHE - L'oreal</v>
      </c>
      <c r="AB451" s="16" t="str">
        <f t="shared" si="82"/>
        <v>Xaxis TV_XAXIS-XT-MULTI-D</v>
      </c>
      <c r="AC451" s="16" t="str">
        <f>VLOOKUP($U451,Sheet3!$A$1:$D$438,3,FALSE)</f>
        <v>22.02.2016</v>
      </c>
      <c r="AD451" s="16" t="str">
        <f>VLOOKUP($U451,Sheet3!$A$1:$D$438,4,FALSE)</f>
        <v>06.03.2016</v>
      </c>
      <c r="AE451" s="20" t="str">
        <f t="shared" si="83"/>
        <v>Xaxis TV_XAXIS-XT-MULTI-D_März 2016</v>
      </c>
      <c r="AF451" s="20" t="s">
        <v>816</v>
      </c>
      <c r="AG451" s="20" t="str">
        <f t="shared" si="84"/>
        <v>Xaxis TV</v>
      </c>
      <c r="AH451" s="20" t="s">
        <v>420</v>
      </c>
      <c r="AI451" s="21">
        <f t="shared" si="76"/>
        <v>44.999723282970834</v>
      </c>
      <c r="AJ451" s="21">
        <f t="shared" si="77"/>
        <v>1626.2</v>
      </c>
      <c r="AK451" s="22">
        <f t="shared" si="78"/>
        <v>36138</v>
      </c>
      <c r="AL451" s="20" t="s">
        <v>673</v>
      </c>
      <c r="AM451" s="20">
        <f>$AJ451*VLOOKUP($AL451,Sheet2!$C$1:$D$66,2,FALSE)</f>
        <v>1219.6500000000001</v>
      </c>
    </row>
    <row r="452" spans="1:39" x14ac:dyDescent="0.25">
      <c r="A452" s="1">
        <v>42466</v>
      </c>
      <c r="B452" s="2">
        <v>18286</v>
      </c>
      <c r="C452" s="3">
        <v>0</v>
      </c>
      <c r="D452" s="4">
        <v>1</v>
      </c>
      <c r="E452" s="5" t="s">
        <v>96</v>
      </c>
      <c r="F452" s="6">
        <v>0</v>
      </c>
      <c r="G452" s="7" t="s">
        <v>22</v>
      </c>
      <c r="H452" s="8" t="s">
        <v>23</v>
      </c>
      <c r="I452" s="9">
        <v>114.17</v>
      </c>
      <c r="J452" s="6">
        <v>0</v>
      </c>
      <c r="K452" s="6">
        <v>411</v>
      </c>
      <c r="L452" s="6">
        <v>5137.6499999999996</v>
      </c>
      <c r="M452" s="6">
        <v>5548.65</v>
      </c>
      <c r="N452" s="10" t="s">
        <v>27</v>
      </c>
      <c r="O452" s="10" t="s">
        <v>162</v>
      </c>
      <c r="P452" s="11" t="s">
        <v>32</v>
      </c>
      <c r="Q452" s="11" t="s">
        <v>73</v>
      </c>
      <c r="R452" s="1">
        <v>42370</v>
      </c>
      <c r="S452" s="1">
        <v>42593</v>
      </c>
      <c r="T452" s="12" t="s">
        <v>25</v>
      </c>
      <c r="U452" s="13" t="s">
        <v>322</v>
      </c>
      <c r="V452" s="13" t="s">
        <v>114</v>
      </c>
      <c r="W452" t="s">
        <v>179</v>
      </c>
      <c r="X452" s="16" t="str">
        <f t="shared" si="79"/>
        <v xml:space="preserve">MEC (Switzerland) - CHE - L'oreal - 2016_Pure_Active_Smartstream_1._Flight - </v>
      </c>
      <c r="Y452" s="17" t="s">
        <v>410</v>
      </c>
      <c r="Z452" s="16" t="str">
        <f t="shared" si="80"/>
        <v>MEC (Switzerland)</v>
      </c>
      <c r="AA452" s="16" t="str">
        <f t="shared" si="81"/>
        <v>MEC (Switzerland) - CHE - L'oreal</v>
      </c>
      <c r="AB452" s="16" t="str">
        <f t="shared" si="82"/>
        <v>Xaxis TV_XAXIS-XT-MULTI-D</v>
      </c>
      <c r="AC452" s="16" t="str">
        <f>VLOOKUP($U452,Sheet3!$A$1:$D$438,3,FALSE)</f>
        <v>21.03.2016</v>
      </c>
      <c r="AD452" s="16" t="str">
        <f>VLOOKUP($U452,Sheet3!$A$1:$D$438,4,FALSE)</f>
        <v>10.04.2016</v>
      </c>
      <c r="AE452" s="20" t="str">
        <f t="shared" si="83"/>
        <v>Xaxis TV_XAXIS-XT-MULTI-D_März 2016</v>
      </c>
      <c r="AF452" s="20" t="s">
        <v>816</v>
      </c>
      <c r="AG452" s="20" t="str">
        <f t="shared" si="84"/>
        <v>Xaxis TV</v>
      </c>
      <c r="AH452" s="20" t="s">
        <v>420</v>
      </c>
      <c r="AI452" s="21">
        <f t="shared" si="76"/>
        <v>45</v>
      </c>
      <c r="AJ452" s="21">
        <f t="shared" si="77"/>
        <v>5137.6499999999996</v>
      </c>
      <c r="AK452" s="22">
        <f t="shared" si="78"/>
        <v>114170</v>
      </c>
      <c r="AL452" s="20" t="s">
        <v>673</v>
      </c>
      <c r="AM452" s="20">
        <f>$AJ452*VLOOKUP($AL452,Sheet2!$C$1:$D$66,2,FALSE)</f>
        <v>3853.2374999999997</v>
      </c>
    </row>
    <row r="453" spans="1:39" x14ac:dyDescent="0.25">
      <c r="A453" s="1">
        <v>42466</v>
      </c>
      <c r="B453" s="2">
        <v>18287</v>
      </c>
      <c r="C453" s="3">
        <v>0</v>
      </c>
      <c r="D453" s="4">
        <v>1</v>
      </c>
      <c r="E453" s="5" t="s">
        <v>96</v>
      </c>
      <c r="F453" s="6">
        <v>0</v>
      </c>
      <c r="G453" s="7" t="s">
        <v>22</v>
      </c>
      <c r="H453" s="8" t="s">
        <v>23</v>
      </c>
      <c r="I453" s="9">
        <v>241.863</v>
      </c>
      <c r="J453" s="6">
        <v>0</v>
      </c>
      <c r="K453" s="6">
        <v>870.7</v>
      </c>
      <c r="L453" s="6">
        <v>10883.85</v>
      </c>
      <c r="M453" s="6">
        <v>11754.55</v>
      </c>
      <c r="N453" s="10" t="s">
        <v>27</v>
      </c>
      <c r="O453" s="10" t="s">
        <v>162</v>
      </c>
      <c r="P453" s="11" t="s">
        <v>32</v>
      </c>
      <c r="Q453" s="11" t="s">
        <v>73</v>
      </c>
      <c r="R453" s="1">
        <v>42370</v>
      </c>
      <c r="S453" s="1">
        <v>42593</v>
      </c>
      <c r="T453" s="12" t="s">
        <v>25</v>
      </c>
      <c r="U453" s="13" t="s">
        <v>293</v>
      </c>
      <c r="V453" s="13" t="s">
        <v>114</v>
      </c>
      <c r="W453" t="s">
        <v>179</v>
      </c>
      <c r="X453" s="16" t="str">
        <f t="shared" si="79"/>
        <v xml:space="preserve">MEC (Switzerland) - CHE - L'oreal - 2016_Vichy_Liftactiv_Smartstream_1._Flight - </v>
      </c>
      <c r="Y453" s="17" t="s">
        <v>410</v>
      </c>
      <c r="Z453" s="16" t="str">
        <f t="shared" si="80"/>
        <v>MEC (Switzerland)</v>
      </c>
      <c r="AA453" s="16" t="str">
        <f t="shared" si="81"/>
        <v>MEC (Switzerland) - CHE - L'oreal</v>
      </c>
      <c r="AB453" s="16" t="str">
        <f t="shared" si="82"/>
        <v>Xaxis TV_XAXIS-XT-MULTI-D</v>
      </c>
      <c r="AC453" s="16" t="str">
        <f>VLOOKUP($U453,Sheet3!$A$1:$D$438,3,FALSE)</f>
        <v>08.02.2016</v>
      </c>
      <c r="AD453" s="16" t="str">
        <f>VLOOKUP($U453,Sheet3!$A$1:$D$438,4,FALSE)</f>
        <v>27.03.2016</v>
      </c>
      <c r="AE453" s="20" t="str">
        <f t="shared" si="83"/>
        <v>Xaxis TV_XAXIS-XT-MULTI-D_März 2016</v>
      </c>
      <c r="AF453" s="20" t="s">
        <v>816</v>
      </c>
      <c r="AG453" s="20" t="str">
        <f t="shared" si="84"/>
        <v>Xaxis TV</v>
      </c>
      <c r="AH453" s="20" t="s">
        <v>420</v>
      </c>
      <c r="AI453" s="21">
        <f t="shared" si="76"/>
        <v>45.00006201858077</v>
      </c>
      <c r="AJ453" s="21">
        <f t="shared" si="77"/>
        <v>10883.85</v>
      </c>
      <c r="AK453" s="22">
        <f t="shared" si="78"/>
        <v>241863</v>
      </c>
      <c r="AL453" s="20" t="s">
        <v>673</v>
      </c>
      <c r="AM453" s="20">
        <f>$AJ453*VLOOKUP($AL453,Sheet2!$C$1:$D$66,2,FALSE)</f>
        <v>8162.8875000000007</v>
      </c>
    </row>
    <row r="454" spans="1:39" x14ac:dyDescent="0.25">
      <c r="A454" s="1">
        <v>42466</v>
      </c>
      <c r="B454" s="2">
        <v>18288</v>
      </c>
      <c r="C454" s="3">
        <v>0</v>
      </c>
      <c r="D454" s="4">
        <v>1</v>
      </c>
      <c r="E454" s="5" t="s">
        <v>96</v>
      </c>
      <c r="F454" s="6">
        <v>0</v>
      </c>
      <c r="G454" s="7" t="s">
        <v>22</v>
      </c>
      <c r="H454" s="8" t="s">
        <v>23</v>
      </c>
      <c r="I454" s="9">
        <v>160.11799999999999</v>
      </c>
      <c r="J454" s="6">
        <v>0</v>
      </c>
      <c r="K454" s="6">
        <v>576.4</v>
      </c>
      <c r="L454" s="6">
        <v>7205.3</v>
      </c>
      <c r="M454" s="6">
        <v>7781.7</v>
      </c>
      <c r="N454" s="10" t="s">
        <v>27</v>
      </c>
      <c r="O454" s="10" t="s">
        <v>162</v>
      </c>
      <c r="P454" s="11" t="s">
        <v>32</v>
      </c>
      <c r="Q454" s="11" t="s">
        <v>73</v>
      </c>
      <c r="R454" s="1">
        <v>42370</v>
      </c>
      <c r="S454" s="1">
        <v>42593</v>
      </c>
      <c r="T454" s="12" t="s">
        <v>25</v>
      </c>
      <c r="U454" s="13" t="s">
        <v>301</v>
      </c>
      <c r="V454" s="13" t="s">
        <v>114</v>
      </c>
      <c r="W454" t="s">
        <v>179</v>
      </c>
      <c r="X454" s="16" t="str">
        <f t="shared" si="79"/>
        <v xml:space="preserve">MEC (Switzerland) - CHE - L'oreal - 2016_YSL_Black_Opium_Nuit_Blanche_1._Flight - </v>
      </c>
      <c r="Y454" s="17" t="s">
        <v>410</v>
      </c>
      <c r="Z454" s="16" t="str">
        <f t="shared" si="80"/>
        <v>MEC (Switzerland)</v>
      </c>
      <c r="AA454" s="16" t="str">
        <f t="shared" si="81"/>
        <v>MEC (Switzerland) - CHE - L'oreal</v>
      </c>
      <c r="AB454" s="16" t="str">
        <f t="shared" si="82"/>
        <v>Xaxis TV_XAXIS-XT-MULTI-D</v>
      </c>
      <c r="AC454" s="16" t="str">
        <f>VLOOKUP($U454,Sheet3!$A$1:$D$438,3,FALSE)</f>
        <v>18.02.2016</v>
      </c>
      <c r="AD454" s="16" t="str">
        <f>VLOOKUP($U454,Sheet3!$A$1:$D$438,4,FALSE)</f>
        <v>13.03.2016</v>
      </c>
      <c r="AE454" s="20" t="str">
        <f t="shared" si="83"/>
        <v>Xaxis TV_XAXIS-XT-MULTI-D_März 2016</v>
      </c>
      <c r="AF454" s="20" t="s">
        <v>816</v>
      </c>
      <c r="AG454" s="20" t="str">
        <f t="shared" si="84"/>
        <v>Xaxis TV</v>
      </c>
      <c r="AH454" s="20" t="s">
        <v>420</v>
      </c>
      <c r="AI454" s="21">
        <f t="shared" si="76"/>
        <v>44.999937546059783</v>
      </c>
      <c r="AJ454" s="21">
        <f t="shared" si="77"/>
        <v>7205.3</v>
      </c>
      <c r="AK454" s="22">
        <f t="shared" si="78"/>
        <v>160118</v>
      </c>
      <c r="AL454" s="20" t="s">
        <v>673</v>
      </c>
      <c r="AM454" s="20">
        <f>$AJ454*VLOOKUP($AL454,Sheet2!$C$1:$D$66,2,FALSE)</f>
        <v>5403.9750000000004</v>
      </c>
    </row>
    <row r="455" spans="1:39" x14ac:dyDescent="0.25">
      <c r="A455" s="1">
        <v>42466</v>
      </c>
      <c r="B455" s="2">
        <v>18288</v>
      </c>
      <c r="C455" s="3">
        <v>0</v>
      </c>
      <c r="D455" s="4">
        <v>2</v>
      </c>
      <c r="E455" s="5" t="s">
        <v>110</v>
      </c>
      <c r="F455" s="6">
        <v>0</v>
      </c>
      <c r="G455" s="7" t="s">
        <v>22</v>
      </c>
      <c r="H455" s="8" t="s">
        <v>23</v>
      </c>
      <c r="I455" s="9">
        <v>68.614999999999995</v>
      </c>
      <c r="J455" s="6">
        <v>0</v>
      </c>
      <c r="K455" s="6">
        <v>247</v>
      </c>
      <c r="L455" s="6">
        <v>3087.7</v>
      </c>
      <c r="M455" s="6">
        <v>3334.7</v>
      </c>
      <c r="N455" s="10" t="s">
        <v>27</v>
      </c>
      <c r="O455" s="10" t="s">
        <v>162</v>
      </c>
      <c r="P455" s="11" t="s">
        <v>32</v>
      </c>
      <c r="Q455" s="11" t="s">
        <v>73</v>
      </c>
      <c r="R455" s="1">
        <v>42370</v>
      </c>
      <c r="S455" s="1">
        <v>42593</v>
      </c>
      <c r="T455" s="12" t="s">
        <v>25</v>
      </c>
      <c r="U455" s="13" t="s">
        <v>301</v>
      </c>
      <c r="V455" s="13" t="s">
        <v>114</v>
      </c>
      <c r="W455" t="s">
        <v>179</v>
      </c>
      <c r="X455" s="16" t="str">
        <f t="shared" si="79"/>
        <v xml:space="preserve">MEC (Switzerland) - CHE - L'oreal - 2016_YSL_Black_Opium_Nuit_Blanche_1._Flight - </v>
      </c>
      <c r="Y455" s="17" t="s">
        <v>410</v>
      </c>
      <c r="Z455" s="16" t="str">
        <f t="shared" si="80"/>
        <v>MEC (Switzerland)</v>
      </c>
      <c r="AA455" s="16" t="str">
        <f t="shared" si="81"/>
        <v>MEC (Switzerland) - CHE - L'oreal</v>
      </c>
      <c r="AB455" s="16" t="str">
        <f t="shared" si="82"/>
        <v>Xaxis TV_XAXIS-XT-MULTI-F</v>
      </c>
      <c r="AC455" s="16" t="str">
        <f>VLOOKUP($U455,Sheet3!$A$1:$D$438,3,FALSE)</f>
        <v>18.02.2016</v>
      </c>
      <c r="AD455" s="16" t="str">
        <f>VLOOKUP($U455,Sheet3!$A$1:$D$438,4,FALSE)</f>
        <v>13.03.2016</v>
      </c>
      <c r="AE455" s="20" t="str">
        <f t="shared" si="83"/>
        <v>Xaxis TV_XAXIS-XT-MULTI-F_März 2016</v>
      </c>
      <c r="AF455" s="20" t="s">
        <v>816</v>
      </c>
      <c r="AG455" s="20" t="str">
        <f t="shared" si="84"/>
        <v>Xaxis TV</v>
      </c>
      <c r="AH455" s="20" t="s">
        <v>420</v>
      </c>
      <c r="AI455" s="21">
        <f t="shared" si="76"/>
        <v>45.000364351818114</v>
      </c>
      <c r="AJ455" s="21">
        <f t="shared" si="77"/>
        <v>3087.7</v>
      </c>
      <c r="AK455" s="22">
        <f t="shared" si="78"/>
        <v>68615</v>
      </c>
      <c r="AL455" s="20" t="s">
        <v>673</v>
      </c>
      <c r="AM455" s="20">
        <f>$AJ455*VLOOKUP($AL455,Sheet2!$C$1:$D$66,2,FALSE)</f>
        <v>2315.7749999999996</v>
      </c>
    </row>
    <row r="456" spans="1:39" x14ac:dyDescent="0.25">
      <c r="A456" s="1">
        <v>42466</v>
      </c>
      <c r="B456" s="2">
        <v>18289</v>
      </c>
      <c r="C456" s="3">
        <v>0</v>
      </c>
      <c r="D456" s="4">
        <v>1</v>
      </c>
      <c r="E456" s="5" t="s">
        <v>96</v>
      </c>
      <c r="F456" s="6">
        <v>0</v>
      </c>
      <c r="G456" s="7" t="s">
        <v>22</v>
      </c>
      <c r="H456" s="8" t="s">
        <v>23</v>
      </c>
      <c r="I456" s="9">
        <v>41.515999999999998</v>
      </c>
      <c r="J456" s="6">
        <v>0</v>
      </c>
      <c r="K456" s="6">
        <v>149.44999999999999</v>
      </c>
      <c r="L456" s="6">
        <v>1868.2</v>
      </c>
      <c r="M456" s="6">
        <v>2017.65</v>
      </c>
      <c r="N456" s="10" t="s">
        <v>27</v>
      </c>
      <c r="O456" s="10" t="s">
        <v>162</v>
      </c>
      <c r="P456" s="11" t="s">
        <v>32</v>
      </c>
      <c r="Q456" s="11" t="s">
        <v>73</v>
      </c>
      <c r="R456" s="1">
        <v>42370</v>
      </c>
      <c r="S456" s="1">
        <v>42593</v>
      </c>
      <c r="T456" s="12" t="s">
        <v>25</v>
      </c>
      <c r="U456" s="13" t="s">
        <v>323</v>
      </c>
      <c r="V456" s="13" t="s">
        <v>114</v>
      </c>
      <c r="W456" t="s">
        <v>179</v>
      </c>
      <c r="X456" s="16" t="str">
        <f t="shared" si="79"/>
        <v xml:space="preserve">MEC (Switzerland) - CHE - L'oreal - 2016_False_Lash_Schmetterlinge_1_Flight_2016 - </v>
      </c>
      <c r="Y456" s="17" t="s">
        <v>410</v>
      </c>
      <c r="Z456" s="16" t="str">
        <f t="shared" si="80"/>
        <v>MEC (Switzerland)</v>
      </c>
      <c r="AA456" s="16" t="str">
        <f t="shared" si="81"/>
        <v>MEC (Switzerland) - CHE - L'oreal</v>
      </c>
      <c r="AB456" s="16" t="str">
        <f t="shared" si="82"/>
        <v>Xaxis TV_XAXIS-XT-MULTI-D</v>
      </c>
      <c r="AC456" s="16" t="str">
        <f>VLOOKUP($U456,Sheet3!$A$1:$D$438,3,FALSE)</f>
        <v>28.03.2016</v>
      </c>
      <c r="AD456" s="16" t="str">
        <f>VLOOKUP($U456,Sheet3!$A$1:$D$438,4,FALSE)</f>
        <v>17.04.2016</v>
      </c>
      <c r="AE456" s="20" t="str">
        <f t="shared" si="83"/>
        <v>Xaxis TV_XAXIS-XT-MULTI-D_März 2016</v>
      </c>
      <c r="AF456" s="20" t="s">
        <v>816</v>
      </c>
      <c r="AG456" s="20" t="str">
        <f t="shared" si="84"/>
        <v>Xaxis TV</v>
      </c>
      <c r="AH456" s="20" t="s">
        <v>420</v>
      </c>
      <c r="AI456" s="21">
        <f t="shared" si="76"/>
        <v>44.999518258021006</v>
      </c>
      <c r="AJ456" s="21">
        <f t="shared" si="77"/>
        <v>1868.2</v>
      </c>
      <c r="AK456" s="22">
        <f t="shared" si="78"/>
        <v>41516</v>
      </c>
      <c r="AL456" s="20" t="s">
        <v>673</v>
      </c>
      <c r="AM456" s="20">
        <f>$AJ456*VLOOKUP($AL456,Sheet2!$C$1:$D$66,2,FALSE)</f>
        <v>1401.15</v>
      </c>
    </row>
    <row r="457" spans="1:39" x14ac:dyDescent="0.25">
      <c r="A457" s="1">
        <v>42466</v>
      </c>
      <c r="B457" s="2">
        <v>18290</v>
      </c>
      <c r="C457" s="3">
        <v>0</v>
      </c>
      <c r="D457" s="4">
        <v>1</v>
      </c>
      <c r="E457" s="5" t="s">
        <v>96</v>
      </c>
      <c r="F457" s="6">
        <v>0</v>
      </c>
      <c r="G457" s="7" t="s">
        <v>22</v>
      </c>
      <c r="H457" s="8" t="s">
        <v>23</v>
      </c>
      <c r="I457" s="9">
        <v>328.93900000000002</v>
      </c>
      <c r="J457" s="6">
        <v>0</v>
      </c>
      <c r="K457" s="6">
        <v>1184.2</v>
      </c>
      <c r="L457" s="6">
        <v>14802.25</v>
      </c>
      <c r="M457" s="6">
        <v>15986.45</v>
      </c>
      <c r="N457" s="10" t="s">
        <v>27</v>
      </c>
      <c r="O457" s="10" t="s">
        <v>162</v>
      </c>
      <c r="P457" s="11" t="s">
        <v>32</v>
      </c>
      <c r="Q457" s="11" t="s">
        <v>73</v>
      </c>
      <c r="R457" s="1">
        <v>42370</v>
      </c>
      <c r="S457" s="1">
        <v>42593</v>
      </c>
      <c r="T457" s="12" t="s">
        <v>25</v>
      </c>
      <c r="U457" s="13" t="s">
        <v>324</v>
      </c>
      <c r="V457" s="13" t="s">
        <v>114</v>
      </c>
      <c r="W457" t="s">
        <v>179</v>
      </c>
      <c r="X457" s="16" t="str">
        <f t="shared" si="79"/>
        <v xml:space="preserve">MEC (Switzerland) - CHE - L'oreal - 2016_OAP_Indefectible_2_Flight_2016 - </v>
      </c>
      <c r="Y457" s="17" t="s">
        <v>410</v>
      </c>
      <c r="Z457" s="16" t="str">
        <f t="shared" si="80"/>
        <v>MEC (Switzerland)</v>
      </c>
      <c r="AA457" s="16" t="str">
        <f t="shared" si="81"/>
        <v>MEC (Switzerland) - CHE - L'oreal</v>
      </c>
      <c r="AB457" s="16" t="str">
        <f t="shared" si="82"/>
        <v>Xaxis TV_XAXIS-XT-MULTI-D</v>
      </c>
      <c r="AC457" s="16" t="str">
        <f>VLOOKUP($U457,Sheet3!$A$1:$D$438,3,FALSE)</f>
        <v>07.03.2016</v>
      </c>
      <c r="AD457" s="16" t="str">
        <f>VLOOKUP($U457,Sheet3!$A$1:$D$438,4,FALSE)</f>
        <v>27.03.2016</v>
      </c>
      <c r="AE457" s="20" t="str">
        <f t="shared" si="83"/>
        <v>Xaxis TV_XAXIS-XT-MULTI-D_März 2016</v>
      </c>
      <c r="AF457" s="20" t="s">
        <v>816</v>
      </c>
      <c r="AG457" s="20" t="str">
        <f t="shared" si="84"/>
        <v>Xaxis TV</v>
      </c>
      <c r="AH457" s="20" t="s">
        <v>420</v>
      </c>
      <c r="AI457" s="21">
        <f t="shared" si="76"/>
        <v>44.999984799613301</v>
      </c>
      <c r="AJ457" s="21">
        <f t="shared" si="77"/>
        <v>14802.25</v>
      </c>
      <c r="AK457" s="22">
        <f t="shared" si="78"/>
        <v>328939</v>
      </c>
      <c r="AL457" s="20" t="s">
        <v>673</v>
      </c>
      <c r="AM457" s="20">
        <f>$AJ457*VLOOKUP($AL457,Sheet2!$C$1:$D$66,2,FALSE)</f>
        <v>11101.6875</v>
      </c>
    </row>
    <row r="458" spans="1:39" x14ac:dyDescent="0.25">
      <c r="A458" s="1">
        <v>42466</v>
      </c>
      <c r="B458" s="2">
        <v>18291</v>
      </c>
      <c r="C458" s="3">
        <v>0</v>
      </c>
      <c r="D458" s="4">
        <v>1</v>
      </c>
      <c r="E458" s="5" t="s">
        <v>96</v>
      </c>
      <c r="F458" s="6">
        <v>0</v>
      </c>
      <c r="G458" s="7" t="s">
        <v>22</v>
      </c>
      <c r="H458" s="8" t="s">
        <v>23</v>
      </c>
      <c r="I458" s="9">
        <v>106.983</v>
      </c>
      <c r="J458" s="6">
        <v>0</v>
      </c>
      <c r="K458" s="6">
        <v>385.15</v>
      </c>
      <c r="L458" s="6">
        <v>4814.25</v>
      </c>
      <c r="M458" s="6">
        <v>5199.3999999999996</v>
      </c>
      <c r="N458" s="10" t="s">
        <v>27</v>
      </c>
      <c r="O458" s="10" t="s">
        <v>162</v>
      </c>
      <c r="P458" s="11" t="s">
        <v>32</v>
      </c>
      <c r="Q458" s="11" t="s">
        <v>73</v>
      </c>
      <c r="R458" s="1">
        <v>42370</v>
      </c>
      <c r="S458" s="1">
        <v>42593</v>
      </c>
      <c r="T458" s="12" t="s">
        <v>25</v>
      </c>
      <c r="U458" s="13" t="s">
        <v>325</v>
      </c>
      <c r="V458" s="13" t="s">
        <v>114</v>
      </c>
      <c r="W458" t="s">
        <v>179</v>
      </c>
      <c r="X458" s="16" t="str">
        <f t="shared" si="79"/>
        <v xml:space="preserve">MEC (Switzerland) - CHE - L'oreal - 2016_Revitalift_Filler_1._Flight - </v>
      </c>
      <c r="Y458" s="17" t="s">
        <v>410</v>
      </c>
      <c r="Z458" s="16" t="str">
        <f t="shared" si="80"/>
        <v>MEC (Switzerland)</v>
      </c>
      <c r="AA458" s="16" t="str">
        <f t="shared" si="81"/>
        <v>MEC (Switzerland) - CHE - L'oreal</v>
      </c>
      <c r="AB458" s="16" t="str">
        <f t="shared" si="82"/>
        <v>Xaxis TV_XAXIS-XT-MULTI-D</v>
      </c>
      <c r="AC458" s="16" t="str">
        <f>VLOOKUP($U458,Sheet3!$A$1:$D$438,3,FALSE)</f>
        <v>29.02.2016</v>
      </c>
      <c r="AD458" s="16" t="str">
        <f>VLOOKUP($U458,Sheet3!$A$1:$D$438,4,FALSE)</f>
        <v>13.03.2016</v>
      </c>
      <c r="AE458" s="20" t="str">
        <f t="shared" si="83"/>
        <v>Xaxis TV_XAXIS-XT-MULTI-D_März 2016</v>
      </c>
      <c r="AF458" s="20" t="s">
        <v>816</v>
      </c>
      <c r="AG458" s="20" t="str">
        <f t="shared" si="84"/>
        <v>Xaxis TV</v>
      </c>
      <c r="AH458" s="20" t="s">
        <v>420</v>
      </c>
      <c r="AI458" s="21">
        <f t="shared" si="76"/>
        <v>45.000140209192118</v>
      </c>
      <c r="AJ458" s="21">
        <f t="shared" si="77"/>
        <v>4814.25</v>
      </c>
      <c r="AK458" s="22">
        <f t="shared" si="78"/>
        <v>106983</v>
      </c>
      <c r="AL458" s="20" t="s">
        <v>673</v>
      </c>
      <c r="AM458" s="20">
        <f>$AJ458*VLOOKUP($AL458,Sheet2!$C$1:$D$66,2,FALSE)</f>
        <v>3610.6875</v>
      </c>
    </row>
    <row r="459" spans="1:39" x14ac:dyDescent="0.25">
      <c r="A459" s="1">
        <v>42466</v>
      </c>
      <c r="B459" s="2">
        <v>18292</v>
      </c>
      <c r="C459" s="3">
        <v>0</v>
      </c>
      <c r="D459" s="4">
        <v>1</v>
      </c>
      <c r="E459" s="5" t="s">
        <v>96</v>
      </c>
      <c r="F459" s="6">
        <v>0</v>
      </c>
      <c r="G459" s="7" t="s">
        <v>22</v>
      </c>
      <c r="H459" s="8" t="s">
        <v>23</v>
      </c>
      <c r="I459" s="9">
        <v>84.058000000000007</v>
      </c>
      <c r="J459" s="6">
        <v>0</v>
      </c>
      <c r="K459" s="6">
        <v>302.60000000000002</v>
      </c>
      <c r="L459" s="6">
        <v>3782.6</v>
      </c>
      <c r="M459" s="6">
        <v>4085.2</v>
      </c>
      <c r="N459" s="10" t="s">
        <v>27</v>
      </c>
      <c r="O459" s="10" t="s">
        <v>162</v>
      </c>
      <c r="P459" s="11" t="s">
        <v>32</v>
      </c>
      <c r="Q459" s="11" t="s">
        <v>73</v>
      </c>
      <c r="R459" s="1">
        <v>42370</v>
      </c>
      <c r="S459" s="1">
        <v>42593</v>
      </c>
      <c r="T459" s="12" t="s">
        <v>25</v>
      </c>
      <c r="U459" s="13" t="s">
        <v>326</v>
      </c>
      <c r="V459" s="13" t="s">
        <v>114</v>
      </c>
      <c r="W459" t="s">
        <v>179</v>
      </c>
      <c r="X459" s="16" t="str">
        <f t="shared" si="79"/>
        <v xml:space="preserve">MEC (Switzerland) - CHE - L'oreal - 2016_OAP_Revitalift_Filler_2 - </v>
      </c>
      <c r="Y459" s="17" t="s">
        <v>410</v>
      </c>
      <c r="Z459" s="16" t="str">
        <f t="shared" si="80"/>
        <v>MEC (Switzerland)</v>
      </c>
      <c r="AA459" s="16" t="str">
        <f t="shared" si="81"/>
        <v>MEC (Switzerland) - CHE - L'oreal</v>
      </c>
      <c r="AB459" s="16" t="str">
        <f t="shared" si="82"/>
        <v>Xaxis TV_XAXIS-XT-MULTI-D</v>
      </c>
      <c r="AC459" s="16" t="str">
        <f>VLOOKUP($U459,Sheet3!$A$1:$D$438,3,FALSE)</f>
        <v>21.03.2016</v>
      </c>
      <c r="AD459" s="16" t="str">
        <f>VLOOKUP($U459,Sheet3!$A$1:$D$438,4,FALSE)</f>
        <v>03.04.2016</v>
      </c>
      <c r="AE459" s="20" t="str">
        <f t="shared" si="83"/>
        <v>Xaxis TV_XAXIS-XT-MULTI-D_März 2016</v>
      </c>
      <c r="AF459" s="20" t="s">
        <v>816</v>
      </c>
      <c r="AG459" s="20" t="str">
        <f t="shared" si="84"/>
        <v>Xaxis TV</v>
      </c>
      <c r="AH459" s="20" t="s">
        <v>420</v>
      </c>
      <c r="AI459" s="21">
        <f t="shared" si="76"/>
        <v>44.999881034523781</v>
      </c>
      <c r="AJ459" s="21">
        <f t="shared" si="77"/>
        <v>3782.6</v>
      </c>
      <c r="AK459" s="22">
        <f t="shared" si="78"/>
        <v>84058</v>
      </c>
      <c r="AL459" s="20" t="s">
        <v>673</v>
      </c>
      <c r="AM459" s="20">
        <f>$AJ459*VLOOKUP($AL459,Sheet2!$C$1:$D$66,2,FALSE)</f>
        <v>2836.95</v>
      </c>
    </row>
    <row r="460" spans="1:39" x14ac:dyDescent="0.25">
      <c r="A460" s="1">
        <v>42466</v>
      </c>
      <c r="B460" s="2">
        <v>18293</v>
      </c>
      <c r="C460" s="3">
        <v>0</v>
      </c>
      <c r="D460" s="4">
        <v>1</v>
      </c>
      <c r="E460" s="5" t="s">
        <v>35</v>
      </c>
      <c r="F460" s="6">
        <v>622.19000000000005</v>
      </c>
      <c r="G460" s="7" t="s">
        <v>22</v>
      </c>
      <c r="H460" s="8" t="s">
        <v>23</v>
      </c>
      <c r="I460" s="9">
        <v>49.274000000000001</v>
      </c>
      <c r="J460" s="6">
        <v>0</v>
      </c>
      <c r="K460" s="6">
        <v>106.45</v>
      </c>
      <c r="L460" s="6">
        <v>1330.4</v>
      </c>
      <c r="M460" s="6">
        <v>1436.85</v>
      </c>
      <c r="N460" s="10" t="s">
        <v>27</v>
      </c>
      <c r="O460" s="10" t="s">
        <v>162</v>
      </c>
      <c r="P460" s="11" t="s">
        <v>32</v>
      </c>
      <c r="Q460" s="11" t="s">
        <v>37</v>
      </c>
      <c r="R460" s="1">
        <v>42370</v>
      </c>
      <c r="S460" s="1">
        <v>42593</v>
      </c>
      <c r="T460" s="12" t="s">
        <v>25</v>
      </c>
      <c r="U460" s="13" t="s">
        <v>292</v>
      </c>
      <c r="V460" s="13" t="s">
        <v>114</v>
      </c>
      <c r="W460" t="s">
        <v>179</v>
      </c>
      <c r="X460" s="16" t="str">
        <f t="shared" si="79"/>
        <v xml:space="preserve">MEC (Switzerland) - CHE - L'oreal - 2016_YSL_Nuit_Blanche_Mobile - </v>
      </c>
      <c r="Y460" s="17" t="s">
        <v>410</v>
      </c>
      <c r="Z460" s="16" t="str">
        <f t="shared" si="80"/>
        <v>MEC (Switzerland)</v>
      </c>
      <c r="AA460" s="16" t="str">
        <f t="shared" si="81"/>
        <v>MEC (Switzerland) - CHE - L'oreal</v>
      </c>
      <c r="AB460" s="16" t="str">
        <f t="shared" si="82"/>
        <v>Xaxis Mobile_XAXIS-XM-INST-D</v>
      </c>
      <c r="AC460" s="16" t="str">
        <f>VLOOKUP($U460,Sheet3!$A$1:$D$438,3,FALSE)</f>
        <v>18.02.2016</v>
      </c>
      <c r="AD460" s="16" t="str">
        <f>VLOOKUP($U460,Sheet3!$A$1:$D$438,4,FALSE)</f>
        <v>13.03.2016</v>
      </c>
      <c r="AE460" s="20" t="str">
        <f t="shared" si="83"/>
        <v>Xaxis Mobile_XAXIS-XM-INST-D_März 2016</v>
      </c>
      <c r="AF460" s="20" t="s">
        <v>416</v>
      </c>
      <c r="AG460" s="20" t="str">
        <f t="shared" si="84"/>
        <v>Xaxis Mobile</v>
      </c>
      <c r="AH460" s="20" t="s">
        <v>420</v>
      </c>
      <c r="AI460" s="21">
        <f t="shared" si="76"/>
        <v>27.000040589357472</v>
      </c>
      <c r="AJ460" s="21">
        <f t="shared" si="77"/>
        <v>1330.4</v>
      </c>
      <c r="AK460" s="22">
        <f t="shared" si="78"/>
        <v>49274</v>
      </c>
      <c r="AL460" s="20" t="s">
        <v>670</v>
      </c>
      <c r="AM460" s="20">
        <f>$AJ460*VLOOKUP($AL460,Sheet2!$C$1:$D$66,2,FALSE)</f>
        <v>452.33600000000007</v>
      </c>
    </row>
    <row r="461" spans="1:39" x14ac:dyDescent="0.25">
      <c r="A461" s="1">
        <v>42466</v>
      </c>
      <c r="B461" s="2">
        <v>18293</v>
      </c>
      <c r="C461" s="3">
        <v>0</v>
      </c>
      <c r="D461" s="4">
        <v>2</v>
      </c>
      <c r="E461" s="5" t="s">
        <v>39</v>
      </c>
      <c r="F461" s="6">
        <v>325.70999999999998</v>
      </c>
      <c r="G461" s="7" t="s">
        <v>22</v>
      </c>
      <c r="H461" s="8" t="s">
        <v>23</v>
      </c>
      <c r="I461" s="9">
        <v>25.545000000000002</v>
      </c>
      <c r="J461" s="6">
        <v>0</v>
      </c>
      <c r="K461" s="6">
        <v>55.2</v>
      </c>
      <c r="L461" s="6">
        <v>689.7</v>
      </c>
      <c r="M461" s="6">
        <v>744.9</v>
      </c>
      <c r="N461" s="10" t="s">
        <v>27</v>
      </c>
      <c r="O461" s="10" t="s">
        <v>162</v>
      </c>
      <c r="P461" s="11" t="s">
        <v>32</v>
      </c>
      <c r="Q461" s="11" t="s">
        <v>37</v>
      </c>
      <c r="R461" s="1">
        <v>42370</v>
      </c>
      <c r="S461" s="1">
        <v>42593</v>
      </c>
      <c r="T461" s="12" t="s">
        <v>25</v>
      </c>
      <c r="U461" s="13" t="s">
        <v>292</v>
      </c>
      <c r="V461" s="13" t="s">
        <v>114</v>
      </c>
      <c r="W461" t="s">
        <v>179</v>
      </c>
      <c r="X461" s="16" t="str">
        <f t="shared" si="79"/>
        <v xml:space="preserve">MEC (Switzerland) - CHE - L'oreal - 2016_YSL_Nuit_Blanche_Mobile - </v>
      </c>
      <c r="Y461" s="17" t="s">
        <v>410</v>
      </c>
      <c r="Z461" s="16" t="str">
        <f t="shared" si="80"/>
        <v>MEC (Switzerland)</v>
      </c>
      <c r="AA461" s="16" t="str">
        <f t="shared" si="81"/>
        <v>MEC (Switzerland) - CHE - L'oreal</v>
      </c>
      <c r="AB461" s="16" t="str">
        <f t="shared" si="82"/>
        <v>Xaxis Mobile_XAXIS-XM-INST-F</v>
      </c>
      <c r="AC461" s="16" t="str">
        <f>VLOOKUP($U461,Sheet3!$A$1:$D$438,3,FALSE)</f>
        <v>18.02.2016</v>
      </c>
      <c r="AD461" s="16" t="str">
        <f>VLOOKUP($U461,Sheet3!$A$1:$D$438,4,FALSE)</f>
        <v>13.03.2016</v>
      </c>
      <c r="AE461" s="20" t="str">
        <f t="shared" si="83"/>
        <v>Xaxis Mobile_XAXIS-XM-INST-F_März 2016</v>
      </c>
      <c r="AF461" s="20" t="s">
        <v>416</v>
      </c>
      <c r="AG461" s="20" t="str">
        <f t="shared" si="84"/>
        <v>Xaxis Mobile</v>
      </c>
      <c r="AH461" s="20" t="s">
        <v>420</v>
      </c>
      <c r="AI461" s="21">
        <f t="shared" si="76"/>
        <v>26.99941280093952</v>
      </c>
      <c r="AJ461" s="21">
        <f t="shared" si="77"/>
        <v>689.7</v>
      </c>
      <c r="AK461" s="22">
        <f t="shared" si="78"/>
        <v>25545</v>
      </c>
      <c r="AL461" s="20" t="s">
        <v>670</v>
      </c>
      <c r="AM461" s="20">
        <f>$AJ461*VLOOKUP($AL461,Sheet2!$C$1:$D$66,2,FALSE)</f>
        <v>234.49800000000002</v>
      </c>
    </row>
    <row r="462" spans="1:39" x14ac:dyDescent="0.25">
      <c r="A462" s="1">
        <v>42466</v>
      </c>
      <c r="B462" s="2">
        <v>18294</v>
      </c>
      <c r="C462" s="3">
        <v>0</v>
      </c>
      <c r="D462" s="4">
        <v>2</v>
      </c>
      <c r="E462" s="5" t="s">
        <v>65</v>
      </c>
      <c r="F462" s="6">
        <v>5.31</v>
      </c>
      <c r="G462" s="7" t="s">
        <v>22</v>
      </c>
      <c r="H462" s="8" t="s">
        <v>23</v>
      </c>
      <c r="I462" s="9">
        <v>0.71699999999999997</v>
      </c>
      <c r="J462" s="6">
        <v>0</v>
      </c>
      <c r="K462" s="6">
        <v>1.6</v>
      </c>
      <c r="L462" s="6">
        <v>20.100000000000001</v>
      </c>
      <c r="M462" s="6">
        <v>21.7</v>
      </c>
      <c r="N462" s="10" t="s">
        <v>27</v>
      </c>
      <c r="O462" s="10" t="s">
        <v>162</v>
      </c>
      <c r="P462" s="11" t="s">
        <v>32</v>
      </c>
      <c r="Q462" s="11" t="s">
        <v>52</v>
      </c>
      <c r="R462" s="1">
        <v>42370</v>
      </c>
      <c r="S462" s="1">
        <v>42593</v>
      </c>
      <c r="T462" s="12" t="s">
        <v>25</v>
      </c>
      <c r="U462" s="13" t="s">
        <v>315</v>
      </c>
      <c r="V462" s="13" t="s">
        <v>114</v>
      </c>
      <c r="W462" t="s">
        <v>179</v>
      </c>
      <c r="X462" s="16" t="str">
        <f t="shared" si="79"/>
        <v xml:space="preserve">MEC (Switzerland) - CHE - L'oreal - 2016_Revitalift_Filler_1._Flight_V2 - </v>
      </c>
      <c r="Y462" s="17" t="s">
        <v>410</v>
      </c>
      <c r="Z462" s="16" t="str">
        <f t="shared" si="80"/>
        <v>MEC (Switzerland)</v>
      </c>
      <c r="AA462" s="16" t="str">
        <f t="shared" si="81"/>
        <v>MEC (Switzerland) - CHE - L'oreal</v>
      </c>
      <c r="AB462" s="16" t="str">
        <f t="shared" si="82"/>
        <v>Xaxis Premium_XAXIS-XP-WB-D</v>
      </c>
      <c r="AC462" s="16" t="str">
        <f>VLOOKUP($U462,Sheet3!$A$1:$D$438,3,FALSE)</f>
        <v>07.03.2016</v>
      </c>
      <c r="AD462" s="16" t="str">
        <f>VLOOKUP($U462,Sheet3!$A$1:$D$438,4,FALSE)</f>
        <v>01.05.2016</v>
      </c>
      <c r="AE462" s="20" t="str">
        <f t="shared" si="83"/>
        <v>Xaxis Premium_XAXIS-XP-WB-D_März 2016</v>
      </c>
      <c r="AF462" s="20" t="s">
        <v>415</v>
      </c>
      <c r="AG462" s="20" t="str">
        <f t="shared" si="84"/>
        <v>Xaxis Premium</v>
      </c>
      <c r="AH462" s="20" t="s">
        <v>420</v>
      </c>
      <c r="AI462" s="21">
        <f t="shared" si="76"/>
        <v>28.03347280334728</v>
      </c>
      <c r="AJ462" s="21">
        <f t="shared" si="77"/>
        <v>20.100000000000001</v>
      </c>
      <c r="AK462" s="22">
        <f t="shared" si="78"/>
        <v>717</v>
      </c>
      <c r="AL462" s="20" t="s">
        <v>668</v>
      </c>
      <c r="AM462" s="20">
        <f>$AJ462*VLOOKUP($AL462,Sheet2!$C$1:$D$66,2,FALSE)</f>
        <v>8.1497249188472516</v>
      </c>
    </row>
    <row r="463" spans="1:39" x14ac:dyDescent="0.25">
      <c r="A463" s="1">
        <v>42466</v>
      </c>
      <c r="B463" s="2">
        <v>18294</v>
      </c>
      <c r="C463" s="3">
        <v>0</v>
      </c>
      <c r="D463" s="4">
        <v>3</v>
      </c>
      <c r="E463" s="5" t="s">
        <v>65</v>
      </c>
      <c r="F463" s="6">
        <v>10.119999999999999</v>
      </c>
      <c r="G463" s="7" t="s">
        <v>22</v>
      </c>
      <c r="H463" s="8" t="s">
        <v>23</v>
      </c>
      <c r="I463" s="9">
        <v>1.3660000000000001</v>
      </c>
      <c r="J463" s="6">
        <v>0</v>
      </c>
      <c r="K463" s="6">
        <v>3.05</v>
      </c>
      <c r="L463" s="6">
        <v>38.25</v>
      </c>
      <c r="M463" s="6">
        <v>41.3</v>
      </c>
      <c r="N463" s="10" t="s">
        <v>27</v>
      </c>
      <c r="O463" s="10" t="s">
        <v>162</v>
      </c>
      <c r="P463" s="11" t="s">
        <v>32</v>
      </c>
      <c r="Q463" s="11" t="s">
        <v>52</v>
      </c>
      <c r="R463" s="1">
        <v>42370</v>
      </c>
      <c r="S463" s="1">
        <v>42593</v>
      </c>
      <c r="T463" s="12" t="s">
        <v>25</v>
      </c>
      <c r="U463" s="13" t="s">
        <v>315</v>
      </c>
      <c r="V463" s="13" t="s">
        <v>114</v>
      </c>
      <c r="W463" t="s">
        <v>179</v>
      </c>
      <c r="X463" s="16" t="str">
        <f t="shared" si="79"/>
        <v xml:space="preserve">MEC (Switzerland) - CHE - L'oreal - 2016_Revitalift_Filler_1._Flight_V2 - </v>
      </c>
      <c r="Y463" s="17" t="s">
        <v>410</v>
      </c>
      <c r="Z463" s="16" t="str">
        <f t="shared" si="80"/>
        <v>MEC (Switzerland)</v>
      </c>
      <c r="AA463" s="16" t="str">
        <f t="shared" si="81"/>
        <v>MEC (Switzerland) - CHE - L'oreal</v>
      </c>
      <c r="AB463" s="16" t="str">
        <f t="shared" si="82"/>
        <v>Xaxis Premium_XAXIS-XP-WB-D</v>
      </c>
      <c r="AC463" s="16" t="str">
        <f>VLOOKUP($U463,Sheet3!$A$1:$D$438,3,FALSE)</f>
        <v>07.03.2016</v>
      </c>
      <c r="AD463" s="16" t="str">
        <f>VLOOKUP($U463,Sheet3!$A$1:$D$438,4,FALSE)</f>
        <v>01.05.2016</v>
      </c>
      <c r="AE463" s="20" t="str">
        <f t="shared" si="83"/>
        <v>Xaxis Premium_XAXIS-XP-WB-D_März 2016</v>
      </c>
      <c r="AF463" s="20" t="s">
        <v>415</v>
      </c>
      <c r="AG463" s="20" t="str">
        <f t="shared" si="84"/>
        <v>Xaxis Premium</v>
      </c>
      <c r="AH463" s="20" t="s">
        <v>420</v>
      </c>
      <c r="AI463" s="21">
        <f t="shared" si="76"/>
        <v>28.001464128843338</v>
      </c>
      <c r="AJ463" s="21">
        <f t="shared" si="77"/>
        <v>38.25</v>
      </c>
      <c r="AK463" s="22">
        <f t="shared" si="78"/>
        <v>1366</v>
      </c>
      <c r="AL463" s="20" t="s">
        <v>668</v>
      </c>
      <c r="AM463" s="20">
        <f>$AJ463*VLOOKUP($AL463,Sheet2!$C$1:$D$66,2,FALSE)</f>
        <v>15.508804882880963</v>
      </c>
    </row>
    <row r="464" spans="1:39" x14ac:dyDescent="0.25">
      <c r="A464" s="1">
        <v>42466</v>
      </c>
      <c r="B464" s="2">
        <v>18295</v>
      </c>
      <c r="C464" s="3">
        <v>0</v>
      </c>
      <c r="D464" s="4">
        <v>1</v>
      </c>
      <c r="E464" s="5" t="s">
        <v>35</v>
      </c>
      <c r="F464" s="6">
        <v>789.14</v>
      </c>
      <c r="G464" s="7" t="s">
        <v>22</v>
      </c>
      <c r="H464" s="8" t="s">
        <v>23</v>
      </c>
      <c r="I464" s="9">
        <v>62.494999999999997</v>
      </c>
      <c r="J464" s="6">
        <v>0</v>
      </c>
      <c r="K464" s="6">
        <v>175</v>
      </c>
      <c r="L464" s="6">
        <v>2187.35</v>
      </c>
      <c r="M464" s="6">
        <v>2362.35</v>
      </c>
      <c r="N464" s="10" t="s">
        <v>27</v>
      </c>
      <c r="O464" s="10" t="s">
        <v>162</v>
      </c>
      <c r="P464" s="11" t="s">
        <v>32</v>
      </c>
      <c r="Q464" s="11" t="s">
        <v>37</v>
      </c>
      <c r="R464" s="1">
        <v>42370</v>
      </c>
      <c r="S464" s="1">
        <v>42593</v>
      </c>
      <c r="T464" s="12" t="s">
        <v>25</v>
      </c>
      <c r="U464" s="13" t="s">
        <v>314</v>
      </c>
      <c r="V464" s="13" t="s">
        <v>114</v>
      </c>
      <c r="W464" t="s">
        <v>179</v>
      </c>
      <c r="X464" s="16" t="str">
        <f t="shared" si="79"/>
        <v xml:space="preserve">MEC (Switzerland) - CHE - L'oreal - 2016_Lancome_Love_your_Age_Part_2 - </v>
      </c>
      <c r="Y464" s="17" t="s">
        <v>410</v>
      </c>
      <c r="Z464" s="16" t="str">
        <f t="shared" si="80"/>
        <v>MEC (Switzerland)</v>
      </c>
      <c r="AA464" s="16" t="str">
        <f t="shared" si="81"/>
        <v>MEC (Switzerland) - CHE - L'oreal</v>
      </c>
      <c r="AB464" s="16" t="str">
        <f t="shared" si="82"/>
        <v>Xaxis Mobile_XAXIS-XM-INST-D</v>
      </c>
      <c r="AC464" s="16" t="str">
        <f>VLOOKUP($U464,Sheet3!$A$1:$D$438,3,FALSE)</f>
        <v>10.03.2016</v>
      </c>
      <c r="AD464" s="16" t="str">
        <f>VLOOKUP($U464,Sheet3!$A$1:$D$438,4,FALSE)</f>
        <v>09.05.2016</v>
      </c>
      <c r="AE464" s="20" t="str">
        <f t="shared" si="83"/>
        <v>Xaxis Mobile_XAXIS-XM-INST-D_März 2016</v>
      </c>
      <c r="AF464" s="20" t="s">
        <v>416</v>
      </c>
      <c r="AG464" s="20" t="str">
        <f t="shared" si="84"/>
        <v>Xaxis Mobile</v>
      </c>
      <c r="AH464" s="20" t="s">
        <v>420</v>
      </c>
      <c r="AI464" s="21">
        <f t="shared" si="76"/>
        <v>35.00040003200256</v>
      </c>
      <c r="AJ464" s="21">
        <f t="shared" si="77"/>
        <v>2187.35</v>
      </c>
      <c r="AK464" s="22">
        <f t="shared" si="78"/>
        <v>62495</v>
      </c>
      <c r="AL464" s="20" t="s">
        <v>670</v>
      </c>
      <c r="AM464" s="20">
        <f>$AJ464*VLOOKUP($AL464,Sheet2!$C$1:$D$66,2,FALSE)</f>
        <v>743.69900000000007</v>
      </c>
    </row>
    <row r="465" spans="1:39" x14ac:dyDescent="0.25">
      <c r="A465" s="1">
        <v>42466</v>
      </c>
      <c r="B465" s="2">
        <v>18295</v>
      </c>
      <c r="C465" s="3">
        <v>0</v>
      </c>
      <c r="D465" s="4">
        <v>2</v>
      </c>
      <c r="E465" s="5" t="s">
        <v>39</v>
      </c>
      <c r="F465" s="6">
        <v>265.94</v>
      </c>
      <c r="G465" s="7" t="s">
        <v>22</v>
      </c>
      <c r="H465" s="8" t="s">
        <v>23</v>
      </c>
      <c r="I465" s="9">
        <v>20.856999999999999</v>
      </c>
      <c r="J465" s="6">
        <v>0</v>
      </c>
      <c r="K465" s="6">
        <v>58.4</v>
      </c>
      <c r="L465" s="6">
        <v>730</v>
      </c>
      <c r="M465" s="6">
        <v>788.4</v>
      </c>
      <c r="N465" s="10" t="s">
        <v>27</v>
      </c>
      <c r="O465" s="10" t="s">
        <v>162</v>
      </c>
      <c r="P465" s="11" t="s">
        <v>32</v>
      </c>
      <c r="Q465" s="11" t="s">
        <v>37</v>
      </c>
      <c r="R465" s="1">
        <v>42370</v>
      </c>
      <c r="S465" s="1">
        <v>42593</v>
      </c>
      <c r="T465" s="12" t="s">
        <v>25</v>
      </c>
      <c r="U465" s="13" t="s">
        <v>314</v>
      </c>
      <c r="V465" s="13" t="s">
        <v>114</v>
      </c>
      <c r="W465" t="s">
        <v>179</v>
      </c>
      <c r="X465" s="16" t="str">
        <f t="shared" si="79"/>
        <v xml:space="preserve">MEC (Switzerland) - CHE - L'oreal - 2016_Lancome_Love_your_Age_Part_2 - </v>
      </c>
      <c r="Y465" s="17" t="s">
        <v>410</v>
      </c>
      <c r="Z465" s="16" t="str">
        <f t="shared" si="80"/>
        <v>MEC (Switzerland)</v>
      </c>
      <c r="AA465" s="16" t="str">
        <f t="shared" si="81"/>
        <v>MEC (Switzerland) - CHE - L'oreal</v>
      </c>
      <c r="AB465" s="16" t="str">
        <f t="shared" si="82"/>
        <v>Xaxis Mobile_XAXIS-XM-INST-F</v>
      </c>
      <c r="AC465" s="16" t="str">
        <f>VLOOKUP($U465,Sheet3!$A$1:$D$438,3,FALSE)</f>
        <v>10.03.2016</v>
      </c>
      <c r="AD465" s="16" t="str">
        <f>VLOOKUP($U465,Sheet3!$A$1:$D$438,4,FALSE)</f>
        <v>09.05.2016</v>
      </c>
      <c r="AE465" s="20" t="str">
        <f t="shared" si="83"/>
        <v>Xaxis Mobile_XAXIS-XM-INST-F_März 2016</v>
      </c>
      <c r="AF465" s="20" t="s">
        <v>416</v>
      </c>
      <c r="AG465" s="20" t="str">
        <f t="shared" si="84"/>
        <v>Xaxis Mobile</v>
      </c>
      <c r="AH465" s="20" t="s">
        <v>420</v>
      </c>
      <c r="AI465" s="21">
        <f t="shared" si="76"/>
        <v>35.000239727669367</v>
      </c>
      <c r="AJ465" s="21">
        <f t="shared" si="77"/>
        <v>730</v>
      </c>
      <c r="AK465" s="22">
        <f t="shared" si="78"/>
        <v>20857</v>
      </c>
      <c r="AL465" s="20" t="s">
        <v>670</v>
      </c>
      <c r="AM465" s="20">
        <f>$AJ465*VLOOKUP($AL465,Sheet2!$C$1:$D$66,2,FALSE)</f>
        <v>248.20000000000002</v>
      </c>
    </row>
    <row r="466" spans="1:39" x14ac:dyDescent="0.25">
      <c r="A466" s="1">
        <v>42466</v>
      </c>
      <c r="B466" s="2">
        <v>18296</v>
      </c>
      <c r="C466" s="3">
        <v>0</v>
      </c>
      <c r="D466" s="4">
        <v>1</v>
      </c>
      <c r="E466" s="5" t="s">
        <v>53</v>
      </c>
      <c r="F466" s="6">
        <v>1855.16</v>
      </c>
      <c r="G466" s="7" t="s">
        <v>22</v>
      </c>
      <c r="H466" s="8" t="s">
        <v>23</v>
      </c>
      <c r="I466" s="9">
        <v>291.39400000000001</v>
      </c>
      <c r="J466" s="6">
        <v>0</v>
      </c>
      <c r="K466" s="6">
        <v>536.15</v>
      </c>
      <c r="L466" s="6">
        <v>6702.05</v>
      </c>
      <c r="M466" s="6">
        <v>7238.2</v>
      </c>
      <c r="N466" s="10" t="s">
        <v>124</v>
      </c>
      <c r="O466" s="10" t="s">
        <v>162</v>
      </c>
      <c r="P466" s="11" t="s">
        <v>32</v>
      </c>
      <c r="Q466" s="11" t="s">
        <v>52</v>
      </c>
      <c r="R466" s="1">
        <v>42370</v>
      </c>
      <c r="S466" s="1">
        <v>42593</v>
      </c>
      <c r="T466" s="12" t="s">
        <v>25</v>
      </c>
      <c r="U466" s="13" t="s">
        <v>388</v>
      </c>
      <c r="V466" s="13" t="s">
        <v>114</v>
      </c>
      <c r="W466" t="s">
        <v>180</v>
      </c>
      <c r="X466" s="16" t="str">
        <f t="shared" si="79"/>
        <v xml:space="preserve">MEC (Switzerland) - CHE - Michelin - 2016_Value_for_me_-_2016_-_1._Flight - </v>
      </c>
      <c r="Y466" s="17" t="s">
        <v>410</v>
      </c>
      <c r="Z466" s="16" t="str">
        <f t="shared" si="80"/>
        <v>MEC (Switzerland)</v>
      </c>
      <c r="AA466" s="16" t="str">
        <f t="shared" si="81"/>
        <v>MEC (Switzerland) - CHE - Michelin</v>
      </c>
      <c r="AB466" s="16" t="str">
        <f t="shared" si="82"/>
        <v>Xaxis Premium_XAXIS-XP-HP-D</v>
      </c>
      <c r="AC466" s="16" t="str">
        <f>VLOOKUP($U466,Sheet3!$A$1:$D$438,3,FALSE)</f>
        <v>10.03.2016</v>
      </c>
      <c r="AD466" s="16" t="str">
        <f>VLOOKUP($U466,Sheet3!$A$1:$D$438,4,FALSE)</f>
        <v>31.05.2016</v>
      </c>
      <c r="AE466" s="20" t="str">
        <f t="shared" si="83"/>
        <v>Xaxis Premium_XAXIS-XP-HP-D_März 2016</v>
      </c>
      <c r="AF466" s="20" t="s">
        <v>415</v>
      </c>
      <c r="AG466" s="20" t="str">
        <f t="shared" si="84"/>
        <v>Xaxis Premium</v>
      </c>
      <c r="AH466" s="20" t="s">
        <v>420</v>
      </c>
      <c r="AI466" s="21">
        <f t="shared" ref="AI466:AI475" si="85">(AJ466/AK466)*1000</f>
        <v>22.999958818644174</v>
      </c>
      <c r="AJ466" s="21">
        <f t="shared" ref="AJ466:AJ475" si="86">L466</f>
        <v>6702.05</v>
      </c>
      <c r="AK466" s="22">
        <f t="shared" ref="AK466:AK475" si="87">I466*1000</f>
        <v>291394</v>
      </c>
      <c r="AL466" s="20" t="s">
        <v>669</v>
      </c>
      <c r="AM466" s="20">
        <f>$AJ466*VLOOKUP($AL466,Sheet2!$C$1:$D$66,2,FALSE)</f>
        <v>2527.2221338689556</v>
      </c>
    </row>
    <row r="467" spans="1:39" x14ac:dyDescent="0.25">
      <c r="A467" s="1">
        <v>42466</v>
      </c>
      <c r="B467" s="2">
        <v>18296</v>
      </c>
      <c r="C467" s="3">
        <v>0</v>
      </c>
      <c r="D467" s="4">
        <v>2</v>
      </c>
      <c r="E467" s="5" t="s">
        <v>59</v>
      </c>
      <c r="F467" s="6">
        <v>828.71</v>
      </c>
      <c r="G467" s="7" t="s">
        <v>22</v>
      </c>
      <c r="H467" s="8" t="s">
        <v>23</v>
      </c>
      <c r="I467" s="9">
        <v>143.28700000000001</v>
      </c>
      <c r="J467" s="6">
        <v>0</v>
      </c>
      <c r="K467" s="6">
        <v>263.64999999999998</v>
      </c>
      <c r="L467" s="6">
        <v>3295.6</v>
      </c>
      <c r="M467" s="6">
        <v>3559.25</v>
      </c>
      <c r="N467" s="10" t="s">
        <v>124</v>
      </c>
      <c r="O467" s="10" t="s">
        <v>162</v>
      </c>
      <c r="P467" s="11" t="s">
        <v>32</v>
      </c>
      <c r="Q467" s="11" t="s">
        <v>52</v>
      </c>
      <c r="R467" s="1">
        <v>42370</v>
      </c>
      <c r="S467" s="1">
        <v>42593</v>
      </c>
      <c r="T467" s="12" t="s">
        <v>25</v>
      </c>
      <c r="U467" s="13" t="s">
        <v>388</v>
      </c>
      <c r="V467" s="13" t="s">
        <v>114</v>
      </c>
      <c r="W467" t="s">
        <v>180</v>
      </c>
      <c r="X467" s="16" t="str">
        <f t="shared" si="79"/>
        <v xml:space="preserve">MEC (Switzerland) - CHE - Michelin - 2016_Value_for_me_-_2016_-_1._Flight - </v>
      </c>
      <c r="Y467" s="17" t="s">
        <v>410</v>
      </c>
      <c r="Z467" s="16" t="str">
        <f t="shared" si="80"/>
        <v>MEC (Switzerland)</v>
      </c>
      <c r="AA467" s="16" t="str">
        <f t="shared" si="81"/>
        <v>MEC (Switzerland) - CHE - Michelin</v>
      </c>
      <c r="AB467" s="16" t="str">
        <f t="shared" si="82"/>
        <v>Xaxis Premium_XAXIS-XP-HP-F</v>
      </c>
      <c r="AC467" s="16" t="str">
        <f>VLOOKUP($U467,Sheet3!$A$1:$D$438,3,FALSE)</f>
        <v>10.03.2016</v>
      </c>
      <c r="AD467" s="16" t="str">
        <f>VLOOKUP($U467,Sheet3!$A$1:$D$438,4,FALSE)</f>
        <v>31.05.2016</v>
      </c>
      <c r="AE467" s="20" t="str">
        <f t="shared" si="83"/>
        <v>Xaxis Premium_XAXIS-XP-HP-F_März 2016</v>
      </c>
      <c r="AF467" s="20" t="s">
        <v>415</v>
      </c>
      <c r="AG467" s="20" t="str">
        <f t="shared" si="84"/>
        <v>Xaxis Premium</v>
      </c>
      <c r="AH467" s="20" t="s">
        <v>420</v>
      </c>
      <c r="AI467" s="21">
        <f t="shared" si="85"/>
        <v>22.99999302099981</v>
      </c>
      <c r="AJ467" s="21">
        <f t="shared" si="86"/>
        <v>3295.6</v>
      </c>
      <c r="AK467" s="22">
        <f t="shared" si="87"/>
        <v>143287</v>
      </c>
      <c r="AL467" s="20" t="s">
        <v>669</v>
      </c>
      <c r="AM467" s="20">
        <f>$AJ467*VLOOKUP($AL467,Sheet2!$C$1:$D$66,2,FALSE)</f>
        <v>1242.711299435028</v>
      </c>
    </row>
    <row r="468" spans="1:39" x14ac:dyDescent="0.25">
      <c r="A468" s="1">
        <v>42466</v>
      </c>
      <c r="B468" s="2">
        <v>18296</v>
      </c>
      <c r="C468" s="3">
        <v>0</v>
      </c>
      <c r="D468" s="4">
        <v>3</v>
      </c>
      <c r="E468" s="5" t="s">
        <v>123</v>
      </c>
      <c r="F468" s="6">
        <v>895.61</v>
      </c>
      <c r="G468" s="7" t="s">
        <v>22</v>
      </c>
      <c r="H468" s="8" t="s">
        <v>23</v>
      </c>
      <c r="I468" s="9">
        <v>128.29499999999999</v>
      </c>
      <c r="J468" s="6">
        <v>0</v>
      </c>
      <c r="K468" s="6">
        <v>256.60000000000002</v>
      </c>
      <c r="L468" s="6">
        <v>3207.4</v>
      </c>
      <c r="M468" s="6">
        <v>3464</v>
      </c>
      <c r="N468" s="10" t="s">
        <v>124</v>
      </c>
      <c r="O468" s="10" t="s">
        <v>162</v>
      </c>
      <c r="P468" s="11" t="s">
        <v>32</v>
      </c>
      <c r="Q468" s="11" t="s">
        <v>37</v>
      </c>
      <c r="R468" s="1">
        <v>42370</v>
      </c>
      <c r="S468" s="1">
        <v>42593</v>
      </c>
      <c r="T468" s="12" t="s">
        <v>25</v>
      </c>
      <c r="U468" s="13" t="s">
        <v>388</v>
      </c>
      <c r="V468" s="13" t="s">
        <v>114</v>
      </c>
      <c r="W468" t="s">
        <v>180</v>
      </c>
      <c r="X468" s="16" t="str">
        <f t="shared" si="79"/>
        <v xml:space="preserve">MEC (Switzerland) - CHE - Michelin - 2016_Value_for_me_-_2016_-_1._Flight - </v>
      </c>
      <c r="Y468" s="17" t="s">
        <v>410</v>
      </c>
      <c r="Z468" s="16" t="str">
        <f t="shared" si="80"/>
        <v>MEC (Switzerland)</v>
      </c>
      <c r="AA468" s="16" t="str">
        <f t="shared" si="81"/>
        <v>MEC (Switzerland) - CHE - Michelin</v>
      </c>
      <c r="AB468" s="16" t="str">
        <f t="shared" si="82"/>
        <v>Xaxis Mobile_XAXIS-XM-STDB-D</v>
      </c>
      <c r="AC468" s="16" t="str">
        <f>VLOOKUP($U468,Sheet3!$A$1:$D$438,3,FALSE)</f>
        <v>10.03.2016</v>
      </c>
      <c r="AD468" s="16" t="str">
        <f>VLOOKUP($U468,Sheet3!$A$1:$D$438,4,FALSE)</f>
        <v>31.05.2016</v>
      </c>
      <c r="AE468" s="20" t="str">
        <f t="shared" si="83"/>
        <v>Xaxis Mobile_XAXIS-XM-STDB-D_März 2016</v>
      </c>
      <c r="AF468" s="20" t="s">
        <v>416</v>
      </c>
      <c r="AG468" s="20" t="str">
        <f t="shared" si="84"/>
        <v>Xaxis Mobile</v>
      </c>
      <c r="AH468" s="20" t="s">
        <v>420</v>
      </c>
      <c r="AI468" s="21">
        <f t="shared" si="85"/>
        <v>25.000194863400761</v>
      </c>
      <c r="AJ468" s="21">
        <f t="shared" si="86"/>
        <v>3207.4</v>
      </c>
      <c r="AK468" s="22">
        <f t="shared" si="87"/>
        <v>128294.99999999999</v>
      </c>
      <c r="AL468" s="20" t="s">
        <v>674</v>
      </c>
      <c r="AM468" s="20">
        <f>$AJ468*VLOOKUP($AL468,Sheet2!$C$1:$D$66,2,FALSE)</f>
        <v>769.77599999999995</v>
      </c>
    </row>
    <row r="469" spans="1:39" x14ac:dyDescent="0.25">
      <c r="A469" s="1">
        <v>42466</v>
      </c>
      <c r="B469" s="2">
        <v>18296</v>
      </c>
      <c r="C469" s="3">
        <v>0</v>
      </c>
      <c r="D469" s="4">
        <v>4</v>
      </c>
      <c r="E469" s="5" t="s">
        <v>125</v>
      </c>
      <c r="F469" s="6">
        <v>362.14</v>
      </c>
      <c r="G469" s="7" t="s">
        <v>22</v>
      </c>
      <c r="H469" s="8" t="s">
        <v>23</v>
      </c>
      <c r="I469" s="9">
        <v>57.009</v>
      </c>
      <c r="J469" s="6">
        <v>0</v>
      </c>
      <c r="K469" s="6">
        <v>114</v>
      </c>
      <c r="L469" s="6">
        <v>1425.25</v>
      </c>
      <c r="M469" s="6">
        <v>1539.25</v>
      </c>
      <c r="N469" s="10" t="s">
        <v>124</v>
      </c>
      <c r="O469" s="10" t="s">
        <v>162</v>
      </c>
      <c r="P469" s="11" t="s">
        <v>32</v>
      </c>
      <c r="Q469" s="11" t="s">
        <v>37</v>
      </c>
      <c r="R469" s="1">
        <v>42370</v>
      </c>
      <c r="S469" s="1">
        <v>42593</v>
      </c>
      <c r="T469" s="12" t="s">
        <v>25</v>
      </c>
      <c r="U469" s="13" t="s">
        <v>388</v>
      </c>
      <c r="V469" s="13" t="s">
        <v>114</v>
      </c>
      <c r="W469" t="s">
        <v>180</v>
      </c>
      <c r="X469" s="16" t="str">
        <f t="shared" si="79"/>
        <v xml:space="preserve">MEC (Switzerland) - CHE - Michelin - 2016_Value_for_me_-_2016_-_1._Flight - </v>
      </c>
      <c r="Y469" s="17" t="s">
        <v>410</v>
      </c>
      <c r="Z469" s="16" t="str">
        <f t="shared" si="80"/>
        <v>MEC (Switzerland)</v>
      </c>
      <c r="AA469" s="16" t="str">
        <f t="shared" si="81"/>
        <v>MEC (Switzerland) - CHE - Michelin</v>
      </c>
      <c r="AB469" s="16" t="str">
        <f t="shared" si="82"/>
        <v>Xaxis Mobile_XAXIS-XM-STDB-F</v>
      </c>
      <c r="AC469" s="16" t="str">
        <f>VLOOKUP($U469,Sheet3!$A$1:$D$438,3,FALSE)</f>
        <v>10.03.2016</v>
      </c>
      <c r="AD469" s="16" t="str">
        <f>VLOOKUP($U469,Sheet3!$A$1:$D$438,4,FALSE)</f>
        <v>31.05.2016</v>
      </c>
      <c r="AE469" s="20" t="str">
        <f t="shared" si="83"/>
        <v>Xaxis Mobile_XAXIS-XM-STDB-F_März 2016</v>
      </c>
      <c r="AF469" s="20" t="s">
        <v>416</v>
      </c>
      <c r="AG469" s="20" t="str">
        <f t="shared" si="84"/>
        <v>Xaxis Mobile</v>
      </c>
      <c r="AH469" s="20" t="s">
        <v>420</v>
      </c>
      <c r="AI469" s="21">
        <f t="shared" si="85"/>
        <v>25.000438527250083</v>
      </c>
      <c r="AJ469" s="21">
        <f t="shared" si="86"/>
        <v>1425.25</v>
      </c>
      <c r="AK469" s="22">
        <f t="shared" si="87"/>
        <v>57009</v>
      </c>
      <c r="AL469" s="20" t="s">
        <v>674</v>
      </c>
      <c r="AM469" s="20">
        <f>$AJ469*VLOOKUP($AL469,Sheet2!$C$1:$D$66,2,FALSE)</f>
        <v>342.06</v>
      </c>
    </row>
    <row r="470" spans="1:39" x14ac:dyDescent="0.25">
      <c r="A470" s="1">
        <v>42466</v>
      </c>
      <c r="B470" s="2">
        <v>18297</v>
      </c>
      <c r="C470" s="3">
        <v>0</v>
      </c>
      <c r="D470" s="4">
        <v>1</v>
      </c>
      <c r="E470" s="5" t="s">
        <v>47</v>
      </c>
      <c r="F470" s="6">
        <v>0</v>
      </c>
      <c r="G470" s="7" t="s">
        <v>22</v>
      </c>
      <c r="H470" s="8" t="s">
        <v>23</v>
      </c>
      <c r="I470" s="9">
        <v>61.088999999999999</v>
      </c>
      <c r="J470" s="6">
        <v>0</v>
      </c>
      <c r="K470" s="6">
        <v>195.5</v>
      </c>
      <c r="L470" s="6">
        <v>2443.5500000000002</v>
      </c>
      <c r="M470" s="6">
        <v>2639.05</v>
      </c>
      <c r="N470" s="10" t="s">
        <v>120</v>
      </c>
      <c r="O470" s="10" t="s">
        <v>162</v>
      </c>
      <c r="P470" s="11" t="s">
        <v>32</v>
      </c>
      <c r="Q470" s="11" t="s">
        <v>37</v>
      </c>
      <c r="R470" s="1">
        <v>42370</v>
      </c>
      <c r="S470" s="1">
        <v>42593</v>
      </c>
      <c r="T470" s="12" t="s">
        <v>25</v>
      </c>
      <c r="U470" s="13" t="s">
        <v>121</v>
      </c>
      <c r="V470" s="13" t="s">
        <v>114</v>
      </c>
      <c r="W470" t="s">
        <v>182</v>
      </c>
      <c r="X470" s="16" t="str">
        <f t="shared" si="79"/>
        <v xml:space="preserve">MEC (Switzerland) - CHE - Tiffany - 2016_Bridal - </v>
      </c>
      <c r="Y470" s="17" t="s">
        <v>410</v>
      </c>
      <c r="Z470" s="16" t="str">
        <f t="shared" si="80"/>
        <v>MEC (Switzerland)</v>
      </c>
      <c r="AA470" s="16" t="str">
        <f t="shared" si="81"/>
        <v>MEC (Switzerland) - CHE - Tiffany</v>
      </c>
      <c r="AB470" s="16" t="str">
        <f t="shared" si="82"/>
        <v>Xaxis Mobile_XAXIS-XM-RICH-D</v>
      </c>
      <c r="AC470" s="16" t="str">
        <f>VLOOKUP($U470,Sheet3!$A$1:$D$438,3,FALSE)</f>
        <v>07.03.2016</v>
      </c>
      <c r="AD470" s="16" t="str">
        <f>VLOOKUP($U470,Sheet3!$A$1:$D$438,4,FALSE)</f>
        <v>21.04.2016</v>
      </c>
      <c r="AE470" s="20" t="str">
        <f t="shared" si="83"/>
        <v>Xaxis Mobile_XAXIS-XM-RICH-D_März 2016</v>
      </c>
      <c r="AF470" s="20" t="s">
        <v>416</v>
      </c>
      <c r="AG470" s="20" t="str">
        <f t="shared" si="84"/>
        <v>Xaxis Mobile</v>
      </c>
      <c r="AH470" s="20" t="s">
        <v>420</v>
      </c>
      <c r="AI470" s="21">
        <f t="shared" si="85"/>
        <v>39.999836304408319</v>
      </c>
      <c r="AJ470" s="21">
        <f t="shared" si="86"/>
        <v>2443.5500000000002</v>
      </c>
      <c r="AK470" s="22">
        <f t="shared" si="87"/>
        <v>61089</v>
      </c>
      <c r="AL470" s="20" t="s">
        <v>671</v>
      </c>
      <c r="AM470" s="20">
        <f>$AJ470*VLOOKUP($AL470,Sheet2!$C$1:$D$66,2,FALSE)</f>
        <v>1466.13</v>
      </c>
    </row>
    <row r="471" spans="1:39" x14ac:dyDescent="0.25">
      <c r="A471" s="1">
        <v>42466</v>
      </c>
      <c r="B471" s="2">
        <v>18297</v>
      </c>
      <c r="C471" s="3">
        <v>0</v>
      </c>
      <c r="D471" s="4">
        <v>2</v>
      </c>
      <c r="E471" s="5" t="s">
        <v>49</v>
      </c>
      <c r="F471" s="6">
        <v>0</v>
      </c>
      <c r="G471" s="7" t="s">
        <v>22</v>
      </c>
      <c r="H471" s="8" t="s">
        <v>23</v>
      </c>
      <c r="I471" s="9">
        <v>25.204999999999998</v>
      </c>
      <c r="J471" s="6">
        <v>0</v>
      </c>
      <c r="K471" s="6">
        <v>80.650000000000006</v>
      </c>
      <c r="L471" s="6">
        <v>1008.2</v>
      </c>
      <c r="M471" s="6">
        <v>1088.8499999999999</v>
      </c>
      <c r="N471" s="10" t="s">
        <v>120</v>
      </c>
      <c r="O471" s="10" t="s">
        <v>162</v>
      </c>
      <c r="P471" s="11" t="s">
        <v>32</v>
      </c>
      <c r="Q471" s="11" t="s">
        <v>37</v>
      </c>
      <c r="R471" s="1">
        <v>42370</v>
      </c>
      <c r="S471" s="1">
        <v>42593</v>
      </c>
      <c r="T471" s="12" t="s">
        <v>25</v>
      </c>
      <c r="U471" s="13" t="s">
        <v>121</v>
      </c>
      <c r="V471" s="13" t="s">
        <v>114</v>
      </c>
      <c r="W471" t="s">
        <v>182</v>
      </c>
      <c r="X471" s="16" t="str">
        <f t="shared" si="79"/>
        <v xml:space="preserve">MEC (Switzerland) - CHE - Tiffany - 2016_Bridal - </v>
      </c>
      <c r="Y471" s="17" t="s">
        <v>410</v>
      </c>
      <c r="Z471" s="16" t="str">
        <f t="shared" si="80"/>
        <v>MEC (Switzerland)</v>
      </c>
      <c r="AA471" s="16" t="str">
        <f t="shared" si="81"/>
        <v>MEC (Switzerland) - CHE - Tiffany</v>
      </c>
      <c r="AB471" s="16" t="str">
        <f t="shared" si="82"/>
        <v>Xaxis Mobile_XAXIS-XM-RICH-F</v>
      </c>
      <c r="AC471" s="16" t="str">
        <f>VLOOKUP($U471,Sheet3!$A$1:$D$438,3,FALSE)</f>
        <v>07.03.2016</v>
      </c>
      <c r="AD471" s="16" t="str">
        <f>VLOOKUP($U471,Sheet3!$A$1:$D$438,4,FALSE)</f>
        <v>21.04.2016</v>
      </c>
      <c r="AE471" s="20" t="str">
        <f t="shared" si="83"/>
        <v>Xaxis Mobile_XAXIS-XM-RICH-F_März 2016</v>
      </c>
      <c r="AF471" s="20" t="s">
        <v>416</v>
      </c>
      <c r="AG471" s="20" t="str">
        <f t="shared" si="84"/>
        <v>Xaxis Mobile</v>
      </c>
      <c r="AH471" s="20" t="s">
        <v>420</v>
      </c>
      <c r="AI471" s="21">
        <f t="shared" si="85"/>
        <v>40</v>
      </c>
      <c r="AJ471" s="21">
        <f t="shared" si="86"/>
        <v>1008.2</v>
      </c>
      <c r="AK471" s="22">
        <f t="shared" si="87"/>
        <v>25205</v>
      </c>
      <c r="AL471" s="20" t="s">
        <v>671</v>
      </c>
      <c r="AM471" s="20">
        <f>$AJ471*VLOOKUP($AL471,Sheet2!$C$1:$D$66,2,FALSE)</f>
        <v>604.91999999999996</v>
      </c>
    </row>
    <row r="472" spans="1:39" x14ac:dyDescent="0.25">
      <c r="A472" s="1">
        <v>42466</v>
      </c>
      <c r="B472" s="2">
        <v>18298</v>
      </c>
      <c r="C472" s="3">
        <v>0</v>
      </c>
      <c r="D472" s="4">
        <v>3</v>
      </c>
      <c r="E472" s="5" t="s">
        <v>61</v>
      </c>
      <c r="F472" s="6">
        <v>202.18</v>
      </c>
      <c r="G472" s="7" t="s">
        <v>22</v>
      </c>
      <c r="H472" s="8" t="s">
        <v>23</v>
      </c>
      <c r="I472" s="9">
        <v>44.3</v>
      </c>
      <c r="J472" s="6">
        <v>0</v>
      </c>
      <c r="K472" s="6">
        <v>42.55</v>
      </c>
      <c r="L472" s="6">
        <v>531.6</v>
      </c>
      <c r="M472" s="6">
        <v>574.15</v>
      </c>
      <c r="N472" s="10" t="s">
        <v>115</v>
      </c>
      <c r="O472" s="10" t="s">
        <v>162</v>
      </c>
      <c r="P472" s="11" t="s">
        <v>32</v>
      </c>
      <c r="Q472" s="11" t="s">
        <v>52</v>
      </c>
      <c r="R472" s="1">
        <v>42370</v>
      </c>
      <c r="S472" s="1">
        <v>42593</v>
      </c>
      <c r="T472" s="12" t="s">
        <v>25</v>
      </c>
      <c r="U472" s="13" t="s">
        <v>408</v>
      </c>
      <c r="V472" s="13" t="s">
        <v>114</v>
      </c>
      <c r="W472" t="s">
        <v>183</v>
      </c>
      <c r="X472" s="16" t="str">
        <f t="shared" si="79"/>
        <v xml:space="preserve">MEC (Switzerland) - CHE - VISA - 2016_Visa_Rio_2016 - </v>
      </c>
      <c r="Y472" s="17" t="s">
        <v>410</v>
      </c>
      <c r="Z472" s="16" t="str">
        <f t="shared" si="80"/>
        <v>MEC (Switzerland)</v>
      </c>
      <c r="AA472" s="16" t="str">
        <f t="shared" si="81"/>
        <v>MEC (Switzerland) - CHE - VISA</v>
      </c>
      <c r="AB472" s="16" t="str">
        <f t="shared" si="82"/>
        <v>Xaxis Premium_XAXIS-XP-UAP-D</v>
      </c>
      <c r="AC472" s="16" t="str">
        <f>VLOOKUP($U472,Sheet3!$A$1:$D$438,3,FALSE)</f>
        <v>07.03.2016</v>
      </c>
      <c r="AD472" s="16" t="str">
        <f>VLOOKUP($U472,Sheet3!$A$1:$D$438,4,FALSE)</f>
        <v>01.05.2016</v>
      </c>
      <c r="AE472" s="20" t="str">
        <f t="shared" si="83"/>
        <v>Xaxis Premium_XAXIS-XP-UAP-D_März 2016</v>
      </c>
      <c r="AF472" s="20" t="s">
        <v>415</v>
      </c>
      <c r="AG472" s="20" t="str">
        <f t="shared" si="84"/>
        <v>Xaxis Premium</v>
      </c>
      <c r="AH472" s="20" t="s">
        <v>420</v>
      </c>
      <c r="AI472" s="21">
        <f t="shared" si="85"/>
        <v>12</v>
      </c>
      <c r="AJ472" s="21">
        <f t="shared" si="86"/>
        <v>531.6</v>
      </c>
      <c r="AK472" s="22">
        <f t="shared" si="87"/>
        <v>44300</v>
      </c>
      <c r="AL472" s="20" t="s">
        <v>667</v>
      </c>
      <c r="AM472" s="20">
        <f>$AJ472*VLOOKUP($AL472,Sheet2!$C$1:$D$66,2,FALSE)</f>
        <v>148.9617586634825</v>
      </c>
    </row>
    <row r="473" spans="1:39" x14ac:dyDescent="0.25">
      <c r="A473" s="1">
        <v>42466</v>
      </c>
      <c r="B473" s="2">
        <v>18298</v>
      </c>
      <c r="C473" s="3">
        <v>0</v>
      </c>
      <c r="D473" s="4">
        <v>4</v>
      </c>
      <c r="E473" s="5" t="s">
        <v>63</v>
      </c>
      <c r="F473" s="6">
        <v>88.93</v>
      </c>
      <c r="G473" s="7" t="s">
        <v>22</v>
      </c>
      <c r="H473" s="8" t="s">
        <v>23</v>
      </c>
      <c r="I473" s="9">
        <v>19.349</v>
      </c>
      <c r="J473" s="6">
        <v>0</v>
      </c>
      <c r="K473" s="6">
        <v>18.600000000000001</v>
      </c>
      <c r="L473" s="6">
        <v>232.2</v>
      </c>
      <c r="M473" s="6">
        <v>250.8</v>
      </c>
      <c r="N473" s="10" t="s">
        <v>115</v>
      </c>
      <c r="O473" s="10" t="s">
        <v>162</v>
      </c>
      <c r="P473" s="11" t="s">
        <v>32</v>
      </c>
      <c r="Q473" s="11" t="s">
        <v>52</v>
      </c>
      <c r="R473" s="1">
        <v>42370</v>
      </c>
      <c r="S473" s="1">
        <v>42593</v>
      </c>
      <c r="T473" s="12" t="s">
        <v>25</v>
      </c>
      <c r="U473" s="13" t="s">
        <v>408</v>
      </c>
      <c r="V473" s="13" t="s">
        <v>114</v>
      </c>
      <c r="W473" t="s">
        <v>183</v>
      </c>
      <c r="X473" s="16" t="str">
        <f t="shared" si="79"/>
        <v xml:space="preserve">MEC (Switzerland) - CHE - VISA - 2016_Visa_Rio_2016 - </v>
      </c>
      <c r="Y473" s="17" t="s">
        <v>410</v>
      </c>
      <c r="Z473" s="16" t="str">
        <f t="shared" si="80"/>
        <v>MEC (Switzerland)</v>
      </c>
      <c r="AA473" s="16" t="str">
        <f t="shared" si="81"/>
        <v>MEC (Switzerland) - CHE - VISA</v>
      </c>
      <c r="AB473" s="16" t="str">
        <f t="shared" si="82"/>
        <v>Xaxis Premium_XAXIS-XP-UAP-F</v>
      </c>
      <c r="AC473" s="16" t="str">
        <f>VLOOKUP($U473,Sheet3!$A$1:$D$438,3,FALSE)</f>
        <v>07.03.2016</v>
      </c>
      <c r="AD473" s="16" t="str">
        <f>VLOOKUP($U473,Sheet3!$A$1:$D$438,4,FALSE)</f>
        <v>01.05.2016</v>
      </c>
      <c r="AE473" s="20" t="str">
        <f t="shared" si="83"/>
        <v>Xaxis Premium_XAXIS-XP-UAP-F_März 2016</v>
      </c>
      <c r="AF473" s="20" t="s">
        <v>415</v>
      </c>
      <c r="AG473" s="20" t="str">
        <f t="shared" si="84"/>
        <v>Xaxis Premium</v>
      </c>
      <c r="AH473" s="20" t="s">
        <v>420</v>
      </c>
      <c r="AI473" s="21">
        <f t="shared" si="85"/>
        <v>12.000620187089771</v>
      </c>
      <c r="AJ473" s="21">
        <f t="shared" si="86"/>
        <v>232.2</v>
      </c>
      <c r="AK473" s="22">
        <f t="shared" si="87"/>
        <v>19349</v>
      </c>
      <c r="AL473" s="20" t="s">
        <v>667</v>
      </c>
      <c r="AM473" s="20">
        <f>$AJ473*VLOOKUP($AL473,Sheet2!$C$1:$D$66,2,FALSE)</f>
        <v>65.065689167909397</v>
      </c>
    </row>
    <row r="474" spans="1:39" x14ac:dyDescent="0.25">
      <c r="A474" s="1">
        <v>42466</v>
      </c>
      <c r="B474" s="2">
        <v>18298</v>
      </c>
      <c r="C474" s="3">
        <v>0</v>
      </c>
      <c r="D474" s="4">
        <v>1</v>
      </c>
      <c r="E474" s="5" t="s">
        <v>65</v>
      </c>
      <c r="F474" s="6">
        <v>3293.02</v>
      </c>
      <c r="G474" s="7" t="s">
        <v>22</v>
      </c>
      <c r="H474" s="8" t="s">
        <v>23</v>
      </c>
      <c r="I474" s="9">
        <v>444.27600000000001</v>
      </c>
      <c r="J474" s="6">
        <v>0</v>
      </c>
      <c r="K474" s="6">
        <v>853</v>
      </c>
      <c r="L474" s="6">
        <v>10662.6</v>
      </c>
      <c r="M474" s="6">
        <v>11515.6</v>
      </c>
      <c r="N474" s="10" t="s">
        <v>115</v>
      </c>
      <c r="O474" s="10" t="s">
        <v>162</v>
      </c>
      <c r="P474" s="11" t="s">
        <v>32</v>
      </c>
      <c r="Q474" s="11" t="s">
        <v>52</v>
      </c>
      <c r="R474" s="1">
        <v>42370</v>
      </c>
      <c r="S474" s="1">
        <v>42593</v>
      </c>
      <c r="T474" s="12" t="s">
        <v>25</v>
      </c>
      <c r="U474" s="13" t="s">
        <v>408</v>
      </c>
      <c r="V474" s="13" t="s">
        <v>114</v>
      </c>
      <c r="W474" t="s">
        <v>183</v>
      </c>
      <c r="X474" s="16" t="str">
        <f t="shared" si="79"/>
        <v xml:space="preserve">MEC (Switzerland) - CHE - VISA - 2016_Visa_Rio_2016 - </v>
      </c>
      <c r="Y474" s="17" t="s">
        <v>410</v>
      </c>
      <c r="Z474" s="16" t="str">
        <f t="shared" si="80"/>
        <v>MEC (Switzerland)</v>
      </c>
      <c r="AA474" s="16" t="str">
        <f t="shared" si="81"/>
        <v>MEC (Switzerland) - CHE - VISA</v>
      </c>
      <c r="AB474" s="16" t="str">
        <f t="shared" si="82"/>
        <v>Xaxis Premium_XAXIS-XP-WB-D</v>
      </c>
      <c r="AC474" s="16" t="str">
        <f>VLOOKUP($U474,Sheet3!$A$1:$D$438,3,FALSE)</f>
        <v>07.03.2016</v>
      </c>
      <c r="AD474" s="16" t="str">
        <f>VLOOKUP($U474,Sheet3!$A$1:$D$438,4,FALSE)</f>
        <v>01.05.2016</v>
      </c>
      <c r="AE474" s="20" t="str">
        <f t="shared" si="83"/>
        <v>Xaxis Premium_XAXIS-XP-WB-D_März 2016</v>
      </c>
      <c r="AF474" s="20" t="s">
        <v>415</v>
      </c>
      <c r="AG474" s="20" t="str">
        <f t="shared" si="84"/>
        <v>Xaxis Premium</v>
      </c>
      <c r="AH474" s="20" t="s">
        <v>420</v>
      </c>
      <c r="AI474" s="21">
        <f t="shared" si="85"/>
        <v>23.999945979526238</v>
      </c>
      <c r="AJ474" s="21">
        <f t="shared" si="86"/>
        <v>10662.6</v>
      </c>
      <c r="AK474" s="22">
        <f t="shared" si="87"/>
        <v>444276</v>
      </c>
      <c r="AL474" s="20" t="s">
        <v>668</v>
      </c>
      <c r="AM474" s="20">
        <f>$AJ474*VLOOKUP($AL474,Sheet2!$C$1:$D$66,2,FALSE)</f>
        <v>4323.2466129204331</v>
      </c>
    </row>
    <row r="475" spans="1:39" x14ac:dyDescent="0.25">
      <c r="A475" s="1">
        <v>42466</v>
      </c>
      <c r="B475" s="2">
        <v>18298</v>
      </c>
      <c r="C475" s="3">
        <v>0</v>
      </c>
      <c r="D475" s="4">
        <v>2</v>
      </c>
      <c r="E475" s="5" t="s">
        <v>69</v>
      </c>
      <c r="F475" s="6">
        <v>1186.93</v>
      </c>
      <c r="G475" s="7" t="s">
        <v>22</v>
      </c>
      <c r="H475" s="8" t="s">
        <v>23</v>
      </c>
      <c r="I475" s="9">
        <v>197.32499999999999</v>
      </c>
      <c r="J475" s="6">
        <v>0</v>
      </c>
      <c r="K475" s="6">
        <v>378.85</v>
      </c>
      <c r="L475" s="6">
        <v>4735.8</v>
      </c>
      <c r="M475" s="6">
        <v>5114.6499999999996</v>
      </c>
      <c r="N475" s="10" t="s">
        <v>115</v>
      </c>
      <c r="O475" s="10" t="s">
        <v>162</v>
      </c>
      <c r="P475" s="11" t="s">
        <v>32</v>
      </c>
      <c r="Q475" s="11" t="s">
        <v>52</v>
      </c>
      <c r="R475" s="1">
        <v>42370</v>
      </c>
      <c r="S475" s="1">
        <v>42593</v>
      </c>
      <c r="T475" s="12" t="s">
        <v>25</v>
      </c>
      <c r="U475" s="13" t="s">
        <v>408</v>
      </c>
      <c r="V475" s="13" t="s">
        <v>114</v>
      </c>
      <c r="W475" t="s">
        <v>183</v>
      </c>
      <c r="X475" s="16" t="str">
        <f t="shared" si="79"/>
        <v xml:space="preserve">MEC (Switzerland) - CHE - VISA - 2016_Visa_Rio_2016 - </v>
      </c>
      <c r="Y475" s="17" t="s">
        <v>410</v>
      </c>
      <c r="Z475" s="16" t="str">
        <f t="shared" si="80"/>
        <v>MEC (Switzerland)</v>
      </c>
      <c r="AA475" s="16" t="str">
        <f t="shared" si="81"/>
        <v>MEC (Switzerland) - CHE - VISA</v>
      </c>
      <c r="AB475" s="16" t="str">
        <f t="shared" si="82"/>
        <v>Xaxis Premium_XAXIS-XP-WB-F</v>
      </c>
      <c r="AC475" s="16" t="str">
        <f>VLOOKUP($U475,Sheet3!$A$1:$D$438,3,FALSE)</f>
        <v>07.03.2016</v>
      </c>
      <c r="AD475" s="16" t="str">
        <f>VLOOKUP($U475,Sheet3!$A$1:$D$438,4,FALSE)</f>
        <v>01.05.2016</v>
      </c>
      <c r="AE475" s="20" t="str">
        <f t="shared" si="83"/>
        <v>Xaxis Premium_XAXIS-XP-WB-F_März 2016</v>
      </c>
      <c r="AF475" s="20" t="s">
        <v>415</v>
      </c>
      <c r="AG475" s="20" t="str">
        <f t="shared" si="84"/>
        <v>Xaxis Premium</v>
      </c>
      <c r="AH475" s="20" t="s">
        <v>420</v>
      </c>
      <c r="AI475" s="21">
        <f t="shared" si="85"/>
        <v>24</v>
      </c>
      <c r="AJ475" s="21">
        <f t="shared" si="86"/>
        <v>4735.8</v>
      </c>
      <c r="AK475" s="22">
        <f t="shared" si="87"/>
        <v>197325</v>
      </c>
      <c r="AL475" s="20" t="s">
        <v>668</v>
      </c>
      <c r="AM475" s="20">
        <f>$AJ475*VLOOKUP($AL475,Sheet2!$C$1:$D$66,2,FALSE)</f>
        <v>1920.1725010286971</v>
      </c>
    </row>
    <row r="476" spans="1:39" x14ac:dyDescent="0.25">
      <c r="A476" s="1">
        <v>42466</v>
      </c>
      <c r="B476" s="2">
        <v>18301</v>
      </c>
      <c r="C476" s="3">
        <v>0</v>
      </c>
      <c r="D476" s="4">
        <v>1</v>
      </c>
      <c r="E476" s="5" t="s">
        <v>83</v>
      </c>
      <c r="F476" s="6">
        <v>0</v>
      </c>
      <c r="G476" s="7" t="s">
        <v>22</v>
      </c>
      <c r="H476" s="8" t="s">
        <v>23</v>
      </c>
      <c r="I476" s="9">
        <v>1</v>
      </c>
      <c r="J476" s="6">
        <v>0</v>
      </c>
      <c r="K476" s="6">
        <v>1240</v>
      </c>
      <c r="L476" s="6">
        <v>15500</v>
      </c>
      <c r="M476" s="6">
        <v>16740</v>
      </c>
      <c r="N476" s="10" t="s">
        <v>115</v>
      </c>
      <c r="O476" s="10" t="s">
        <v>162</v>
      </c>
      <c r="P476" s="11" t="s">
        <v>32</v>
      </c>
      <c r="Q476" s="11" t="s">
        <v>84</v>
      </c>
      <c r="R476" s="1">
        <v>42370</v>
      </c>
      <c r="S476" s="1">
        <v>42593</v>
      </c>
      <c r="T476" s="12" t="s">
        <v>25</v>
      </c>
      <c r="U476" s="13" t="s">
        <v>407</v>
      </c>
      <c r="V476" s="13" t="s">
        <v>114</v>
      </c>
      <c r="W476" t="s">
        <v>183</v>
      </c>
      <c r="X476" s="16" t="str">
        <f t="shared" si="79"/>
        <v xml:space="preserve">MEC (Switzerland) - CHE - VISA - 2016_Visa_Rio_2016_Masthead - </v>
      </c>
      <c r="Y476" s="17" t="s">
        <v>410</v>
      </c>
      <c r="Z476" s="16" t="str">
        <f t="shared" si="80"/>
        <v>MEC (Switzerland)</v>
      </c>
      <c r="AA476" s="16" t="str">
        <f t="shared" si="81"/>
        <v>MEC (Switzerland) - CHE - VISA</v>
      </c>
      <c r="AB476" s="16" t="str">
        <f t="shared" si="82"/>
        <v>Xaxis Masthead_XAXIS-MH-RICH MEDIA</v>
      </c>
      <c r="AC476" s="16" t="str">
        <f>VLOOKUP($U476,Sheet3!$A$1:$D$438,3,FALSE)</f>
        <v>20.03.2016</v>
      </c>
      <c r="AD476" s="16" t="str">
        <f>VLOOKUP($U476,Sheet3!$A$1:$D$438,4,FALSE)</f>
        <v>20.03.2016</v>
      </c>
      <c r="AE476" s="20" t="str">
        <f t="shared" si="83"/>
        <v>Xaxis Masthead_XAXIS-MH-RICH MEDIA_März 2016</v>
      </c>
      <c r="AF476" s="20" t="s">
        <v>415</v>
      </c>
      <c r="AG476" s="20" t="str">
        <f t="shared" si="84"/>
        <v>Xaxis Masthead</v>
      </c>
      <c r="AH476" s="20" t="s">
        <v>426</v>
      </c>
      <c r="AI476" s="21">
        <f t="shared" ref="AI476:AI478" si="88">(AJ476/AK476)</f>
        <v>15500</v>
      </c>
      <c r="AJ476" s="21">
        <f t="shared" ref="AJ476:AJ479" si="89">L476</f>
        <v>15500</v>
      </c>
      <c r="AK476" s="22">
        <f t="shared" ref="AK476:AK478" si="90">I476</f>
        <v>1</v>
      </c>
      <c r="AL476" s="20" t="s">
        <v>675</v>
      </c>
      <c r="AM476" s="20">
        <f>$AJ476*VLOOKUP($AL476,Sheet2!$C$1:$D$66,2,FALSE)</f>
        <v>13552.858147093824</v>
      </c>
    </row>
    <row r="477" spans="1:39" x14ac:dyDescent="0.25">
      <c r="A477" s="1">
        <v>42466</v>
      </c>
      <c r="B477" s="2">
        <v>18304</v>
      </c>
      <c r="C477" s="3">
        <v>0</v>
      </c>
      <c r="D477" s="4">
        <v>1</v>
      </c>
      <c r="E477" s="5" t="s">
        <v>83</v>
      </c>
      <c r="F477" s="6">
        <v>0</v>
      </c>
      <c r="G477" s="7" t="s">
        <v>22</v>
      </c>
      <c r="H477" s="8" t="s">
        <v>23</v>
      </c>
      <c r="I477" s="9">
        <v>1</v>
      </c>
      <c r="J477" s="6">
        <v>0</v>
      </c>
      <c r="K477" s="6">
        <v>1240</v>
      </c>
      <c r="L477" s="6">
        <v>15500</v>
      </c>
      <c r="M477" s="6">
        <v>16740</v>
      </c>
      <c r="N477" s="10" t="s">
        <v>54</v>
      </c>
      <c r="O477" s="10" t="s">
        <v>162</v>
      </c>
      <c r="P477" s="11" t="s">
        <v>32</v>
      </c>
      <c r="Q477" s="11" t="s">
        <v>84</v>
      </c>
      <c r="R477" s="1">
        <v>42370</v>
      </c>
      <c r="S477" s="1">
        <v>42593</v>
      </c>
      <c r="T477" s="12" t="s">
        <v>25</v>
      </c>
      <c r="U477" s="13" t="s">
        <v>396</v>
      </c>
      <c r="V477" s="13" t="s">
        <v>114</v>
      </c>
      <c r="W477" t="s">
        <v>181</v>
      </c>
      <c r="X477" s="16" t="str">
        <f t="shared" si="79"/>
        <v xml:space="preserve">MEC (Switzerland) - CHE - Netflix - 2016_Netflix_Masthead_06.03.2016 - </v>
      </c>
      <c r="Y477" s="17" t="s">
        <v>410</v>
      </c>
      <c r="Z477" s="16" t="str">
        <f t="shared" si="80"/>
        <v>MEC (Switzerland)</v>
      </c>
      <c r="AA477" s="16" t="str">
        <f t="shared" si="81"/>
        <v>MEC (Switzerland) - CHE - Netflix</v>
      </c>
      <c r="AB477" s="16" t="str">
        <f t="shared" si="82"/>
        <v>Xaxis Masthead_XAXIS-MH-RICH MEDIA</v>
      </c>
      <c r="AC477" s="16" t="str">
        <f>VLOOKUP($U477,Sheet3!$A$1:$D$438,3,FALSE)</f>
        <v>06.03.2016</v>
      </c>
      <c r="AD477" s="16" t="str">
        <f>VLOOKUP($U477,Sheet3!$A$1:$D$438,4,FALSE)</f>
        <v>06.03.2016</v>
      </c>
      <c r="AE477" s="20" t="str">
        <f t="shared" si="83"/>
        <v>Xaxis Masthead_XAXIS-MH-RICH MEDIA_März 2016</v>
      </c>
      <c r="AF477" s="20" t="s">
        <v>415</v>
      </c>
      <c r="AG477" s="20" t="str">
        <f t="shared" si="84"/>
        <v>Xaxis Masthead</v>
      </c>
      <c r="AH477" s="20" t="s">
        <v>426</v>
      </c>
      <c r="AI477" s="21">
        <f t="shared" si="88"/>
        <v>15500</v>
      </c>
      <c r="AJ477" s="21">
        <f t="shared" si="89"/>
        <v>15500</v>
      </c>
      <c r="AK477" s="22">
        <f t="shared" si="90"/>
        <v>1</v>
      </c>
      <c r="AL477" s="20" t="s">
        <v>675</v>
      </c>
      <c r="AM477" s="20">
        <f>$AJ477*VLOOKUP($AL477,Sheet2!$C$1:$D$66,2,FALSE)</f>
        <v>13552.858147093824</v>
      </c>
    </row>
    <row r="478" spans="1:39" x14ac:dyDescent="0.25">
      <c r="A478" s="1">
        <v>42466</v>
      </c>
      <c r="B478" s="2">
        <v>18305</v>
      </c>
      <c r="C478" s="3">
        <v>0</v>
      </c>
      <c r="D478" s="4">
        <v>1</v>
      </c>
      <c r="E478" s="5" t="s">
        <v>83</v>
      </c>
      <c r="F478" s="6">
        <v>0</v>
      </c>
      <c r="G478" s="7" t="s">
        <v>22</v>
      </c>
      <c r="H478" s="8" t="s">
        <v>23</v>
      </c>
      <c r="I478" s="9">
        <v>1</v>
      </c>
      <c r="J478" s="6">
        <v>0</v>
      </c>
      <c r="K478" s="6">
        <v>1240</v>
      </c>
      <c r="L478" s="6">
        <v>15500</v>
      </c>
      <c r="M478" s="6">
        <v>16740</v>
      </c>
      <c r="N478" s="10" t="s">
        <v>54</v>
      </c>
      <c r="O478" s="10" t="s">
        <v>162</v>
      </c>
      <c r="P478" s="11" t="s">
        <v>32</v>
      </c>
      <c r="Q478" s="11" t="s">
        <v>84</v>
      </c>
      <c r="R478" s="1">
        <v>42370</v>
      </c>
      <c r="S478" s="1">
        <v>42593</v>
      </c>
      <c r="T478" s="12" t="s">
        <v>25</v>
      </c>
      <c r="U478" s="13" t="s">
        <v>397</v>
      </c>
      <c r="V478" s="13" t="s">
        <v>114</v>
      </c>
      <c r="W478" t="s">
        <v>181</v>
      </c>
      <c r="X478" s="16" t="str">
        <f t="shared" si="79"/>
        <v xml:space="preserve">MEC (Switzerland) - CHE - Netflix - 2016_LCS_DE_Netflix_CH_Better_Call_Saul_3/13/16 - </v>
      </c>
      <c r="Y478" s="17" t="s">
        <v>410</v>
      </c>
      <c r="Z478" s="16" t="str">
        <f t="shared" si="80"/>
        <v>MEC (Switzerland)</v>
      </c>
      <c r="AA478" s="16" t="str">
        <f t="shared" si="81"/>
        <v>MEC (Switzerland) - CHE - Netflix</v>
      </c>
      <c r="AB478" s="16" t="str">
        <f t="shared" si="82"/>
        <v>Xaxis Masthead_XAXIS-MH-RICH MEDIA</v>
      </c>
      <c r="AC478" s="16" t="str">
        <f>VLOOKUP($U478,Sheet3!$A$1:$D$438,3,FALSE)</f>
        <v>13.03.2016</v>
      </c>
      <c r="AD478" s="16" t="str">
        <f>VLOOKUP($U478,Sheet3!$A$1:$D$438,4,FALSE)</f>
        <v>13.03.2016</v>
      </c>
      <c r="AE478" s="20" t="str">
        <f t="shared" si="83"/>
        <v>Xaxis Masthead_XAXIS-MH-RICH MEDIA_März 2016</v>
      </c>
      <c r="AF478" s="20" t="s">
        <v>415</v>
      </c>
      <c r="AG478" s="20" t="str">
        <f t="shared" si="84"/>
        <v>Xaxis Masthead</v>
      </c>
      <c r="AH478" s="20" t="s">
        <v>426</v>
      </c>
      <c r="AI478" s="21">
        <f t="shared" si="88"/>
        <v>15500</v>
      </c>
      <c r="AJ478" s="21">
        <f t="shared" si="89"/>
        <v>15500</v>
      </c>
      <c r="AK478" s="22">
        <f t="shared" si="90"/>
        <v>1</v>
      </c>
      <c r="AL478" s="20" t="s">
        <v>675</v>
      </c>
      <c r="AM478" s="20">
        <f>$AJ478*VLOOKUP($AL478,Sheet2!$C$1:$D$66,2,FALSE)</f>
        <v>13552.858147093824</v>
      </c>
    </row>
    <row r="479" spans="1:39" x14ac:dyDescent="0.25">
      <c r="A479" s="1">
        <v>42466</v>
      </c>
      <c r="B479" s="2">
        <v>18307</v>
      </c>
      <c r="C479" s="3">
        <v>0</v>
      </c>
      <c r="D479" s="4">
        <v>1</v>
      </c>
      <c r="E479" s="5" t="s">
        <v>53</v>
      </c>
      <c r="F479" s="6">
        <v>580.38</v>
      </c>
      <c r="G479" s="7" t="s">
        <v>22</v>
      </c>
      <c r="H479" s="8" t="s">
        <v>23</v>
      </c>
      <c r="I479" s="9">
        <v>91.162000000000006</v>
      </c>
      <c r="J479" s="6">
        <v>0</v>
      </c>
      <c r="K479" s="6">
        <v>138.55000000000001</v>
      </c>
      <c r="L479" s="6">
        <v>1732.1</v>
      </c>
      <c r="M479" s="6">
        <v>1870.65</v>
      </c>
      <c r="N479" s="10" t="s">
        <v>55</v>
      </c>
      <c r="O479" s="10" t="s">
        <v>163</v>
      </c>
      <c r="P479" s="11" t="s">
        <v>32</v>
      </c>
      <c r="Q479" s="11" t="s">
        <v>52</v>
      </c>
      <c r="R479" s="1">
        <v>42370</v>
      </c>
      <c r="S479" s="1">
        <v>42593</v>
      </c>
      <c r="T479" s="12" t="s">
        <v>25</v>
      </c>
      <c r="U479" s="13" t="s">
        <v>106</v>
      </c>
      <c r="V479" s="13" t="s">
        <v>114</v>
      </c>
      <c r="W479" t="s">
        <v>206</v>
      </c>
      <c r="X479" s="16" t="str">
        <f t="shared" si="79"/>
        <v xml:space="preserve">Mindshare (Switzerland) - CHE - FORD MOTOR COMPANY - 2016_Vignale - </v>
      </c>
      <c r="Y479" s="17" t="s">
        <v>410</v>
      </c>
      <c r="Z479" s="16" t="str">
        <f t="shared" si="80"/>
        <v>Mindshare (Switzerland)</v>
      </c>
      <c r="AA479" s="16" t="str">
        <f t="shared" si="81"/>
        <v>Mindshare (Switzerland) - CHE - FORD MOTOR COMPANY</v>
      </c>
      <c r="AB479" s="16" t="str">
        <f t="shared" si="82"/>
        <v>Xaxis Premium_XAXIS-XP-HP-D</v>
      </c>
      <c r="AC479" s="16" t="str">
        <f>VLOOKUP($U479,Sheet3!$A$1:$D$438,3,FALSE)</f>
        <v>15.02.2016</v>
      </c>
      <c r="AD479" s="16" t="str">
        <f>VLOOKUP($U479,Sheet3!$A$1:$D$438,4,FALSE)</f>
        <v>20.03.2016</v>
      </c>
      <c r="AE479" s="20" t="str">
        <f t="shared" si="83"/>
        <v>Xaxis Premium_XAXIS-XP-HP-D_März 2016</v>
      </c>
      <c r="AF479" s="20" t="s">
        <v>415</v>
      </c>
      <c r="AG479" s="20" t="str">
        <f t="shared" si="84"/>
        <v>Xaxis Premium</v>
      </c>
      <c r="AH479" s="20" t="s">
        <v>420</v>
      </c>
      <c r="AI479" s="21">
        <f t="shared" ref="AI479" si="91">(AJ479/AK479)*1000</f>
        <v>19.000241328623769</v>
      </c>
      <c r="AJ479" s="21">
        <f t="shared" si="89"/>
        <v>1732.1</v>
      </c>
      <c r="AK479" s="22">
        <f t="shared" ref="AK479" si="92">I479*1000</f>
        <v>91162</v>
      </c>
      <c r="AL479" s="20" t="s">
        <v>669</v>
      </c>
      <c r="AM479" s="20">
        <f>$AJ479*VLOOKUP($AL479,Sheet2!$C$1:$D$66,2,FALSE)</f>
        <v>653.1436587423874</v>
      </c>
    </row>
    <row r="480" spans="1:39" x14ac:dyDescent="0.25">
      <c r="A480" s="1">
        <v>42466</v>
      </c>
      <c r="B480" s="2">
        <v>18307</v>
      </c>
      <c r="C480" s="3">
        <v>0</v>
      </c>
      <c r="D480" s="4">
        <v>2</v>
      </c>
      <c r="E480" s="5" t="s">
        <v>59</v>
      </c>
      <c r="F480" s="6">
        <v>229.9</v>
      </c>
      <c r="G480" s="7" t="s">
        <v>22</v>
      </c>
      <c r="H480" s="8" t="s">
        <v>23</v>
      </c>
      <c r="I480" s="9">
        <v>39.75</v>
      </c>
      <c r="J480" s="6">
        <v>0</v>
      </c>
      <c r="K480" s="6">
        <v>60.4</v>
      </c>
      <c r="L480" s="6">
        <v>755.25</v>
      </c>
      <c r="M480" s="6">
        <v>815.65</v>
      </c>
      <c r="N480" s="10" t="s">
        <v>55</v>
      </c>
      <c r="O480" s="10" t="s">
        <v>163</v>
      </c>
      <c r="P480" s="11" t="s">
        <v>32</v>
      </c>
      <c r="Q480" s="11" t="s">
        <v>52</v>
      </c>
      <c r="R480" s="1">
        <v>42370</v>
      </c>
      <c r="S480" s="1">
        <v>42593</v>
      </c>
      <c r="T480" s="12" t="s">
        <v>25</v>
      </c>
      <c r="U480" s="13" t="s">
        <v>106</v>
      </c>
      <c r="V480" s="13" t="s">
        <v>114</v>
      </c>
      <c r="W480" t="s">
        <v>206</v>
      </c>
      <c r="X480" s="16" t="str">
        <f t="shared" si="79"/>
        <v xml:space="preserve">Mindshare (Switzerland) - CHE - FORD MOTOR COMPANY - 2016_Vignale - </v>
      </c>
      <c r="Y480" s="17" t="s">
        <v>410</v>
      </c>
      <c r="Z480" s="16" t="str">
        <f t="shared" si="80"/>
        <v>Mindshare (Switzerland)</v>
      </c>
      <c r="AA480" s="16" t="str">
        <f t="shared" si="81"/>
        <v>Mindshare (Switzerland) - CHE - FORD MOTOR COMPANY</v>
      </c>
      <c r="AB480" s="16" t="str">
        <f t="shared" si="82"/>
        <v>Xaxis Premium_XAXIS-XP-HP-F</v>
      </c>
      <c r="AC480" s="16" t="str">
        <f>VLOOKUP($U480,Sheet3!$A$1:$D$438,3,FALSE)</f>
        <v>15.02.2016</v>
      </c>
      <c r="AD480" s="16" t="str">
        <f>VLOOKUP($U480,Sheet3!$A$1:$D$438,4,FALSE)</f>
        <v>20.03.2016</v>
      </c>
      <c r="AE480" s="20" t="str">
        <f t="shared" si="83"/>
        <v>Xaxis Premium_XAXIS-XP-HP-F_März 2016</v>
      </c>
      <c r="AF480" s="20" t="s">
        <v>415</v>
      </c>
      <c r="AG480" s="20" t="str">
        <f t="shared" si="84"/>
        <v>Xaxis Premium</v>
      </c>
      <c r="AH480" s="20" t="s">
        <v>420</v>
      </c>
      <c r="AI480" s="21">
        <f t="shared" ref="AI480:AI543" si="93">(AJ480/AK480)*1000</f>
        <v>19</v>
      </c>
      <c r="AJ480" s="21">
        <f t="shared" ref="AJ480:AJ543" si="94">L480</f>
        <v>755.25</v>
      </c>
      <c r="AK480" s="22">
        <f t="shared" ref="AK480:AK543" si="95">I480*1000</f>
        <v>39750</v>
      </c>
      <c r="AL480" s="20" t="s">
        <v>669</v>
      </c>
      <c r="AM480" s="20">
        <f>$AJ480*VLOOKUP($AL480,Sheet2!$C$1:$D$66,2,FALSE)</f>
        <v>284.79114847017388</v>
      </c>
    </row>
    <row r="481" spans="1:39" x14ac:dyDescent="0.25">
      <c r="A481" s="1">
        <v>42466</v>
      </c>
      <c r="B481" s="2">
        <v>18307</v>
      </c>
      <c r="C481" s="3">
        <v>0</v>
      </c>
      <c r="D481" s="4">
        <v>3</v>
      </c>
      <c r="E481" s="5" t="s">
        <v>60</v>
      </c>
      <c r="F481" s="6">
        <v>42.3</v>
      </c>
      <c r="G481" s="7" t="s">
        <v>22</v>
      </c>
      <c r="H481" s="8" t="s">
        <v>23</v>
      </c>
      <c r="I481" s="9">
        <v>6.258</v>
      </c>
      <c r="J481" s="6">
        <v>0</v>
      </c>
      <c r="K481" s="6">
        <v>9.5</v>
      </c>
      <c r="L481" s="6">
        <v>118.9</v>
      </c>
      <c r="M481" s="6">
        <v>128.4</v>
      </c>
      <c r="N481" s="10" t="s">
        <v>55</v>
      </c>
      <c r="O481" s="10" t="s">
        <v>163</v>
      </c>
      <c r="P481" s="11" t="s">
        <v>32</v>
      </c>
      <c r="Q481" s="11" t="s">
        <v>52</v>
      </c>
      <c r="R481" s="1">
        <v>42370</v>
      </c>
      <c r="S481" s="1">
        <v>42593</v>
      </c>
      <c r="T481" s="12" t="s">
        <v>25</v>
      </c>
      <c r="U481" s="13" t="s">
        <v>106</v>
      </c>
      <c r="V481" s="13" t="s">
        <v>114</v>
      </c>
      <c r="W481" t="s">
        <v>206</v>
      </c>
      <c r="X481" s="16" t="str">
        <f t="shared" si="79"/>
        <v xml:space="preserve">Mindshare (Switzerland) - CHE - FORD MOTOR COMPANY - 2016_Vignale - </v>
      </c>
      <c r="Y481" s="17" t="s">
        <v>410</v>
      </c>
      <c r="Z481" s="16" t="str">
        <f t="shared" si="80"/>
        <v>Mindshare (Switzerland)</v>
      </c>
      <c r="AA481" s="16" t="str">
        <f t="shared" si="81"/>
        <v>Mindshare (Switzerland) - CHE - FORD MOTOR COMPANY</v>
      </c>
      <c r="AB481" s="16" t="str">
        <f t="shared" si="82"/>
        <v>Xaxis Premium_XAXIS-XP-HP-I</v>
      </c>
      <c r="AC481" s="16" t="str">
        <f>VLOOKUP($U481,Sheet3!$A$1:$D$438,3,FALSE)</f>
        <v>15.02.2016</v>
      </c>
      <c r="AD481" s="16" t="str">
        <f>VLOOKUP($U481,Sheet3!$A$1:$D$438,4,FALSE)</f>
        <v>20.03.2016</v>
      </c>
      <c r="AE481" s="20" t="str">
        <f t="shared" si="83"/>
        <v>Xaxis Premium_XAXIS-XP-HP-I_März 2016</v>
      </c>
      <c r="AF481" s="20" t="s">
        <v>415</v>
      </c>
      <c r="AG481" s="20" t="str">
        <f t="shared" si="84"/>
        <v>Xaxis Premium</v>
      </c>
      <c r="AH481" s="20" t="s">
        <v>420</v>
      </c>
      <c r="AI481" s="21">
        <f t="shared" si="93"/>
        <v>18.999680409076383</v>
      </c>
      <c r="AJ481" s="21">
        <f t="shared" si="94"/>
        <v>118.9</v>
      </c>
      <c r="AK481" s="22">
        <f t="shared" si="95"/>
        <v>6258</v>
      </c>
      <c r="AL481" s="20" t="s">
        <v>669</v>
      </c>
      <c r="AM481" s="20">
        <f>$AJ481*VLOOKUP($AL481,Sheet2!$C$1:$D$66,2,FALSE)</f>
        <v>44.835044757502381</v>
      </c>
    </row>
    <row r="482" spans="1:39" x14ac:dyDescent="0.25">
      <c r="A482" s="1">
        <v>42466</v>
      </c>
      <c r="B482" s="2">
        <v>18307</v>
      </c>
      <c r="C482" s="3">
        <v>0</v>
      </c>
      <c r="D482" s="4">
        <v>4</v>
      </c>
      <c r="E482" s="5" t="s">
        <v>65</v>
      </c>
      <c r="F482" s="6">
        <v>633.53</v>
      </c>
      <c r="G482" s="7" t="s">
        <v>22</v>
      </c>
      <c r="H482" s="8" t="s">
        <v>23</v>
      </c>
      <c r="I482" s="9">
        <v>85.471999999999994</v>
      </c>
      <c r="J482" s="6">
        <v>0</v>
      </c>
      <c r="K482" s="6">
        <v>164.1</v>
      </c>
      <c r="L482" s="6">
        <v>2051.35</v>
      </c>
      <c r="M482" s="6">
        <v>2215.4499999999998</v>
      </c>
      <c r="N482" s="10" t="s">
        <v>55</v>
      </c>
      <c r="O482" s="10" t="s">
        <v>163</v>
      </c>
      <c r="P482" s="11" t="s">
        <v>32</v>
      </c>
      <c r="Q482" s="11" t="s">
        <v>52</v>
      </c>
      <c r="R482" s="1">
        <v>42370</v>
      </c>
      <c r="S482" s="1">
        <v>42593</v>
      </c>
      <c r="T482" s="12" t="s">
        <v>25</v>
      </c>
      <c r="U482" s="13" t="s">
        <v>106</v>
      </c>
      <c r="V482" s="13" t="s">
        <v>114</v>
      </c>
      <c r="W482" t="s">
        <v>206</v>
      </c>
      <c r="X482" s="16" t="str">
        <f t="shared" si="79"/>
        <v xml:space="preserve">Mindshare (Switzerland) - CHE - FORD MOTOR COMPANY - 2016_Vignale - </v>
      </c>
      <c r="Y482" s="17" t="s">
        <v>410</v>
      </c>
      <c r="Z482" s="16" t="str">
        <f t="shared" si="80"/>
        <v>Mindshare (Switzerland)</v>
      </c>
      <c r="AA482" s="16" t="str">
        <f t="shared" si="81"/>
        <v>Mindshare (Switzerland) - CHE - FORD MOTOR COMPANY</v>
      </c>
      <c r="AB482" s="16" t="str">
        <f t="shared" si="82"/>
        <v>Xaxis Premium_XAXIS-XP-WB-D</v>
      </c>
      <c r="AC482" s="16" t="str">
        <f>VLOOKUP($U482,Sheet3!$A$1:$D$438,3,FALSE)</f>
        <v>15.02.2016</v>
      </c>
      <c r="AD482" s="16" t="str">
        <f>VLOOKUP($U482,Sheet3!$A$1:$D$438,4,FALSE)</f>
        <v>20.03.2016</v>
      </c>
      <c r="AE482" s="20" t="str">
        <f t="shared" si="83"/>
        <v>Xaxis Premium_XAXIS-XP-WB-D_März 2016</v>
      </c>
      <c r="AF482" s="20" t="s">
        <v>415</v>
      </c>
      <c r="AG482" s="20" t="str">
        <f t="shared" si="84"/>
        <v>Xaxis Premium</v>
      </c>
      <c r="AH482" s="20" t="s">
        <v>420</v>
      </c>
      <c r="AI482" s="21">
        <f t="shared" si="93"/>
        <v>24.000257394234367</v>
      </c>
      <c r="AJ482" s="21">
        <f t="shared" si="94"/>
        <v>2051.35</v>
      </c>
      <c r="AK482" s="22">
        <f t="shared" si="95"/>
        <v>85472</v>
      </c>
      <c r="AL482" s="20" t="s">
        <v>668</v>
      </c>
      <c r="AM482" s="20">
        <f>$AJ482*VLOOKUP($AL482,Sheet2!$C$1:$D$66,2,FALSE)</f>
        <v>831.73821951628395</v>
      </c>
    </row>
    <row r="483" spans="1:39" x14ac:dyDescent="0.25">
      <c r="A483" s="1">
        <v>42466</v>
      </c>
      <c r="B483" s="2">
        <v>18307</v>
      </c>
      <c r="C483" s="3">
        <v>0</v>
      </c>
      <c r="D483" s="4">
        <v>5</v>
      </c>
      <c r="E483" s="5" t="s">
        <v>69</v>
      </c>
      <c r="F483" s="6">
        <v>158.09</v>
      </c>
      <c r="G483" s="7" t="s">
        <v>22</v>
      </c>
      <c r="H483" s="8" t="s">
        <v>23</v>
      </c>
      <c r="I483" s="9">
        <v>26.282</v>
      </c>
      <c r="J483" s="6">
        <v>0</v>
      </c>
      <c r="K483" s="6">
        <v>50.45</v>
      </c>
      <c r="L483" s="6">
        <v>630.75</v>
      </c>
      <c r="M483" s="6">
        <v>681.2</v>
      </c>
      <c r="N483" s="10" t="s">
        <v>55</v>
      </c>
      <c r="O483" s="10" t="s">
        <v>163</v>
      </c>
      <c r="P483" s="11" t="s">
        <v>32</v>
      </c>
      <c r="Q483" s="11" t="s">
        <v>52</v>
      </c>
      <c r="R483" s="1">
        <v>42370</v>
      </c>
      <c r="S483" s="1">
        <v>42593</v>
      </c>
      <c r="T483" s="12" t="s">
        <v>25</v>
      </c>
      <c r="U483" s="13" t="s">
        <v>106</v>
      </c>
      <c r="V483" s="13" t="s">
        <v>114</v>
      </c>
      <c r="W483" t="s">
        <v>206</v>
      </c>
      <c r="X483" s="16" t="str">
        <f t="shared" si="79"/>
        <v xml:space="preserve">Mindshare (Switzerland) - CHE - FORD MOTOR COMPANY - 2016_Vignale - </v>
      </c>
      <c r="Y483" s="17" t="s">
        <v>410</v>
      </c>
      <c r="Z483" s="16" t="str">
        <f t="shared" si="80"/>
        <v>Mindshare (Switzerland)</v>
      </c>
      <c r="AA483" s="16" t="str">
        <f t="shared" si="81"/>
        <v>Mindshare (Switzerland) - CHE - FORD MOTOR COMPANY</v>
      </c>
      <c r="AB483" s="16" t="str">
        <f t="shared" si="82"/>
        <v>Xaxis Premium_XAXIS-XP-WB-F</v>
      </c>
      <c r="AC483" s="16" t="str">
        <f>VLOOKUP($U483,Sheet3!$A$1:$D$438,3,FALSE)</f>
        <v>15.02.2016</v>
      </c>
      <c r="AD483" s="16" t="str">
        <f>VLOOKUP($U483,Sheet3!$A$1:$D$438,4,FALSE)</f>
        <v>20.03.2016</v>
      </c>
      <c r="AE483" s="20" t="str">
        <f t="shared" si="83"/>
        <v>Xaxis Premium_XAXIS-XP-WB-F_März 2016</v>
      </c>
      <c r="AF483" s="20" t="s">
        <v>415</v>
      </c>
      <c r="AG483" s="20" t="str">
        <f t="shared" si="84"/>
        <v>Xaxis Premium</v>
      </c>
      <c r="AH483" s="20" t="s">
        <v>420</v>
      </c>
      <c r="AI483" s="21">
        <f t="shared" si="93"/>
        <v>23.99931512061487</v>
      </c>
      <c r="AJ483" s="21">
        <f t="shared" si="94"/>
        <v>630.75</v>
      </c>
      <c r="AK483" s="22">
        <f t="shared" si="95"/>
        <v>26282</v>
      </c>
      <c r="AL483" s="20" t="s">
        <v>668</v>
      </c>
      <c r="AM483" s="20">
        <f>$AJ483*VLOOKUP($AL483,Sheet2!$C$1:$D$66,2,FALSE)</f>
        <v>255.74323346084097</v>
      </c>
    </row>
    <row r="484" spans="1:39" x14ac:dyDescent="0.25">
      <c r="A484" s="1">
        <v>42466</v>
      </c>
      <c r="B484" s="2">
        <v>18307</v>
      </c>
      <c r="C484" s="3">
        <v>0</v>
      </c>
      <c r="D484" s="4">
        <v>6</v>
      </c>
      <c r="E484" s="5" t="s">
        <v>70</v>
      </c>
      <c r="F484" s="6">
        <v>37.76</v>
      </c>
      <c r="G484" s="7" t="s">
        <v>22</v>
      </c>
      <c r="H484" s="8" t="s">
        <v>23</v>
      </c>
      <c r="I484" s="9">
        <v>6.665</v>
      </c>
      <c r="J484" s="6">
        <v>0</v>
      </c>
      <c r="K484" s="6">
        <v>12.8</v>
      </c>
      <c r="L484" s="6">
        <v>159.94999999999999</v>
      </c>
      <c r="M484" s="6">
        <v>172.75</v>
      </c>
      <c r="N484" s="10" t="s">
        <v>55</v>
      </c>
      <c r="O484" s="10" t="s">
        <v>163</v>
      </c>
      <c r="P484" s="11" t="s">
        <v>32</v>
      </c>
      <c r="Q484" s="11" t="s">
        <v>52</v>
      </c>
      <c r="R484" s="1">
        <v>42370</v>
      </c>
      <c r="S484" s="1">
        <v>42593</v>
      </c>
      <c r="T484" s="12" t="s">
        <v>25</v>
      </c>
      <c r="U484" s="13" t="s">
        <v>106</v>
      </c>
      <c r="V484" s="13" t="s">
        <v>114</v>
      </c>
      <c r="W484" t="s">
        <v>206</v>
      </c>
      <c r="X484" s="16" t="str">
        <f t="shared" si="79"/>
        <v xml:space="preserve">Mindshare (Switzerland) - CHE - FORD MOTOR COMPANY - 2016_Vignale - </v>
      </c>
      <c r="Y484" s="17" t="s">
        <v>410</v>
      </c>
      <c r="Z484" s="16" t="str">
        <f t="shared" si="80"/>
        <v>Mindshare (Switzerland)</v>
      </c>
      <c r="AA484" s="16" t="str">
        <f t="shared" si="81"/>
        <v>Mindshare (Switzerland) - CHE - FORD MOTOR COMPANY</v>
      </c>
      <c r="AB484" s="16" t="str">
        <f t="shared" si="82"/>
        <v>Xaxis Premium_XAXIS-XP-WB-I</v>
      </c>
      <c r="AC484" s="16" t="str">
        <f>VLOOKUP($U484,Sheet3!$A$1:$D$438,3,FALSE)</f>
        <v>15.02.2016</v>
      </c>
      <c r="AD484" s="16" t="str">
        <f>VLOOKUP($U484,Sheet3!$A$1:$D$438,4,FALSE)</f>
        <v>20.03.2016</v>
      </c>
      <c r="AE484" s="20" t="str">
        <f t="shared" si="83"/>
        <v>Xaxis Premium_XAXIS-XP-WB-I_März 2016</v>
      </c>
      <c r="AF484" s="20" t="s">
        <v>415</v>
      </c>
      <c r="AG484" s="20" t="str">
        <f t="shared" si="84"/>
        <v>Xaxis Premium</v>
      </c>
      <c r="AH484" s="20" t="s">
        <v>420</v>
      </c>
      <c r="AI484" s="21">
        <f t="shared" si="93"/>
        <v>23.998499624906223</v>
      </c>
      <c r="AJ484" s="21">
        <f t="shared" si="94"/>
        <v>159.94999999999999</v>
      </c>
      <c r="AK484" s="22">
        <f t="shared" si="95"/>
        <v>6665</v>
      </c>
      <c r="AL484" s="20" t="s">
        <v>668</v>
      </c>
      <c r="AM484" s="20">
        <f>$AJ484*VLOOKUP($AL484,Sheet2!$C$1:$D$66,2,FALSE)</f>
        <v>64.853159242269541</v>
      </c>
    </row>
    <row r="485" spans="1:39" x14ac:dyDescent="0.25">
      <c r="A485" s="1">
        <v>42466</v>
      </c>
      <c r="B485" s="2">
        <v>18308</v>
      </c>
      <c r="C485" s="3">
        <v>0</v>
      </c>
      <c r="D485" s="4">
        <v>1</v>
      </c>
      <c r="E485" s="5" t="s">
        <v>53</v>
      </c>
      <c r="F485" s="6">
        <v>1533.22</v>
      </c>
      <c r="G485" s="7" t="s">
        <v>22</v>
      </c>
      <c r="H485" s="8" t="s">
        <v>23</v>
      </c>
      <c r="I485" s="9">
        <v>240.82599999999999</v>
      </c>
      <c r="J485" s="6">
        <v>0</v>
      </c>
      <c r="K485" s="6">
        <v>366.05</v>
      </c>
      <c r="L485" s="6">
        <v>4575.7</v>
      </c>
      <c r="M485" s="6">
        <v>4941.75</v>
      </c>
      <c r="N485" s="10" t="s">
        <v>55</v>
      </c>
      <c r="O485" s="10" t="s">
        <v>163</v>
      </c>
      <c r="P485" s="11" t="s">
        <v>32</v>
      </c>
      <c r="Q485" s="11" t="s">
        <v>52</v>
      </c>
      <c r="R485" s="1">
        <v>42370</v>
      </c>
      <c r="S485" s="1">
        <v>42593</v>
      </c>
      <c r="T485" s="12" t="s">
        <v>25</v>
      </c>
      <c r="U485" s="13" t="s">
        <v>107</v>
      </c>
      <c r="V485" s="13" t="s">
        <v>114</v>
      </c>
      <c r="W485" t="s">
        <v>206</v>
      </c>
      <c r="X485" s="16" t="str">
        <f t="shared" si="79"/>
        <v xml:space="preserve">Mindshare (Switzerland) - CHE - FORD MOTOR COMPANY - 2016_Ranger - </v>
      </c>
      <c r="Y485" s="17" t="s">
        <v>410</v>
      </c>
      <c r="Z485" s="16" t="str">
        <f t="shared" si="80"/>
        <v>Mindshare (Switzerland)</v>
      </c>
      <c r="AA485" s="16" t="str">
        <f t="shared" si="81"/>
        <v>Mindshare (Switzerland) - CHE - FORD MOTOR COMPANY</v>
      </c>
      <c r="AB485" s="16" t="str">
        <f t="shared" si="82"/>
        <v>Xaxis Premium_XAXIS-XP-HP-D</v>
      </c>
      <c r="AC485" s="16" t="str">
        <f>VLOOKUP($U485,Sheet3!$A$1:$D$438,3,FALSE)</f>
        <v>22.02.2016</v>
      </c>
      <c r="AD485" s="16" t="str">
        <f>VLOOKUP($U485,Sheet3!$A$1:$D$438,4,FALSE)</f>
        <v>20.03.2016</v>
      </c>
      <c r="AE485" s="20" t="str">
        <f t="shared" si="83"/>
        <v>Xaxis Premium_XAXIS-XP-HP-D_März 2016</v>
      </c>
      <c r="AF485" s="20" t="s">
        <v>415</v>
      </c>
      <c r="AG485" s="20" t="str">
        <f t="shared" si="84"/>
        <v>Xaxis Premium</v>
      </c>
      <c r="AH485" s="20" t="s">
        <v>420</v>
      </c>
      <c r="AI485" s="21">
        <f t="shared" si="93"/>
        <v>19.000024914253444</v>
      </c>
      <c r="AJ485" s="21">
        <f t="shared" si="94"/>
        <v>4575.7</v>
      </c>
      <c r="AK485" s="22">
        <f t="shared" si="95"/>
        <v>240826</v>
      </c>
      <c r="AL485" s="20" t="s">
        <v>669</v>
      </c>
      <c r="AM485" s="20">
        <f>$AJ485*VLOOKUP($AL485,Sheet2!$C$1:$D$66,2,FALSE)</f>
        <v>1725.4139133465401</v>
      </c>
    </row>
    <row r="486" spans="1:39" x14ac:dyDescent="0.25">
      <c r="A486" s="1">
        <v>42466</v>
      </c>
      <c r="B486" s="2">
        <v>18308</v>
      </c>
      <c r="C486" s="3">
        <v>0</v>
      </c>
      <c r="D486" s="4">
        <v>2</v>
      </c>
      <c r="E486" s="5" t="s">
        <v>59</v>
      </c>
      <c r="F486" s="6">
        <v>595.46</v>
      </c>
      <c r="G486" s="7" t="s">
        <v>22</v>
      </c>
      <c r="H486" s="8" t="s">
        <v>23</v>
      </c>
      <c r="I486" s="9">
        <v>102.956</v>
      </c>
      <c r="J486" s="6">
        <v>0</v>
      </c>
      <c r="K486" s="6">
        <v>156.5</v>
      </c>
      <c r="L486" s="6">
        <v>1956.15</v>
      </c>
      <c r="M486" s="6">
        <v>2112.65</v>
      </c>
      <c r="N486" s="10" t="s">
        <v>55</v>
      </c>
      <c r="O486" s="10" t="s">
        <v>163</v>
      </c>
      <c r="P486" s="11" t="s">
        <v>32</v>
      </c>
      <c r="Q486" s="11" t="s">
        <v>52</v>
      </c>
      <c r="R486" s="1">
        <v>42370</v>
      </c>
      <c r="S486" s="1">
        <v>42593</v>
      </c>
      <c r="T486" s="12" t="s">
        <v>25</v>
      </c>
      <c r="U486" s="13" t="s">
        <v>107</v>
      </c>
      <c r="V486" s="13" t="s">
        <v>114</v>
      </c>
      <c r="W486" t="s">
        <v>206</v>
      </c>
      <c r="X486" s="16" t="str">
        <f t="shared" si="79"/>
        <v xml:space="preserve">Mindshare (Switzerland) - CHE - FORD MOTOR COMPANY - 2016_Ranger - </v>
      </c>
      <c r="Y486" s="17" t="s">
        <v>410</v>
      </c>
      <c r="Z486" s="16" t="str">
        <f t="shared" si="80"/>
        <v>Mindshare (Switzerland)</v>
      </c>
      <c r="AA486" s="16" t="str">
        <f t="shared" si="81"/>
        <v>Mindshare (Switzerland) - CHE - FORD MOTOR COMPANY</v>
      </c>
      <c r="AB486" s="16" t="str">
        <f t="shared" si="82"/>
        <v>Xaxis Premium_XAXIS-XP-HP-F</v>
      </c>
      <c r="AC486" s="16" t="str">
        <f>VLOOKUP($U486,Sheet3!$A$1:$D$438,3,FALSE)</f>
        <v>22.02.2016</v>
      </c>
      <c r="AD486" s="16" t="str">
        <f>VLOOKUP($U486,Sheet3!$A$1:$D$438,4,FALSE)</f>
        <v>20.03.2016</v>
      </c>
      <c r="AE486" s="20" t="str">
        <f t="shared" si="83"/>
        <v>Xaxis Premium_XAXIS-XP-HP-F_März 2016</v>
      </c>
      <c r="AF486" s="20" t="s">
        <v>415</v>
      </c>
      <c r="AG486" s="20" t="str">
        <f t="shared" si="84"/>
        <v>Xaxis Premium</v>
      </c>
      <c r="AH486" s="20" t="s">
        <v>420</v>
      </c>
      <c r="AI486" s="21">
        <f t="shared" si="93"/>
        <v>18.999864019581182</v>
      </c>
      <c r="AJ486" s="21">
        <f t="shared" si="94"/>
        <v>1956.15</v>
      </c>
      <c r="AK486" s="22">
        <f t="shared" si="95"/>
        <v>102956</v>
      </c>
      <c r="AL486" s="20" t="s">
        <v>669</v>
      </c>
      <c r="AM486" s="20">
        <f>$AJ486*VLOOKUP($AL486,Sheet2!$C$1:$D$66,2,FALSE)</f>
        <v>737.6288713405238</v>
      </c>
    </row>
    <row r="487" spans="1:39" x14ac:dyDescent="0.25">
      <c r="A487" s="1">
        <v>42466</v>
      </c>
      <c r="B487" s="2">
        <v>18308</v>
      </c>
      <c r="C487" s="3">
        <v>0</v>
      </c>
      <c r="D487" s="4">
        <v>3</v>
      </c>
      <c r="E487" s="5" t="s">
        <v>60</v>
      </c>
      <c r="F487" s="6">
        <v>121.52</v>
      </c>
      <c r="G487" s="7" t="s">
        <v>22</v>
      </c>
      <c r="H487" s="8" t="s">
        <v>23</v>
      </c>
      <c r="I487" s="9">
        <v>17.98</v>
      </c>
      <c r="J487" s="6">
        <v>0</v>
      </c>
      <c r="K487" s="6">
        <v>27.35</v>
      </c>
      <c r="L487" s="6">
        <v>341.6</v>
      </c>
      <c r="M487" s="6">
        <v>368.95</v>
      </c>
      <c r="N487" s="10" t="s">
        <v>55</v>
      </c>
      <c r="O487" s="10" t="s">
        <v>163</v>
      </c>
      <c r="P487" s="11" t="s">
        <v>32</v>
      </c>
      <c r="Q487" s="11" t="s">
        <v>52</v>
      </c>
      <c r="R487" s="1">
        <v>42370</v>
      </c>
      <c r="S487" s="1">
        <v>42593</v>
      </c>
      <c r="T487" s="12" t="s">
        <v>25</v>
      </c>
      <c r="U487" s="13" t="s">
        <v>107</v>
      </c>
      <c r="V487" s="13" t="s">
        <v>114</v>
      </c>
      <c r="W487" t="s">
        <v>206</v>
      </c>
      <c r="X487" s="16" t="str">
        <f t="shared" si="79"/>
        <v xml:space="preserve">Mindshare (Switzerland) - CHE - FORD MOTOR COMPANY - 2016_Ranger - </v>
      </c>
      <c r="Y487" s="17" t="s">
        <v>410</v>
      </c>
      <c r="Z487" s="16" t="str">
        <f t="shared" si="80"/>
        <v>Mindshare (Switzerland)</v>
      </c>
      <c r="AA487" s="16" t="str">
        <f t="shared" si="81"/>
        <v>Mindshare (Switzerland) - CHE - FORD MOTOR COMPANY</v>
      </c>
      <c r="AB487" s="16" t="str">
        <f t="shared" si="82"/>
        <v>Xaxis Premium_XAXIS-XP-HP-I</v>
      </c>
      <c r="AC487" s="16" t="str">
        <f>VLOOKUP($U487,Sheet3!$A$1:$D$438,3,FALSE)</f>
        <v>22.02.2016</v>
      </c>
      <c r="AD487" s="16" t="str">
        <f>VLOOKUP($U487,Sheet3!$A$1:$D$438,4,FALSE)</f>
        <v>20.03.2016</v>
      </c>
      <c r="AE487" s="20" t="str">
        <f t="shared" si="83"/>
        <v>Xaxis Premium_XAXIS-XP-HP-I_März 2016</v>
      </c>
      <c r="AF487" s="20" t="s">
        <v>415</v>
      </c>
      <c r="AG487" s="20" t="str">
        <f t="shared" si="84"/>
        <v>Xaxis Premium</v>
      </c>
      <c r="AH487" s="20" t="s">
        <v>420</v>
      </c>
      <c r="AI487" s="21">
        <f t="shared" si="93"/>
        <v>18.998887652947719</v>
      </c>
      <c r="AJ487" s="21">
        <f t="shared" si="94"/>
        <v>341.6</v>
      </c>
      <c r="AK487" s="22">
        <f t="shared" si="95"/>
        <v>17980</v>
      </c>
      <c r="AL487" s="20" t="s">
        <v>669</v>
      </c>
      <c r="AM487" s="20">
        <f>$AJ487*VLOOKUP($AL487,Sheet2!$C$1:$D$66,2,FALSE)</f>
        <v>128.81119671289161</v>
      </c>
    </row>
    <row r="488" spans="1:39" x14ac:dyDescent="0.25">
      <c r="A488" s="1">
        <v>42466</v>
      </c>
      <c r="B488" s="2">
        <v>18308</v>
      </c>
      <c r="C488" s="3">
        <v>0</v>
      </c>
      <c r="D488" s="4">
        <v>4</v>
      </c>
      <c r="E488" s="5" t="s">
        <v>61</v>
      </c>
      <c r="F488" s="6">
        <v>2566.37</v>
      </c>
      <c r="G488" s="7" t="s">
        <v>22</v>
      </c>
      <c r="H488" s="8" t="s">
        <v>23</v>
      </c>
      <c r="I488" s="9">
        <v>562.33199999999999</v>
      </c>
      <c r="J488" s="6">
        <v>0</v>
      </c>
      <c r="K488" s="6">
        <v>359.9</v>
      </c>
      <c r="L488" s="6">
        <v>4498.6499999999996</v>
      </c>
      <c r="M488" s="6">
        <v>4858.55</v>
      </c>
      <c r="N488" s="10" t="s">
        <v>55</v>
      </c>
      <c r="O488" s="10" t="s">
        <v>163</v>
      </c>
      <c r="P488" s="11" t="s">
        <v>32</v>
      </c>
      <c r="Q488" s="11" t="s">
        <v>52</v>
      </c>
      <c r="R488" s="1">
        <v>42370</v>
      </c>
      <c r="S488" s="1">
        <v>42593</v>
      </c>
      <c r="T488" s="12" t="s">
        <v>25</v>
      </c>
      <c r="U488" s="13" t="s">
        <v>107</v>
      </c>
      <c r="V488" s="13" t="s">
        <v>114</v>
      </c>
      <c r="W488" t="s">
        <v>206</v>
      </c>
      <c r="X488" s="16" t="str">
        <f t="shared" si="79"/>
        <v xml:space="preserve">Mindshare (Switzerland) - CHE - FORD MOTOR COMPANY - 2016_Ranger - </v>
      </c>
      <c r="Y488" s="17" t="s">
        <v>410</v>
      </c>
      <c r="Z488" s="16" t="str">
        <f t="shared" si="80"/>
        <v>Mindshare (Switzerland)</v>
      </c>
      <c r="AA488" s="16" t="str">
        <f t="shared" si="81"/>
        <v>Mindshare (Switzerland) - CHE - FORD MOTOR COMPANY</v>
      </c>
      <c r="AB488" s="16" t="str">
        <f t="shared" si="82"/>
        <v>Xaxis Premium_XAXIS-XP-UAP-D</v>
      </c>
      <c r="AC488" s="16" t="str">
        <f>VLOOKUP($U488,Sheet3!$A$1:$D$438,3,FALSE)</f>
        <v>22.02.2016</v>
      </c>
      <c r="AD488" s="16" t="str">
        <f>VLOOKUP($U488,Sheet3!$A$1:$D$438,4,FALSE)</f>
        <v>20.03.2016</v>
      </c>
      <c r="AE488" s="20" t="str">
        <f t="shared" si="83"/>
        <v>Xaxis Premium_XAXIS-XP-UAP-D_März 2016</v>
      </c>
      <c r="AF488" s="20" t="s">
        <v>415</v>
      </c>
      <c r="AG488" s="20" t="str">
        <f t="shared" si="84"/>
        <v>Xaxis Premium</v>
      </c>
      <c r="AH488" s="20" t="s">
        <v>420</v>
      </c>
      <c r="AI488" s="21">
        <f t="shared" si="93"/>
        <v>7.9999893301466036</v>
      </c>
      <c r="AJ488" s="21">
        <f t="shared" si="94"/>
        <v>4498.6499999999996</v>
      </c>
      <c r="AK488" s="22">
        <f t="shared" si="95"/>
        <v>562332</v>
      </c>
      <c r="AL488" s="20" t="s">
        <v>667</v>
      </c>
      <c r="AM488" s="20">
        <f>$AJ488*VLOOKUP($AL488,Sheet2!$C$1:$D$66,2,FALSE)</f>
        <v>1260.584679479826</v>
      </c>
    </row>
    <row r="489" spans="1:39" x14ac:dyDescent="0.25">
      <c r="A489" s="1">
        <v>42466</v>
      </c>
      <c r="B489" s="2">
        <v>18308</v>
      </c>
      <c r="C489" s="3">
        <v>0</v>
      </c>
      <c r="D489" s="4">
        <v>5</v>
      </c>
      <c r="E489" s="5" t="s">
        <v>63</v>
      </c>
      <c r="F489" s="6">
        <v>880.79</v>
      </c>
      <c r="G489" s="7" t="s">
        <v>22</v>
      </c>
      <c r="H489" s="8" t="s">
        <v>23</v>
      </c>
      <c r="I489" s="9">
        <v>191.643</v>
      </c>
      <c r="J489" s="6">
        <v>0</v>
      </c>
      <c r="K489" s="6">
        <v>122.65</v>
      </c>
      <c r="L489" s="6">
        <v>1533.15</v>
      </c>
      <c r="M489" s="6">
        <v>1655.8</v>
      </c>
      <c r="N489" s="10" t="s">
        <v>55</v>
      </c>
      <c r="O489" s="10" t="s">
        <v>163</v>
      </c>
      <c r="P489" s="11" t="s">
        <v>32</v>
      </c>
      <c r="Q489" s="11" t="s">
        <v>52</v>
      </c>
      <c r="R489" s="1">
        <v>42370</v>
      </c>
      <c r="S489" s="1">
        <v>42593</v>
      </c>
      <c r="T489" s="12" t="s">
        <v>25</v>
      </c>
      <c r="U489" s="13" t="s">
        <v>107</v>
      </c>
      <c r="V489" s="13" t="s">
        <v>114</v>
      </c>
      <c r="W489" t="s">
        <v>206</v>
      </c>
      <c r="X489" s="16" t="str">
        <f t="shared" si="79"/>
        <v xml:space="preserve">Mindshare (Switzerland) - CHE - FORD MOTOR COMPANY - 2016_Ranger - </v>
      </c>
      <c r="Y489" s="17" t="s">
        <v>410</v>
      </c>
      <c r="Z489" s="16" t="str">
        <f t="shared" si="80"/>
        <v>Mindshare (Switzerland)</v>
      </c>
      <c r="AA489" s="16" t="str">
        <f t="shared" si="81"/>
        <v>Mindshare (Switzerland) - CHE - FORD MOTOR COMPANY</v>
      </c>
      <c r="AB489" s="16" t="str">
        <f t="shared" si="82"/>
        <v>Xaxis Premium_XAXIS-XP-UAP-F</v>
      </c>
      <c r="AC489" s="16" t="str">
        <f>VLOOKUP($U489,Sheet3!$A$1:$D$438,3,FALSE)</f>
        <v>22.02.2016</v>
      </c>
      <c r="AD489" s="16" t="str">
        <f>VLOOKUP($U489,Sheet3!$A$1:$D$438,4,FALSE)</f>
        <v>20.03.2016</v>
      </c>
      <c r="AE489" s="20" t="str">
        <f t="shared" si="83"/>
        <v>Xaxis Premium_XAXIS-XP-UAP-F_März 2016</v>
      </c>
      <c r="AF489" s="20" t="s">
        <v>415</v>
      </c>
      <c r="AG489" s="20" t="str">
        <f t="shared" si="84"/>
        <v>Xaxis Premium</v>
      </c>
      <c r="AH489" s="20" t="s">
        <v>420</v>
      </c>
      <c r="AI489" s="21">
        <f t="shared" si="93"/>
        <v>8.0000313082137104</v>
      </c>
      <c r="AJ489" s="21">
        <f t="shared" si="94"/>
        <v>1533.15</v>
      </c>
      <c r="AK489" s="22">
        <f t="shared" si="95"/>
        <v>191643</v>
      </c>
      <c r="AL489" s="20" t="s">
        <v>667</v>
      </c>
      <c r="AM489" s="20">
        <f>$AJ489*VLOOKUP($AL489,Sheet2!$C$1:$D$66,2,FALSE)</f>
        <v>429.61008332377389</v>
      </c>
    </row>
    <row r="490" spans="1:39" x14ac:dyDescent="0.25">
      <c r="A490" s="1">
        <v>42466</v>
      </c>
      <c r="B490" s="2">
        <v>18308</v>
      </c>
      <c r="C490" s="3">
        <v>0</v>
      </c>
      <c r="D490" s="4">
        <v>6</v>
      </c>
      <c r="E490" s="5" t="s">
        <v>64</v>
      </c>
      <c r="F490" s="6">
        <v>80.75</v>
      </c>
      <c r="G490" s="7" t="s">
        <v>22</v>
      </c>
      <c r="H490" s="8" t="s">
        <v>23</v>
      </c>
      <c r="I490" s="9">
        <v>40.119</v>
      </c>
      <c r="J490" s="6">
        <v>0</v>
      </c>
      <c r="K490" s="6">
        <v>25.7</v>
      </c>
      <c r="L490" s="6">
        <v>320.95</v>
      </c>
      <c r="M490" s="6">
        <v>346.65</v>
      </c>
      <c r="N490" s="10" t="s">
        <v>55</v>
      </c>
      <c r="O490" s="10" t="s">
        <v>163</v>
      </c>
      <c r="P490" s="11" t="s">
        <v>32</v>
      </c>
      <c r="Q490" s="11" t="s">
        <v>52</v>
      </c>
      <c r="R490" s="1">
        <v>42370</v>
      </c>
      <c r="S490" s="1">
        <v>42593</v>
      </c>
      <c r="T490" s="12" t="s">
        <v>25</v>
      </c>
      <c r="U490" s="13" t="s">
        <v>107</v>
      </c>
      <c r="V490" s="13" t="s">
        <v>114</v>
      </c>
      <c r="W490" t="s">
        <v>206</v>
      </c>
      <c r="X490" s="16" t="str">
        <f t="shared" si="79"/>
        <v xml:space="preserve">Mindshare (Switzerland) - CHE - FORD MOTOR COMPANY - 2016_Ranger - </v>
      </c>
      <c r="Y490" s="17" t="s">
        <v>410</v>
      </c>
      <c r="Z490" s="16" t="str">
        <f t="shared" si="80"/>
        <v>Mindshare (Switzerland)</v>
      </c>
      <c r="AA490" s="16" t="str">
        <f t="shared" si="81"/>
        <v>Mindshare (Switzerland) - CHE - FORD MOTOR COMPANY</v>
      </c>
      <c r="AB490" s="16" t="str">
        <f t="shared" si="82"/>
        <v>Xaxis Premium_XAXIS-XP-UAP-I</v>
      </c>
      <c r="AC490" s="16" t="str">
        <f>VLOOKUP($U490,Sheet3!$A$1:$D$438,3,FALSE)</f>
        <v>22.02.2016</v>
      </c>
      <c r="AD490" s="16" t="str">
        <f>VLOOKUP($U490,Sheet3!$A$1:$D$438,4,FALSE)</f>
        <v>20.03.2016</v>
      </c>
      <c r="AE490" s="20" t="str">
        <f t="shared" si="83"/>
        <v>Xaxis Premium_XAXIS-XP-UAP-I_März 2016</v>
      </c>
      <c r="AF490" s="20" t="s">
        <v>415</v>
      </c>
      <c r="AG490" s="20" t="str">
        <f t="shared" si="84"/>
        <v>Xaxis Premium</v>
      </c>
      <c r="AH490" s="20" t="s">
        <v>420</v>
      </c>
      <c r="AI490" s="21">
        <f t="shared" si="93"/>
        <v>7.9999501483087805</v>
      </c>
      <c r="AJ490" s="21">
        <f t="shared" si="94"/>
        <v>320.95</v>
      </c>
      <c r="AK490" s="22">
        <f t="shared" si="95"/>
        <v>40119</v>
      </c>
      <c r="AL490" s="20" t="s">
        <v>667</v>
      </c>
      <c r="AM490" s="20">
        <f>$AJ490*VLOOKUP($AL490,Sheet2!$C$1:$D$66,2,FALSE)</f>
        <v>89.934681044102163</v>
      </c>
    </row>
    <row r="491" spans="1:39" x14ac:dyDescent="0.25">
      <c r="A491" s="1">
        <v>42466</v>
      </c>
      <c r="B491" s="2">
        <v>18309</v>
      </c>
      <c r="C491" s="3">
        <v>0</v>
      </c>
      <c r="D491" s="4">
        <v>1</v>
      </c>
      <c r="E491" s="5" t="s">
        <v>61</v>
      </c>
      <c r="F491" s="6">
        <v>3993.33</v>
      </c>
      <c r="G491" s="7" t="s">
        <v>22</v>
      </c>
      <c r="H491" s="8" t="s">
        <v>23</v>
      </c>
      <c r="I491" s="9">
        <v>875</v>
      </c>
      <c r="J491" s="6">
        <v>0</v>
      </c>
      <c r="K491" s="6">
        <v>560</v>
      </c>
      <c r="L491" s="6">
        <v>7000</v>
      </c>
      <c r="M491" s="6">
        <v>7560</v>
      </c>
      <c r="N491" s="10" t="s">
        <v>55</v>
      </c>
      <c r="O491" s="10" t="s">
        <v>163</v>
      </c>
      <c r="P491" s="11" t="s">
        <v>32</v>
      </c>
      <c r="Q491" s="11" t="s">
        <v>52</v>
      </c>
      <c r="R491" s="1">
        <v>42370</v>
      </c>
      <c r="S491" s="1">
        <v>42593</v>
      </c>
      <c r="T491" s="12" t="s">
        <v>25</v>
      </c>
      <c r="U491" s="13" t="s">
        <v>247</v>
      </c>
      <c r="V491" s="13" t="s">
        <v>114</v>
      </c>
      <c r="W491" t="s">
        <v>206</v>
      </c>
      <c r="X491" s="16" t="str">
        <f t="shared" si="79"/>
        <v xml:space="preserve">Mindshare (Switzerland) - CHE - FORD MOTOR COMPANY - 2016_FSO_Motorcraft - </v>
      </c>
      <c r="Y491" s="17" t="s">
        <v>410</v>
      </c>
      <c r="Z491" s="16" t="str">
        <f t="shared" si="80"/>
        <v>Mindshare (Switzerland)</v>
      </c>
      <c r="AA491" s="16" t="str">
        <f t="shared" si="81"/>
        <v>Mindshare (Switzerland) - CHE - FORD MOTOR COMPANY</v>
      </c>
      <c r="AB491" s="16" t="str">
        <f t="shared" si="82"/>
        <v>Xaxis Premium_XAXIS-XP-UAP-D</v>
      </c>
      <c r="AC491" s="16" t="str">
        <f>VLOOKUP($U491,Sheet3!$A$1:$D$438,3,FALSE)</f>
        <v>29.02.2016</v>
      </c>
      <c r="AD491" s="16" t="str">
        <f>VLOOKUP($U491,Sheet3!$A$1:$D$438,4,FALSE)</f>
        <v>20.03.2016</v>
      </c>
      <c r="AE491" s="20" t="str">
        <f t="shared" si="83"/>
        <v>Xaxis Premium_XAXIS-XP-UAP-D_März 2016</v>
      </c>
      <c r="AF491" s="20" t="s">
        <v>415</v>
      </c>
      <c r="AG491" s="20" t="str">
        <f t="shared" si="84"/>
        <v>Xaxis Premium</v>
      </c>
      <c r="AH491" s="20" t="s">
        <v>420</v>
      </c>
      <c r="AI491" s="21">
        <f t="shared" si="93"/>
        <v>8</v>
      </c>
      <c r="AJ491" s="21">
        <f t="shared" si="94"/>
        <v>7000</v>
      </c>
      <c r="AK491" s="22">
        <f t="shared" si="95"/>
        <v>875000</v>
      </c>
      <c r="AL491" s="20" t="s">
        <v>667</v>
      </c>
      <c r="AM491" s="20">
        <f>$AJ491*VLOOKUP($AL491,Sheet2!$C$1:$D$66,2,FALSE)</f>
        <v>1961.4979507983023</v>
      </c>
    </row>
    <row r="492" spans="1:39" x14ac:dyDescent="0.25">
      <c r="A492" s="1">
        <v>42466</v>
      </c>
      <c r="B492" s="2">
        <v>18309</v>
      </c>
      <c r="C492" s="3">
        <v>0</v>
      </c>
      <c r="D492" s="4">
        <v>2</v>
      </c>
      <c r="E492" s="5" t="s">
        <v>63</v>
      </c>
      <c r="F492" s="6">
        <v>1723.5</v>
      </c>
      <c r="G492" s="7" t="s">
        <v>22</v>
      </c>
      <c r="H492" s="8" t="s">
        <v>23</v>
      </c>
      <c r="I492" s="9">
        <v>375</v>
      </c>
      <c r="J492" s="6">
        <v>0</v>
      </c>
      <c r="K492" s="6">
        <v>240</v>
      </c>
      <c r="L492" s="6">
        <v>3000</v>
      </c>
      <c r="M492" s="6">
        <v>3240</v>
      </c>
      <c r="N492" s="10" t="s">
        <v>55</v>
      </c>
      <c r="O492" s="10" t="s">
        <v>163</v>
      </c>
      <c r="P492" s="11" t="s">
        <v>32</v>
      </c>
      <c r="Q492" s="11" t="s">
        <v>52</v>
      </c>
      <c r="R492" s="1">
        <v>42370</v>
      </c>
      <c r="S492" s="1">
        <v>42593</v>
      </c>
      <c r="T492" s="12" t="s">
        <v>25</v>
      </c>
      <c r="U492" s="13" t="s">
        <v>247</v>
      </c>
      <c r="V492" s="13" t="s">
        <v>114</v>
      </c>
      <c r="W492" t="s">
        <v>206</v>
      </c>
      <c r="X492" s="16" t="str">
        <f t="shared" si="79"/>
        <v xml:space="preserve">Mindshare (Switzerland) - CHE - FORD MOTOR COMPANY - 2016_FSO_Motorcraft - </v>
      </c>
      <c r="Y492" s="17" t="s">
        <v>410</v>
      </c>
      <c r="Z492" s="16" t="str">
        <f t="shared" si="80"/>
        <v>Mindshare (Switzerland)</v>
      </c>
      <c r="AA492" s="16" t="str">
        <f t="shared" si="81"/>
        <v>Mindshare (Switzerland) - CHE - FORD MOTOR COMPANY</v>
      </c>
      <c r="AB492" s="16" t="str">
        <f t="shared" si="82"/>
        <v>Xaxis Premium_XAXIS-XP-UAP-F</v>
      </c>
      <c r="AC492" s="16" t="str">
        <f>VLOOKUP($U492,Sheet3!$A$1:$D$438,3,FALSE)</f>
        <v>29.02.2016</v>
      </c>
      <c r="AD492" s="16" t="str">
        <f>VLOOKUP($U492,Sheet3!$A$1:$D$438,4,FALSE)</f>
        <v>20.03.2016</v>
      </c>
      <c r="AE492" s="20" t="str">
        <f t="shared" si="83"/>
        <v>Xaxis Premium_XAXIS-XP-UAP-F_März 2016</v>
      </c>
      <c r="AF492" s="20" t="s">
        <v>415</v>
      </c>
      <c r="AG492" s="20" t="str">
        <f t="shared" si="84"/>
        <v>Xaxis Premium</v>
      </c>
      <c r="AH492" s="20" t="s">
        <v>420</v>
      </c>
      <c r="AI492" s="21">
        <f t="shared" si="93"/>
        <v>8</v>
      </c>
      <c r="AJ492" s="21">
        <f t="shared" si="94"/>
        <v>3000</v>
      </c>
      <c r="AK492" s="22">
        <f t="shared" si="95"/>
        <v>375000</v>
      </c>
      <c r="AL492" s="20" t="s">
        <v>667</v>
      </c>
      <c r="AM492" s="20">
        <f>$AJ492*VLOOKUP($AL492,Sheet2!$C$1:$D$66,2,FALSE)</f>
        <v>840.64197891355809</v>
      </c>
    </row>
    <row r="493" spans="1:39" x14ac:dyDescent="0.25">
      <c r="A493" s="1">
        <v>42466</v>
      </c>
      <c r="B493" s="2">
        <v>18310</v>
      </c>
      <c r="C493" s="3">
        <v>0</v>
      </c>
      <c r="D493" s="4">
        <v>4</v>
      </c>
      <c r="E493" s="5" t="s">
        <v>53</v>
      </c>
      <c r="F493" s="6">
        <v>3395.46</v>
      </c>
      <c r="G493" s="7" t="s">
        <v>22</v>
      </c>
      <c r="H493" s="8" t="s">
        <v>23</v>
      </c>
      <c r="I493" s="9">
        <v>533.33299999999997</v>
      </c>
      <c r="J493" s="6">
        <v>0</v>
      </c>
      <c r="K493" s="6">
        <v>640</v>
      </c>
      <c r="L493" s="6">
        <v>8000</v>
      </c>
      <c r="M493" s="6">
        <v>8640</v>
      </c>
      <c r="N493" s="10" t="s">
        <v>55</v>
      </c>
      <c r="O493" s="10" t="s">
        <v>163</v>
      </c>
      <c r="P493" s="11" t="s">
        <v>32</v>
      </c>
      <c r="Q493" s="11" t="s">
        <v>52</v>
      </c>
      <c r="R493" s="1">
        <v>42370</v>
      </c>
      <c r="S493" s="1">
        <v>42593</v>
      </c>
      <c r="T493" s="12" t="s">
        <v>25</v>
      </c>
      <c r="U493" s="13" t="s">
        <v>234</v>
      </c>
      <c r="V493" s="13" t="s">
        <v>114</v>
      </c>
      <c r="W493" t="s">
        <v>206</v>
      </c>
      <c r="X493" s="16" t="str">
        <f t="shared" si="79"/>
        <v xml:space="preserve">Mindshare (Switzerland) - CHE - FORD MOTOR COMPANY - 2016_Focus_MCA - </v>
      </c>
      <c r="Y493" s="17" t="s">
        <v>410</v>
      </c>
      <c r="Z493" s="16" t="str">
        <f t="shared" si="80"/>
        <v>Mindshare (Switzerland)</v>
      </c>
      <c r="AA493" s="16" t="str">
        <f t="shared" si="81"/>
        <v>Mindshare (Switzerland) - CHE - FORD MOTOR COMPANY</v>
      </c>
      <c r="AB493" s="16" t="str">
        <f t="shared" si="82"/>
        <v>Xaxis Premium_XAXIS-XP-HP-D</v>
      </c>
      <c r="AC493" s="16" t="str">
        <f>VLOOKUP($U493,Sheet3!$A$1:$D$438,3,FALSE)</f>
        <v>02.03.2016</v>
      </c>
      <c r="AD493" s="16" t="str">
        <f>VLOOKUP($U493,Sheet3!$A$1:$D$438,4,FALSE)</f>
        <v>30.03.2016</v>
      </c>
      <c r="AE493" s="20" t="str">
        <f t="shared" si="83"/>
        <v>Xaxis Premium_XAXIS-XP-HP-D_März 2016</v>
      </c>
      <c r="AF493" s="20" t="s">
        <v>415</v>
      </c>
      <c r="AG493" s="20" t="str">
        <f t="shared" si="84"/>
        <v>Xaxis Premium</v>
      </c>
      <c r="AH493" s="20" t="s">
        <v>420</v>
      </c>
      <c r="AI493" s="21">
        <f t="shared" si="93"/>
        <v>15.00000937500586</v>
      </c>
      <c r="AJ493" s="21">
        <f t="shared" si="94"/>
        <v>8000</v>
      </c>
      <c r="AK493" s="22">
        <f t="shared" si="95"/>
        <v>533333</v>
      </c>
      <c r="AL493" s="20" t="s">
        <v>669</v>
      </c>
      <c r="AM493" s="20">
        <f>$AJ493*VLOOKUP($AL493,Sheet2!$C$1:$D$66,2,FALSE)</f>
        <v>3016.655660723457</v>
      </c>
    </row>
    <row r="494" spans="1:39" x14ac:dyDescent="0.25">
      <c r="A494" s="1">
        <v>42466</v>
      </c>
      <c r="B494" s="2">
        <v>18310</v>
      </c>
      <c r="C494" s="3">
        <v>0</v>
      </c>
      <c r="D494" s="4">
        <v>5</v>
      </c>
      <c r="E494" s="5" t="s">
        <v>59</v>
      </c>
      <c r="F494" s="6">
        <v>578.36</v>
      </c>
      <c r="G494" s="7" t="s">
        <v>22</v>
      </c>
      <c r="H494" s="8" t="s">
        <v>23</v>
      </c>
      <c r="I494" s="9">
        <v>100</v>
      </c>
      <c r="J494" s="6">
        <v>0</v>
      </c>
      <c r="K494" s="6">
        <v>120</v>
      </c>
      <c r="L494" s="6">
        <v>1500</v>
      </c>
      <c r="M494" s="6">
        <v>1620</v>
      </c>
      <c r="N494" s="10" t="s">
        <v>55</v>
      </c>
      <c r="O494" s="10" t="s">
        <v>163</v>
      </c>
      <c r="P494" s="11" t="s">
        <v>32</v>
      </c>
      <c r="Q494" s="11" t="s">
        <v>52</v>
      </c>
      <c r="R494" s="1">
        <v>42370</v>
      </c>
      <c r="S494" s="1">
        <v>42593</v>
      </c>
      <c r="T494" s="12" t="s">
        <v>25</v>
      </c>
      <c r="U494" s="13" t="s">
        <v>234</v>
      </c>
      <c r="V494" s="13" t="s">
        <v>114</v>
      </c>
      <c r="W494" t="s">
        <v>206</v>
      </c>
      <c r="X494" s="16" t="str">
        <f t="shared" si="79"/>
        <v xml:space="preserve">Mindshare (Switzerland) - CHE - FORD MOTOR COMPANY - 2016_Focus_MCA - </v>
      </c>
      <c r="Y494" s="17" t="s">
        <v>410</v>
      </c>
      <c r="Z494" s="16" t="str">
        <f t="shared" si="80"/>
        <v>Mindshare (Switzerland)</v>
      </c>
      <c r="AA494" s="16" t="str">
        <f t="shared" si="81"/>
        <v>Mindshare (Switzerland) - CHE - FORD MOTOR COMPANY</v>
      </c>
      <c r="AB494" s="16" t="str">
        <f t="shared" si="82"/>
        <v>Xaxis Premium_XAXIS-XP-HP-F</v>
      </c>
      <c r="AC494" s="16" t="str">
        <f>VLOOKUP($U494,Sheet3!$A$1:$D$438,3,FALSE)</f>
        <v>02.03.2016</v>
      </c>
      <c r="AD494" s="16" t="str">
        <f>VLOOKUP($U494,Sheet3!$A$1:$D$438,4,FALSE)</f>
        <v>30.03.2016</v>
      </c>
      <c r="AE494" s="20" t="str">
        <f t="shared" si="83"/>
        <v>Xaxis Premium_XAXIS-XP-HP-F_März 2016</v>
      </c>
      <c r="AF494" s="20" t="s">
        <v>415</v>
      </c>
      <c r="AG494" s="20" t="str">
        <f t="shared" si="84"/>
        <v>Xaxis Premium</v>
      </c>
      <c r="AH494" s="20" t="s">
        <v>420</v>
      </c>
      <c r="AI494" s="21">
        <f t="shared" si="93"/>
        <v>15</v>
      </c>
      <c r="AJ494" s="21">
        <f t="shared" si="94"/>
        <v>1500</v>
      </c>
      <c r="AK494" s="22">
        <f t="shared" si="95"/>
        <v>100000</v>
      </c>
      <c r="AL494" s="20" t="s">
        <v>669</v>
      </c>
      <c r="AM494" s="20">
        <f>$AJ494*VLOOKUP($AL494,Sheet2!$C$1:$D$66,2,FALSE)</f>
        <v>565.62293638564813</v>
      </c>
    </row>
    <row r="495" spans="1:39" x14ac:dyDescent="0.25">
      <c r="A495" s="1">
        <v>42466</v>
      </c>
      <c r="B495" s="2">
        <v>18310</v>
      </c>
      <c r="C495" s="3">
        <v>0</v>
      </c>
      <c r="D495" s="4">
        <v>6</v>
      </c>
      <c r="E495" s="5" t="s">
        <v>60</v>
      </c>
      <c r="F495" s="6">
        <v>225.29</v>
      </c>
      <c r="G495" s="7" t="s">
        <v>22</v>
      </c>
      <c r="H495" s="8" t="s">
        <v>23</v>
      </c>
      <c r="I495" s="9">
        <v>33.332999999999998</v>
      </c>
      <c r="J495" s="6">
        <v>0</v>
      </c>
      <c r="K495" s="6">
        <v>40</v>
      </c>
      <c r="L495" s="6">
        <v>500</v>
      </c>
      <c r="M495" s="6">
        <v>540</v>
      </c>
      <c r="N495" s="10" t="s">
        <v>55</v>
      </c>
      <c r="O495" s="10" t="s">
        <v>163</v>
      </c>
      <c r="P495" s="11" t="s">
        <v>32</v>
      </c>
      <c r="Q495" s="11" t="s">
        <v>52</v>
      </c>
      <c r="R495" s="1">
        <v>42370</v>
      </c>
      <c r="S495" s="1">
        <v>42593</v>
      </c>
      <c r="T495" s="12" t="s">
        <v>25</v>
      </c>
      <c r="U495" s="13" t="s">
        <v>234</v>
      </c>
      <c r="V495" s="13" t="s">
        <v>114</v>
      </c>
      <c r="W495" t="s">
        <v>206</v>
      </c>
      <c r="X495" s="16" t="str">
        <f t="shared" si="79"/>
        <v xml:space="preserve">Mindshare (Switzerland) - CHE - FORD MOTOR COMPANY - 2016_Focus_MCA - </v>
      </c>
      <c r="Y495" s="17" t="s">
        <v>410</v>
      </c>
      <c r="Z495" s="16" t="str">
        <f t="shared" si="80"/>
        <v>Mindshare (Switzerland)</v>
      </c>
      <c r="AA495" s="16" t="str">
        <f t="shared" si="81"/>
        <v>Mindshare (Switzerland) - CHE - FORD MOTOR COMPANY</v>
      </c>
      <c r="AB495" s="16" t="str">
        <f t="shared" si="82"/>
        <v>Xaxis Premium_XAXIS-XP-HP-I</v>
      </c>
      <c r="AC495" s="16" t="str">
        <f>VLOOKUP($U495,Sheet3!$A$1:$D$438,3,FALSE)</f>
        <v>02.03.2016</v>
      </c>
      <c r="AD495" s="16" t="str">
        <f>VLOOKUP($U495,Sheet3!$A$1:$D$438,4,FALSE)</f>
        <v>30.03.2016</v>
      </c>
      <c r="AE495" s="20" t="str">
        <f t="shared" si="83"/>
        <v>Xaxis Premium_XAXIS-XP-HP-I_März 2016</v>
      </c>
      <c r="AF495" s="20" t="s">
        <v>415</v>
      </c>
      <c r="AG495" s="20" t="str">
        <f t="shared" si="84"/>
        <v>Xaxis Premium</v>
      </c>
      <c r="AH495" s="20" t="s">
        <v>420</v>
      </c>
      <c r="AI495" s="21">
        <f t="shared" si="93"/>
        <v>15.000150001500016</v>
      </c>
      <c r="AJ495" s="21">
        <f t="shared" si="94"/>
        <v>500</v>
      </c>
      <c r="AK495" s="22">
        <f t="shared" si="95"/>
        <v>33333</v>
      </c>
      <c r="AL495" s="20" t="s">
        <v>669</v>
      </c>
      <c r="AM495" s="20">
        <f>$AJ495*VLOOKUP($AL495,Sheet2!$C$1:$D$66,2,FALSE)</f>
        <v>188.54097879521606</v>
      </c>
    </row>
    <row r="496" spans="1:39" x14ac:dyDescent="0.25">
      <c r="A496" s="1">
        <v>42466</v>
      </c>
      <c r="B496" s="2">
        <v>18310</v>
      </c>
      <c r="C496" s="3">
        <v>0</v>
      </c>
      <c r="D496" s="4">
        <v>1</v>
      </c>
      <c r="E496" s="5" t="s">
        <v>65</v>
      </c>
      <c r="F496" s="6">
        <v>2964.84</v>
      </c>
      <c r="G496" s="7" t="s">
        <v>22</v>
      </c>
      <c r="H496" s="8" t="s">
        <v>23</v>
      </c>
      <c r="I496" s="9">
        <v>400</v>
      </c>
      <c r="J496" s="6">
        <v>0</v>
      </c>
      <c r="K496" s="6">
        <v>640</v>
      </c>
      <c r="L496" s="6">
        <v>8000</v>
      </c>
      <c r="M496" s="6">
        <v>8640</v>
      </c>
      <c r="N496" s="10" t="s">
        <v>55</v>
      </c>
      <c r="O496" s="10" t="s">
        <v>163</v>
      </c>
      <c r="P496" s="11" t="s">
        <v>32</v>
      </c>
      <c r="Q496" s="11" t="s">
        <v>52</v>
      </c>
      <c r="R496" s="1">
        <v>42370</v>
      </c>
      <c r="S496" s="1">
        <v>42593</v>
      </c>
      <c r="T496" s="12" t="s">
        <v>25</v>
      </c>
      <c r="U496" s="13" t="s">
        <v>234</v>
      </c>
      <c r="V496" s="13" t="s">
        <v>114</v>
      </c>
      <c r="W496" t="s">
        <v>206</v>
      </c>
      <c r="X496" s="16" t="str">
        <f t="shared" si="79"/>
        <v xml:space="preserve">Mindshare (Switzerland) - CHE - FORD MOTOR COMPANY - 2016_Focus_MCA - </v>
      </c>
      <c r="Y496" s="17" t="s">
        <v>410</v>
      </c>
      <c r="Z496" s="16" t="str">
        <f t="shared" si="80"/>
        <v>Mindshare (Switzerland)</v>
      </c>
      <c r="AA496" s="16" t="str">
        <f t="shared" si="81"/>
        <v>Mindshare (Switzerland) - CHE - FORD MOTOR COMPANY</v>
      </c>
      <c r="AB496" s="16" t="str">
        <f t="shared" si="82"/>
        <v>Xaxis Premium_XAXIS-XP-WB-D</v>
      </c>
      <c r="AC496" s="16" t="str">
        <f>VLOOKUP($U496,Sheet3!$A$1:$D$438,3,FALSE)</f>
        <v>02.03.2016</v>
      </c>
      <c r="AD496" s="16" t="str">
        <f>VLOOKUP($U496,Sheet3!$A$1:$D$438,4,FALSE)</f>
        <v>30.03.2016</v>
      </c>
      <c r="AE496" s="20" t="str">
        <f t="shared" si="83"/>
        <v>Xaxis Premium_XAXIS-XP-WB-D_März 2016</v>
      </c>
      <c r="AF496" s="20" t="s">
        <v>415</v>
      </c>
      <c r="AG496" s="20" t="str">
        <f t="shared" si="84"/>
        <v>Xaxis Premium</v>
      </c>
      <c r="AH496" s="20" t="s">
        <v>420</v>
      </c>
      <c r="AI496" s="21">
        <f t="shared" si="93"/>
        <v>20</v>
      </c>
      <c r="AJ496" s="21">
        <f t="shared" si="94"/>
        <v>8000</v>
      </c>
      <c r="AK496" s="22">
        <f t="shared" si="95"/>
        <v>400000</v>
      </c>
      <c r="AL496" s="20" t="s">
        <v>668</v>
      </c>
      <c r="AM496" s="20">
        <f>$AJ496*VLOOKUP($AL496,Sheet2!$C$1:$D$66,2,FALSE)</f>
        <v>3243.6716094914432</v>
      </c>
    </row>
    <row r="497" spans="1:39" x14ac:dyDescent="0.25">
      <c r="A497" s="1">
        <v>42466</v>
      </c>
      <c r="B497" s="2">
        <v>18310</v>
      </c>
      <c r="C497" s="3">
        <v>0</v>
      </c>
      <c r="D497" s="4">
        <v>2</v>
      </c>
      <c r="E497" s="5" t="s">
        <v>69</v>
      </c>
      <c r="F497" s="6">
        <v>360.91</v>
      </c>
      <c r="G497" s="7" t="s">
        <v>22</v>
      </c>
      <c r="H497" s="8" t="s">
        <v>23</v>
      </c>
      <c r="I497" s="9">
        <v>60</v>
      </c>
      <c r="J497" s="6">
        <v>0</v>
      </c>
      <c r="K497" s="6">
        <v>96</v>
      </c>
      <c r="L497" s="6">
        <v>1200</v>
      </c>
      <c r="M497" s="6">
        <v>1296</v>
      </c>
      <c r="N497" s="10" t="s">
        <v>55</v>
      </c>
      <c r="O497" s="10" t="s">
        <v>163</v>
      </c>
      <c r="P497" s="11" t="s">
        <v>32</v>
      </c>
      <c r="Q497" s="11" t="s">
        <v>52</v>
      </c>
      <c r="R497" s="1">
        <v>42370</v>
      </c>
      <c r="S497" s="1">
        <v>42593</v>
      </c>
      <c r="T497" s="12" t="s">
        <v>25</v>
      </c>
      <c r="U497" s="13" t="s">
        <v>234</v>
      </c>
      <c r="V497" s="13" t="s">
        <v>114</v>
      </c>
      <c r="W497" t="s">
        <v>206</v>
      </c>
      <c r="X497" s="16" t="str">
        <f t="shared" si="79"/>
        <v xml:space="preserve">Mindshare (Switzerland) - CHE - FORD MOTOR COMPANY - 2016_Focus_MCA - </v>
      </c>
      <c r="Y497" s="17" t="s">
        <v>410</v>
      </c>
      <c r="Z497" s="16" t="str">
        <f t="shared" si="80"/>
        <v>Mindshare (Switzerland)</v>
      </c>
      <c r="AA497" s="16" t="str">
        <f t="shared" si="81"/>
        <v>Mindshare (Switzerland) - CHE - FORD MOTOR COMPANY</v>
      </c>
      <c r="AB497" s="16" t="str">
        <f t="shared" si="82"/>
        <v>Xaxis Premium_XAXIS-XP-WB-F</v>
      </c>
      <c r="AC497" s="16" t="str">
        <f>VLOOKUP($U497,Sheet3!$A$1:$D$438,3,FALSE)</f>
        <v>02.03.2016</v>
      </c>
      <c r="AD497" s="16" t="str">
        <f>VLOOKUP($U497,Sheet3!$A$1:$D$438,4,FALSE)</f>
        <v>30.03.2016</v>
      </c>
      <c r="AE497" s="20" t="str">
        <f t="shared" si="83"/>
        <v>Xaxis Premium_XAXIS-XP-WB-F_März 2016</v>
      </c>
      <c r="AF497" s="20" t="s">
        <v>415</v>
      </c>
      <c r="AG497" s="20" t="str">
        <f t="shared" si="84"/>
        <v>Xaxis Premium</v>
      </c>
      <c r="AH497" s="20" t="s">
        <v>420</v>
      </c>
      <c r="AI497" s="21">
        <f t="shared" si="93"/>
        <v>20</v>
      </c>
      <c r="AJ497" s="21">
        <f t="shared" si="94"/>
        <v>1200</v>
      </c>
      <c r="AK497" s="22">
        <f t="shared" si="95"/>
        <v>60000</v>
      </c>
      <c r="AL497" s="20" t="s">
        <v>668</v>
      </c>
      <c r="AM497" s="20">
        <f>$AJ497*VLOOKUP($AL497,Sheet2!$C$1:$D$66,2,FALSE)</f>
        <v>486.55074142371643</v>
      </c>
    </row>
    <row r="498" spans="1:39" x14ac:dyDescent="0.25">
      <c r="A498" s="1">
        <v>42466</v>
      </c>
      <c r="B498" s="2">
        <v>18310</v>
      </c>
      <c r="C498" s="3">
        <v>0</v>
      </c>
      <c r="D498" s="4">
        <v>3</v>
      </c>
      <c r="E498" s="5" t="s">
        <v>70</v>
      </c>
      <c r="F498" s="6">
        <v>212.48</v>
      </c>
      <c r="G498" s="7" t="s">
        <v>22</v>
      </c>
      <c r="H498" s="8" t="s">
        <v>23</v>
      </c>
      <c r="I498" s="9">
        <v>37.5</v>
      </c>
      <c r="J498" s="6">
        <v>0</v>
      </c>
      <c r="K498" s="6">
        <v>60</v>
      </c>
      <c r="L498" s="6">
        <v>750</v>
      </c>
      <c r="M498" s="6">
        <v>810</v>
      </c>
      <c r="N498" s="10" t="s">
        <v>55</v>
      </c>
      <c r="O498" s="10" t="s">
        <v>163</v>
      </c>
      <c r="P498" s="11" t="s">
        <v>32</v>
      </c>
      <c r="Q498" s="11" t="s">
        <v>52</v>
      </c>
      <c r="R498" s="1">
        <v>42370</v>
      </c>
      <c r="S498" s="1">
        <v>42593</v>
      </c>
      <c r="T498" s="12" t="s">
        <v>25</v>
      </c>
      <c r="U498" s="13" t="s">
        <v>234</v>
      </c>
      <c r="V498" s="13" t="s">
        <v>114</v>
      </c>
      <c r="W498" t="s">
        <v>206</v>
      </c>
      <c r="X498" s="16" t="str">
        <f t="shared" si="79"/>
        <v xml:space="preserve">Mindshare (Switzerland) - CHE - FORD MOTOR COMPANY - 2016_Focus_MCA - </v>
      </c>
      <c r="Y498" s="17" t="s">
        <v>410</v>
      </c>
      <c r="Z498" s="16" t="str">
        <f t="shared" si="80"/>
        <v>Mindshare (Switzerland)</v>
      </c>
      <c r="AA498" s="16" t="str">
        <f t="shared" si="81"/>
        <v>Mindshare (Switzerland) - CHE - FORD MOTOR COMPANY</v>
      </c>
      <c r="AB498" s="16" t="str">
        <f t="shared" si="82"/>
        <v>Xaxis Premium_XAXIS-XP-WB-I</v>
      </c>
      <c r="AC498" s="16" t="str">
        <f>VLOOKUP($U498,Sheet3!$A$1:$D$438,3,FALSE)</f>
        <v>02.03.2016</v>
      </c>
      <c r="AD498" s="16" t="str">
        <f>VLOOKUP($U498,Sheet3!$A$1:$D$438,4,FALSE)</f>
        <v>30.03.2016</v>
      </c>
      <c r="AE498" s="20" t="str">
        <f t="shared" si="83"/>
        <v>Xaxis Premium_XAXIS-XP-WB-I_März 2016</v>
      </c>
      <c r="AF498" s="20" t="s">
        <v>415</v>
      </c>
      <c r="AG498" s="20" t="str">
        <f t="shared" si="84"/>
        <v>Xaxis Premium</v>
      </c>
      <c r="AH498" s="20" t="s">
        <v>420</v>
      </c>
      <c r="AI498" s="21">
        <f t="shared" si="93"/>
        <v>20</v>
      </c>
      <c r="AJ498" s="21">
        <f t="shared" si="94"/>
        <v>750</v>
      </c>
      <c r="AK498" s="22">
        <f t="shared" si="95"/>
        <v>37500</v>
      </c>
      <c r="AL498" s="20" t="s">
        <v>668</v>
      </c>
      <c r="AM498" s="20">
        <f>$AJ498*VLOOKUP($AL498,Sheet2!$C$1:$D$66,2,FALSE)</f>
        <v>304.09421338982281</v>
      </c>
    </row>
    <row r="499" spans="1:39" x14ac:dyDescent="0.25">
      <c r="A499" s="1">
        <v>42466</v>
      </c>
      <c r="B499" s="2">
        <v>18311</v>
      </c>
      <c r="C499" s="3">
        <v>0</v>
      </c>
      <c r="D499" s="4">
        <v>3</v>
      </c>
      <c r="E499" s="5" t="s">
        <v>53</v>
      </c>
      <c r="F499" s="6">
        <v>815.84</v>
      </c>
      <c r="G499" s="7" t="s">
        <v>22</v>
      </c>
      <c r="H499" s="8" t="s">
        <v>23</v>
      </c>
      <c r="I499" s="9">
        <v>128.14599999999999</v>
      </c>
      <c r="J499" s="6">
        <v>0</v>
      </c>
      <c r="K499" s="6">
        <v>194.8</v>
      </c>
      <c r="L499" s="6">
        <v>2434.75</v>
      </c>
      <c r="M499" s="6">
        <v>2629.55</v>
      </c>
      <c r="N499" s="10" t="s">
        <v>56</v>
      </c>
      <c r="O499" s="10" t="s">
        <v>163</v>
      </c>
      <c r="P499" s="11" t="s">
        <v>32</v>
      </c>
      <c r="Q499" s="11" t="s">
        <v>52</v>
      </c>
      <c r="R499" s="1">
        <v>42370</v>
      </c>
      <c r="S499" s="1">
        <v>42593</v>
      </c>
      <c r="T499" s="12" t="s">
        <v>25</v>
      </c>
      <c r="U499" s="13" t="s">
        <v>329</v>
      </c>
      <c r="V499" s="13" t="s">
        <v>114</v>
      </c>
      <c r="W499" t="s">
        <v>208</v>
      </c>
      <c r="X499" s="16" t="str">
        <f t="shared" si="79"/>
        <v xml:space="preserve">Mindshare (Switzerland) - CHE - iShares - 2016_iShares_Q1_2016 - </v>
      </c>
      <c r="Y499" s="17" t="s">
        <v>410</v>
      </c>
      <c r="Z499" s="16" t="str">
        <f t="shared" si="80"/>
        <v>Mindshare (Switzerland)</v>
      </c>
      <c r="AA499" s="16" t="str">
        <f t="shared" si="81"/>
        <v>Mindshare (Switzerland) - CHE - iShares</v>
      </c>
      <c r="AB499" s="16" t="str">
        <f t="shared" si="82"/>
        <v>Xaxis Premium_XAXIS-XP-HP-D</v>
      </c>
      <c r="AC499" s="16" t="str">
        <f>VLOOKUP($U499,Sheet3!$A$1:$D$438,3,FALSE)</f>
        <v>15.02.2016</v>
      </c>
      <c r="AD499" s="16" t="str">
        <f>VLOOKUP($U499,Sheet3!$A$1:$D$438,4,FALSE)</f>
        <v>03.04.2016</v>
      </c>
      <c r="AE499" s="20" t="str">
        <f t="shared" si="83"/>
        <v>Xaxis Premium_XAXIS-XP-HP-D_März 2016</v>
      </c>
      <c r="AF499" s="20" t="s">
        <v>415</v>
      </c>
      <c r="AG499" s="20" t="str">
        <f t="shared" si="84"/>
        <v>Xaxis Premium</v>
      </c>
      <c r="AH499" s="20" t="s">
        <v>420</v>
      </c>
      <c r="AI499" s="21">
        <f t="shared" si="93"/>
        <v>18.999812713623527</v>
      </c>
      <c r="AJ499" s="21">
        <f t="shared" si="94"/>
        <v>2434.75</v>
      </c>
      <c r="AK499" s="22">
        <f t="shared" si="95"/>
        <v>128145.99999999999</v>
      </c>
      <c r="AL499" s="20" t="s">
        <v>669</v>
      </c>
      <c r="AM499" s="20">
        <f>$AJ499*VLOOKUP($AL499,Sheet2!$C$1:$D$66,2,FALSE)</f>
        <v>918.10029624330457</v>
      </c>
    </row>
    <row r="500" spans="1:39" x14ac:dyDescent="0.25">
      <c r="A500" s="1">
        <v>42466</v>
      </c>
      <c r="B500" s="2">
        <v>18311</v>
      </c>
      <c r="C500" s="3">
        <v>0</v>
      </c>
      <c r="D500" s="4">
        <v>4</v>
      </c>
      <c r="E500" s="5" t="s">
        <v>59</v>
      </c>
      <c r="F500" s="6">
        <v>623.32000000000005</v>
      </c>
      <c r="G500" s="7" t="s">
        <v>22</v>
      </c>
      <c r="H500" s="8" t="s">
        <v>23</v>
      </c>
      <c r="I500" s="9">
        <v>107.774</v>
      </c>
      <c r="J500" s="6">
        <v>0</v>
      </c>
      <c r="K500" s="6">
        <v>163.80000000000001</v>
      </c>
      <c r="L500" s="6">
        <v>2047.7</v>
      </c>
      <c r="M500" s="6">
        <v>2211.5</v>
      </c>
      <c r="N500" s="10" t="s">
        <v>56</v>
      </c>
      <c r="O500" s="10" t="s">
        <v>163</v>
      </c>
      <c r="P500" s="11" t="s">
        <v>32</v>
      </c>
      <c r="Q500" s="11" t="s">
        <v>52</v>
      </c>
      <c r="R500" s="1">
        <v>42370</v>
      </c>
      <c r="S500" s="1">
        <v>42593</v>
      </c>
      <c r="T500" s="12" t="s">
        <v>25</v>
      </c>
      <c r="U500" s="13" t="s">
        <v>329</v>
      </c>
      <c r="V500" s="13" t="s">
        <v>114</v>
      </c>
      <c r="W500" t="s">
        <v>208</v>
      </c>
      <c r="X500" s="16" t="str">
        <f t="shared" si="79"/>
        <v xml:space="preserve">Mindshare (Switzerland) - CHE - iShares - 2016_iShares_Q1_2016 - </v>
      </c>
      <c r="Y500" s="17" t="s">
        <v>410</v>
      </c>
      <c r="Z500" s="16" t="str">
        <f t="shared" si="80"/>
        <v>Mindshare (Switzerland)</v>
      </c>
      <c r="AA500" s="16" t="str">
        <f t="shared" si="81"/>
        <v>Mindshare (Switzerland) - CHE - iShares</v>
      </c>
      <c r="AB500" s="16" t="str">
        <f t="shared" si="82"/>
        <v>Xaxis Premium_XAXIS-XP-HP-F</v>
      </c>
      <c r="AC500" s="16" t="str">
        <f>VLOOKUP($U500,Sheet3!$A$1:$D$438,3,FALSE)</f>
        <v>15.02.2016</v>
      </c>
      <c r="AD500" s="16" t="str">
        <f>VLOOKUP($U500,Sheet3!$A$1:$D$438,4,FALSE)</f>
        <v>03.04.2016</v>
      </c>
      <c r="AE500" s="20" t="str">
        <f t="shared" si="83"/>
        <v>Xaxis Premium_XAXIS-XP-HP-F_März 2016</v>
      </c>
      <c r="AF500" s="20" t="s">
        <v>415</v>
      </c>
      <c r="AG500" s="20" t="str">
        <f t="shared" si="84"/>
        <v>Xaxis Premium</v>
      </c>
      <c r="AH500" s="20" t="s">
        <v>420</v>
      </c>
      <c r="AI500" s="21">
        <f t="shared" si="93"/>
        <v>18.999944327945517</v>
      </c>
      <c r="AJ500" s="21">
        <f t="shared" si="94"/>
        <v>2047.7</v>
      </c>
      <c r="AK500" s="22">
        <f t="shared" si="95"/>
        <v>107774</v>
      </c>
      <c r="AL500" s="20" t="s">
        <v>669</v>
      </c>
      <c r="AM500" s="20">
        <f>$AJ500*VLOOKUP($AL500,Sheet2!$C$1:$D$66,2,FALSE)</f>
        <v>772.1507245579279</v>
      </c>
    </row>
    <row r="501" spans="1:39" x14ac:dyDescent="0.25">
      <c r="A501" s="1">
        <v>42466</v>
      </c>
      <c r="B501" s="2">
        <v>18311</v>
      </c>
      <c r="C501" s="3">
        <v>0</v>
      </c>
      <c r="D501" s="4">
        <v>1</v>
      </c>
      <c r="E501" s="5" t="s">
        <v>65</v>
      </c>
      <c r="F501" s="6">
        <v>843.02</v>
      </c>
      <c r="G501" s="7" t="s">
        <v>22</v>
      </c>
      <c r="H501" s="8" t="s">
        <v>23</v>
      </c>
      <c r="I501" s="9">
        <v>113.736</v>
      </c>
      <c r="J501" s="6">
        <v>0</v>
      </c>
      <c r="K501" s="6">
        <v>218.35</v>
      </c>
      <c r="L501" s="6">
        <v>2729.65</v>
      </c>
      <c r="M501" s="6">
        <v>2948</v>
      </c>
      <c r="N501" s="10" t="s">
        <v>56</v>
      </c>
      <c r="O501" s="10" t="s">
        <v>163</v>
      </c>
      <c r="P501" s="11" t="s">
        <v>32</v>
      </c>
      <c r="Q501" s="11" t="s">
        <v>52</v>
      </c>
      <c r="R501" s="1">
        <v>42370</v>
      </c>
      <c r="S501" s="1">
        <v>42593</v>
      </c>
      <c r="T501" s="12" t="s">
        <v>25</v>
      </c>
      <c r="U501" s="13" t="s">
        <v>329</v>
      </c>
      <c r="V501" s="13" t="s">
        <v>114</v>
      </c>
      <c r="W501" t="s">
        <v>208</v>
      </c>
      <c r="X501" s="16" t="str">
        <f t="shared" ref="X501:X564" si="96">CONCATENATE(W501," - ","2016_",U501," - ")</f>
        <v xml:space="preserve">Mindshare (Switzerland) - CHE - iShares - 2016_iShares_Q1_2016 - </v>
      </c>
      <c r="Y501" s="17" t="s">
        <v>410</v>
      </c>
      <c r="Z501" s="16" t="str">
        <f t="shared" ref="Z501:Z564" si="97">O501</f>
        <v>Mindshare (Switzerland)</v>
      </c>
      <c r="AA501" s="16" t="str">
        <f t="shared" ref="AA501:AA564" si="98">W501</f>
        <v>Mindshare (Switzerland) - CHE - iShares</v>
      </c>
      <c r="AB501" s="16" t="str">
        <f t="shared" ref="AB501:AB564" si="99">CONCATENATE(Q501,"_",E501)</f>
        <v>Xaxis Premium_XAXIS-XP-WB-D</v>
      </c>
      <c r="AC501" s="16" t="str">
        <f>VLOOKUP($U501,Sheet3!$A$1:$D$438,3,FALSE)</f>
        <v>15.02.2016</v>
      </c>
      <c r="AD501" s="16" t="str">
        <f>VLOOKUP($U501,Sheet3!$A$1:$D$438,4,FALSE)</f>
        <v>03.04.2016</v>
      </c>
      <c r="AE501" s="20" t="str">
        <f t="shared" ref="AE501:AE564" si="100">CONCATENATE(AB501,"_",V501)</f>
        <v>Xaxis Premium_XAXIS-XP-WB-D_März 2016</v>
      </c>
      <c r="AF501" s="20" t="s">
        <v>415</v>
      </c>
      <c r="AG501" s="20" t="str">
        <f t="shared" ref="AG501:AG564" si="101">Q501</f>
        <v>Xaxis Premium</v>
      </c>
      <c r="AH501" s="20" t="s">
        <v>420</v>
      </c>
      <c r="AI501" s="21">
        <f t="shared" si="93"/>
        <v>23.999876907927128</v>
      </c>
      <c r="AJ501" s="21">
        <f t="shared" si="94"/>
        <v>2729.65</v>
      </c>
      <c r="AK501" s="22">
        <f t="shared" si="95"/>
        <v>113736</v>
      </c>
      <c r="AL501" s="20" t="s">
        <v>668</v>
      </c>
      <c r="AM501" s="20">
        <f>$AJ501*VLOOKUP($AL501,Sheet2!$C$1:$D$66,2,FALSE)</f>
        <v>1106.7610261060397</v>
      </c>
    </row>
    <row r="502" spans="1:39" x14ac:dyDescent="0.25">
      <c r="A502" s="1">
        <v>42466</v>
      </c>
      <c r="B502" s="2">
        <v>18311</v>
      </c>
      <c r="C502" s="3">
        <v>0</v>
      </c>
      <c r="D502" s="4">
        <v>2</v>
      </c>
      <c r="E502" s="5" t="s">
        <v>69</v>
      </c>
      <c r="F502" s="6">
        <v>438.31</v>
      </c>
      <c r="G502" s="7" t="s">
        <v>22</v>
      </c>
      <c r="H502" s="8" t="s">
        <v>23</v>
      </c>
      <c r="I502" s="9">
        <v>72.867999999999995</v>
      </c>
      <c r="J502" s="6">
        <v>0</v>
      </c>
      <c r="K502" s="6">
        <v>139.9</v>
      </c>
      <c r="L502" s="6">
        <v>1748.85</v>
      </c>
      <c r="M502" s="6">
        <v>1888.75</v>
      </c>
      <c r="N502" s="10" t="s">
        <v>56</v>
      </c>
      <c r="O502" s="10" t="s">
        <v>163</v>
      </c>
      <c r="P502" s="11" t="s">
        <v>32</v>
      </c>
      <c r="Q502" s="11" t="s">
        <v>52</v>
      </c>
      <c r="R502" s="1">
        <v>42370</v>
      </c>
      <c r="S502" s="1">
        <v>42593</v>
      </c>
      <c r="T502" s="12" t="s">
        <v>25</v>
      </c>
      <c r="U502" s="13" t="s">
        <v>329</v>
      </c>
      <c r="V502" s="13" t="s">
        <v>114</v>
      </c>
      <c r="W502" t="s">
        <v>208</v>
      </c>
      <c r="X502" s="16" t="str">
        <f t="shared" si="96"/>
        <v xml:space="preserve">Mindshare (Switzerland) - CHE - iShares - 2016_iShares_Q1_2016 - </v>
      </c>
      <c r="Y502" s="17" t="s">
        <v>410</v>
      </c>
      <c r="Z502" s="16" t="str">
        <f t="shared" si="97"/>
        <v>Mindshare (Switzerland)</v>
      </c>
      <c r="AA502" s="16" t="str">
        <f t="shared" si="98"/>
        <v>Mindshare (Switzerland) - CHE - iShares</v>
      </c>
      <c r="AB502" s="16" t="str">
        <f t="shared" si="99"/>
        <v>Xaxis Premium_XAXIS-XP-WB-F</v>
      </c>
      <c r="AC502" s="16" t="str">
        <f>VLOOKUP($U502,Sheet3!$A$1:$D$438,3,FALSE)</f>
        <v>15.02.2016</v>
      </c>
      <c r="AD502" s="16" t="str">
        <f>VLOOKUP($U502,Sheet3!$A$1:$D$438,4,FALSE)</f>
        <v>03.04.2016</v>
      </c>
      <c r="AE502" s="20" t="str">
        <f t="shared" si="100"/>
        <v>Xaxis Premium_XAXIS-XP-WB-F_März 2016</v>
      </c>
      <c r="AF502" s="20" t="s">
        <v>415</v>
      </c>
      <c r="AG502" s="20" t="str">
        <f t="shared" si="101"/>
        <v>Xaxis Premium</v>
      </c>
      <c r="AH502" s="20" t="s">
        <v>420</v>
      </c>
      <c r="AI502" s="21">
        <f t="shared" si="93"/>
        <v>24.000247022012406</v>
      </c>
      <c r="AJ502" s="21">
        <f t="shared" si="94"/>
        <v>1748.85</v>
      </c>
      <c r="AK502" s="22">
        <f t="shared" si="95"/>
        <v>72868</v>
      </c>
      <c r="AL502" s="20" t="s">
        <v>668</v>
      </c>
      <c r="AM502" s="20">
        <f>$AJ502*VLOOKUP($AL502,Sheet2!$C$1:$D$66,2,FALSE)</f>
        <v>709.08688678238877</v>
      </c>
    </row>
    <row r="503" spans="1:39" x14ac:dyDescent="0.25">
      <c r="A503" s="1">
        <v>42466</v>
      </c>
      <c r="B503" s="2">
        <v>18312</v>
      </c>
      <c r="C503" s="3">
        <v>0</v>
      </c>
      <c r="D503" s="4">
        <v>1</v>
      </c>
      <c r="E503" s="5" t="s">
        <v>30</v>
      </c>
      <c r="F503" s="6">
        <v>824.75</v>
      </c>
      <c r="G503" s="7" t="s">
        <v>22</v>
      </c>
      <c r="H503" s="8" t="s">
        <v>23</v>
      </c>
      <c r="I503" s="9">
        <v>158.73400000000001</v>
      </c>
      <c r="J503" s="6">
        <v>0</v>
      </c>
      <c r="K503" s="6">
        <v>88.9</v>
      </c>
      <c r="L503" s="6">
        <v>1111.1500000000001</v>
      </c>
      <c r="M503" s="6">
        <v>1200.05</v>
      </c>
      <c r="N503" s="10" t="s">
        <v>31</v>
      </c>
      <c r="O503" s="10" t="s">
        <v>163</v>
      </c>
      <c r="P503" s="11" t="s">
        <v>32</v>
      </c>
      <c r="Q503" s="11" t="s">
        <v>33</v>
      </c>
      <c r="R503" s="1">
        <v>42370</v>
      </c>
      <c r="S503" s="1">
        <v>42593</v>
      </c>
      <c r="T503" s="12" t="s">
        <v>25</v>
      </c>
      <c r="U503" s="13" t="s">
        <v>355</v>
      </c>
      <c r="V503" s="13" t="s">
        <v>114</v>
      </c>
      <c r="W503" t="s">
        <v>209</v>
      </c>
      <c r="X503" s="16" t="str">
        <f t="shared" si="96"/>
        <v xml:space="preserve">Mindshare (Switzerland) - CHE - Lufthansa - 2016_Baseline_1._HY_2016 - </v>
      </c>
      <c r="Y503" s="17" t="s">
        <v>410</v>
      </c>
      <c r="Z503" s="16" t="str">
        <f t="shared" si="97"/>
        <v>Mindshare (Switzerland)</v>
      </c>
      <c r="AA503" s="16" t="str">
        <f t="shared" si="98"/>
        <v>Mindshare (Switzerland) - CHE - Lufthansa</v>
      </c>
      <c r="AB503" s="16" t="str">
        <f t="shared" si="99"/>
        <v>Xaxis Display_XAXIS-XD-UAP-D</v>
      </c>
      <c r="AC503" s="16" t="str">
        <f>VLOOKUP($U503,Sheet3!$A$1:$D$438,3,FALSE)</f>
        <v>25.01.2016</v>
      </c>
      <c r="AD503" s="16" t="str">
        <f>VLOOKUP($U503,Sheet3!$A$1:$D$438,4,FALSE)</f>
        <v>03.07.2016</v>
      </c>
      <c r="AE503" s="20" t="str">
        <f t="shared" si="100"/>
        <v>Xaxis Display_XAXIS-XD-UAP-D_März 2016</v>
      </c>
      <c r="AF503" s="20" t="s">
        <v>415</v>
      </c>
      <c r="AG503" s="20" t="str">
        <f t="shared" si="101"/>
        <v>Xaxis Display</v>
      </c>
      <c r="AH503" s="20" t="s">
        <v>420</v>
      </c>
      <c r="AI503" s="21">
        <f t="shared" si="93"/>
        <v>7.0000755981705254</v>
      </c>
      <c r="AJ503" s="21">
        <f t="shared" si="94"/>
        <v>1111.1500000000001</v>
      </c>
      <c r="AK503" s="22">
        <f t="shared" si="95"/>
        <v>158734</v>
      </c>
      <c r="AL503" s="20" t="s">
        <v>667</v>
      </c>
      <c r="AM503" s="20">
        <f>$AJ503*VLOOKUP($AL503,Sheet2!$C$1:$D$66,2,FALSE)</f>
        <v>311.35977828993339</v>
      </c>
    </row>
    <row r="504" spans="1:39" x14ac:dyDescent="0.25">
      <c r="A504" s="1">
        <v>42466</v>
      </c>
      <c r="B504" s="2">
        <v>18312</v>
      </c>
      <c r="C504" s="3">
        <v>0</v>
      </c>
      <c r="D504" s="4">
        <v>3</v>
      </c>
      <c r="E504" s="5" t="s">
        <v>30</v>
      </c>
      <c r="F504" s="6">
        <v>167.3</v>
      </c>
      <c r="G504" s="7" t="s">
        <v>22</v>
      </c>
      <c r="H504" s="8" t="s">
        <v>23</v>
      </c>
      <c r="I504" s="9">
        <v>32.200000000000003</v>
      </c>
      <c r="J504" s="6">
        <v>0</v>
      </c>
      <c r="K504" s="6">
        <v>28.35</v>
      </c>
      <c r="L504" s="6">
        <v>354.2</v>
      </c>
      <c r="M504" s="6">
        <v>382.55</v>
      </c>
      <c r="N504" s="10" t="s">
        <v>31</v>
      </c>
      <c r="O504" s="10" t="s">
        <v>163</v>
      </c>
      <c r="P504" s="11" t="s">
        <v>32</v>
      </c>
      <c r="Q504" s="11" t="s">
        <v>33</v>
      </c>
      <c r="R504" s="1">
        <v>42370</v>
      </c>
      <c r="S504" s="1">
        <v>42593</v>
      </c>
      <c r="T504" s="12" t="s">
        <v>25</v>
      </c>
      <c r="U504" s="13" t="s">
        <v>355</v>
      </c>
      <c r="V504" s="13" t="s">
        <v>114</v>
      </c>
      <c r="W504" t="s">
        <v>209</v>
      </c>
      <c r="X504" s="16" t="str">
        <f t="shared" si="96"/>
        <v xml:space="preserve">Mindshare (Switzerland) - CHE - Lufthansa - 2016_Baseline_1._HY_2016 - </v>
      </c>
      <c r="Y504" s="17" t="s">
        <v>410</v>
      </c>
      <c r="Z504" s="16" t="str">
        <f t="shared" si="97"/>
        <v>Mindshare (Switzerland)</v>
      </c>
      <c r="AA504" s="16" t="str">
        <f t="shared" si="98"/>
        <v>Mindshare (Switzerland) - CHE - Lufthansa</v>
      </c>
      <c r="AB504" s="16" t="str">
        <f t="shared" si="99"/>
        <v>Xaxis Display_XAXIS-XD-UAP-D</v>
      </c>
      <c r="AC504" s="16" t="str">
        <f>VLOOKUP($U504,Sheet3!$A$1:$D$438,3,FALSE)</f>
        <v>25.01.2016</v>
      </c>
      <c r="AD504" s="16" t="str">
        <f>VLOOKUP($U504,Sheet3!$A$1:$D$438,4,FALSE)</f>
        <v>03.07.2016</v>
      </c>
      <c r="AE504" s="20" t="str">
        <f t="shared" si="100"/>
        <v>Xaxis Display_XAXIS-XD-UAP-D_März 2016</v>
      </c>
      <c r="AF504" s="20" t="s">
        <v>415</v>
      </c>
      <c r="AG504" s="20" t="str">
        <f t="shared" si="101"/>
        <v>Xaxis Display</v>
      </c>
      <c r="AH504" s="20" t="s">
        <v>420</v>
      </c>
      <c r="AI504" s="21">
        <f t="shared" si="93"/>
        <v>10.999999999999998</v>
      </c>
      <c r="AJ504" s="21">
        <f t="shared" si="94"/>
        <v>354.2</v>
      </c>
      <c r="AK504" s="22">
        <f t="shared" si="95"/>
        <v>32200.000000000004</v>
      </c>
      <c r="AL504" s="20" t="s">
        <v>667</v>
      </c>
      <c r="AM504" s="20">
        <f>$AJ504*VLOOKUP($AL504,Sheet2!$C$1:$D$66,2,FALSE)</f>
        <v>99.251796310394099</v>
      </c>
    </row>
    <row r="505" spans="1:39" x14ac:dyDescent="0.25">
      <c r="A505" s="1">
        <v>42466</v>
      </c>
      <c r="B505" s="2">
        <v>18312</v>
      </c>
      <c r="C505" s="3">
        <v>0</v>
      </c>
      <c r="D505" s="4">
        <v>2</v>
      </c>
      <c r="E505" s="5" t="s">
        <v>34</v>
      </c>
      <c r="F505" s="6">
        <v>207.9</v>
      </c>
      <c r="G505" s="7" t="s">
        <v>22</v>
      </c>
      <c r="H505" s="8" t="s">
        <v>23</v>
      </c>
      <c r="I505" s="9">
        <v>40.011000000000003</v>
      </c>
      <c r="J505" s="6">
        <v>0</v>
      </c>
      <c r="K505" s="6">
        <v>22.4</v>
      </c>
      <c r="L505" s="6">
        <v>280.10000000000002</v>
      </c>
      <c r="M505" s="6">
        <v>302.5</v>
      </c>
      <c r="N505" s="10" t="s">
        <v>31</v>
      </c>
      <c r="O505" s="10" t="s">
        <v>163</v>
      </c>
      <c r="P505" s="11" t="s">
        <v>32</v>
      </c>
      <c r="Q505" s="11" t="s">
        <v>33</v>
      </c>
      <c r="R505" s="1">
        <v>42370</v>
      </c>
      <c r="S505" s="1">
        <v>42593</v>
      </c>
      <c r="T505" s="12" t="s">
        <v>25</v>
      </c>
      <c r="U505" s="13" t="s">
        <v>355</v>
      </c>
      <c r="V505" s="13" t="s">
        <v>114</v>
      </c>
      <c r="W505" t="s">
        <v>209</v>
      </c>
      <c r="X505" s="16" t="str">
        <f t="shared" si="96"/>
        <v xml:space="preserve">Mindshare (Switzerland) - CHE - Lufthansa - 2016_Baseline_1._HY_2016 - </v>
      </c>
      <c r="Y505" s="17" t="s">
        <v>410</v>
      </c>
      <c r="Z505" s="16" t="str">
        <f t="shared" si="97"/>
        <v>Mindshare (Switzerland)</v>
      </c>
      <c r="AA505" s="16" t="str">
        <f t="shared" si="98"/>
        <v>Mindshare (Switzerland) - CHE - Lufthansa</v>
      </c>
      <c r="AB505" s="16" t="str">
        <f t="shared" si="99"/>
        <v>Xaxis Display_XAXIS-XD-UAP-F</v>
      </c>
      <c r="AC505" s="16" t="str">
        <f>VLOOKUP($U505,Sheet3!$A$1:$D$438,3,FALSE)</f>
        <v>25.01.2016</v>
      </c>
      <c r="AD505" s="16" t="str">
        <f>VLOOKUP($U505,Sheet3!$A$1:$D$438,4,FALSE)</f>
        <v>03.07.2016</v>
      </c>
      <c r="AE505" s="20" t="str">
        <f t="shared" si="100"/>
        <v>Xaxis Display_XAXIS-XD-UAP-F_März 2016</v>
      </c>
      <c r="AF505" s="20" t="s">
        <v>415</v>
      </c>
      <c r="AG505" s="20" t="str">
        <f t="shared" si="101"/>
        <v>Xaxis Display</v>
      </c>
      <c r="AH505" s="20" t="s">
        <v>420</v>
      </c>
      <c r="AI505" s="21">
        <f t="shared" si="93"/>
        <v>7.000574841918473</v>
      </c>
      <c r="AJ505" s="21">
        <f t="shared" si="94"/>
        <v>280.10000000000002</v>
      </c>
      <c r="AK505" s="22">
        <f t="shared" si="95"/>
        <v>40011</v>
      </c>
      <c r="AL505" s="20" t="s">
        <v>667</v>
      </c>
      <c r="AM505" s="20">
        <f>$AJ505*VLOOKUP($AL505,Sheet2!$C$1:$D$66,2,FALSE)</f>
        <v>78.487939431229222</v>
      </c>
    </row>
    <row r="506" spans="1:39" x14ac:dyDescent="0.25">
      <c r="A506" s="1">
        <v>42466</v>
      </c>
      <c r="B506" s="2">
        <v>18312</v>
      </c>
      <c r="C506" s="3">
        <v>0</v>
      </c>
      <c r="D506" s="4">
        <v>4</v>
      </c>
      <c r="E506" s="5" t="s">
        <v>34</v>
      </c>
      <c r="F506" s="6">
        <v>216.2</v>
      </c>
      <c r="G506" s="7" t="s">
        <v>22</v>
      </c>
      <c r="H506" s="8" t="s">
        <v>23</v>
      </c>
      <c r="I506" s="9">
        <v>41.607999999999997</v>
      </c>
      <c r="J506" s="6">
        <v>0</v>
      </c>
      <c r="K506" s="6">
        <v>36.6</v>
      </c>
      <c r="L506" s="6">
        <v>457.7</v>
      </c>
      <c r="M506" s="6">
        <v>494.3</v>
      </c>
      <c r="N506" s="10" t="s">
        <v>31</v>
      </c>
      <c r="O506" s="10" t="s">
        <v>163</v>
      </c>
      <c r="P506" s="11" t="s">
        <v>32</v>
      </c>
      <c r="Q506" s="11" t="s">
        <v>33</v>
      </c>
      <c r="R506" s="1">
        <v>42370</v>
      </c>
      <c r="S506" s="1">
        <v>42593</v>
      </c>
      <c r="T506" s="12" t="s">
        <v>25</v>
      </c>
      <c r="U506" s="13" t="s">
        <v>355</v>
      </c>
      <c r="V506" s="13" t="s">
        <v>114</v>
      </c>
      <c r="W506" t="s">
        <v>209</v>
      </c>
      <c r="X506" s="16" t="str">
        <f t="shared" si="96"/>
        <v xml:space="preserve">Mindshare (Switzerland) - CHE - Lufthansa - 2016_Baseline_1._HY_2016 - </v>
      </c>
      <c r="Y506" s="17" t="s">
        <v>410</v>
      </c>
      <c r="Z506" s="16" t="str">
        <f t="shared" si="97"/>
        <v>Mindshare (Switzerland)</v>
      </c>
      <c r="AA506" s="16" t="str">
        <f t="shared" si="98"/>
        <v>Mindshare (Switzerland) - CHE - Lufthansa</v>
      </c>
      <c r="AB506" s="16" t="str">
        <f t="shared" si="99"/>
        <v>Xaxis Display_XAXIS-XD-UAP-F</v>
      </c>
      <c r="AC506" s="16" t="str">
        <f>VLOOKUP($U506,Sheet3!$A$1:$D$438,3,FALSE)</f>
        <v>25.01.2016</v>
      </c>
      <c r="AD506" s="16" t="str">
        <f>VLOOKUP($U506,Sheet3!$A$1:$D$438,4,FALSE)</f>
        <v>03.07.2016</v>
      </c>
      <c r="AE506" s="20" t="str">
        <f t="shared" si="100"/>
        <v>Xaxis Display_XAXIS-XD-UAP-F_März 2016</v>
      </c>
      <c r="AF506" s="20" t="s">
        <v>415</v>
      </c>
      <c r="AG506" s="20" t="str">
        <f t="shared" si="101"/>
        <v>Xaxis Display</v>
      </c>
      <c r="AH506" s="20" t="s">
        <v>420</v>
      </c>
      <c r="AI506" s="21">
        <f t="shared" si="93"/>
        <v>11.000288406075756</v>
      </c>
      <c r="AJ506" s="21">
        <f t="shared" si="94"/>
        <v>457.7</v>
      </c>
      <c r="AK506" s="22">
        <f t="shared" si="95"/>
        <v>41608</v>
      </c>
      <c r="AL506" s="20" t="s">
        <v>667</v>
      </c>
      <c r="AM506" s="20">
        <f>$AJ506*VLOOKUP($AL506,Sheet2!$C$1:$D$66,2,FALSE)</f>
        <v>128.25394458291186</v>
      </c>
    </row>
    <row r="507" spans="1:39" x14ac:dyDescent="0.25">
      <c r="A507" s="1">
        <v>42466</v>
      </c>
      <c r="B507" s="2">
        <v>18313</v>
      </c>
      <c r="C507" s="3">
        <v>0</v>
      </c>
      <c r="D507" s="4">
        <v>1</v>
      </c>
      <c r="E507" s="5" t="s">
        <v>53</v>
      </c>
      <c r="F507" s="6">
        <v>187.6</v>
      </c>
      <c r="G507" s="7" t="s">
        <v>22</v>
      </c>
      <c r="H507" s="8" t="s">
        <v>23</v>
      </c>
      <c r="I507" s="9">
        <v>29.466999999999999</v>
      </c>
      <c r="J507" s="6">
        <v>0</v>
      </c>
      <c r="K507" s="6">
        <v>44.8</v>
      </c>
      <c r="L507" s="6">
        <v>559.85</v>
      </c>
      <c r="M507" s="6">
        <v>604.65</v>
      </c>
      <c r="N507" s="10" t="s">
        <v>108</v>
      </c>
      <c r="O507" s="10" t="s">
        <v>163</v>
      </c>
      <c r="P507" s="11" t="s">
        <v>32</v>
      </c>
      <c r="Q507" s="11" t="s">
        <v>52</v>
      </c>
      <c r="R507" s="1">
        <v>42370</v>
      </c>
      <c r="S507" s="1">
        <v>42593</v>
      </c>
      <c r="T507" s="12" t="s">
        <v>25</v>
      </c>
      <c r="U507" s="13" t="s">
        <v>378</v>
      </c>
      <c r="V507" s="13" t="s">
        <v>114</v>
      </c>
      <c r="W507" t="s">
        <v>212</v>
      </c>
      <c r="X507" s="16" t="str">
        <f t="shared" si="96"/>
        <v xml:space="preserve">Mindshare (Switzerland) - CHE - Ubisoft - 2016_Far_Cry_Primal - </v>
      </c>
      <c r="Y507" s="17" t="s">
        <v>410</v>
      </c>
      <c r="Z507" s="16" t="str">
        <f t="shared" si="97"/>
        <v>Mindshare (Switzerland)</v>
      </c>
      <c r="AA507" s="16" t="str">
        <f t="shared" si="98"/>
        <v>Mindshare (Switzerland) - CHE - Ubisoft</v>
      </c>
      <c r="AB507" s="16" t="str">
        <f t="shared" si="99"/>
        <v>Xaxis Premium_XAXIS-XP-HP-D</v>
      </c>
      <c r="AC507" s="16" t="str">
        <f>VLOOKUP($U507,Sheet3!$A$1:$D$438,3,FALSE)</f>
        <v>17.02.2016</v>
      </c>
      <c r="AD507" s="16" t="str">
        <f>VLOOKUP($U507,Sheet3!$A$1:$D$438,4,FALSE)</f>
        <v>03.03.2016</v>
      </c>
      <c r="AE507" s="20" t="str">
        <f t="shared" si="100"/>
        <v>Xaxis Premium_XAXIS-XP-HP-D_März 2016</v>
      </c>
      <c r="AF507" s="20" t="s">
        <v>415</v>
      </c>
      <c r="AG507" s="20" t="str">
        <f t="shared" si="101"/>
        <v>Xaxis Premium</v>
      </c>
      <c r="AH507" s="20" t="s">
        <v>420</v>
      </c>
      <c r="AI507" s="21">
        <f t="shared" si="93"/>
        <v>18.999219465843147</v>
      </c>
      <c r="AJ507" s="21">
        <f t="shared" si="94"/>
        <v>559.85</v>
      </c>
      <c r="AK507" s="22">
        <f t="shared" si="95"/>
        <v>29467</v>
      </c>
      <c r="AL507" s="20" t="s">
        <v>669</v>
      </c>
      <c r="AM507" s="20">
        <f>$AJ507*VLOOKUP($AL507,Sheet2!$C$1:$D$66,2,FALSE)</f>
        <v>211.10933395700343</v>
      </c>
    </row>
    <row r="508" spans="1:39" x14ac:dyDescent="0.25">
      <c r="A508" s="1">
        <v>42466</v>
      </c>
      <c r="B508" s="2">
        <v>18313</v>
      </c>
      <c r="C508" s="3">
        <v>0</v>
      </c>
      <c r="D508" s="4">
        <v>3</v>
      </c>
      <c r="E508" s="5" t="s">
        <v>53</v>
      </c>
      <c r="F508" s="6">
        <v>140.5</v>
      </c>
      <c r="G508" s="7" t="s">
        <v>22</v>
      </c>
      <c r="H508" s="8" t="s">
        <v>23</v>
      </c>
      <c r="I508" s="9">
        <v>22.068000000000001</v>
      </c>
      <c r="J508" s="6">
        <v>0</v>
      </c>
      <c r="K508" s="6">
        <v>40.6</v>
      </c>
      <c r="L508" s="6">
        <v>507.55</v>
      </c>
      <c r="M508" s="6">
        <v>548.15</v>
      </c>
      <c r="N508" s="10" t="s">
        <v>108</v>
      </c>
      <c r="O508" s="10" t="s">
        <v>163</v>
      </c>
      <c r="P508" s="11" t="s">
        <v>32</v>
      </c>
      <c r="Q508" s="11" t="s">
        <v>52</v>
      </c>
      <c r="R508" s="1">
        <v>42370</v>
      </c>
      <c r="S508" s="1">
        <v>42593</v>
      </c>
      <c r="T508" s="12" t="s">
        <v>25</v>
      </c>
      <c r="U508" s="13" t="s">
        <v>378</v>
      </c>
      <c r="V508" s="13" t="s">
        <v>114</v>
      </c>
      <c r="W508" t="s">
        <v>212</v>
      </c>
      <c r="X508" s="16" t="str">
        <f t="shared" si="96"/>
        <v xml:space="preserve">Mindshare (Switzerland) - CHE - Ubisoft - 2016_Far_Cry_Primal - </v>
      </c>
      <c r="Y508" s="17" t="s">
        <v>410</v>
      </c>
      <c r="Z508" s="16" t="str">
        <f t="shared" si="97"/>
        <v>Mindshare (Switzerland)</v>
      </c>
      <c r="AA508" s="16" t="str">
        <f t="shared" si="98"/>
        <v>Mindshare (Switzerland) - CHE - Ubisoft</v>
      </c>
      <c r="AB508" s="16" t="str">
        <f t="shared" si="99"/>
        <v>Xaxis Premium_XAXIS-XP-HP-D</v>
      </c>
      <c r="AC508" s="16" t="str">
        <f>VLOOKUP($U508,Sheet3!$A$1:$D$438,3,FALSE)</f>
        <v>17.02.2016</v>
      </c>
      <c r="AD508" s="16" t="str">
        <f>VLOOKUP($U508,Sheet3!$A$1:$D$438,4,FALSE)</f>
        <v>03.03.2016</v>
      </c>
      <c r="AE508" s="20" t="str">
        <f t="shared" si="100"/>
        <v>Xaxis Premium_XAXIS-XP-HP-D_März 2016</v>
      </c>
      <c r="AF508" s="20" t="s">
        <v>415</v>
      </c>
      <c r="AG508" s="20" t="str">
        <f t="shared" si="101"/>
        <v>Xaxis Premium</v>
      </c>
      <c r="AH508" s="20" t="s">
        <v>420</v>
      </c>
      <c r="AI508" s="21">
        <f t="shared" si="93"/>
        <v>22.999365597244879</v>
      </c>
      <c r="AJ508" s="21">
        <f t="shared" si="94"/>
        <v>507.55</v>
      </c>
      <c r="AK508" s="22">
        <f t="shared" si="95"/>
        <v>22068</v>
      </c>
      <c r="AL508" s="20" t="s">
        <v>669</v>
      </c>
      <c r="AM508" s="20">
        <f>$AJ508*VLOOKUP($AL508,Sheet2!$C$1:$D$66,2,FALSE)</f>
        <v>191.38794757502382</v>
      </c>
    </row>
    <row r="509" spans="1:39" x14ac:dyDescent="0.25">
      <c r="A509" s="1">
        <v>42466</v>
      </c>
      <c r="B509" s="2">
        <v>18313</v>
      </c>
      <c r="C509" s="3">
        <v>0</v>
      </c>
      <c r="D509" s="4">
        <v>2</v>
      </c>
      <c r="E509" s="5" t="s">
        <v>59</v>
      </c>
      <c r="F509" s="6">
        <v>70.78</v>
      </c>
      <c r="G509" s="7" t="s">
        <v>22</v>
      </c>
      <c r="H509" s="8" t="s">
        <v>23</v>
      </c>
      <c r="I509" s="9">
        <v>12.238</v>
      </c>
      <c r="J509" s="6">
        <v>0</v>
      </c>
      <c r="K509" s="6">
        <v>18.600000000000001</v>
      </c>
      <c r="L509" s="6">
        <v>232.5</v>
      </c>
      <c r="M509" s="6">
        <v>251.1</v>
      </c>
      <c r="N509" s="10" t="s">
        <v>108</v>
      </c>
      <c r="O509" s="10" t="s">
        <v>163</v>
      </c>
      <c r="P509" s="11" t="s">
        <v>32</v>
      </c>
      <c r="Q509" s="11" t="s">
        <v>52</v>
      </c>
      <c r="R509" s="1">
        <v>42370</v>
      </c>
      <c r="S509" s="1">
        <v>42593</v>
      </c>
      <c r="T509" s="12" t="s">
        <v>25</v>
      </c>
      <c r="U509" s="13" t="s">
        <v>378</v>
      </c>
      <c r="V509" s="13" t="s">
        <v>114</v>
      </c>
      <c r="W509" t="s">
        <v>212</v>
      </c>
      <c r="X509" s="16" t="str">
        <f t="shared" si="96"/>
        <v xml:space="preserve">Mindshare (Switzerland) - CHE - Ubisoft - 2016_Far_Cry_Primal - </v>
      </c>
      <c r="Y509" s="17" t="s">
        <v>410</v>
      </c>
      <c r="Z509" s="16" t="str">
        <f t="shared" si="97"/>
        <v>Mindshare (Switzerland)</v>
      </c>
      <c r="AA509" s="16" t="str">
        <f t="shared" si="98"/>
        <v>Mindshare (Switzerland) - CHE - Ubisoft</v>
      </c>
      <c r="AB509" s="16" t="str">
        <f t="shared" si="99"/>
        <v>Xaxis Premium_XAXIS-XP-HP-F</v>
      </c>
      <c r="AC509" s="16" t="str">
        <f>VLOOKUP($U509,Sheet3!$A$1:$D$438,3,FALSE)</f>
        <v>17.02.2016</v>
      </c>
      <c r="AD509" s="16" t="str">
        <f>VLOOKUP($U509,Sheet3!$A$1:$D$438,4,FALSE)</f>
        <v>03.03.2016</v>
      </c>
      <c r="AE509" s="20" t="str">
        <f t="shared" si="100"/>
        <v>Xaxis Premium_XAXIS-XP-HP-F_März 2016</v>
      </c>
      <c r="AF509" s="20" t="s">
        <v>415</v>
      </c>
      <c r="AG509" s="20" t="str">
        <f t="shared" si="101"/>
        <v>Xaxis Premium</v>
      </c>
      <c r="AH509" s="20" t="s">
        <v>420</v>
      </c>
      <c r="AI509" s="21">
        <f t="shared" si="93"/>
        <v>18.998202320640626</v>
      </c>
      <c r="AJ509" s="21">
        <f t="shared" si="94"/>
        <v>232.5</v>
      </c>
      <c r="AK509" s="22">
        <f t="shared" si="95"/>
        <v>12238</v>
      </c>
      <c r="AL509" s="20" t="s">
        <v>669</v>
      </c>
      <c r="AM509" s="20">
        <f>$AJ509*VLOOKUP($AL509,Sheet2!$C$1:$D$66,2,FALSE)</f>
        <v>87.671555139775464</v>
      </c>
    </row>
    <row r="510" spans="1:39" x14ac:dyDescent="0.25">
      <c r="A510" s="1">
        <v>42466</v>
      </c>
      <c r="B510" s="2">
        <v>18313</v>
      </c>
      <c r="C510" s="3">
        <v>0</v>
      </c>
      <c r="D510" s="4">
        <v>4</v>
      </c>
      <c r="E510" s="5" t="s">
        <v>59</v>
      </c>
      <c r="F510" s="6">
        <v>88.55</v>
      </c>
      <c r="G510" s="7" t="s">
        <v>22</v>
      </c>
      <c r="H510" s="8" t="s">
        <v>23</v>
      </c>
      <c r="I510" s="9">
        <v>15.311</v>
      </c>
      <c r="J510" s="6">
        <v>0</v>
      </c>
      <c r="K510" s="6">
        <v>28.15</v>
      </c>
      <c r="L510" s="6">
        <v>352.15</v>
      </c>
      <c r="M510" s="6">
        <v>380.3</v>
      </c>
      <c r="N510" s="10" t="s">
        <v>108</v>
      </c>
      <c r="O510" s="10" t="s">
        <v>163</v>
      </c>
      <c r="P510" s="11" t="s">
        <v>32</v>
      </c>
      <c r="Q510" s="11" t="s">
        <v>52</v>
      </c>
      <c r="R510" s="1">
        <v>42370</v>
      </c>
      <c r="S510" s="1">
        <v>42593</v>
      </c>
      <c r="T510" s="12" t="s">
        <v>25</v>
      </c>
      <c r="U510" s="13" t="s">
        <v>378</v>
      </c>
      <c r="V510" s="13" t="s">
        <v>114</v>
      </c>
      <c r="W510" t="s">
        <v>212</v>
      </c>
      <c r="X510" s="16" t="str">
        <f t="shared" si="96"/>
        <v xml:space="preserve">Mindshare (Switzerland) - CHE - Ubisoft - 2016_Far_Cry_Primal - </v>
      </c>
      <c r="Y510" s="17" t="s">
        <v>410</v>
      </c>
      <c r="Z510" s="16" t="str">
        <f t="shared" si="97"/>
        <v>Mindshare (Switzerland)</v>
      </c>
      <c r="AA510" s="16" t="str">
        <f t="shared" si="98"/>
        <v>Mindshare (Switzerland) - CHE - Ubisoft</v>
      </c>
      <c r="AB510" s="16" t="str">
        <f t="shared" si="99"/>
        <v>Xaxis Premium_XAXIS-XP-HP-F</v>
      </c>
      <c r="AC510" s="16" t="str">
        <f>VLOOKUP($U510,Sheet3!$A$1:$D$438,3,FALSE)</f>
        <v>17.02.2016</v>
      </c>
      <c r="AD510" s="16" t="str">
        <f>VLOOKUP($U510,Sheet3!$A$1:$D$438,4,FALSE)</f>
        <v>03.03.2016</v>
      </c>
      <c r="AE510" s="20" t="str">
        <f t="shared" si="100"/>
        <v>Xaxis Premium_XAXIS-XP-HP-F_März 2016</v>
      </c>
      <c r="AF510" s="20" t="s">
        <v>415</v>
      </c>
      <c r="AG510" s="20" t="str">
        <f t="shared" si="101"/>
        <v>Xaxis Premium</v>
      </c>
      <c r="AH510" s="20" t="s">
        <v>420</v>
      </c>
      <c r="AI510" s="21">
        <f t="shared" si="93"/>
        <v>22.99980406243877</v>
      </c>
      <c r="AJ510" s="21">
        <f t="shared" si="94"/>
        <v>352.15</v>
      </c>
      <c r="AK510" s="22">
        <f t="shared" si="95"/>
        <v>15311</v>
      </c>
      <c r="AL510" s="20" t="s">
        <v>669</v>
      </c>
      <c r="AM510" s="20">
        <f>$AJ510*VLOOKUP($AL510,Sheet2!$C$1:$D$66,2,FALSE)</f>
        <v>132.78941136547067</v>
      </c>
    </row>
    <row r="511" spans="1:39" x14ac:dyDescent="0.25">
      <c r="A511" s="1">
        <v>42466</v>
      </c>
      <c r="B511" s="2">
        <v>18314</v>
      </c>
      <c r="C511" s="3">
        <v>0</v>
      </c>
      <c r="D511" s="4">
        <v>1</v>
      </c>
      <c r="E511" s="5" t="s">
        <v>53</v>
      </c>
      <c r="F511" s="6">
        <v>1373.82</v>
      </c>
      <c r="G511" s="7" t="s">
        <v>22</v>
      </c>
      <c r="H511" s="8" t="s">
        <v>23</v>
      </c>
      <c r="I511" s="9">
        <v>215.78899999999999</v>
      </c>
      <c r="J511" s="6">
        <v>0</v>
      </c>
      <c r="K511" s="6">
        <v>328</v>
      </c>
      <c r="L511" s="6">
        <v>4100</v>
      </c>
      <c r="M511" s="6">
        <v>4428</v>
      </c>
      <c r="N511" s="10" t="s">
        <v>108</v>
      </c>
      <c r="O511" s="10" t="s">
        <v>163</v>
      </c>
      <c r="P511" s="11" t="s">
        <v>32</v>
      </c>
      <c r="Q511" s="11" t="s">
        <v>52</v>
      </c>
      <c r="R511" s="1">
        <v>42370</v>
      </c>
      <c r="S511" s="1">
        <v>42593</v>
      </c>
      <c r="T511" s="12" t="s">
        <v>25</v>
      </c>
      <c r="U511" s="13" t="s">
        <v>126</v>
      </c>
      <c r="V511" s="13" t="s">
        <v>114</v>
      </c>
      <c r="W511" t="s">
        <v>212</v>
      </c>
      <c r="X511" s="16" t="str">
        <f t="shared" si="96"/>
        <v xml:space="preserve">Mindshare (Switzerland) - CHE - Ubisoft - 2016_TCTD - </v>
      </c>
      <c r="Y511" s="17" t="s">
        <v>410</v>
      </c>
      <c r="Z511" s="16" t="str">
        <f t="shared" si="97"/>
        <v>Mindshare (Switzerland)</v>
      </c>
      <c r="AA511" s="16" t="str">
        <f t="shared" si="98"/>
        <v>Mindshare (Switzerland) - CHE - Ubisoft</v>
      </c>
      <c r="AB511" s="16" t="str">
        <f t="shared" si="99"/>
        <v>Xaxis Premium_XAXIS-XP-HP-D</v>
      </c>
      <c r="AC511" s="16" t="str">
        <f>VLOOKUP($U511,Sheet3!$A$1:$D$438,3,FALSE)</f>
        <v>03.03.2016</v>
      </c>
      <c r="AD511" s="16" t="str">
        <f>VLOOKUP($U511,Sheet3!$A$1:$D$438,4,FALSE)</f>
        <v>20.03.2016</v>
      </c>
      <c r="AE511" s="20" t="str">
        <f t="shared" si="100"/>
        <v>Xaxis Premium_XAXIS-XP-HP-D_März 2016</v>
      </c>
      <c r="AF511" s="20" t="s">
        <v>415</v>
      </c>
      <c r="AG511" s="20" t="str">
        <f t="shared" si="101"/>
        <v>Xaxis Premium</v>
      </c>
      <c r="AH511" s="20" t="s">
        <v>420</v>
      </c>
      <c r="AI511" s="21">
        <f t="shared" si="93"/>
        <v>19.000041707408627</v>
      </c>
      <c r="AJ511" s="21">
        <f t="shared" si="94"/>
        <v>4100</v>
      </c>
      <c r="AK511" s="22">
        <f t="shared" si="95"/>
        <v>215789</v>
      </c>
      <c r="AL511" s="20" t="s">
        <v>669</v>
      </c>
      <c r="AM511" s="20">
        <f>$AJ511*VLOOKUP($AL511,Sheet2!$C$1:$D$66,2,FALSE)</f>
        <v>1546.0360261207716</v>
      </c>
    </row>
    <row r="512" spans="1:39" x14ac:dyDescent="0.25">
      <c r="A512" s="1">
        <v>42466</v>
      </c>
      <c r="B512" s="2">
        <v>18314</v>
      </c>
      <c r="C512" s="3">
        <v>0</v>
      </c>
      <c r="D512" s="4">
        <v>2</v>
      </c>
      <c r="E512" s="5" t="s">
        <v>59</v>
      </c>
      <c r="F512" s="6">
        <v>715.34</v>
      </c>
      <c r="G512" s="7" t="s">
        <v>22</v>
      </c>
      <c r="H512" s="8" t="s">
        <v>23</v>
      </c>
      <c r="I512" s="9">
        <v>123.684</v>
      </c>
      <c r="J512" s="6">
        <v>0</v>
      </c>
      <c r="K512" s="6">
        <v>188</v>
      </c>
      <c r="L512" s="6">
        <v>2350</v>
      </c>
      <c r="M512" s="6">
        <v>2538</v>
      </c>
      <c r="N512" s="10" t="s">
        <v>108</v>
      </c>
      <c r="O512" s="10" t="s">
        <v>163</v>
      </c>
      <c r="P512" s="11" t="s">
        <v>32</v>
      </c>
      <c r="Q512" s="11" t="s">
        <v>52</v>
      </c>
      <c r="R512" s="1">
        <v>42370</v>
      </c>
      <c r="S512" s="1">
        <v>42593</v>
      </c>
      <c r="T512" s="12" t="s">
        <v>25</v>
      </c>
      <c r="U512" s="13" t="s">
        <v>126</v>
      </c>
      <c r="V512" s="13" t="s">
        <v>114</v>
      </c>
      <c r="W512" t="s">
        <v>212</v>
      </c>
      <c r="X512" s="16" t="str">
        <f t="shared" si="96"/>
        <v xml:space="preserve">Mindshare (Switzerland) - CHE - Ubisoft - 2016_TCTD - </v>
      </c>
      <c r="Y512" s="17" t="s">
        <v>410</v>
      </c>
      <c r="Z512" s="16" t="str">
        <f t="shared" si="97"/>
        <v>Mindshare (Switzerland)</v>
      </c>
      <c r="AA512" s="16" t="str">
        <f t="shared" si="98"/>
        <v>Mindshare (Switzerland) - CHE - Ubisoft</v>
      </c>
      <c r="AB512" s="16" t="str">
        <f t="shared" si="99"/>
        <v>Xaxis Premium_XAXIS-XP-HP-F</v>
      </c>
      <c r="AC512" s="16" t="str">
        <f>VLOOKUP($U512,Sheet3!$A$1:$D$438,3,FALSE)</f>
        <v>03.03.2016</v>
      </c>
      <c r="AD512" s="16" t="str">
        <f>VLOOKUP($U512,Sheet3!$A$1:$D$438,4,FALSE)</f>
        <v>20.03.2016</v>
      </c>
      <c r="AE512" s="20" t="str">
        <f t="shared" si="100"/>
        <v>Xaxis Premium_XAXIS-XP-HP-F_März 2016</v>
      </c>
      <c r="AF512" s="20" t="s">
        <v>415</v>
      </c>
      <c r="AG512" s="20" t="str">
        <f t="shared" si="101"/>
        <v>Xaxis Premium</v>
      </c>
      <c r="AH512" s="20" t="s">
        <v>420</v>
      </c>
      <c r="AI512" s="21">
        <f t="shared" si="93"/>
        <v>19.00003234048058</v>
      </c>
      <c r="AJ512" s="21">
        <f t="shared" si="94"/>
        <v>2350</v>
      </c>
      <c r="AK512" s="22">
        <f t="shared" si="95"/>
        <v>123684</v>
      </c>
      <c r="AL512" s="20" t="s">
        <v>669</v>
      </c>
      <c r="AM512" s="20">
        <f>$AJ512*VLOOKUP($AL512,Sheet2!$C$1:$D$66,2,FALSE)</f>
        <v>886.14260033751543</v>
      </c>
    </row>
    <row r="513" spans="1:39" x14ac:dyDescent="0.25">
      <c r="A513" s="1">
        <v>42466</v>
      </c>
      <c r="B513" s="2">
        <v>18314</v>
      </c>
      <c r="C513" s="3">
        <v>0</v>
      </c>
      <c r="D513" s="4">
        <v>3</v>
      </c>
      <c r="E513" s="5" t="s">
        <v>65</v>
      </c>
      <c r="F513" s="6">
        <v>1085.3399999999999</v>
      </c>
      <c r="G513" s="7" t="s">
        <v>22</v>
      </c>
      <c r="H513" s="8" t="s">
        <v>23</v>
      </c>
      <c r="I513" s="9">
        <v>146.428</v>
      </c>
      <c r="J513" s="6">
        <v>0</v>
      </c>
      <c r="K513" s="6">
        <v>328</v>
      </c>
      <c r="L513" s="6">
        <v>4100</v>
      </c>
      <c r="M513" s="6">
        <v>4428</v>
      </c>
      <c r="N513" s="10" t="s">
        <v>108</v>
      </c>
      <c r="O513" s="10" t="s">
        <v>163</v>
      </c>
      <c r="P513" s="11" t="s">
        <v>32</v>
      </c>
      <c r="Q513" s="11" t="s">
        <v>52</v>
      </c>
      <c r="R513" s="1">
        <v>42370</v>
      </c>
      <c r="S513" s="1">
        <v>42593</v>
      </c>
      <c r="T513" s="12" t="s">
        <v>25</v>
      </c>
      <c r="U513" s="13" t="s">
        <v>126</v>
      </c>
      <c r="V513" s="13" t="s">
        <v>114</v>
      </c>
      <c r="W513" t="s">
        <v>212</v>
      </c>
      <c r="X513" s="16" t="str">
        <f t="shared" si="96"/>
        <v xml:space="preserve">Mindshare (Switzerland) - CHE - Ubisoft - 2016_TCTD - </v>
      </c>
      <c r="Y513" s="17" t="s">
        <v>410</v>
      </c>
      <c r="Z513" s="16" t="str">
        <f t="shared" si="97"/>
        <v>Mindshare (Switzerland)</v>
      </c>
      <c r="AA513" s="16" t="str">
        <f t="shared" si="98"/>
        <v>Mindshare (Switzerland) - CHE - Ubisoft</v>
      </c>
      <c r="AB513" s="16" t="str">
        <f t="shared" si="99"/>
        <v>Xaxis Premium_XAXIS-XP-WB-D</v>
      </c>
      <c r="AC513" s="16" t="str">
        <f>VLOOKUP($U513,Sheet3!$A$1:$D$438,3,FALSE)</f>
        <v>03.03.2016</v>
      </c>
      <c r="AD513" s="16" t="str">
        <f>VLOOKUP($U513,Sheet3!$A$1:$D$438,4,FALSE)</f>
        <v>20.03.2016</v>
      </c>
      <c r="AE513" s="20" t="str">
        <f t="shared" si="100"/>
        <v>Xaxis Premium_XAXIS-XP-WB-D_März 2016</v>
      </c>
      <c r="AF513" s="20" t="s">
        <v>415</v>
      </c>
      <c r="AG513" s="20" t="str">
        <f t="shared" si="101"/>
        <v>Xaxis Premium</v>
      </c>
      <c r="AH513" s="20" t="s">
        <v>420</v>
      </c>
      <c r="AI513" s="21">
        <f t="shared" si="93"/>
        <v>28.000109268719097</v>
      </c>
      <c r="AJ513" s="21">
        <f t="shared" si="94"/>
        <v>4100</v>
      </c>
      <c r="AK513" s="22">
        <f t="shared" si="95"/>
        <v>146428</v>
      </c>
      <c r="AL513" s="20" t="s">
        <v>668</v>
      </c>
      <c r="AM513" s="20">
        <f>$AJ513*VLOOKUP($AL513,Sheet2!$C$1:$D$66,2,FALSE)</f>
        <v>1662.3816998643645</v>
      </c>
    </row>
    <row r="514" spans="1:39" x14ac:dyDescent="0.25">
      <c r="A514" s="1">
        <v>42466</v>
      </c>
      <c r="B514" s="2">
        <v>18314</v>
      </c>
      <c r="C514" s="3">
        <v>0</v>
      </c>
      <c r="D514" s="4">
        <v>4</v>
      </c>
      <c r="E514" s="5" t="s">
        <v>69</v>
      </c>
      <c r="F514" s="6">
        <v>429.65</v>
      </c>
      <c r="G514" s="7" t="s">
        <v>22</v>
      </c>
      <c r="H514" s="8" t="s">
        <v>23</v>
      </c>
      <c r="I514" s="9">
        <v>71.429000000000002</v>
      </c>
      <c r="J514" s="6">
        <v>0</v>
      </c>
      <c r="K514" s="6">
        <v>160</v>
      </c>
      <c r="L514" s="6">
        <v>2000</v>
      </c>
      <c r="M514" s="6">
        <v>2160</v>
      </c>
      <c r="N514" s="10" t="s">
        <v>108</v>
      </c>
      <c r="O514" s="10" t="s">
        <v>163</v>
      </c>
      <c r="P514" s="11" t="s">
        <v>32</v>
      </c>
      <c r="Q514" s="11" t="s">
        <v>52</v>
      </c>
      <c r="R514" s="1">
        <v>42370</v>
      </c>
      <c r="S514" s="1">
        <v>42593</v>
      </c>
      <c r="T514" s="12" t="s">
        <v>25</v>
      </c>
      <c r="U514" s="13" t="s">
        <v>126</v>
      </c>
      <c r="V514" s="13" t="s">
        <v>114</v>
      </c>
      <c r="W514" t="s">
        <v>212</v>
      </c>
      <c r="X514" s="16" t="str">
        <f t="shared" si="96"/>
        <v xml:space="preserve">Mindshare (Switzerland) - CHE - Ubisoft - 2016_TCTD - </v>
      </c>
      <c r="Y514" s="17" t="s">
        <v>410</v>
      </c>
      <c r="Z514" s="16" t="str">
        <f t="shared" si="97"/>
        <v>Mindshare (Switzerland)</v>
      </c>
      <c r="AA514" s="16" t="str">
        <f t="shared" si="98"/>
        <v>Mindshare (Switzerland) - CHE - Ubisoft</v>
      </c>
      <c r="AB514" s="16" t="str">
        <f t="shared" si="99"/>
        <v>Xaxis Premium_XAXIS-XP-WB-F</v>
      </c>
      <c r="AC514" s="16" t="str">
        <f>VLOOKUP($U514,Sheet3!$A$1:$D$438,3,FALSE)</f>
        <v>03.03.2016</v>
      </c>
      <c r="AD514" s="16" t="str">
        <f>VLOOKUP($U514,Sheet3!$A$1:$D$438,4,FALSE)</f>
        <v>20.03.2016</v>
      </c>
      <c r="AE514" s="20" t="str">
        <f t="shared" si="100"/>
        <v>Xaxis Premium_XAXIS-XP-WB-F_März 2016</v>
      </c>
      <c r="AF514" s="20" t="s">
        <v>415</v>
      </c>
      <c r="AG514" s="20" t="str">
        <f t="shared" si="101"/>
        <v>Xaxis Premium</v>
      </c>
      <c r="AH514" s="20" t="s">
        <v>420</v>
      </c>
      <c r="AI514" s="21">
        <f t="shared" si="93"/>
        <v>27.999832001007995</v>
      </c>
      <c r="AJ514" s="21">
        <f t="shared" si="94"/>
        <v>2000</v>
      </c>
      <c r="AK514" s="22">
        <f t="shared" si="95"/>
        <v>71429</v>
      </c>
      <c r="AL514" s="20" t="s">
        <v>668</v>
      </c>
      <c r="AM514" s="20">
        <f>$AJ514*VLOOKUP($AL514,Sheet2!$C$1:$D$66,2,FALSE)</f>
        <v>810.91790237286079</v>
      </c>
    </row>
    <row r="515" spans="1:39" x14ac:dyDescent="0.25">
      <c r="A515" s="1">
        <v>42466</v>
      </c>
      <c r="B515" s="2">
        <v>18323</v>
      </c>
      <c r="C515" s="3">
        <v>0</v>
      </c>
      <c r="D515" s="4">
        <v>1</v>
      </c>
      <c r="E515" s="5" t="s">
        <v>72</v>
      </c>
      <c r="F515" s="6">
        <v>5122.2</v>
      </c>
      <c r="G515" s="7" t="s">
        <v>22</v>
      </c>
      <c r="H515" s="8" t="s">
        <v>23</v>
      </c>
      <c r="I515" s="9">
        <v>302.99900000000002</v>
      </c>
      <c r="J515" s="6">
        <v>0</v>
      </c>
      <c r="K515" s="6">
        <v>799.9</v>
      </c>
      <c r="L515" s="6">
        <v>9998.9500000000007</v>
      </c>
      <c r="M515" s="6">
        <v>10798.85</v>
      </c>
      <c r="N515" s="10" t="s">
        <v>78</v>
      </c>
      <c r="O515" s="10" t="s">
        <v>161</v>
      </c>
      <c r="P515" s="11" t="s">
        <v>32</v>
      </c>
      <c r="Q515" s="11" t="s">
        <v>73</v>
      </c>
      <c r="R515" s="1">
        <v>42370</v>
      </c>
      <c r="S515" s="1">
        <v>42593</v>
      </c>
      <c r="T515" s="12" t="s">
        <v>25</v>
      </c>
      <c r="U515" s="13" t="s">
        <v>218</v>
      </c>
      <c r="V515" s="13" t="s">
        <v>114</v>
      </c>
      <c r="W515" t="s">
        <v>184</v>
      </c>
      <c r="X515" s="16" t="str">
        <f t="shared" si="96"/>
        <v xml:space="preserve">MEC (Switzerland) - CHE - ALLIANZ - 2016_OLV_1._HJ_Blaue_Welt - </v>
      </c>
      <c r="Y515" s="17" t="s">
        <v>410</v>
      </c>
      <c r="Z515" s="16" t="str">
        <f t="shared" si="97"/>
        <v>Mediacom (Switzerland)</v>
      </c>
      <c r="AA515" s="16" t="str">
        <f t="shared" si="98"/>
        <v>MEC (Switzerland) - CHE - ALLIANZ</v>
      </c>
      <c r="AB515" s="16" t="str">
        <f t="shared" si="99"/>
        <v>Xaxis TV_XAXIS-XT-ROLLS-D</v>
      </c>
      <c r="AC515" s="16" t="str">
        <f>VLOOKUP($U515,Sheet3!$A$1:$D$438,3,FALSE)</f>
        <v>25.01.2016</v>
      </c>
      <c r="AD515" s="16" t="str">
        <f>VLOOKUP($U515,Sheet3!$A$1:$D$438,4,FALSE)</f>
        <v>20.03.2016</v>
      </c>
      <c r="AE515" s="20" t="str">
        <f t="shared" si="100"/>
        <v>Xaxis TV_XAXIS-XT-ROLLS-D_März 2016</v>
      </c>
      <c r="AF515" s="20" t="s">
        <v>816</v>
      </c>
      <c r="AG515" s="20" t="str">
        <f t="shared" si="101"/>
        <v>Xaxis TV</v>
      </c>
      <c r="AH515" s="20" t="s">
        <v>420</v>
      </c>
      <c r="AI515" s="21">
        <f t="shared" si="93"/>
        <v>32.999943894204279</v>
      </c>
      <c r="AJ515" s="21">
        <f t="shared" si="94"/>
        <v>9998.9500000000007</v>
      </c>
      <c r="AK515" s="22">
        <f t="shared" si="95"/>
        <v>302999</v>
      </c>
      <c r="AL515" s="20" t="s">
        <v>672</v>
      </c>
      <c r="AM515" s="20">
        <f>$AJ515*VLOOKUP($AL515,Sheet2!$C$1:$D$66,2,FALSE)</f>
        <v>4899.4855000000007</v>
      </c>
    </row>
    <row r="516" spans="1:39" x14ac:dyDescent="0.25">
      <c r="A516" s="1">
        <v>42466</v>
      </c>
      <c r="B516" s="2">
        <v>18323</v>
      </c>
      <c r="C516" s="3">
        <v>0</v>
      </c>
      <c r="D516" s="4">
        <v>2</v>
      </c>
      <c r="E516" s="5" t="s">
        <v>76</v>
      </c>
      <c r="F516" s="6">
        <v>1251.3599999999999</v>
      </c>
      <c r="G516" s="7" t="s">
        <v>22</v>
      </c>
      <c r="H516" s="8" t="s">
        <v>23</v>
      </c>
      <c r="I516" s="9">
        <v>77.352999999999994</v>
      </c>
      <c r="J516" s="6">
        <v>0</v>
      </c>
      <c r="K516" s="6">
        <v>204.2</v>
      </c>
      <c r="L516" s="6">
        <v>2552.65</v>
      </c>
      <c r="M516" s="6">
        <v>2756.85</v>
      </c>
      <c r="N516" s="10" t="s">
        <v>78</v>
      </c>
      <c r="O516" s="10" t="s">
        <v>161</v>
      </c>
      <c r="P516" s="11" t="s">
        <v>32</v>
      </c>
      <c r="Q516" s="11" t="s">
        <v>73</v>
      </c>
      <c r="R516" s="1">
        <v>42370</v>
      </c>
      <c r="S516" s="1">
        <v>42593</v>
      </c>
      <c r="T516" s="12" t="s">
        <v>25</v>
      </c>
      <c r="U516" s="13" t="s">
        <v>218</v>
      </c>
      <c r="V516" s="13" t="s">
        <v>114</v>
      </c>
      <c r="W516" t="s">
        <v>184</v>
      </c>
      <c r="X516" s="16" t="str">
        <f t="shared" si="96"/>
        <v xml:space="preserve">MEC (Switzerland) - CHE - ALLIANZ - 2016_OLV_1._HJ_Blaue_Welt - </v>
      </c>
      <c r="Y516" s="17" t="s">
        <v>410</v>
      </c>
      <c r="Z516" s="16" t="str">
        <f t="shared" si="97"/>
        <v>Mediacom (Switzerland)</v>
      </c>
      <c r="AA516" s="16" t="str">
        <f t="shared" si="98"/>
        <v>MEC (Switzerland) - CHE - ALLIANZ</v>
      </c>
      <c r="AB516" s="16" t="str">
        <f t="shared" si="99"/>
        <v>Xaxis TV_XAXIS-XT-ROLLS-F</v>
      </c>
      <c r="AC516" s="16" t="str">
        <f>VLOOKUP($U516,Sheet3!$A$1:$D$438,3,FALSE)</f>
        <v>25.01.2016</v>
      </c>
      <c r="AD516" s="16" t="str">
        <f>VLOOKUP($U516,Sheet3!$A$1:$D$438,4,FALSE)</f>
        <v>20.03.2016</v>
      </c>
      <c r="AE516" s="20" t="str">
        <f t="shared" si="100"/>
        <v>Xaxis TV_XAXIS-XT-ROLLS-F_März 2016</v>
      </c>
      <c r="AF516" s="20" t="s">
        <v>816</v>
      </c>
      <c r="AG516" s="20" t="str">
        <f t="shared" si="101"/>
        <v>Xaxis TV</v>
      </c>
      <c r="AH516" s="20" t="s">
        <v>420</v>
      </c>
      <c r="AI516" s="21">
        <f t="shared" si="93"/>
        <v>33.000012927746823</v>
      </c>
      <c r="AJ516" s="21">
        <f t="shared" si="94"/>
        <v>2552.65</v>
      </c>
      <c r="AK516" s="22">
        <f t="shared" si="95"/>
        <v>77353</v>
      </c>
      <c r="AL516" s="20" t="s">
        <v>672</v>
      </c>
      <c r="AM516" s="20">
        <f>$AJ516*VLOOKUP($AL516,Sheet2!$C$1:$D$66,2,FALSE)</f>
        <v>1250.7985000000001</v>
      </c>
    </row>
    <row r="517" spans="1:39" x14ac:dyDescent="0.25">
      <c r="A517" s="1">
        <v>42466</v>
      </c>
      <c r="B517" s="2">
        <v>18323</v>
      </c>
      <c r="C517" s="3">
        <v>0</v>
      </c>
      <c r="D517" s="4">
        <v>3</v>
      </c>
      <c r="E517" s="5" t="s">
        <v>77</v>
      </c>
      <c r="F517" s="6">
        <v>314.14999999999998</v>
      </c>
      <c r="G517" s="7" t="s">
        <v>22</v>
      </c>
      <c r="H517" s="8" t="s">
        <v>23</v>
      </c>
      <c r="I517" s="9">
        <v>19.244</v>
      </c>
      <c r="J517" s="6">
        <v>0</v>
      </c>
      <c r="K517" s="6">
        <v>50.8</v>
      </c>
      <c r="L517" s="6">
        <v>635.04999999999995</v>
      </c>
      <c r="M517" s="6">
        <v>685.85</v>
      </c>
      <c r="N517" s="10" t="s">
        <v>78</v>
      </c>
      <c r="O517" s="10" t="s">
        <v>161</v>
      </c>
      <c r="P517" s="11" t="s">
        <v>32</v>
      </c>
      <c r="Q517" s="11" t="s">
        <v>73</v>
      </c>
      <c r="R517" s="1">
        <v>42370</v>
      </c>
      <c r="S517" s="1">
        <v>42593</v>
      </c>
      <c r="T517" s="12" t="s">
        <v>25</v>
      </c>
      <c r="U517" s="13" t="s">
        <v>218</v>
      </c>
      <c r="V517" s="13" t="s">
        <v>114</v>
      </c>
      <c r="W517" t="s">
        <v>184</v>
      </c>
      <c r="X517" s="16" t="str">
        <f t="shared" si="96"/>
        <v xml:space="preserve">MEC (Switzerland) - CHE - ALLIANZ - 2016_OLV_1._HJ_Blaue_Welt - </v>
      </c>
      <c r="Y517" s="17" t="s">
        <v>410</v>
      </c>
      <c r="Z517" s="16" t="str">
        <f t="shared" si="97"/>
        <v>Mediacom (Switzerland)</v>
      </c>
      <c r="AA517" s="16" t="str">
        <f t="shared" si="98"/>
        <v>MEC (Switzerland) - CHE - ALLIANZ</v>
      </c>
      <c r="AB517" s="16" t="str">
        <f t="shared" si="99"/>
        <v>Xaxis TV_XAXIS-XT-ROLLS-I</v>
      </c>
      <c r="AC517" s="16" t="str">
        <f>VLOOKUP($U517,Sheet3!$A$1:$D$438,3,FALSE)</f>
        <v>25.01.2016</v>
      </c>
      <c r="AD517" s="16" t="str">
        <f>VLOOKUP($U517,Sheet3!$A$1:$D$438,4,FALSE)</f>
        <v>20.03.2016</v>
      </c>
      <c r="AE517" s="20" t="str">
        <f t="shared" si="100"/>
        <v>Xaxis TV_XAXIS-XT-ROLLS-I_März 2016</v>
      </c>
      <c r="AF517" s="20" t="s">
        <v>816</v>
      </c>
      <c r="AG517" s="20" t="str">
        <f t="shared" si="101"/>
        <v>Xaxis TV</v>
      </c>
      <c r="AH517" s="20" t="s">
        <v>420</v>
      </c>
      <c r="AI517" s="21">
        <f t="shared" si="93"/>
        <v>32.999896071502803</v>
      </c>
      <c r="AJ517" s="21">
        <f t="shared" si="94"/>
        <v>635.04999999999995</v>
      </c>
      <c r="AK517" s="22">
        <f t="shared" si="95"/>
        <v>19244</v>
      </c>
      <c r="AL517" s="20" t="s">
        <v>672</v>
      </c>
      <c r="AM517" s="20">
        <f>$AJ517*VLOOKUP($AL517,Sheet2!$C$1:$D$66,2,FALSE)</f>
        <v>311.17449999999997</v>
      </c>
    </row>
    <row r="518" spans="1:39" x14ac:dyDescent="0.25">
      <c r="A518" s="1">
        <v>42466</v>
      </c>
      <c r="B518" s="2">
        <v>18324</v>
      </c>
      <c r="C518" s="3">
        <v>0</v>
      </c>
      <c r="D518" s="4">
        <v>1</v>
      </c>
      <c r="E518" s="5" t="s">
        <v>72</v>
      </c>
      <c r="F518" s="6">
        <v>6480.92</v>
      </c>
      <c r="G518" s="7" t="s">
        <v>22</v>
      </c>
      <c r="H518" s="8" t="s">
        <v>23</v>
      </c>
      <c r="I518" s="9">
        <v>383.37299999999999</v>
      </c>
      <c r="J518" s="6">
        <v>0</v>
      </c>
      <c r="K518" s="6">
        <v>889.4</v>
      </c>
      <c r="L518" s="6">
        <v>11117.8</v>
      </c>
      <c r="M518" s="6">
        <v>12007.2</v>
      </c>
      <c r="N518" s="10" t="s">
        <v>78</v>
      </c>
      <c r="O518" s="10" t="s">
        <v>161</v>
      </c>
      <c r="P518" s="11" t="s">
        <v>32</v>
      </c>
      <c r="Q518" s="11" t="s">
        <v>73</v>
      </c>
      <c r="R518" s="1">
        <v>42370</v>
      </c>
      <c r="S518" s="1">
        <v>42593</v>
      </c>
      <c r="T518" s="12" t="s">
        <v>25</v>
      </c>
      <c r="U518" s="13" t="s">
        <v>222</v>
      </c>
      <c r="V518" s="13" t="s">
        <v>114</v>
      </c>
      <c r="W518" t="s">
        <v>184</v>
      </c>
      <c r="X518" s="16" t="str">
        <f t="shared" si="96"/>
        <v xml:space="preserve">MEC (Switzerland) - CHE - ALLIANZ - 2016_Elvia_Branding_2016 - </v>
      </c>
      <c r="Y518" s="17" t="s">
        <v>410</v>
      </c>
      <c r="Z518" s="16" t="str">
        <f t="shared" si="97"/>
        <v>Mediacom (Switzerland)</v>
      </c>
      <c r="AA518" s="16" t="str">
        <f t="shared" si="98"/>
        <v>MEC (Switzerland) - CHE - ALLIANZ</v>
      </c>
      <c r="AB518" s="16" t="str">
        <f t="shared" si="99"/>
        <v>Xaxis TV_XAXIS-XT-ROLLS-D</v>
      </c>
      <c r="AC518" s="16" t="str">
        <f>VLOOKUP($U518,Sheet3!$A$1:$D$438,3,FALSE)</f>
        <v>01.02.2016</v>
      </c>
      <c r="AD518" s="16" t="str">
        <f>VLOOKUP($U518,Sheet3!$A$1:$D$438,4,FALSE)</f>
        <v>27.03.2016</v>
      </c>
      <c r="AE518" s="20" t="str">
        <f t="shared" si="100"/>
        <v>Xaxis TV_XAXIS-XT-ROLLS-D_März 2016</v>
      </c>
      <c r="AF518" s="20" t="s">
        <v>816</v>
      </c>
      <c r="AG518" s="20" t="str">
        <f t="shared" si="101"/>
        <v>Xaxis TV</v>
      </c>
      <c r="AH518" s="20" t="s">
        <v>420</v>
      </c>
      <c r="AI518" s="21">
        <f t="shared" si="93"/>
        <v>28.99995565676247</v>
      </c>
      <c r="AJ518" s="21">
        <f t="shared" si="94"/>
        <v>11117.8</v>
      </c>
      <c r="AK518" s="22">
        <f t="shared" si="95"/>
        <v>383373</v>
      </c>
      <c r="AL518" s="20" t="s">
        <v>672</v>
      </c>
      <c r="AM518" s="20">
        <f>$AJ518*VLOOKUP($AL518,Sheet2!$C$1:$D$66,2,FALSE)</f>
        <v>5447.7219999999998</v>
      </c>
    </row>
    <row r="519" spans="1:39" x14ac:dyDescent="0.25">
      <c r="A519" s="1">
        <v>42466</v>
      </c>
      <c r="B519" s="2">
        <v>18324</v>
      </c>
      <c r="C519" s="3">
        <v>0</v>
      </c>
      <c r="D519" s="4">
        <v>4</v>
      </c>
      <c r="E519" s="5" t="s">
        <v>72</v>
      </c>
      <c r="F519" s="6">
        <v>2186.71</v>
      </c>
      <c r="G519" s="7" t="s">
        <v>22</v>
      </c>
      <c r="H519" s="8" t="s">
        <v>23</v>
      </c>
      <c r="I519" s="9">
        <v>129.35300000000001</v>
      </c>
      <c r="J519" s="6">
        <v>0</v>
      </c>
      <c r="K519" s="6">
        <v>300.10000000000002</v>
      </c>
      <c r="L519" s="6">
        <v>3751.25</v>
      </c>
      <c r="M519" s="6">
        <v>4051.35</v>
      </c>
      <c r="N519" s="10" t="s">
        <v>78</v>
      </c>
      <c r="O519" s="10" t="s">
        <v>161</v>
      </c>
      <c r="P519" s="11" t="s">
        <v>32</v>
      </c>
      <c r="Q519" s="11" t="s">
        <v>73</v>
      </c>
      <c r="R519" s="1">
        <v>42370</v>
      </c>
      <c r="S519" s="1">
        <v>42593</v>
      </c>
      <c r="T519" s="12" t="s">
        <v>25</v>
      </c>
      <c r="U519" s="13" t="s">
        <v>222</v>
      </c>
      <c r="V519" s="13" t="s">
        <v>114</v>
      </c>
      <c r="W519" t="s">
        <v>184</v>
      </c>
      <c r="X519" s="16" t="str">
        <f t="shared" si="96"/>
        <v xml:space="preserve">MEC (Switzerland) - CHE - ALLIANZ - 2016_Elvia_Branding_2016 - </v>
      </c>
      <c r="Y519" s="17" t="s">
        <v>410</v>
      </c>
      <c r="Z519" s="16" t="str">
        <f t="shared" si="97"/>
        <v>Mediacom (Switzerland)</v>
      </c>
      <c r="AA519" s="16" t="str">
        <f t="shared" si="98"/>
        <v>MEC (Switzerland) - CHE - ALLIANZ</v>
      </c>
      <c r="AB519" s="16" t="str">
        <f t="shared" si="99"/>
        <v>Xaxis TV_XAXIS-XT-ROLLS-D</v>
      </c>
      <c r="AC519" s="16" t="str">
        <f>VLOOKUP($U519,Sheet3!$A$1:$D$438,3,FALSE)</f>
        <v>01.02.2016</v>
      </c>
      <c r="AD519" s="16" t="str">
        <f>VLOOKUP($U519,Sheet3!$A$1:$D$438,4,FALSE)</f>
        <v>27.03.2016</v>
      </c>
      <c r="AE519" s="20" t="str">
        <f t="shared" si="100"/>
        <v>Xaxis TV_XAXIS-XT-ROLLS-D_März 2016</v>
      </c>
      <c r="AF519" s="20" t="s">
        <v>816</v>
      </c>
      <c r="AG519" s="20" t="str">
        <f t="shared" si="101"/>
        <v>Xaxis TV</v>
      </c>
      <c r="AH519" s="20" t="s">
        <v>420</v>
      </c>
      <c r="AI519" s="21">
        <f t="shared" si="93"/>
        <v>29.00010050018167</v>
      </c>
      <c r="AJ519" s="21">
        <f t="shared" si="94"/>
        <v>3751.25</v>
      </c>
      <c r="AK519" s="22">
        <f t="shared" si="95"/>
        <v>129353.00000000001</v>
      </c>
      <c r="AL519" s="20" t="s">
        <v>672</v>
      </c>
      <c r="AM519" s="20">
        <f>$AJ519*VLOOKUP($AL519,Sheet2!$C$1:$D$66,2,FALSE)</f>
        <v>1838.1125</v>
      </c>
    </row>
    <row r="520" spans="1:39" x14ac:dyDescent="0.25">
      <c r="A520" s="1">
        <v>42466</v>
      </c>
      <c r="B520" s="2">
        <v>18324</v>
      </c>
      <c r="C520" s="3">
        <v>0</v>
      </c>
      <c r="D520" s="4">
        <v>2</v>
      </c>
      <c r="E520" s="5" t="s">
        <v>76</v>
      </c>
      <c r="F520" s="6">
        <v>2681.23</v>
      </c>
      <c r="G520" s="7" t="s">
        <v>22</v>
      </c>
      <c r="H520" s="8" t="s">
        <v>23</v>
      </c>
      <c r="I520" s="9">
        <v>165.74</v>
      </c>
      <c r="J520" s="6">
        <v>0</v>
      </c>
      <c r="K520" s="6">
        <v>384.5</v>
      </c>
      <c r="L520" s="6">
        <v>4806.45</v>
      </c>
      <c r="M520" s="6">
        <v>5190.95</v>
      </c>
      <c r="N520" s="10" t="s">
        <v>78</v>
      </c>
      <c r="O520" s="10" t="s">
        <v>161</v>
      </c>
      <c r="P520" s="11" t="s">
        <v>32</v>
      </c>
      <c r="Q520" s="11" t="s">
        <v>73</v>
      </c>
      <c r="R520" s="1">
        <v>42370</v>
      </c>
      <c r="S520" s="1">
        <v>42593</v>
      </c>
      <c r="T520" s="12" t="s">
        <v>25</v>
      </c>
      <c r="U520" s="13" t="s">
        <v>222</v>
      </c>
      <c r="V520" s="13" t="s">
        <v>114</v>
      </c>
      <c r="W520" t="s">
        <v>184</v>
      </c>
      <c r="X520" s="16" t="str">
        <f t="shared" si="96"/>
        <v xml:space="preserve">MEC (Switzerland) - CHE - ALLIANZ - 2016_Elvia_Branding_2016 - </v>
      </c>
      <c r="Y520" s="17" t="s">
        <v>410</v>
      </c>
      <c r="Z520" s="16" t="str">
        <f t="shared" si="97"/>
        <v>Mediacom (Switzerland)</v>
      </c>
      <c r="AA520" s="16" t="str">
        <f t="shared" si="98"/>
        <v>MEC (Switzerland) - CHE - ALLIANZ</v>
      </c>
      <c r="AB520" s="16" t="str">
        <f t="shared" si="99"/>
        <v>Xaxis TV_XAXIS-XT-ROLLS-F</v>
      </c>
      <c r="AC520" s="16" t="str">
        <f>VLOOKUP($U520,Sheet3!$A$1:$D$438,3,FALSE)</f>
        <v>01.02.2016</v>
      </c>
      <c r="AD520" s="16" t="str">
        <f>VLOOKUP($U520,Sheet3!$A$1:$D$438,4,FALSE)</f>
        <v>27.03.2016</v>
      </c>
      <c r="AE520" s="20" t="str">
        <f t="shared" si="100"/>
        <v>Xaxis TV_XAXIS-XT-ROLLS-F_März 2016</v>
      </c>
      <c r="AF520" s="20" t="s">
        <v>816</v>
      </c>
      <c r="AG520" s="20" t="str">
        <f t="shared" si="101"/>
        <v>Xaxis TV</v>
      </c>
      <c r="AH520" s="20" t="s">
        <v>420</v>
      </c>
      <c r="AI520" s="21">
        <f t="shared" si="93"/>
        <v>28.999939664534811</v>
      </c>
      <c r="AJ520" s="21">
        <f t="shared" si="94"/>
        <v>4806.45</v>
      </c>
      <c r="AK520" s="22">
        <f t="shared" si="95"/>
        <v>165740</v>
      </c>
      <c r="AL520" s="20" t="s">
        <v>672</v>
      </c>
      <c r="AM520" s="20">
        <f>$AJ520*VLOOKUP($AL520,Sheet2!$C$1:$D$66,2,FALSE)</f>
        <v>2355.1605</v>
      </c>
    </row>
    <row r="521" spans="1:39" x14ac:dyDescent="0.25">
      <c r="A521" s="1">
        <v>42466</v>
      </c>
      <c r="B521" s="2">
        <v>18324</v>
      </c>
      <c r="C521" s="3">
        <v>0</v>
      </c>
      <c r="D521" s="4">
        <v>5</v>
      </c>
      <c r="E521" s="5" t="s">
        <v>76</v>
      </c>
      <c r="F521" s="6">
        <v>707.38</v>
      </c>
      <c r="G521" s="7" t="s">
        <v>22</v>
      </c>
      <c r="H521" s="8" t="s">
        <v>23</v>
      </c>
      <c r="I521" s="9">
        <v>43.726999999999997</v>
      </c>
      <c r="J521" s="6">
        <v>0</v>
      </c>
      <c r="K521" s="6">
        <v>101.45</v>
      </c>
      <c r="L521" s="6">
        <v>1268.0999999999999</v>
      </c>
      <c r="M521" s="6">
        <v>1369.55</v>
      </c>
      <c r="N521" s="10" t="s">
        <v>78</v>
      </c>
      <c r="O521" s="10" t="s">
        <v>161</v>
      </c>
      <c r="P521" s="11" t="s">
        <v>32</v>
      </c>
      <c r="Q521" s="11" t="s">
        <v>73</v>
      </c>
      <c r="R521" s="1">
        <v>42370</v>
      </c>
      <c r="S521" s="1">
        <v>42593</v>
      </c>
      <c r="T521" s="12" t="s">
        <v>25</v>
      </c>
      <c r="U521" s="13" t="s">
        <v>222</v>
      </c>
      <c r="V521" s="13" t="s">
        <v>114</v>
      </c>
      <c r="W521" t="s">
        <v>184</v>
      </c>
      <c r="X521" s="16" t="str">
        <f t="shared" si="96"/>
        <v xml:space="preserve">MEC (Switzerland) - CHE - ALLIANZ - 2016_Elvia_Branding_2016 - </v>
      </c>
      <c r="Y521" s="17" t="s">
        <v>410</v>
      </c>
      <c r="Z521" s="16" t="str">
        <f t="shared" si="97"/>
        <v>Mediacom (Switzerland)</v>
      </c>
      <c r="AA521" s="16" t="str">
        <f t="shared" si="98"/>
        <v>MEC (Switzerland) - CHE - ALLIANZ</v>
      </c>
      <c r="AB521" s="16" t="str">
        <f t="shared" si="99"/>
        <v>Xaxis TV_XAXIS-XT-ROLLS-F</v>
      </c>
      <c r="AC521" s="16" t="str">
        <f>VLOOKUP($U521,Sheet3!$A$1:$D$438,3,FALSE)</f>
        <v>01.02.2016</v>
      </c>
      <c r="AD521" s="16" t="str">
        <f>VLOOKUP($U521,Sheet3!$A$1:$D$438,4,FALSE)</f>
        <v>27.03.2016</v>
      </c>
      <c r="AE521" s="20" t="str">
        <f t="shared" si="100"/>
        <v>Xaxis TV_XAXIS-XT-ROLLS-F_März 2016</v>
      </c>
      <c r="AF521" s="20" t="s">
        <v>816</v>
      </c>
      <c r="AG521" s="20" t="str">
        <f t="shared" si="101"/>
        <v>Xaxis TV</v>
      </c>
      <c r="AH521" s="20" t="s">
        <v>420</v>
      </c>
      <c r="AI521" s="21">
        <f t="shared" si="93"/>
        <v>29.000388775813569</v>
      </c>
      <c r="AJ521" s="21">
        <f t="shared" si="94"/>
        <v>1268.0999999999999</v>
      </c>
      <c r="AK521" s="22">
        <f t="shared" si="95"/>
        <v>43727</v>
      </c>
      <c r="AL521" s="20" t="s">
        <v>672</v>
      </c>
      <c r="AM521" s="20">
        <f>$AJ521*VLOOKUP($AL521,Sheet2!$C$1:$D$66,2,FALSE)</f>
        <v>621.36899999999991</v>
      </c>
    </row>
    <row r="522" spans="1:39" x14ac:dyDescent="0.25">
      <c r="A522" s="1">
        <v>42466</v>
      </c>
      <c r="B522" s="2">
        <v>18324</v>
      </c>
      <c r="C522" s="3">
        <v>0</v>
      </c>
      <c r="D522" s="4">
        <v>3</v>
      </c>
      <c r="E522" s="5" t="s">
        <v>77</v>
      </c>
      <c r="F522" s="6">
        <v>544.96</v>
      </c>
      <c r="G522" s="7" t="s">
        <v>22</v>
      </c>
      <c r="H522" s="8" t="s">
        <v>23</v>
      </c>
      <c r="I522" s="9">
        <v>33.383000000000003</v>
      </c>
      <c r="J522" s="6">
        <v>0</v>
      </c>
      <c r="K522" s="6">
        <v>77.45</v>
      </c>
      <c r="L522" s="6">
        <v>968.1</v>
      </c>
      <c r="M522" s="6">
        <v>1045.55</v>
      </c>
      <c r="N522" s="10" t="s">
        <v>78</v>
      </c>
      <c r="O522" s="10" t="s">
        <v>161</v>
      </c>
      <c r="P522" s="11" t="s">
        <v>32</v>
      </c>
      <c r="Q522" s="11" t="s">
        <v>73</v>
      </c>
      <c r="R522" s="1">
        <v>42370</v>
      </c>
      <c r="S522" s="1">
        <v>42593</v>
      </c>
      <c r="T522" s="12" t="s">
        <v>25</v>
      </c>
      <c r="U522" s="13" t="s">
        <v>222</v>
      </c>
      <c r="V522" s="13" t="s">
        <v>114</v>
      </c>
      <c r="W522" t="s">
        <v>184</v>
      </c>
      <c r="X522" s="16" t="str">
        <f t="shared" si="96"/>
        <v xml:space="preserve">MEC (Switzerland) - CHE - ALLIANZ - 2016_Elvia_Branding_2016 - </v>
      </c>
      <c r="Y522" s="17" t="s">
        <v>410</v>
      </c>
      <c r="Z522" s="16" t="str">
        <f t="shared" si="97"/>
        <v>Mediacom (Switzerland)</v>
      </c>
      <c r="AA522" s="16" t="str">
        <f t="shared" si="98"/>
        <v>MEC (Switzerland) - CHE - ALLIANZ</v>
      </c>
      <c r="AB522" s="16" t="str">
        <f t="shared" si="99"/>
        <v>Xaxis TV_XAXIS-XT-ROLLS-I</v>
      </c>
      <c r="AC522" s="16" t="str">
        <f>VLOOKUP($U522,Sheet3!$A$1:$D$438,3,FALSE)</f>
        <v>01.02.2016</v>
      </c>
      <c r="AD522" s="16" t="str">
        <f>VLOOKUP($U522,Sheet3!$A$1:$D$438,4,FALSE)</f>
        <v>27.03.2016</v>
      </c>
      <c r="AE522" s="20" t="str">
        <f t="shared" si="100"/>
        <v>Xaxis TV_XAXIS-XT-ROLLS-I_März 2016</v>
      </c>
      <c r="AF522" s="20" t="s">
        <v>816</v>
      </c>
      <c r="AG522" s="20" t="str">
        <f t="shared" si="101"/>
        <v>Xaxis TV</v>
      </c>
      <c r="AH522" s="20" t="s">
        <v>420</v>
      </c>
      <c r="AI522" s="21">
        <f t="shared" si="93"/>
        <v>28.99979031243447</v>
      </c>
      <c r="AJ522" s="21">
        <f t="shared" si="94"/>
        <v>968.1</v>
      </c>
      <c r="AK522" s="22">
        <f t="shared" si="95"/>
        <v>33383</v>
      </c>
      <c r="AL522" s="20" t="s">
        <v>672</v>
      </c>
      <c r="AM522" s="20">
        <f>$AJ522*VLOOKUP($AL522,Sheet2!$C$1:$D$66,2,FALSE)</f>
        <v>474.36900000000003</v>
      </c>
    </row>
    <row r="523" spans="1:39" x14ac:dyDescent="0.25">
      <c r="A523" s="1">
        <v>42466</v>
      </c>
      <c r="B523" s="2">
        <v>18324</v>
      </c>
      <c r="C523" s="3">
        <v>0</v>
      </c>
      <c r="D523" s="4">
        <v>6</v>
      </c>
      <c r="E523" s="5" t="s">
        <v>77</v>
      </c>
      <c r="F523" s="6">
        <v>120.51</v>
      </c>
      <c r="G523" s="7" t="s">
        <v>22</v>
      </c>
      <c r="H523" s="8" t="s">
        <v>23</v>
      </c>
      <c r="I523" s="9">
        <v>7.3819999999999997</v>
      </c>
      <c r="J523" s="6">
        <v>0</v>
      </c>
      <c r="K523" s="6">
        <v>17.149999999999999</v>
      </c>
      <c r="L523" s="6">
        <v>214.1</v>
      </c>
      <c r="M523" s="6">
        <v>231.25</v>
      </c>
      <c r="N523" s="10" t="s">
        <v>78</v>
      </c>
      <c r="O523" s="10" t="s">
        <v>161</v>
      </c>
      <c r="P523" s="11" t="s">
        <v>32</v>
      </c>
      <c r="Q523" s="11" t="s">
        <v>73</v>
      </c>
      <c r="R523" s="1">
        <v>42370</v>
      </c>
      <c r="S523" s="1">
        <v>42593</v>
      </c>
      <c r="T523" s="12" t="s">
        <v>25</v>
      </c>
      <c r="U523" s="13" t="s">
        <v>222</v>
      </c>
      <c r="V523" s="13" t="s">
        <v>114</v>
      </c>
      <c r="W523" t="s">
        <v>184</v>
      </c>
      <c r="X523" s="16" t="str">
        <f t="shared" si="96"/>
        <v xml:space="preserve">MEC (Switzerland) - CHE - ALLIANZ - 2016_Elvia_Branding_2016 - </v>
      </c>
      <c r="Y523" s="17" t="s">
        <v>410</v>
      </c>
      <c r="Z523" s="16" t="str">
        <f t="shared" si="97"/>
        <v>Mediacom (Switzerland)</v>
      </c>
      <c r="AA523" s="16" t="str">
        <f t="shared" si="98"/>
        <v>MEC (Switzerland) - CHE - ALLIANZ</v>
      </c>
      <c r="AB523" s="16" t="str">
        <f t="shared" si="99"/>
        <v>Xaxis TV_XAXIS-XT-ROLLS-I</v>
      </c>
      <c r="AC523" s="16" t="str">
        <f>VLOOKUP($U523,Sheet3!$A$1:$D$438,3,FALSE)</f>
        <v>01.02.2016</v>
      </c>
      <c r="AD523" s="16" t="str">
        <f>VLOOKUP($U523,Sheet3!$A$1:$D$438,4,FALSE)</f>
        <v>27.03.2016</v>
      </c>
      <c r="AE523" s="20" t="str">
        <f t="shared" si="100"/>
        <v>Xaxis TV_XAXIS-XT-ROLLS-I_März 2016</v>
      </c>
      <c r="AF523" s="20" t="s">
        <v>816</v>
      </c>
      <c r="AG523" s="20" t="str">
        <f t="shared" si="101"/>
        <v>Xaxis TV</v>
      </c>
      <c r="AH523" s="20" t="s">
        <v>420</v>
      </c>
      <c r="AI523" s="21">
        <f t="shared" si="93"/>
        <v>29.002980222162016</v>
      </c>
      <c r="AJ523" s="21">
        <f t="shared" si="94"/>
        <v>214.1</v>
      </c>
      <c r="AK523" s="22">
        <f t="shared" si="95"/>
        <v>7382</v>
      </c>
      <c r="AL523" s="20" t="s">
        <v>672</v>
      </c>
      <c r="AM523" s="20">
        <f>$AJ523*VLOOKUP($AL523,Sheet2!$C$1:$D$66,2,FALSE)</f>
        <v>104.90899999999999</v>
      </c>
    </row>
    <row r="524" spans="1:39" x14ac:dyDescent="0.25">
      <c r="A524" s="1">
        <v>42466</v>
      </c>
      <c r="B524" s="2">
        <v>18325</v>
      </c>
      <c r="C524" s="3">
        <v>0</v>
      </c>
      <c r="D524" s="4">
        <v>4</v>
      </c>
      <c r="E524" s="5" t="s">
        <v>61</v>
      </c>
      <c r="F524" s="6">
        <v>686.73</v>
      </c>
      <c r="G524" s="7" t="s">
        <v>22</v>
      </c>
      <c r="H524" s="8" t="s">
        <v>23</v>
      </c>
      <c r="I524" s="9">
        <v>150.47300000000001</v>
      </c>
      <c r="J524" s="6">
        <v>0</v>
      </c>
      <c r="K524" s="6">
        <v>144.44999999999999</v>
      </c>
      <c r="L524" s="6">
        <v>1805.7</v>
      </c>
      <c r="M524" s="6">
        <v>1950.15</v>
      </c>
      <c r="N524" s="10" t="s">
        <v>78</v>
      </c>
      <c r="O524" s="10" t="s">
        <v>161</v>
      </c>
      <c r="P524" s="11" t="s">
        <v>32</v>
      </c>
      <c r="Q524" s="11" t="s">
        <v>52</v>
      </c>
      <c r="R524" s="1">
        <v>42370</v>
      </c>
      <c r="S524" s="1">
        <v>42593</v>
      </c>
      <c r="T524" s="12" t="s">
        <v>25</v>
      </c>
      <c r="U524" s="13" t="s">
        <v>221</v>
      </c>
      <c r="V524" s="13" t="s">
        <v>114</v>
      </c>
      <c r="W524" t="s">
        <v>184</v>
      </c>
      <c r="X524" s="16" t="str">
        <f t="shared" si="96"/>
        <v xml:space="preserve">MEC (Switzerland) - CHE - ALLIANZ - 2016_Allianz_Prämienrechner_Jahreskampagne_2016 - </v>
      </c>
      <c r="Y524" s="17" t="s">
        <v>410</v>
      </c>
      <c r="Z524" s="16" t="str">
        <f t="shared" si="97"/>
        <v>Mediacom (Switzerland)</v>
      </c>
      <c r="AA524" s="16" t="str">
        <f t="shared" si="98"/>
        <v>MEC (Switzerland) - CHE - ALLIANZ</v>
      </c>
      <c r="AB524" s="16" t="str">
        <f t="shared" si="99"/>
        <v>Xaxis Premium_XAXIS-XP-UAP-D</v>
      </c>
      <c r="AC524" s="16" t="str">
        <f>VLOOKUP($U524,Sheet3!$A$1:$D$438,3,FALSE)</f>
        <v>08.02.2016</v>
      </c>
      <c r="AD524" s="16" t="str">
        <f>VLOOKUP($U524,Sheet3!$A$1:$D$438,4,FALSE)</f>
        <v>20.03.2016</v>
      </c>
      <c r="AE524" s="20" t="str">
        <f t="shared" si="100"/>
        <v>Xaxis Premium_XAXIS-XP-UAP-D_März 2016</v>
      </c>
      <c r="AF524" s="20" t="s">
        <v>415</v>
      </c>
      <c r="AG524" s="20" t="str">
        <f t="shared" si="101"/>
        <v>Xaxis Premium</v>
      </c>
      <c r="AH524" s="20" t="s">
        <v>420</v>
      </c>
      <c r="AI524" s="21">
        <f t="shared" si="93"/>
        <v>12.000159497052628</v>
      </c>
      <c r="AJ524" s="21">
        <f t="shared" si="94"/>
        <v>1805.7</v>
      </c>
      <c r="AK524" s="22">
        <f t="shared" si="95"/>
        <v>150473</v>
      </c>
      <c r="AL524" s="20" t="s">
        <v>667</v>
      </c>
      <c r="AM524" s="20">
        <f>$AJ524*VLOOKUP($AL524,Sheet2!$C$1:$D$66,2,FALSE)</f>
        <v>505.98240710807067</v>
      </c>
    </row>
    <row r="525" spans="1:39" x14ac:dyDescent="0.25">
      <c r="A525" s="1">
        <v>42466</v>
      </c>
      <c r="B525" s="2">
        <v>18325</v>
      </c>
      <c r="C525" s="3">
        <v>0</v>
      </c>
      <c r="D525" s="4">
        <v>5</v>
      </c>
      <c r="E525" s="5" t="s">
        <v>63</v>
      </c>
      <c r="F525" s="6">
        <v>358.51</v>
      </c>
      <c r="G525" s="7" t="s">
        <v>22</v>
      </c>
      <c r="H525" s="8" t="s">
        <v>23</v>
      </c>
      <c r="I525" s="9">
        <v>78.004999999999995</v>
      </c>
      <c r="J525" s="6">
        <v>0</v>
      </c>
      <c r="K525" s="6">
        <v>74.900000000000006</v>
      </c>
      <c r="L525" s="6">
        <v>936.05</v>
      </c>
      <c r="M525" s="6">
        <v>1010.95</v>
      </c>
      <c r="N525" s="10" t="s">
        <v>78</v>
      </c>
      <c r="O525" s="10" t="s">
        <v>161</v>
      </c>
      <c r="P525" s="11" t="s">
        <v>32</v>
      </c>
      <c r="Q525" s="11" t="s">
        <v>52</v>
      </c>
      <c r="R525" s="1">
        <v>42370</v>
      </c>
      <c r="S525" s="1">
        <v>42593</v>
      </c>
      <c r="T525" s="12" t="s">
        <v>25</v>
      </c>
      <c r="U525" s="13" t="s">
        <v>221</v>
      </c>
      <c r="V525" s="13" t="s">
        <v>114</v>
      </c>
      <c r="W525" t="s">
        <v>184</v>
      </c>
      <c r="X525" s="16" t="str">
        <f t="shared" si="96"/>
        <v xml:space="preserve">MEC (Switzerland) - CHE - ALLIANZ - 2016_Allianz_Prämienrechner_Jahreskampagne_2016 - </v>
      </c>
      <c r="Y525" s="17" t="s">
        <v>410</v>
      </c>
      <c r="Z525" s="16" t="str">
        <f t="shared" si="97"/>
        <v>Mediacom (Switzerland)</v>
      </c>
      <c r="AA525" s="16" t="str">
        <f t="shared" si="98"/>
        <v>MEC (Switzerland) - CHE - ALLIANZ</v>
      </c>
      <c r="AB525" s="16" t="str">
        <f t="shared" si="99"/>
        <v>Xaxis Premium_XAXIS-XP-UAP-F</v>
      </c>
      <c r="AC525" s="16" t="str">
        <f>VLOOKUP($U525,Sheet3!$A$1:$D$438,3,FALSE)</f>
        <v>08.02.2016</v>
      </c>
      <c r="AD525" s="16" t="str">
        <f>VLOOKUP($U525,Sheet3!$A$1:$D$438,4,FALSE)</f>
        <v>20.03.2016</v>
      </c>
      <c r="AE525" s="20" t="str">
        <f t="shared" si="100"/>
        <v>Xaxis Premium_XAXIS-XP-UAP-F_März 2016</v>
      </c>
      <c r="AF525" s="20" t="s">
        <v>415</v>
      </c>
      <c r="AG525" s="20" t="str">
        <f t="shared" si="101"/>
        <v>Xaxis Premium</v>
      </c>
      <c r="AH525" s="20" t="s">
        <v>420</v>
      </c>
      <c r="AI525" s="21">
        <f t="shared" si="93"/>
        <v>11.999871803089546</v>
      </c>
      <c r="AJ525" s="21">
        <f t="shared" si="94"/>
        <v>936.05</v>
      </c>
      <c r="AK525" s="22">
        <f t="shared" si="95"/>
        <v>78005</v>
      </c>
      <c r="AL525" s="20" t="s">
        <v>667</v>
      </c>
      <c r="AM525" s="20">
        <f>$AJ525*VLOOKUP($AL525,Sheet2!$C$1:$D$66,2,FALSE)</f>
        <v>262.29430812067869</v>
      </c>
    </row>
    <row r="526" spans="1:39" x14ac:dyDescent="0.25">
      <c r="A526" s="1">
        <v>42466</v>
      </c>
      <c r="B526" s="2">
        <v>18325</v>
      </c>
      <c r="C526" s="3">
        <v>0</v>
      </c>
      <c r="D526" s="4">
        <v>6</v>
      </c>
      <c r="E526" s="5" t="s">
        <v>64</v>
      </c>
      <c r="F526" s="6">
        <v>27.83</v>
      </c>
      <c r="G526" s="7" t="s">
        <v>22</v>
      </c>
      <c r="H526" s="8" t="s">
        <v>23</v>
      </c>
      <c r="I526" s="9">
        <v>13.829000000000001</v>
      </c>
      <c r="J526" s="6">
        <v>0</v>
      </c>
      <c r="K526" s="6">
        <v>13.3</v>
      </c>
      <c r="L526" s="6">
        <v>165.95</v>
      </c>
      <c r="M526" s="6">
        <v>179.25</v>
      </c>
      <c r="N526" s="10" t="s">
        <v>78</v>
      </c>
      <c r="O526" s="10" t="s">
        <v>161</v>
      </c>
      <c r="P526" s="11" t="s">
        <v>32</v>
      </c>
      <c r="Q526" s="11" t="s">
        <v>52</v>
      </c>
      <c r="R526" s="1">
        <v>42370</v>
      </c>
      <c r="S526" s="1">
        <v>42593</v>
      </c>
      <c r="T526" s="12" t="s">
        <v>25</v>
      </c>
      <c r="U526" s="13" t="s">
        <v>221</v>
      </c>
      <c r="V526" s="13" t="s">
        <v>114</v>
      </c>
      <c r="W526" t="s">
        <v>184</v>
      </c>
      <c r="X526" s="16" t="str">
        <f t="shared" si="96"/>
        <v xml:space="preserve">MEC (Switzerland) - CHE - ALLIANZ - 2016_Allianz_Prämienrechner_Jahreskampagne_2016 - </v>
      </c>
      <c r="Y526" s="17" t="s">
        <v>410</v>
      </c>
      <c r="Z526" s="16" t="str">
        <f t="shared" si="97"/>
        <v>Mediacom (Switzerland)</v>
      </c>
      <c r="AA526" s="16" t="str">
        <f t="shared" si="98"/>
        <v>MEC (Switzerland) - CHE - ALLIANZ</v>
      </c>
      <c r="AB526" s="16" t="str">
        <f t="shared" si="99"/>
        <v>Xaxis Premium_XAXIS-XP-UAP-I</v>
      </c>
      <c r="AC526" s="16" t="str">
        <f>VLOOKUP($U526,Sheet3!$A$1:$D$438,3,FALSE)</f>
        <v>08.02.2016</v>
      </c>
      <c r="AD526" s="16" t="str">
        <f>VLOOKUP($U526,Sheet3!$A$1:$D$438,4,FALSE)</f>
        <v>20.03.2016</v>
      </c>
      <c r="AE526" s="20" t="str">
        <f t="shared" si="100"/>
        <v>Xaxis Premium_XAXIS-XP-UAP-I_März 2016</v>
      </c>
      <c r="AF526" s="20" t="s">
        <v>415</v>
      </c>
      <c r="AG526" s="20" t="str">
        <f t="shared" si="101"/>
        <v>Xaxis Premium</v>
      </c>
      <c r="AH526" s="20" t="s">
        <v>420</v>
      </c>
      <c r="AI526" s="21">
        <f t="shared" si="93"/>
        <v>12.000144623617036</v>
      </c>
      <c r="AJ526" s="21">
        <f t="shared" si="94"/>
        <v>165.95</v>
      </c>
      <c r="AK526" s="22">
        <f t="shared" si="95"/>
        <v>13829</v>
      </c>
      <c r="AL526" s="20" t="s">
        <v>667</v>
      </c>
      <c r="AM526" s="20">
        <f>$AJ526*VLOOKUP($AL526,Sheet2!$C$1:$D$66,2,FALSE)</f>
        <v>46.501512133568319</v>
      </c>
    </row>
    <row r="527" spans="1:39" x14ac:dyDescent="0.25">
      <c r="A527" s="1">
        <v>42466</v>
      </c>
      <c r="B527" s="2">
        <v>18327</v>
      </c>
      <c r="C527" s="3">
        <v>0</v>
      </c>
      <c r="D527" s="4">
        <v>1</v>
      </c>
      <c r="E527" s="5" t="s">
        <v>61</v>
      </c>
      <c r="F527" s="6">
        <v>3565.47</v>
      </c>
      <c r="G527" s="7" t="s">
        <v>22</v>
      </c>
      <c r="H527" s="8" t="s">
        <v>23</v>
      </c>
      <c r="I527" s="9">
        <v>781.25</v>
      </c>
      <c r="J527" s="6">
        <v>0</v>
      </c>
      <c r="K527" s="6">
        <v>500</v>
      </c>
      <c r="L527" s="6">
        <v>6250</v>
      </c>
      <c r="M527" s="6">
        <v>6750</v>
      </c>
      <c r="N527" s="10" t="s">
        <v>62</v>
      </c>
      <c r="O527" s="10" t="s">
        <v>161</v>
      </c>
      <c r="P527" s="11" t="s">
        <v>32</v>
      </c>
      <c r="Q527" s="11" t="s">
        <v>52</v>
      </c>
      <c r="R527" s="1">
        <v>42370</v>
      </c>
      <c r="S527" s="1">
        <v>42593</v>
      </c>
      <c r="T527" s="12" t="s">
        <v>25</v>
      </c>
      <c r="U527" s="13" t="s">
        <v>226</v>
      </c>
      <c r="V527" s="13" t="s">
        <v>114</v>
      </c>
      <c r="W527" t="s">
        <v>185</v>
      </c>
      <c r="X527" s="16" t="str">
        <f t="shared" si="96"/>
        <v xml:space="preserve">Mediacom (Switzerland) - CHE - AMAG (Switzerland) - 2016_Emotion_Days - </v>
      </c>
      <c r="Y527" s="17" t="s">
        <v>410</v>
      </c>
      <c r="Z527" s="16" t="str">
        <f t="shared" si="97"/>
        <v>Mediacom (Switzerland)</v>
      </c>
      <c r="AA527" s="16" t="str">
        <f t="shared" si="98"/>
        <v>Mediacom (Switzerland) - CHE - AMAG (Switzerland)</v>
      </c>
      <c r="AB527" s="16" t="str">
        <f t="shared" si="99"/>
        <v>Xaxis Premium_XAXIS-XP-UAP-D</v>
      </c>
      <c r="AC527" s="16" t="str">
        <f>VLOOKUP($U527,Sheet3!$A$1:$D$438,3,FALSE)</f>
        <v>03.03.2016</v>
      </c>
      <c r="AD527" s="16" t="str">
        <f>VLOOKUP($U527,Sheet3!$A$1:$D$438,4,FALSE)</f>
        <v>20.03.2016</v>
      </c>
      <c r="AE527" s="20" t="str">
        <f t="shared" si="100"/>
        <v>Xaxis Premium_XAXIS-XP-UAP-D_März 2016</v>
      </c>
      <c r="AF527" s="20" t="s">
        <v>415</v>
      </c>
      <c r="AG527" s="20" t="str">
        <f t="shared" si="101"/>
        <v>Xaxis Premium</v>
      </c>
      <c r="AH527" s="20" t="s">
        <v>420</v>
      </c>
      <c r="AI527" s="21">
        <f t="shared" si="93"/>
        <v>8</v>
      </c>
      <c r="AJ527" s="21">
        <f t="shared" si="94"/>
        <v>6250</v>
      </c>
      <c r="AK527" s="22">
        <f t="shared" si="95"/>
        <v>781250</v>
      </c>
      <c r="AL527" s="20" t="s">
        <v>667</v>
      </c>
      <c r="AM527" s="20">
        <f>$AJ527*VLOOKUP($AL527,Sheet2!$C$1:$D$66,2,FALSE)</f>
        <v>1751.3374560699128</v>
      </c>
    </row>
    <row r="528" spans="1:39" x14ac:dyDescent="0.25">
      <c r="A528" s="1">
        <v>42466</v>
      </c>
      <c r="B528" s="2">
        <v>18327</v>
      </c>
      <c r="C528" s="3">
        <v>0</v>
      </c>
      <c r="D528" s="4">
        <v>2</v>
      </c>
      <c r="E528" s="5" t="s">
        <v>63</v>
      </c>
      <c r="F528" s="6">
        <v>1579.88</v>
      </c>
      <c r="G528" s="7" t="s">
        <v>22</v>
      </c>
      <c r="H528" s="8" t="s">
        <v>23</v>
      </c>
      <c r="I528" s="9">
        <v>343.75</v>
      </c>
      <c r="J528" s="6">
        <v>0</v>
      </c>
      <c r="K528" s="6">
        <v>220</v>
      </c>
      <c r="L528" s="6">
        <v>2750</v>
      </c>
      <c r="M528" s="6">
        <v>2970</v>
      </c>
      <c r="N528" s="10" t="s">
        <v>62</v>
      </c>
      <c r="O528" s="10" t="s">
        <v>161</v>
      </c>
      <c r="P528" s="11" t="s">
        <v>32</v>
      </c>
      <c r="Q528" s="11" t="s">
        <v>52</v>
      </c>
      <c r="R528" s="1">
        <v>42370</v>
      </c>
      <c r="S528" s="1">
        <v>42593</v>
      </c>
      <c r="T528" s="12" t="s">
        <v>25</v>
      </c>
      <c r="U528" s="13" t="s">
        <v>226</v>
      </c>
      <c r="V528" s="13" t="s">
        <v>114</v>
      </c>
      <c r="W528" t="s">
        <v>185</v>
      </c>
      <c r="X528" s="16" t="str">
        <f t="shared" si="96"/>
        <v xml:space="preserve">Mediacom (Switzerland) - CHE - AMAG (Switzerland) - 2016_Emotion_Days - </v>
      </c>
      <c r="Y528" s="17" t="s">
        <v>410</v>
      </c>
      <c r="Z528" s="16" t="str">
        <f t="shared" si="97"/>
        <v>Mediacom (Switzerland)</v>
      </c>
      <c r="AA528" s="16" t="str">
        <f t="shared" si="98"/>
        <v>Mediacom (Switzerland) - CHE - AMAG (Switzerland)</v>
      </c>
      <c r="AB528" s="16" t="str">
        <f t="shared" si="99"/>
        <v>Xaxis Premium_XAXIS-XP-UAP-F</v>
      </c>
      <c r="AC528" s="16" t="str">
        <f>VLOOKUP($U528,Sheet3!$A$1:$D$438,3,FALSE)</f>
        <v>03.03.2016</v>
      </c>
      <c r="AD528" s="16" t="str">
        <f>VLOOKUP($U528,Sheet3!$A$1:$D$438,4,FALSE)</f>
        <v>20.03.2016</v>
      </c>
      <c r="AE528" s="20" t="str">
        <f t="shared" si="100"/>
        <v>Xaxis Premium_XAXIS-XP-UAP-F_März 2016</v>
      </c>
      <c r="AF528" s="20" t="s">
        <v>415</v>
      </c>
      <c r="AG528" s="20" t="str">
        <f t="shared" si="101"/>
        <v>Xaxis Premium</v>
      </c>
      <c r="AH528" s="20" t="s">
        <v>420</v>
      </c>
      <c r="AI528" s="21">
        <f t="shared" si="93"/>
        <v>8</v>
      </c>
      <c r="AJ528" s="21">
        <f t="shared" si="94"/>
        <v>2750</v>
      </c>
      <c r="AK528" s="22">
        <f t="shared" si="95"/>
        <v>343750</v>
      </c>
      <c r="AL528" s="20" t="s">
        <v>667</v>
      </c>
      <c r="AM528" s="20">
        <f>$AJ528*VLOOKUP($AL528,Sheet2!$C$1:$D$66,2,FALSE)</f>
        <v>770.58848067076167</v>
      </c>
    </row>
    <row r="529" spans="1:39" x14ac:dyDescent="0.25">
      <c r="A529" s="1">
        <v>42466</v>
      </c>
      <c r="B529" s="2">
        <v>18328</v>
      </c>
      <c r="C529" s="3">
        <v>0</v>
      </c>
      <c r="D529" s="4">
        <v>4</v>
      </c>
      <c r="E529" s="5" t="s">
        <v>53</v>
      </c>
      <c r="F529" s="6">
        <v>331.06</v>
      </c>
      <c r="G529" s="7" t="s">
        <v>22</v>
      </c>
      <c r="H529" s="8" t="s">
        <v>23</v>
      </c>
      <c r="I529" s="9">
        <v>52</v>
      </c>
      <c r="J529" s="6">
        <v>0</v>
      </c>
      <c r="K529" s="6">
        <v>79.05</v>
      </c>
      <c r="L529" s="6">
        <v>988</v>
      </c>
      <c r="M529" s="6">
        <v>1067.05</v>
      </c>
      <c r="N529" s="10" t="s">
        <v>36</v>
      </c>
      <c r="O529" s="10" t="s">
        <v>161</v>
      </c>
      <c r="P529" s="11" t="s">
        <v>32</v>
      </c>
      <c r="Q529" s="11" t="s">
        <v>52</v>
      </c>
      <c r="R529" s="1">
        <v>42370</v>
      </c>
      <c r="S529" s="1">
        <v>42593</v>
      </c>
      <c r="T529" s="12" t="s">
        <v>25</v>
      </c>
      <c r="U529" s="13" t="s">
        <v>228</v>
      </c>
      <c r="V529" s="13" t="s">
        <v>114</v>
      </c>
      <c r="W529" t="s">
        <v>186</v>
      </c>
      <c r="X529" s="16" t="str">
        <f t="shared" si="96"/>
        <v xml:space="preserve">MEC (Switzerland) - CHE - Audi - 2016_Q2_Auto_Salon - </v>
      </c>
      <c r="Y529" s="17" t="s">
        <v>410</v>
      </c>
      <c r="Z529" s="16" t="str">
        <f t="shared" si="97"/>
        <v>Mediacom (Switzerland)</v>
      </c>
      <c r="AA529" s="16" t="str">
        <f t="shared" si="98"/>
        <v>MEC (Switzerland) - CHE - Audi</v>
      </c>
      <c r="AB529" s="16" t="str">
        <f t="shared" si="99"/>
        <v>Xaxis Premium_XAXIS-XP-HP-D</v>
      </c>
      <c r="AC529" s="16" t="str">
        <f>VLOOKUP($U529,Sheet3!$A$1:$D$438,3,FALSE)</f>
        <v>02.03.2016</v>
      </c>
      <c r="AD529" s="16" t="str">
        <f>VLOOKUP($U529,Sheet3!$A$1:$D$438,4,FALSE)</f>
        <v>13.03.2016</v>
      </c>
      <c r="AE529" s="20" t="str">
        <f t="shared" si="100"/>
        <v>Xaxis Premium_XAXIS-XP-HP-D_März 2016</v>
      </c>
      <c r="AF529" s="20" t="s">
        <v>415</v>
      </c>
      <c r="AG529" s="20" t="str">
        <f t="shared" si="101"/>
        <v>Xaxis Premium</v>
      </c>
      <c r="AH529" s="20" t="s">
        <v>420</v>
      </c>
      <c r="AI529" s="21">
        <f t="shared" si="93"/>
        <v>19</v>
      </c>
      <c r="AJ529" s="21">
        <f t="shared" si="94"/>
        <v>988</v>
      </c>
      <c r="AK529" s="22">
        <f t="shared" si="95"/>
        <v>52000</v>
      </c>
      <c r="AL529" s="20" t="s">
        <v>669</v>
      </c>
      <c r="AM529" s="20">
        <f>$AJ529*VLOOKUP($AL529,Sheet2!$C$1:$D$66,2,FALSE)</f>
        <v>372.55697409934692</v>
      </c>
    </row>
    <row r="530" spans="1:39" x14ac:dyDescent="0.25">
      <c r="A530" s="1">
        <v>42466</v>
      </c>
      <c r="B530" s="2">
        <v>18328</v>
      </c>
      <c r="C530" s="3">
        <v>0</v>
      </c>
      <c r="D530" s="4">
        <v>10</v>
      </c>
      <c r="E530" s="5" t="s">
        <v>53</v>
      </c>
      <c r="F530" s="6">
        <v>1400.63</v>
      </c>
      <c r="G530" s="7" t="s">
        <v>22</v>
      </c>
      <c r="H530" s="8" t="s">
        <v>23</v>
      </c>
      <c r="I530" s="9">
        <v>220</v>
      </c>
      <c r="J530" s="6">
        <v>0</v>
      </c>
      <c r="K530" s="6">
        <v>404.8</v>
      </c>
      <c r="L530" s="6">
        <v>5060</v>
      </c>
      <c r="M530" s="6">
        <v>5464.8</v>
      </c>
      <c r="N530" s="10" t="s">
        <v>36</v>
      </c>
      <c r="O530" s="10" t="s">
        <v>161</v>
      </c>
      <c r="P530" s="11" t="s">
        <v>32</v>
      </c>
      <c r="Q530" s="11" t="s">
        <v>52</v>
      </c>
      <c r="R530" s="1">
        <v>42370</v>
      </c>
      <c r="S530" s="1">
        <v>42593</v>
      </c>
      <c r="T530" s="12" t="s">
        <v>25</v>
      </c>
      <c r="U530" s="13" t="s">
        <v>228</v>
      </c>
      <c r="V530" s="13" t="s">
        <v>114</v>
      </c>
      <c r="W530" t="s">
        <v>186</v>
      </c>
      <c r="X530" s="16" t="str">
        <f t="shared" si="96"/>
        <v xml:space="preserve">MEC (Switzerland) - CHE - Audi - 2016_Q2_Auto_Salon - </v>
      </c>
      <c r="Y530" s="17" t="s">
        <v>410</v>
      </c>
      <c r="Z530" s="16" t="str">
        <f t="shared" si="97"/>
        <v>Mediacom (Switzerland)</v>
      </c>
      <c r="AA530" s="16" t="str">
        <f t="shared" si="98"/>
        <v>MEC (Switzerland) - CHE - Audi</v>
      </c>
      <c r="AB530" s="16" t="str">
        <f t="shared" si="99"/>
        <v>Xaxis Premium_XAXIS-XP-HP-D</v>
      </c>
      <c r="AC530" s="16" t="str">
        <f>VLOOKUP($U530,Sheet3!$A$1:$D$438,3,FALSE)</f>
        <v>02.03.2016</v>
      </c>
      <c r="AD530" s="16" t="str">
        <f>VLOOKUP($U530,Sheet3!$A$1:$D$438,4,FALSE)</f>
        <v>13.03.2016</v>
      </c>
      <c r="AE530" s="20" t="str">
        <f t="shared" si="100"/>
        <v>Xaxis Premium_XAXIS-XP-HP-D_März 2016</v>
      </c>
      <c r="AF530" s="20" t="s">
        <v>415</v>
      </c>
      <c r="AG530" s="20" t="str">
        <f t="shared" si="101"/>
        <v>Xaxis Premium</v>
      </c>
      <c r="AH530" s="20" t="s">
        <v>420</v>
      </c>
      <c r="AI530" s="21">
        <f t="shared" si="93"/>
        <v>23</v>
      </c>
      <c r="AJ530" s="21">
        <f t="shared" si="94"/>
        <v>5060</v>
      </c>
      <c r="AK530" s="22">
        <f t="shared" si="95"/>
        <v>220000</v>
      </c>
      <c r="AL530" s="20" t="s">
        <v>669</v>
      </c>
      <c r="AM530" s="20">
        <f>$AJ530*VLOOKUP($AL530,Sheet2!$C$1:$D$66,2,FALSE)</f>
        <v>1908.0347054075864</v>
      </c>
    </row>
    <row r="531" spans="1:39" x14ac:dyDescent="0.25">
      <c r="A531" s="1">
        <v>42466</v>
      </c>
      <c r="B531" s="2">
        <v>18328</v>
      </c>
      <c r="C531" s="3">
        <v>0</v>
      </c>
      <c r="D531" s="4">
        <v>5</v>
      </c>
      <c r="E531" s="5" t="s">
        <v>59</v>
      </c>
      <c r="F531" s="6">
        <v>144.01</v>
      </c>
      <c r="G531" s="7" t="s">
        <v>22</v>
      </c>
      <c r="H531" s="8" t="s">
        <v>23</v>
      </c>
      <c r="I531" s="9">
        <v>24.899000000000001</v>
      </c>
      <c r="J531" s="6">
        <v>0</v>
      </c>
      <c r="K531" s="6">
        <v>37.85</v>
      </c>
      <c r="L531" s="6">
        <v>473.1</v>
      </c>
      <c r="M531" s="6">
        <v>510.95</v>
      </c>
      <c r="N531" s="10" t="s">
        <v>36</v>
      </c>
      <c r="O531" s="10" t="s">
        <v>161</v>
      </c>
      <c r="P531" s="11" t="s">
        <v>32</v>
      </c>
      <c r="Q531" s="11" t="s">
        <v>52</v>
      </c>
      <c r="R531" s="1">
        <v>42370</v>
      </c>
      <c r="S531" s="1">
        <v>42593</v>
      </c>
      <c r="T531" s="12" t="s">
        <v>25</v>
      </c>
      <c r="U531" s="13" t="s">
        <v>228</v>
      </c>
      <c r="V531" s="13" t="s">
        <v>114</v>
      </c>
      <c r="W531" t="s">
        <v>186</v>
      </c>
      <c r="X531" s="16" t="str">
        <f t="shared" si="96"/>
        <v xml:space="preserve">MEC (Switzerland) - CHE - Audi - 2016_Q2_Auto_Salon - </v>
      </c>
      <c r="Y531" s="17" t="s">
        <v>410</v>
      </c>
      <c r="Z531" s="16" t="str">
        <f t="shared" si="97"/>
        <v>Mediacom (Switzerland)</v>
      </c>
      <c r="AA531" s="16" t="str">
        <f t="shared" si="98"/>
        <v>MEC (Switzerland) - CHE - Audi</v>
      </c>
      <c r="AB531" s="16" t="str">
        <f t="shared" si="99"/>
        <v>Xaxis Premium_XAXIS-XP-HP-F</v>
      </c>
      <c r="AC531" s="16" t="str">
        <f>VLOOKUP($U531,Sheet3!$A$1:$D$438,3,FALSE)</f>
        <v>02.03.2016</v>
      </c>
      <c r="AD531" s="16" t="str">
        <f>VLOOKUP($U531,Sheet3!$A$1:$D$438,4,FALSE)</f>
        <v>13.03.2016</v>
      </c>
      <c r="AE531" s="20" t="str">
        <f t="shared" si="100"/>
        <v>Xaxis Premium_XAXIS-XP-HP-F_März 2016</v>
      </c>
      <c r="AF531" s="20" t="s">
        <v>415</v>
      </c>
      <c r="AG531" s="20" t="str">
        <f t="shared" si="101"/>
        <v>Xaxis Premium</v>
      </c>
      <c r="AH531" s="20" t="s">
        <v>420</v>
      </c>
      <c r="AI531" s="21">
        <f t="shared" si="93"/>
        <v>19.000763082854736</v>
      </c>
      <c r="AJ531" s="21">
        <f t="shared" si="94"/>
        <v>473.1</v>
      </c>
      <c r="AK531" s="22">
        <f t="shared" si="95"/>
        <v>24899</v>
      </c>
      <c r="AL531" s="20" t="s">
        <v>669</v>
      </c>
      <c r="AM531" s="20">
        <f>$AJ531*VLOOKUP($AL531,Sheet2!$C$1:$D$66,2,FALSE)</f>
        <v>178.39747413603345</v>
      </c>
    </row>
    <row r="532" spans="1:39" x14ac:dyDescent="0.25">
      <c r="A532" s="1">
        <v>42466</v>
      </c>
      <c r="B532" s="2">
        <v>18328</v>
      </c>
      <c r="C532" s="3">
        <v>0</v>
      </c>
      <c r="D532" s="4">
        <v>11</v>
      </c>
      <c r="E532" s="5" t="s">
        <v>59</v>
      </c>
      <c r="F532" s="6">
        <v>427.99</v>
      </c>
      <c r="G532" s="7" t="s">
        <v>22</v>
      </c>
      <c r="H532" s="8" t="s">
        <v>23</v>
      </c>
      <c r="I532" s="9">
        <v>74</v>
      </c>
      <c r="J532" s="6">
        <v>0</v>
      </c>
      <c r="K532" s="6">
        <v>136.15</v>
      </c>
      <c r="L532" s="6">
        <v>1702</v>
      </c>
      <c r="M532" s="6">
        <v>1838.15</v>
      </c>
      <c r="N532" s="10" t="s">
        <v>36</v>
      </c>
      <c r="O532" s="10" t="s">
        <v>161</v>
      </c>
      <c r="P532" s="11" t="s">
        <v>32</v>
      </c>
      <c r="Q532" s="11" t="s">
        <v>52</v>
      </c>
      <c r="R532" s="1">
        <v>42370</v>
      </c>
      <c r="S532" s="1">
        <v>42593</v>
      </c>
      <c r="T532" s="12" t="s">
        <v>25</v>
      </c>
      <c r="U532" s="13" t="s">
        <v>228</v>
      </c>
      <c r="V532" s="13" t="s">
        <v>114</v>
      </c>
      <c r="W532" t="s">
        <v>186</v>
      </c>
      <c r="X532" s="16" t="str">
        <f t="shared" si="96"/>
        <v xml:space="preserve">MEC (Switzerland) - CHE - Audi - 2016_Q2_Auto_Salon - </v>
      </c>
      <c r="Y532" s="17" t="s">
        <v>410</v>
      </c>
      <c r="Z532" s="16" t="str">
        <f t="shared" si="97"/>
        <v>Mediacom (Switzerland)</v>
      </c>
      <c r="AA532" s="16" t="str">
        <f t="shared" si="98"/>
        <v>MEC (Switzerland) - CHE - Audi</v>
      </c>
      <c r="AB532" s="16" t="str">
        <f t="shared" si="99"/>
        <v>Xaxis Premium_XAXIS-XP-HP-F</v>
      </c>
      <c r="AC532" s="16" t="str">
        <f>VLOOKUP($U532,Sheet3!$A$1:$D$438,3,FALSE)</f>
        <v>02.03.2016</v>
      </c>
      <c r="AD532" s="16" t="str">
        <f>VLOOKUP($U532,Sheet3!$A$1:$D$438,4,FALSE)</f>
        <v>13.03.2016</v>
      </c>
      <c r="AE532" s="20" t="str">
        <f t="shared" si="100"/>
        <v>Xaxis Premium_XAXIS-XP-HP-F_März 2016</v>
      </c>
      <c r="AF532" s="20" t="s">
        <v>415</v>
      </c>
      <c r="AG532" s="20" t="str">
        <f t="shared" si="101"/>
        <v>Xaxis Premium</v>
      </c>
      <c r="AH532" s="20" t="s">
        <v>420</v>
      </c>
      <c r="AI532" s="21">
        <f t="shared" si="93"/>
        <v>23</v>
      </c>
      <c r="AJ532" s="21">
        <f t="shared" si="94"/>
        <v>1702</v>
      </c>
      <c r="AK532" s="22">
        <f t="shared" si="95"/>
        <v>74000</v>
      </c>
      <c r="AL532" s="20" t="s">
        <v>669</v>
      </c>
      <c r="AM532" s="20">
        <f>$AJ532*VLOOKUP($AL532,Sheet2!$C$1:$D$66,2,FALSE)</f>
        <v>641.79349181891541</v>
      </c>
    </row>
    <row r="533" spans="1:39" x14ac:dyDescent="0.25">
      <c r="A533" s="1">
        <v>42466</v>
      </c>
      <c r="B533" s="2">
        <v>18328</v>
      </c>
      <c r="C533" s="3">
        <v>0</v>
      </c>
      <c r="D533" s="4">
        <v>6</v>
      </c>
      <c r="E533" s="5" t="s">
        <v>60</v>
      </c>
      <c r="F533" s="6">
        <v>66.099999999999994</v>
      </c>
      <c r="G533" s="7" t="s">
        <v>22</v>
      </c>
      <c r="H533" s="8" t="s">
        <v>23</v>
      </c>
      <c r="I533" s="9">
        <v>9.7799999999999994</v>
      </c>
      <c r="J533" s="6">
        <v>0</v>
      </c>
      <c r="K533" s="6">
        <v>14.85</v>
      </c>
      <c r="L533" s="6">
        <v>185.8</v>
      </c>
      <c r="M533" s="6">
        <v>200.65</v>
      </c>
      <c r="N533" s="10" t="s">
        <v>36</v>
      </c>
      <c r="O533" s="10" t="s">
        <v>161</v>
      </c>
      <c r="P533" s="11" t="s">
        <v>32</v>
      </c>
      <c r="Q533" s="11" t="s">
        <v>52</v>
      </c>
      <c r="R533" s="1">
        <v>42370</v>
      </c>
      <c r="S533" s="1">
        <v>42593</v>
      </c>
      <c r="T533" s="12" t="s">
        <v>25</v>
      </c>
      <c r="U533" s="13" t="s">
        <v>228</v>
      </c>
      <c r="V533" s="13" t="s">
        <v>114</v>
      </c>
      <c r="W533" t="s">
        <v>186</v>
      </c>
      <c r="X533" s="16" t="str">
        <f t="shared" si="96"/>
        <v xml:space="preserve">MEC (Switzerland) - CHE - Audi - 2016_Q2_Auto_Salon - </v>
      </c>
      <c r="Y533" s="17" t="s">
        <v>410</v>
      </c>
      <c r="Z533" s="16" t="str">
        <f t="shared" si="97"/>
        <v>Mediacom (Switzerland)</v>
      </c>
      <c r="AA533" s="16" t="str">
        <f t="shared" si="98"/>
        <v>MEC (Switzerland) - CHE - Audi</v>
      </c>
      <c r="AB533" s="16" t="str">
        <f t="shared" si="99"/>
        <v>Xaxis Premium_XAXIS-XP-HP-I</v>
      </c>
      <c r="AC533" s="16" t="str">
        <f>VLOOKUP($U533,Sheet3!$A$1:$D$438,3,FALSE)</f>
        <v>02.03.2016</v>
      </c>
      <c r="AD533" s="16" t="str">
        <f>VLOOKUP($U533,Sheet3!$A$1:$D$438,4,FALSE)</f>
        <v>13.03.2016</v>
      </c>
      <c r="AE533" s="20" t="str">
        <f t="shared" si="100"/>
        <v>Xaxis Premium_XAXIS-XP-HP-I_März 2016</v>
      </c>
      <c r="AF533" s="20" t="s">
        <v>415</v>
      </c>
      <c r="AG533" s="20" t="str">
        <f t="shared" si="101"/>
        <v>Xaxis Premium</v>
      </c>
      <c r="AH533" s="20" t="s">
        <v>420</v>
      </c>
      <c r="AI533" s="21">
        <f t="shared" si="93"/>
        <v>18.997955010224949</v>
      </c>
      <c r="AJ533" s="21">
        <f t="shared" si="94"/>
        <v>185.8</v>
      </c>
      <c r="AK533" s="22">
        <f t="shared" si="95"/>
        <v>9780</v>
      </c>
      <c r="AL533" s="20" t="s">
        <v>669</v>
      </c>
      <c r="AM533" s="20">
        <f>$AJ533*VLOOKUP($AL533,Sheet2!$C$1:$D$66,2,FALSE)</f>
        <v>70.06182772030229</v>
      </c>
    </row>
    <row r="534" spans="1:39" x14ac:dyDescent="0.25">
      <c r="A534" s="1">
        <v>42466</v>
      </c>
      <c r="B534" s="2">
        <v>18328</v>
      </c>
      <c r="C534" s="3">
        <v>0</v>
      </c>
      <c r="D534" s="4">
        <v>12</v>
      </c>
      <c r="E534" s="5" t="s">
        <v>60</v>
      </c>
      <c r="F534" s="6">
        <v>86.85</v>
      </c>
      <c r="G534" s="7" t="s">
        <v>22</v>
      </c>
      <c r="H534" s="8" t="s">
        <v>23</v>
      </c>
      <c r="I534" s="9">
        <v>12.85</v>
      </c>
      <c r="J534" s="6">
        <v>0</v>
      </c>
      <c r="K534" s="6">
        <v>23.65</v>
      </c>
      <c r="L534" s="6">
        <v>295.55</v>
      </c>
      <c r="M534" s="6">
        <v>319.2</v>
      </c>
      <c r="N534" s="10" t="s">
        <v>36</v>
      </c>
      <c r="O534" s="10" t="s">
        <v>161</v>
      </c>
      <c r="P534" s="11" t="s">
        <v>32</v>
      </c>
      <c r="Q534" s="11" t="s">
        <v>52</v>
      </c>
      <c r="R534" s="1">
        <v>42370</v>
      </c>
      <c r="S534" s="1">
        <v>42593</v>
      </c>
      <c r="T534" s="12" t="s">
        <v>25</v>
      </c>
      <c r="U534" s="13" t="s">
        <v>228</v>
      </c>
      <c r="V534" s="13" t="s">
        <v>114</v>
      </c>
      <c r="W534" t="s">
        <v>186</v>
      </c>
      <c r="X534" s="16" t="str">
        <f t="shared" si="96"/>
        <v xml:space="preserve">MEC (Switzerland) - CHE - Audi - 2016_Q2_Auto_Salon - </v>
      </c>
      <c r="Y534" s="17" t="s">
        <v>410</v>
      </c>
      <c r="Z534" s="16" t="str">
        <f t="shared" si="97"/>
        <v>Mediacom (Switzerland)</v>
      </c>
      <c r="AA534" s="16" t="str">
        <f t="shared" si="98"/>
        <v>MEC (Switzerland) - CHE - Audi</v>
      </c>
      <c r="AB534" s="16" t="str">
        <f t="shared" si="99"/>
        <v>Xaxis Premium_XAXIS-XP-HP-I</v>
      </c>
      <c r="AC534" s="16" t="str">
        <f>VLOOKUP($U534,Sheet3!$A$1:$D$438,3,FALSE)</f>
        <v>02.03.2016</v>
      </c>
      <c r="AD534" s="16" t="str">
        <f>VLOOKUP($U534,Sheet3!$A$1:$D$438,4,FALSE)</f>
        <v>13.03.2016</v>
      </c>
      <c r="AE534" s="20" t="str">
        <f t="shared" si="100"/>
        <v>Xaxis Premium_XAXIS-XP-HP-I_März 2016</v>
      </c>
      <c r="AF534" s="20" t="s">
        <v>415</v>
      </c>
      <c r="AG534" s="20" t="str">
        <f t="shared" si="101"/>
        <v>Xaxis Premium</v>
      </c>
      <c r="AH534" s="20" t="s">
        <v>420</v>
      </c>
      <c r="AI534" s="21">
        <f t="shared" si="93"/>
        <v>23</v>
      </c>
      <c r="AJ534" s="21">
        <f t="shared" si="94"/>
        <v>295.55</v>
      </c>
      <c r="AK534" s="22">
        <f t="shared" si="95"/>
        <v>12850</v>
      </c>
      <c r="AL534" s="20" t="s">
        <v>669</v>
      </c>
      <c r="AM534" s="20">
        <f>$AJ534*VLOOKUP($AL534,Sheet2!$C$1:$D$66,2,FALSE)</f>
        <v>111.44657256585222</v>
      </c>
    </row>
    <row r="535" spans="1:39" x14ac:dyDescent="0.25">
      <c r="A535" s="1">
        <v>42466</v>
      </c>
      <c r="B535" s="2">
        <v>18328</v>
      </c>
      <c r="C535" s="3">
        <v>0</v>
      </c>
      <c r="D535" s="4">
        <v>1</v>
      </c>
      <c r="E535" s="5" t="s">
        <v>61</v>
      </c>
      <c r="F535" s="6">
        <v>538.53</v>
      </c>
      <c r="G535" s="7" t="s">
        <v>22</v>
      </c>
      <c r="H535" s="8" t="s">
        <v>23</v>
      </c>
      <c r="I535" s="9">
        <v>118</v>
      </c>
      <c r="J535" s="6">
        <v>0</v>
      </c>
      <c r="K535" s="6">
        <v>75.5</v>
      </c>
      <c r="L535" s="6">
        <v>944</v>
      </c>
      <c r="M535" s="6">
        <v>1019.5</v>
      </c>
      <c r="N535" s="10" t="s">
        <v>36</v>
      </c>
      <c r="O535" s="10" t="s">
        <v>161</v>
      </c>
      <c r="P535" s="11" t="s">
        <v>32</v>
      </c>
      <c r="Q535" s="11" t="s">
        <v>52</v>
      </c>
      <c r="R535" s="1">
        <v>42370</v>
      </c>
      <c r="S535" s="1">
        <v>42593</v>
      </c>
      <c r="T535" s="12" t="s">
        <v>25</v>
      </c>
      <c r="U535" s="13" t="s">
        <v>228</v>
      </c>
      <c r="V535" s="13" t="s">
        <v>114</v>
      </c>
      <c r="W535" t="s">
        <v>186</v>
      </c>
      <c r="X535" s="16" t="str">
        <f t="shared" si="96"/>
        <v xml:space="preserve">MEC (Switzerland) - CHE - Audi - 2016_Q2_Auto_Salon - </v>
      </c>
      <c r="Y535" s="17" t="s">
        <v>410</v>
      </c>
      <c r="Z535" s="16" t="str">
        <f t="shared" si="97"/>
        <v>Mediacom (Switzerland)</v>
      </c>
      <c r="AA535" s="16" t="str">
        <f t="shared" si="98"/>
        <v>MEC (Switzerland) - CHE - Audi</v>
      </c>
      <c r="AB535" s="16" t="str">
        <f t="shared" si="99"/>
        <v>Xaxis Premium_XAXIS-XP-UAP-D</v>
      </c>
      <c r="AC535" s="16" t="str">
        <f>VLOOKUP($U535,Sheet3!$A$1:$D$438,3,FALSE)</f>
        <v>02.03.2016</v>
      </c>
      <c r="AD535" s="16" t="str">
        <f>VLOOKUP($U535,Sheet3!$A$1:$D$438,4,FALSE)</f>
        <v>13.03.2016</v>
      </c>
      <c r="AE535" s="20" t="str">
        <f t="shared" si="100"/>
        <v>Xaxis Premium_XAXIS-XP-UAP-D_März 2016</v>
      </c>
      <c r="AF535" s="20" t="s">
        <v>415</v>
      </c>
      <c r="AG535" s="20" t="str">
        <f t="shared" si="101"/>
        <v>Xaxis Premium</v>
      </c>
      <c r="AH535" s="20" t="s">
        <v>420</v>
      </c>
      <c r="AI535" s="21">
        <f t="shared" si="93"/>
        <v>8</v>
      </c>
      <c r="AJ535" s="21">
        <f t="shared" si="94"/>
        <v>944</v>
      </c>
      <c r="AK535" s="22">
        <f t="shared" si="95"/>
        <v>118000</v>
      </c>
      <c r="AL535" s="20" t="s">
        <v>667</v>
      </c>
      <c r="AM535" s="20">
        <f>$AJ535*VLOOKUP($AL535,Sheet2!$C$1:$D$66,2,FALSE)</f>
        <v>264.5220093647996</v>
      </c>
    </row>
    <row r="536" spans="1:39" x14ac:dyDescent="0.25">
      <c r="A536" s="1">
        <v>42466</v>
      </c>
      <c r="B536" s="2">
        <v>18328</v>
      </c>
      <c r="C536" s="3">
        <v>0</v>
      </c>
      <c r="D536" s="4">
        <v>7</v>
      </c>
      <c r="E536" s="5" t="s">
        <v>61</v>
      </c>
      <c r="F536" s="6">
        <v>2281.9</v>
      </c>
      <c r="G536" s="7" t="s">
        <v>22</v>
      </c>
      <c r="H536" s="8" t="s">
        <v>23</v>
      </c>
      <c r="I536" s="9">
        <v>500</v>
      </c>
      <c r="J536" s="6">
        <v>0</v>
      </c>
      <c r="K536" s="6">
        <v>480</v>
      </c>
      <c r="L536" s="6">
        <v>6000</v>
      </c>
      <c r="M536" s="6">
        <v>6480</v>
      </c>
      <c r="N536" s="10" t="s">
        <v>36</v>
      </c>
      <c r="O536" s="10" t="s">
        <v>161</v>
      </c>
      <c r="P536" s="11" t="s">
        <v>32</v>
      </c>
      <c r="Q536" s="11" t="s">
        <v>52</v>
      </c>
      <c r="R536" s="1">
        <v>42370</v>
      </c>
      <c r="S536" s="1">
        <v>42593</v>
      </c>
      <c r="T536" s="12" t="s">
        <v>25</v>
      </c>
      <c r="U536" s="13" t="s">
        <v>228</v>
      </c>
      <c r="V536" s="13" t="s">
        <v>114</v>
      </c>
      <c r="W536" t="s">
        <v>186</v>
      </c>
      <c r="X536" s="16" t="str">
        <f t="shared" si="96"/>
        <v xml:space="preserve">MEC (Switzerland) - CHE - Audi - 2016_Q2_Auto_Salon - </v>
      </c>
      <c r="Y536" s="17" t="s">
        <v>410</v>
      </c>
      <c r="Z536" s="16" t="str">
        <f t="shared" si="97"/>
        <v>Mediacom (Switzerland)</v>
      </c>
      <c r="AA536" s="16" t="str">
        <f t="shared" si="98"/>
        <v>MEC (Switzerland) - CHE - Audi</v>
      </c>
      <c r="AB536" s="16" t="str">
        <f t="shared" si="99"/>
        <v>Xaxis Premium_XAXIS-XP-UAP-D</v>
      </c>
      <c r="AC536" s="16" t="str">
        <f>VLOOKUP($U536,Sheet3!$A$1:$D$438,3,FALSE)</f>
        <v>02.03.2016</v>
      </c>
      <c r="AD536" s="16" t="str">
        <f>VLOOKUP($U536,Sheet3!$A$1:$D$438,4,FALSE)</f>
        <v>13.03.2016</v>
      </c>
      <c r="AE536" s="20" t="str">
        <f t="shared" si="100"/>
        <v>Xaxis Premium_XAXIS-XP-UAP-D_März 2016</v>
      </c>
      <c r="AF536" s="20" t="s">
        <v>415</v>
      </c>
      <c r="AG536" s="20" t="str">
        <f t="shared" si="101"/>
        <v>Xaxis Premium</v>
      </c>
      <c r="AH536" s="20" t="s">
        <v>420</v>
      </c>
      <c r="AI536" s="21">
        <f t="shared" si="93"/>
        <v>12</v>
      </c>
      <c r="AJ536" s="21">
        <f t="shared" si="94"/>
        <v>6000</v>
      </c>
      <c r="AK536" s="22">
        <f t="shared" si="95"/>
        <v>500000</v>
      </c>
      <c r="AL536" s="20" t="s">
        <v>667</v>
      </c>
      <c r="AM536" s="20">
        <f>$AJ536*VLOOKUP($AL536,Sheet2!$C$1:$D$66,2,FALSE)</f>
        <v>1681.2839578271162</v>
      </c>
    </row>
    <row r="537" spans="1:39" x14ac:dyDescent="0.25">
      <c r="A537" s="1">
        <v>42466</v>
      </c>
      <c r="B537" s="2">
        <v>18328</v>
      </c>
      <c r="C537" s="3">
        <v>0</v>
      </c>
      <c r="D537" s="4">
        <v>2</v>
      </c>
      <c r="E537" s="5" t="s">
        <v>63</v>
      </c>
      <c r="F537" s="6">
        <v>193.03</v>
      </c>
      <c r="G537" s="7" t="s">
        <v>22</v>
      </c>
      <c r="H537" s="8" t="s">
        <v>23</v>
      </c>
      <c r="I537" s="9">
        <v>42</v>
      </c>
      <c r="J537" s="6">
        <v>0</v>
      </c>
      <c r="K537" s="6">
        <v>26.9</v>
      </c>
      <c r="L537" s="6">
        <v>336</v>
      </c>
      <c r="M537" s="6">
        <v>362.9</v>
      </c>
      <c r="N537" s="10" t="s">
        <v>36</v>
      </c>
      <c r="O537" s="10" t="s">
        <v>161</v>
      </c>
      <c r="P537" s="11" t="s">
        <v>32</v>
      </c>
      <c r="Q537" s="11" t="s">
        <v>52</v>
      </c>
      <c r="R537" s="1">
        <v>42370</v>
      </c>
      <c r="S537" s="1">
        <v>42593</v>
      </c>
      <c r="T537" s="12" t="s">
        <v>25</v>
      </c>
      <c r="U537" s="13" t="s">
        <v>228</v>
      </c>
      <c r="V537" s="13" t="s">
        <v>114</v>
      </c>
      <c r="W537" t="s">
        <v>186</v>
      </c>
      <c r="X537" s="16" t="str">
        <f t="shared" si="96"/>
        <v xml:space="preserve">MEC (Switzerland) - CHE - Audi - 2016_Q2_Auto_Salon - </v>
      </c>
      <c r="Y537" s="17" t="s">
        <v>410</v>
      </c>
      <c r="Z537" s="16" t="str">
        <f t="shared" si="97"/>
        <v>Mediacom (Switzerland)</v>
      </c>
      <c r="AA537" s="16" t="str">
        <f t="shared" si="98"/>
        <v>MEC (Switzerland) - CHE - Audi</v>
      </c>
      <c r="AB537" s="16" t="str">
        <f t="shared" si="99"/>
        <v>Xaxis Premium_XAXIS-XP-UAP-F</v>
      </c>
      <c r="AC537" s="16" t="str">
        <f>VLOOKUP($U537,Sheet3!$A$1:$D$438,3,FALSE)</f>
        <v>02.03.2016</v>
      </c>
      <c r="AD537" s="16" t="str">
        <f>VLOOKUP($U537,Sheet3!$A$1:$D$438,4,FALSE)</f>
        <v>13.03.2016</v>
      </c>
      <c r="AE537" s="20" t="str">
        <f t="shared" si="100"/>
        <v>Xaxis Premium_XAXIS-XP-UAP-F_März 2016</v>
      </c>
      <c r="AF537" s="20" t="s">
        <v>415</v>
      </c>
      <c r="AG537" s="20" t="str">
        <f t="shared" si="101"/>
        <v>Xaxis Premium</v>
      </c>
      <c r="AH537" s="20" t="s">
        <v>420</v>
      </c>
      <c r="AI537" s="21">
        <f t="shared" si="93"/>
        <v>8</v>
      </c>
      <c r="AJ537" s="21">
        <f t="shared" si="94"/>
        <v>336</v>
      </c>
      <c r="AK537" s="22">
        <f t="shared" si="95"/>
        <v>42000</v>
      </c>
      <c r="AL537" s="20" t="s">
        <v>667</v>
      </c>
      <c r="AM537" s="20">
        <f>$AJ537*VLOOKUP($AL537,Sheet2!$C$1:$D$66,2,FALSE)</f>
        <v>94.151901638318506</v>
      </c>
    </row>
    <row r="538" spans="1:39" x14ac:dyDescent="0.25">
      <c r="A538" s="1">
        <v>42466</v>
      </c>
      <c r="B538" s="2">
        <v>18328</v>
      </c>
      <c r="C538" s="3">
        <v>0</v>
      </c>
      <c r="D538" s="4">
        <v>8</v>
      </c>
      <c r="E538" s="5" t="s">
        <v>63</v>
      </c>
      <c r="F538" s="6">
        <v>579.1</v>
      </c>
      <c r="G538" s="7" t="s">
        <v>22</v>
      </c>
      <c r="H538" s="8" t="s">
        <v>23</v>
      </c>
      <c r="I538" s="9">
        <v>126</v>
      </c>
      <c r="J538" s="6">
        <v>0</v>
      </c>
      <c r="K538" s="6">
        <v>120.95</v>
      </c>
      <c r="L538" s="6">
        <v>1512</v>
      </c>
      <c r="M538" s="6">
        <v>1632.95</v>
      </c>
      <c r="N538" s="10" t="s">
        <v>36</v>
      </c>
      <c r="O538" s="10" t="s">
        <v>161</v>
      </c>
      <c r="P538" s="11" t="s">
        <v>32</v>
      </c>
      <c r="Q538" s="11" t="s">
        <v>52</v>
      </c>
      <c r="R538" s="1">
        <v>42370</v>
      </c>
      <c r="S538" s="1">
        <v>42593</v>
      </c>
      <c r="T538" s="12" t="s">
        <v>25</v>
      </c>
      <c r="U538" s="13" t="s">
        <v>228</v>
      </c>
      <c r="V538" s="13" t="s">
        <v>114</v>
      </c>
      <c r="W538" t="s">
        <v>186</v>
      </c>
      <c r="X538" s="16" t="str">
        <f t="shared" si="96"/>
        <v xml:space="preserve">MEC (Switzerland) - CHE - Audi - 2016_Q2_Auto_Salon - </v>
      </c>
      <c r="Y538" s="17" t="s">
        <v>410</v>
      </c>
      <c r="Z538" s="16" t="str">
        <f t="shared" si="97"/>
        <v>Mediacom (Switzerland)</v>
      </c>
      <c r="AA538" s="16" t="str">
        <f t="shared" si="98"/>
        <v>MEC (Switzerland) - CHE - Audi</v>
      </c>
      <c r="AB538" s="16" t="str">
        <f t="shared" si="99"/>
        <v>Xaxis Premium_XAXIS-XP-UAP-F</v>
      </c>
      <c r="AC538" s="16" t="str">
        <f>VLOOKUP($U538,Sheet3!$A$1:$D$438,3,FALSE)</f>
        <v>02.03.2016</v>
      </c>
      <c r="AD538" s="16" t="str">
        <f>VLOOKUP($U538,Sheet3!$A$1:$D$438,4,FALSE)</f>
        <v>13.03.2016</v>
      </c>
      <c r="AE538" s="20" t="str">
        <f t="shared" si="100"/>
        <v>Xaxis Premium_XAXIS-XP-UAP-F_März 2016</v>
      </c>
      <c r="AF538" s="20" t="s">
        <v>415</v>
      </c>
      <c r="AG538" s="20" t="str">
        <f t="shared" si="101"/>
        <v>Xaxis Premium</v>
      </c>
      <c r="AH538" s="20" t="s">
        <v>420</v>
      </c>
      <c r="AI538" s="21">
        <f t="shared" si="93"/>
        <v>12</v>
      </c>
      <c r="AJ538" s="21">
        <f t="shared" si="94"/>
        <v>1512</v>
      </c>
      <c r="AK538" s="22">
        <f t="shared" si="95"/>
        <v>126000</v>
      </c>
      <c r="AL538" s="20" t="s">
        <v>667</v>
      </c>
      <c r="AM538" s="20">
        <f>$AJ538*VLOOKUP($AL538,Sheet2!$C$1:$D$66,2,FALSE)</f>
        <v>423.68355737243331</v>
      </c>
    </row>
    <row r="539" spans="1:39" x14ac:dyDescent="0.25">
      <c r="A539" s="1">
        <v>42466</v>
      </c>
      <c r="B539" s="2">
        <v>18328</v>
      </c>
      <c r="C539" s="3">
        <v>0</v>
      </c>
      <c r="D539" s="4">
        <v>3</v>
      </c>
      <c r="E539" s="5" t="s">
        <v>64</v>
      </c>
      <c r="F539" s="6">
        <v>10.06</v>
      </c>
      <c r="G539" s="7" t="s">
        <v>22</v>
      </c>
      <c r="H539" s="8" t="s">
        <v>23</v>
      </c>
      <c r="I539" s="9">
        <v>5</v>
      </c>
      <c r="J539" s="6">
        <v>0</v>
      </c>
      <c r="K539" s="6">
        <v>3.2</v>
      </c>
      <c r="L539" s="6">
        <v>40</v>
      </c>
      <c r="M539" s="6">
        <v>43.2</v>
      </c>
      <c r="N539" s="10" t="s">
        <v>36</v>
      </c>
      <c r="O539" s="10" t="s">
        <v>161</v>
      </c>
      <c r="P539" s="11" t="s">
        <v>32</v>
      </c>
      <c r="Q539" s="11" t="s">
        <v>52</v>
      </c>
      <c r="R539" s="1">
        <v>42370</v>
      </c>
      <c r="S539" s="1">
        <v>42593</v>
      </c>
      <c r="T539" s="12" t="s">
        <v>25</v>
      </c>
      <c r="U539" s="13" t="s">
        <v>228</v>
      </c>
      <c r="V539" s="13" t="s">
        <v>114</v>
      </c>
      <c r="W539" t="s">
        <v>186</v>
      </c>
      <c r="X539" s="16" t="str">
        <f t="shared" si="96"/>
        <v xml:space="preserve">MEC (Switzerland) - CHE - Audi - 2016_Q2_Auto_Salon - </v>
      </c>
      <c r="Y539" s="17" t="s">
        <v>410</v>
      </c>
      <c r="Z539" s="16" t="str">
        <f t="shared" si="97"/>
        <v>Mediacom (Switzerland)</v>
      </c>
      <c r="AA539" s="16" t="str">
        <f t="shared" si="98"/>
        <v>MEC (Switzerland) - CHE - Audi</v>
      </c>
      <c r="AB539" s="16" t="str">
        <f t="shared" si="99"/>
        <v>Xaxis Premium_XAXIS-XP-UAP-I</v>
      </c>
      <c r="AC539" s="16" t="str">
        <f>VLOOKUP($U539,Sheet3!$A$1:$D$438,3,FALSE)</f>
        <v>02.03.2016</v>
      </c>
      <c r="AD539" s="16" t="str">
        <f>VLOOKUP($U539,Sheet3!$A$1:$D$438,4,FALSE)</f>
        <v>13.03.2016</v>
      </c>
      <c r="AE539" s="20" t="str">
        <f t="shared" si="100"/>
        <v>Xaxis Premium_XAXIS-XP-UAP-I_März 2016</v>
      </c>
      <c r="AF539" s="20" t="s">
        <v>415</v>
      </c>
      <c r="AG539" s="20" t="str">
        <f t="shared" si="101"/>
        <v>Xaxis Premium</v>
      </c>
      <c r="AH539" s="20" t="s">
        <v>420</v>
      </c>
      <c r="AI539" s="21">
        <f t="shared" si="93"/>
        <v>8</v>
      </c>
      <c r="AJ539" s="21">
        <f t="shared" si="94"/>
        <v>40</v>
      </c>
      <c r="AK539" s="22">
        <f t="shared" si="95"/>
        <v>5000</v>
      </c>
      <c r="AL539" s="20" t="s">
        <v>667</v>
      </c>
      <c r="AM539" s="20">
        <f>$AJ539*VLOOKUP($AL539,Sheet2!$C$1:$D$66,2,FALSE)</f>
        <v>11.208559718847441</v>
      </c>
    </row>
    <row r="540" spans="1:39" x14ac:dyDescent="0.25">
      <c r="A540" s="1">
        <v>42466</v>
      </c>
      <c r="B540" s="2">
        <v>18328</v>
      </c>
      <c r="C540" s="3">
        <v>0</v>
      </c>
      <c r="D540" s="4">
        <v>9</v>
      </c>
      <c r="E540" s="5" t="s">
        <v>64</v>
      </c>
      <c r="F540" s="6">
        <v>72.459999999999994</v>
      </c>
      <c r="G540" s="7" t="s">
        <v>22</v>
      </c>
      <c r="H540" s="8" t="s">
        <v>23</v>
      </c>
      <c r="I540" s="9">
        <v>36</v>
      </c>
      <c r="J540" s="6">
        <v>0</v>
      </c>
      <c r="K540" s="6">
        <v>34.549999999999997</v>
      </c>
      <c r="L540" s="6">
        <v>432</v>
      </c>
      <c r="M540" s="6">
        <v>466.55</v>
      </c>
      <c r="N540" s="10" t="s">
        <v>36</v>
      </c>
      <c r="O540" s="10" t="s">
        <v>161</v>
      </c>
      <c r="P540" s="11" t="s">
        <v>32</v>
      </c>
      <c r="Q540" s="11" t="s">
        <v>52</v>
      </c>
      <c r="R540" s="1">
        <v>42370</v>
      </c>
      <c r="S540" s="1">
        <v>42593</v>
      </c>
      <c r="T540" s="12" t="s">
        <v>25</v>
      </c>
      <c r="U540" s="13" t="s">
        <v>228</v>
      </c>
      <c r="V540" s="13" t="s">
        <v>114</v>
      </c>
      <c r="W540" t="s">
        <v>186</v>
      </c>
      <c r="X540" s="16" t="str">
        <f t="shared" si="96"/>
        <v xml:space="preserve">MEC (Switzerland) - CHE - Audi - 2016_Q2_Auto_Salon - </v>
      </c>
      <c r="Y540" s="17" t="s">
        <v>410</v>
      </c>
      <c r="Z540" s="16" t="str">
        <f t="shared" si="97"/>
        <v>Mediacom (Switzerland)</v>
      </c>
      <c r="AA540" s="16" t="str">
        <f t="shared" si="98"/>
        <v>MEC (Switzerland) - CHE - Audi</v>
      </c>
      <c r="AB540" s="16" t="str">
        <f t="shared" si="99"/>
        <v>Xaxis Premium_XAXIS-XP-UAP-I</v>
      </c>
      <c r="AC540" s="16" t="str">
        <f>VLOOKUP($U540,Sheet3!$A$1:$D$438,3,FALSE)</f>
        <v>02.03.2016</v>
      </c>
      <c r="AD540" s="16" t="str">
        <f>VLOOKUP($U540,Sheet3!$A$1:$D$438,4,FALSE)</f>
        <v>13.03.2016</v>
      </c>
      <c r="AE540" s="20" t="str">
        <f t="shared" si="100"/>
        <v>Xaxis Premium_XAXIS-XP-UAP-I_März 2016</v>
      </c>
      <c r="AF540" s="20" t="s">
        <v>415</v>
      </c>
      <c r="AG540" s="20" t="str">
        <f t="shared" si="101"/>
        <v>Xaxis Premium</v>
      </c>
      <c r="AH540" s="20" t="s">
        <v>420</v>
      </c>
      <c r="AI540" s="21">
        <f t="shared" si="93"/>
        <v>12</v>
      </c>
      <c r="AJ540" s="21">
        <f t="shared" si="94"/>
        <v>432</v>
      </c>
      <c r="AK540" s="22">
        <f t="shared" si="95"/>
        <v>36000</v>
      </c>
      <c r="AL540" s="20" t="s">
        <v>667</v>
      </c>
      <c r="AM540" s="20">
        <f>$AJ540*VLOOKUP($AL540,Sheet2!$C$1:$D$66,2,FALSE)</f>
        <v>121.05244496355238</v>
      </c>
    </row>
    <row r="541" spans="1:39" x14ac:dyDescent="0.25">
      <c r="A541" s="1">
        <v>42466</v>
      </c>
      <c r="B541" s="2">
        <v>18330</v>
      </c>
      <c r="C541" s="3">
        <v>0</v>
      </c>
      <c r="D541" s="4">
        <v>3</v>
      </c>
      <c r="E541" s="5" t="s">
        <v>41</v>
      </c>
      <c r="F541" s="6">
        <v>280.89999999999998</v>
      </c>
      <c r="G541" s="7" t="s">
        <v>22</v>
      </c>
      <c r="H541" s="8" t="s">
        <v>23</v>
      </c>
      <c r="I541" s="9">
        <v>29.719000000000001</v>
      </c>
      <c r="J541" s="6">
        <v>0</v>
      </c>
      <c r="K541" s="6">
        <v>52.3</v>
      </c>
      <c r="L541" s="6">
        <v>653.79999999999995</v>
      </c>
      <c r="M541" s="6">
        <v>706.1</v>
      </c>
      <c r="N541" s="10" t="s">
        <v>38</v>
      </c>
      <c r="O541" s="10" t="s">
        <v>161</v>
      </c>
      <c r="P541" s="11" t="s">
        <v>32</v>
      </c>
      <c r="Q541" s="11" t="s">
        <v>37</v>
      </c>
      <c r="R541" s="1">
        <v>42370</v>
      </c>
      <c r="S541" s="1">
        <v>42593</v>
      </c>
      <c r="T541" s="12" t="s">
        <v>25</v>
      </c>
      <c r="U541" s="13" t="s">
        <v>239</v>
      </c>
      <c r="V541" s="13" t="s">
        <v>114</v>
      </c>
      <c r="W541" t="s">
        <v>188</v>
      </c>
      <c r="X541" s="16" t="str">
        <f t="shared" si="96"/>
        <v xml:space="preserve">MEC (Switzerland) - CHE - Bongrain - 2016_A_deux_c'est_mieux_cw6-10 - </v>
      </c>
      <c r="Y541" s="17" t="s">
        <v>410</v>
      </c>
      <c r="Z541" s="16" t="str">
        <f t="shared" si="97"/>
        <v>Mediacom (Switzerland)</v>
      </c>
      <c r="AA541" s="16" t="str">
        <f t="shared" si="98"/>
        <v>MEC (Switzerland) - CHE - Bongrain</v>
      </c>
      <c r="AB541" s="16" t="str">
        <f t="shared" si="99"/>
        <v>Xaxis Mobile_XAXIS-XM-MRT-D</v>
      </c>
      <c r="AC541" s="16" t="str">
        <f>VLOOKUP($U541,Sheet3!$A$1:$D$438,3,FALSE)</f>
        <v>08.02.2016</v>
      </c>
      <c r="AD541" s="16" t="str">
        <f>VLOOKUP($U541,Sheet3!$A$1:$D$438,4,FALSE)</f>
        <v>13.03.2016</v>
      </c>
      <c r="AE541" s="20" t="str">
        <f t="shared" si="100"/>
        <v>Xaxis Mobile_XAXIS-XM-MRT-D_März 2016</v>
      </c>
      <c r="AF541" s="20" t="s">
        <v>416</v>
      </c>
      <c r="AG541" s="20" t="str">
        <f t="shared" si="101"/>
        <v>Xaxis Mobile</v>
      </c>
      <c r="AH541" s="20" t="s">
        <v>420</v>
      </c>
      <c r="AI541" s="21">
        <f t="shared" si="93"/>
        <v>21.999394326861601</v>
      </c>
      <c r="AJ541" s="21">
        <f t="shared" si="94"/>
        <v>653.79999999999995</v>
      </c>
      <c r="AK541" s="22">
        <f t="shared" si="95"/>
        <v>29719</v>
      </c>
      <c r="AL541" s="20" t="s">
        <v>674</v>
      </c>
      <c r="AM541" s="20">
        <f>$AJ541*VLOOKUP($AL541,Sheet2!$C$1:$D$66,2,FALSE)</f>
        <v>156.91199999999998</v>
      </c>
    </row>
    <row r="542" spans="1:39" x14ac:dyDescent="0.25">
      <c r="A542" s="1">
        <v>42466</v>
      </c>
      <c r="B542" s="2">
        <v>18330</v>
      </c>
      <c r="C542" s="3">
        <v>0</v>
      </c>
      <c r="D542" s="4">
        <v>4</v>
      </c>
      <c r="E542" s="5" t="s">
        <v>45</v>
      </c>
      <c r="F542" s="6">
        <v>58.87</v>
      </c>
      <c r="G542" s="7" t="s">
        <v>22</v>
      </c>
      <c r="H542" s="8" t="s">
        <v>23</v>
      </c>
      <c r="I542" s="9">
        <v>15.254</v>
      </c>
      <c r="J542" s="6">
        <v>0</v>
      </c>
      <c r="K542" s="6">
        <v>26.85</v>
      </c>
      <c r="L542" s="6">
        <v>335.6</v>
      </c>
      <c r="M542" s="6">
        <v>362.45</v>
      </c>
      <c r="N542" s="10" t="s">
        <v>38</v>
      </c>
      <c r="O542" s="10" t="s">
        <v>161</v>
      </c>
      <c r="P542" s="11" t="s">
        <v>32</v>
      </c>
      <c r="Q542" s="11" t="s">
        <v>37</v>
      </c>
      <c r="R542" s="1">
        <v>42370</v>
      </c>
      <c r="S542" s="1">
        <v>42593</v>
      </c>
      <c r="T542" s="12" t="s">
        <v>25</v>
      </c>
      <c r="U542" s="13" t="s">
        <v>239</v>
      </c>
      <c r="V542" s="13" t="s">
        <v>114</v>
      </c>
      <c r="W542" t="s">
        <v>188</v>
      </c>
      <c r="X542" s="16" t="str">
        <f t="shared" si="96"/>
        <v xml:space="preserve">MEC (Switzerland) - CHE - Bongrain - 2016_A_deux_c'est_mieux_cw6-10 - </v>
      </c>
      <c r="Y542" s="17" t="s">
        <v>410</v>
      </c>
      <c r="Z542" s="16" t="str">
        <f t="shared" si="97"/>
        <v>Mediacom (Switzerland)</v>
      </c>
      <c r="AA542" s="16" t="str">
        <f t="shared" si="98"/>
        <v>MEC (Switzerland) - CHE - Bongrain</v>
      </c>
      <c r="AB542" s="16" t="str">
        <f t="shared" si="99"/>
        <v>Xaxis Mobile_XAXIS-XM-MRT-F</v>
      </c>
      <c r="AC542" s="16" t="str">
        <f>VLOOKUP($U542,Sheet3!$A$1:$D$438,3,FALSE)</f>
        <v>08.02.2016</v>
      </c>
      <c r="AD542" s="16" t="str">
        <f>VLOOKUP($U542,Sheet3!$A$1:$D$438,4,FALSE)</f>
        <v>13.03.2016</v>
      </c>
      <c r="AE542" s="20" t="str">
        <f t="shared" si="100"/>
        <v>Xaxis Mobile_XAXIS-XM-MRT-F_März 2016</v>
      </c>
      <c r="AF542" s="20" t="s">
        <v>416</v>
      </c>
      <c r="AG542" s="20" t="str">
        <f t="shared" si="101"/>
        <v>Xaxis Mobile</v>
      </c>
      <c r="AH542" s="20" t="s">
        <v>420</v>
      </c>
      <c r="AI542" s="21">
        <f t="shared" si="93"/>
        <v>22.000786678903896</v>
      </c>
      <c r="AJ542" s="21">
        <f t="shared" si="94"/>
        <v>335.6</v>
      </c>
      <c r="AK542" s="22">
        <f t="shared" si="95"/>
        <v>15254</v>
      </c>
      <c r="AL542" s="20" t="s">
        <v>674</v>
      </c>
      <c r="AM542" s="20">
        <f>$AJ542*VLOOKUP($AL542,Sheet2!$C$1:$D$66,2,FALSE)</f>
        <v>80.543999999999997</v>
      </c>
    </row>
    <row r="543" spans="1:39" x14ac:dyDescent="0.25">
      <c r="A543" s="1">
        <v>42466</v>
      </c>
      <c r="B543" s="2">
        <v>18330</v>
      </c>
      <c r="C543" s="3">
        <v>0</v>
      </c>
      <c r="D543" s="4">
        <v>1</v>
      </c>
      <c r="E543" s="5" t="s">
        <v>53</v>
      </c>
      <c r="F543" s="6">
        <v>662.44</v>
      </c>
      <c r="G543" s="7" t="s">
        <v>22</v>
      </c>
      <c r="H543" s="8" t="s">
        <v>23</v>
      </c>
      <c r="I543" s="9">
        <v>104.051</v>
      </c>
      <c r="J543" s="6">
        <v>0</v>
      </c>
      <c r="K543" s="6">
        <v>158.15</v>
      </c>
      <c r="L543" s="6">
        <v>1976.95</v>
      </c>
      <c r="M543" s="6">
        <v>2135.1</v>
      </c>
      <c r="N543" s="10" t="s">
        <v>38</v>
      </c>
      <c r="O543" s="10" t="s">
        <v>161</v>
      </c>
      <c r="P543" s="11" t="s">
        <v>32</v>
      </c>
      <c r="Q543" s="11" t="s">
        <v>52</v>
      </c>
      <c r="R543" s="1">
        <v>42370</v>
      </c>
      <c r="S543" s="1">
        <v>42593</v>
      </c>
      <c r="T543" s="12" t="s">
        <v>25</v>
      </c>
      <c r="U543" s="13" t="s">
        <v>239</v>
      </c>
      <c r="V543" s="13" t="s">
        <v>114</v>
      </c>
      <c r="W543" t="s">
        <v>188</v>
      </c>
      <c r="X543" s="16" t="str">
        <f t="shared" si="96"/>
        <v xml:space="preserve">MEC (Switzerland) - CHE - Bongrain - 2016_A_deux_c'est_mieux_cw6-10 - </v>
      </c>
      <c r="Y543" s="17" t="s">
        <v>410</v>
      </c>
      <c r="Z543" s="16" t="str">
        <f t="shared" si="97"/>
        <v>Mediacom (Switzerland)</v>
      </c>
      <c r="AA543" s="16" t="str">
        <f t="shared" si="98"/>
        <v>MEC (Switzerland) - CHE - Bongrain</v>
      </c>
      <c r="AB543" s="16" t="str">
        <f t="shared" si="99"/>
        <v>Xaxis Premium_XAXIS-XP-HP-D</v>
      </c>
      <c r="AC543" s="16" t="str">
        <f>VLOOKUP($U543,Sheet3!$A$1:$D$438,3,FALSE)</f>
        <v>08.02.2016</v>
      </c>
      <c r="AD543" s="16" t="str">
        <f>VLOOKUP($U543,Sheet3!$A$1:$D$438,4,FALSE)</f>
        <v>13.03.2016</v>
      </c>
      <c r="AE543" s="20" t="str">
        <f t="shared" si="100"/>
        <v>Xaxis Premium_XAXIS-XP-HP-D_März 2016</v>
      </c>
      <c r="AF543" s="20" t="s">
        <v>415</v>
      </c>
      <c r="AG543" s="20" t="str">
        <f t="shared" si="101"/>
        <v>Xaxis Premium</v>
      </c>
      <c r="AH543" s="20" t="s">
        <v>420</v>
      </c>
      <c r="AI543" s="21">
        <f t="shared" si="93"/>
        <v>18.999817397237894</v>
      </c>
      <c r="AJ543" s="21">
        <f t="shared" si="94"/>
        <v>1976.95</v>
      </c>
      <c r="AK543" s="22">
        <f t="shared" si="95"/>
        <v>104051</v>
      </c>
      <c r="AL543" s="20" t="s">
        <v>669</v>
      </c>
      <c r="AM543" s="20">
        <f>$AJ543*VLOOKUP($AL543,Sheet2!$C$1:$D$66,2,FALSE)</f>
        <v>745.47217605840478</v>
      </c>
    </row>
    <row r="544" spans="1:39" x14ac:dyDescent="0.25">
      <c r="A544" s="1">
        <v>42466</v>
      </c>
      <c r="B544" s="2">
        <v>18330</v>
      </c>
      <c r="C544" s="3">
        <v>0</v>
      </c>
      <c r="D544" s="4">
        <v>2</v>
      </c>
      <c r="E544" s="5" t="s">
        <v>59</v>
      </c>
      <c r="F544" s="6">
        <v>123.12</v>
      </c>
      <c r="G544" s="7" t="s">
        <v>22</v>
      </c>
      <c r="H544" s="8" t="s">
        <v>23</v>
      </c>
      <c r="I544" s="9">
        <v>21.288</v>
      </c>
      <c r="J544" s="6">
        <v>0</v>
      </c>
      <c r="K544" s="6">
        <v>32.35</v>
      </c>
      <c r="L544" s="6">
        <v>404.45</v>
      </c>
      <c r="M544" s="6">
        <v>436.8</v>
      </c>
      <c r="N544" s="10" t="s">
        <v>38</v>
      </c>
      <c r="O544" s="10" t="s">
        <v>161</v>
      </c>
      <c r="P544" s="11" t="s">
        <v>32</v>
      </c>
      <c r="Q544" s="11" t="s">
        <v>52</v>
      </c>
      <c r="R544" s="1">
        <v>42370</v>
      </c>
      <c r="S544" s="1">
        <v>42593</v>
      </c>
      <c r="T544" s="12" t="s">
        <v>25</v>
      </c>
      <c r="U544" s="13" t="s">
        <v>239</v>
      </c>
      <c r="V544" s="13" t="s">
        <v>114</v>
      </c>
      <c r="W544" t="s">
        <v>188</v>
      </c>
      <c r="X544" s="16" t="str">
        <f t="shared" si="96"/>
        <v xml:space="preserve">MEC (Switzerland) - CHE - Bongrain - 2016_A_deux_c'est_mieux_cw6-10 - </v>
      </c>
      <c r="Y544" s="17" t="s">
        <v>410</v>
      </c>
      <c r="Z544" s="16" t="str">
        <f t="shared" si="97"/>
        <v>Mediacom (Switzerland)</v>
      </c>
      <c r="AA544" s="16" t="str">
        <f t="shared" si="98"/>
        <v>MEC (Switzerland) - CHE - Bongrain</v>
      </c>
      <c r="AB544" s="16" t="str">
        <f t="shared" si="99"/>
        <v>Xaxis Premium_XAXIS-XP-HP-F</v>
      </c>
      <c r="AC544" s="16" t="str">
        <f>VLOOKUP($U544,Sheet3!$A$1:$D$438,3,FALSE)</f>
        <v>08.02.2016</v>
      </c>
      <c r="AD544" s="16" t="str">
        <f>VLOOKUP($U544,Sheet3!$A$1:$D$438,4,FALSE)</f>
        <v>13.03.2016</v>
      </c>
      <c r="AE544" s="20" t="str">
        <f t="shared" si="100"/>
        <v>Xaxis Premium_XAXIS-XP-HP-F_März 2016</v>
      </c>
      <c r="AF544" s="20" t="s">
        <v>415</v>
      </c>
      <c r="AG544" s="20" t="str">
        <f t="shared" si="101"/>
        <v>Xaxis Premium</v>
      </c>
      <c r="AH544" s="20" t="s">
        <v>420</v>
      </c>
      <c r="AI544" s="21">
        <f t="shared" ref="AI544:AI607" si="102">(AJ544/AK544)*1000</f>
        <v>18.998966553927094</v>
      </c>
      <c r="AJ544" s="21">
        <f t="shared" ref="AJ544:AJ607" si="103">L544</f>
        <v>404.45</v>
      </c>
      <c r="AK544" s="22">
        <f t="shared" ref="AK544:AK607" si="104">I544*1000</f>
        <v>21288</v>
      </c>
      <c r="AL544" s="20" t="s">
        <v>669</v>
      </c>
      <c r="AM544" s="20">
        <f>$AJ544*VLOOKUP($AL544,Sheet2!$C$1:$D$66,2,FALSE)</f>
        <v>152.51079774745025</v>
      </c>
    </row>
    <row r="545" spans="1:39" x14ac:dyDescent="0.25">
      <c r="A545" s="1">
        <v>42466</v>
      </c>
      <c r="B545" s="2">
        <v>18331</v>
      </c>
      <c r="C545" s="3">
        <v>0</v>
      </c>
      <c r="D545" s="4">
        <v>5</v>
      </c>
      <c r="E545" s="5" t="s">
        <v>41</v>
      </c>
      <c r="F545" s="6">
        <v>827.13</v>
      </c>
      <c r="G545" s="7" t="s">
        <v>22</v>
      </c>
      <c r="H545" s="8" t="s">
        <v>23</v>
      </c>
      <c r="I545" s="9">
        <v>87.510999999999996</v>
      </c>
      <c r="J545" s="6">
        <v>0</v>
      </c>
      <c r="K545" s="6">
        <v>182</v>
      </c>
      <c r="L545" s="6">
        <v>2275.3000000000002</v>
      </c>
      <c r="M545" s="6">
        <v>2457.3000000000002</v>
      </c>
      <c r="N545" s="10" t="s">
        <v>38</v>
      </c>
      <c r="O545" s="10" t="s">
        <v>161</v>
      </c>
      <c r="P545" s="11" t="s">
        <v>32</v>
      </c>
      <c r="Q545" s="11" t="s">
        <v>37</v>
      </c>
      <c r="R545" s="1">
        <v>42370</v>
      </c>
      <c r="S545" s="1">
        <v>42593</v>
      </c>
      <c r="T545" s="12" t="s">
        <v>25</v>
      </c>
      <c r="U545" s="13" t="s">
        <v>237</v>
      </c>
      <c r="V545" s="13" t="s">
        <v>114</v>
      </c>
      <c r="W545" t="s">
        <v>188</v>
      </c>
      <c r="X545" s="16" t="str">
        <f t="shared" si="96"/>
        <v xml:space="preserve">MEC (Switzerland) - CHE - Bongrain - 2016_Le_Fromage - </v>
      </c>
      <c r="Y545" s="17" t="s">
        <v>410</v>
      </c>
      <c r="Z545" s="16" t="str">
        <f t="shared" si="97"/>
        <v>Mediacom (Switzerland)</v>
      </c>
      <c r="AA545" s="16" t="str">
        <f t="shared" si="98"/>
        <v>MEC (Switzerland) - CHE - Bongrain</v>
      </c>
      <c r="AB545" s="16" t="str">
        <f t="shared" si="99"/>
        <v>Xaxis Mobile_XAXIS-XM-MRT-D</v>
      </c>
      <c r="AC545" s="16" t="str">
        <f>VLOOKUP($U545,Sheet3!$A$1:$D$438,3,FALSE)</f>
        <v>29.02.2016</v>
      </c>
      <c r="AD545" s="16" t="str">
        <f>VLOOKUP($U545,Sheet3!$A$1:$D$438,4,FALSE)</f>
        <v>03.04.2016</v>
      </c>
      <c r="AE545" s="20" t="str">
        <f t="shared" si="100"/>
        <v>Xaxis Mobile_XAXIS-XM-MRT-D_März 2016</v>
      </c>
      <c r="AF545" s="20" t="s">
        <v>416</v>
      </c>
      <c r="AG545" s="20" t="str">
        <f t="shared" si="101"/>
        <v>Xaxis Mobile</v>
      </c>
      <c r="AH545" s="20" t="s">
        <v>420</v>
      </c>
      <c r="AI545" s="21">
        <f t="shared" si="102"/>
        <v>26.000159979888245</v>
      </c>
      <c r="AJ545" s="21">
        <f t="shared" si="103"/>
        <v>2275.3000000000002</v>
      </c>
      <c r="AK545" s="22">
        <f t="shared" si="104"/>
        <v>87511</v>
      </c>
      <c r="AL545" s="20" t="s">
        <v>674</v>
      </c>
      <c r="AM545" s="20">
        <f>$AJ545*VLOOKUP($AL545,Sheet2!$C$1:$D$66,2,FALSE)</f>
        <v>546.072</v>
      </c>
    </row>
    <row r="546" spans="1:39" x14ac:dyDescent="0.25">
      <c r="A546" s="1">
        <v>42466</v>
      </c>
      <c r="B546" s="2">
        <v>18331</v>
      </c>
      <c r="C546" s="3">
        <v>0</v>
      </c>
      <c r="D546" s="4">
        <v>6</v>
      </c>
      <c r="E546" s="5" t="s">
        <v>45</v>
      </c>
      <c r="F546" s="6">
        <v>183.13</v>
      </c>
      <c r="G546" s="7" t="s">
        <v>22</v>
      </c>
      <c r="H546" s="8" t="s">
        <v>23</v>
      </c>
      <c r="I546" s="9">
        <v>47.448999999999998</v>
      </c>
      <c r="J546" s="6">
        <v>0</v>
      </c>
      <c r="K546" s="6">
        <v>98.7</v>
      </c>
      <c r="L546" s="6">
        <v>1233.6500000000001</v>
      </c>
      <c r="M546" s="6">
        <v>1332.35</v>
      </c>
      <c r="N546" s="10" t="s">
        <v>38</v>
      </c>
      <c r="O546" s="10" t="s">
        <v>161</v>
      </c>
      <c r="P546" s="11" t="s">
        <v>32</v>
      </c>
      <c r="Q546" s="11" t="s">
        <v>37</v>
      </c>
      <c r="R546" s="1">
        <v>42370</v>
      </c>
      <c r="S546" s="1">
        <v>42593</v>
      </c>
      <c r="T546" s="12" t="s">
        <v>25</v>
      </c>
      <c r="U546" s="13" t="s">
        <v>237</v>
      </c>
      <c r="V546" s="13" t="s">
        <v>114</v>
      </c>
      <c r="W546" t="s">
        <v>188</v>
      </c>
      <c r="X546" s="16" t="str">
        <f t="shared" si="96"/>
        <v xml:space="preserve">MEC (Switzerland) - CHE - Bongrain - 2016_Le_Fromage - </v>
      </c>
      <c r="Y546" s="17" t="s">
        <v>410</v>
      </c>
      <c r="Z546" s="16" t="str">
        <f t="shared" si="97"/>
        <v>Mediacom (Switzerland)</v>
      </c>
      <c r="AA546" s="16" t="str">
        <f t="shared" si="98"/>
        <v>MEC (Switzerland) - CHE - Bongrain</v>
      </c>
      <c r="AB546" s="16" t="str">
        <f t="shared" si="99"/>
        <v>Xaxis Mobile_XAXIS-XM-MRT-F</v>
      </c>
      <c r="AC546" s="16" t="str">
        <f>VLOOKUP($U546,Sheet3!$A$1:$D$438,3,FALSE)</f>
        <v>29.02.2016</v>
      </c>
      <c r="AD546" s="16" t="str">
        <f>VLOOKUP($U546,Sheet3!$A$1:$D$438,4,FALSE)</f>
        <v>03.04.2016</v>
      </c>
      <c r="AE546" s="20" t="str">
        <f t="shared" si="100"/>
        <v>Xaxis Mobile_XAXIS-XM-MRT-F_März 2016</v>
      </c>
      <c r="AF546" s="20" t="s">
        <v>416</v>
      </c>
      <c r="AG546" s="20" t="str">
        <f t="shared" si="101"/>
        <v>Xaxis Mobile</v>
      </c>
      <c r="AH546" s="20" t="s">
        <v>420</v>
      </c>
      <c r="AI546" s="21">
        <f t="shared" si="102"/>
        <v>25.999494193765941</v>
      </c>
      <c r="AJ546" s="21">
        <f t="shared" si="103"/>
        <v>1233.6500000000001</v>
      </c>
      <c r="AK546" s="22">
        <f t="shared" si="104"/>
        <v>47449</v>
      </c>
      <c r="AL546" s="20" t="s">
        <v>674</v>
      </c>
      <c r="AM546" s="20">
        <f>$AJ546*VLOOKUP($AL546,Sheet2!$C$1:$D$66,2,FALSE)</f>
        <v>296.07600000000002</v>
      </c>
    </row>
    <row r="547" spans="1:39" x14ac:dyDescent="0.25">
      <c r="A547" s="1">
        <v>42466</v>
      </c>
      <c r="B547" s="2">
        <v>18331</v>
      </c>
      <c r="C547" s="3">
        <v>0</v>
      </c>
      <c r="D547" s="4">
        <v>1</v>
      </c>
      <c r="E547" s="5" t="s">
        <v>53</v>
      </c>
      <c r="F547" s="6">
        <v>1010.94</v>
      </c>
      <c r="G547" s="7" t="s">
        <v>22</v>
      </c>
      <c r="H547" s="8" t="s">
        <v>23</v>
      </c>
      <c r="I547" s="9">
        <v>158.791</v>
      </c>
      <c r="J547" s="6">
        <v>0</v>
      </c>
      <c r="K547" s="6">
        <v>241.35</v>
      </c>
      <c r="L547" s="6">
        <v>3017.05</v>
      </c>
      <c r="M547" s="6">
        <v>3258.4</v>
      </c>
      <c r="N547" s="10" t="s">
        <v>38</v>
      </c>
      <c r="O547" s="10" t="s">
        <v>161</v>
      </c>
      <c r="P547" s="11" t="s">
        <v>32</v>
      </c>
      <c r="Q547" s="11" t="s">
        <v>52</v>
      </c>
      <c r="R547" s="1">
        <v>42370</v>
      </c>
      <c r="S547" s="1">
        <v>42593</v>
      </c>
      <c r="T547" s="12" t="s">
        <v>25</v>
      </c>
      <c r="U547" s="13" t="s">
        <v>237</v>
      </c>
      <c r="V547" s="13" t="s">
        <v>114</v>
      </c>
      <c r="W547" t="s">
        <v>188</v>
      </c>
      <c r="X547" s="16" t="str">
        <f t="shared" si="96"/>
        <v xml:space="preserve">MEC (Switzerland) - CHE - Bongrain - 2016_Le_Fromage - </v>
      </c>
      <c r="Y547" s="17" t="s">
        <v>410</v>
      </c>
      <c r="Z547" s="16" t="str">
        <f t="shared" si="97"/>
        <v>Mediacom (Switzerland)</v>
      </c>
      <c r="AA547" s="16" t="str">
        <f t="shared" si="98"/>
        <v>MEC (Switzerland) - CHE - Bongrain</v>
      </c>
      <c r="AB547" s="16" t="str">
        <f t="shared" si="99"/>
        <v>Xaxis Premium_XAXIS-XP-HP-D</v>
      </c>
      <c r="AC547" s="16" t="str">
        <f>VLOOKUP($U547,Sheet3!$A$1:$D$438,3,FALSE)</f>
        <v>29.02.2016</v>
      </c>
      <c r="AD547" s="16" t="str">
        <f>VLOOKUP($U547,Sheet3!$A$1:$D$438,4,FALSE)</f>
        <v>03.04.2016</v>
      </c>
      <c r="AE547" s="20" t="str">
        <f t="shared" si="100"/>
        <v>Xaxis Premium_XAXIS-XP-HP-D_März 2016</v>
      </c>
      <c r="AF547" s="20" t="s">
        <v>415</v>
      </c>
      <c r="AG547" s="20" t="str">
        <f t="shared" si="101"/>
        <v>Xaxis Premium</v>
      </c>
      <c r="AH547" s="20" t="s">
        <v>420</v>
      </c>
      <c r="AI547" s="21">
        <f t="shared" si="102"/>
        <v>19.000132249308841</v>
      </c>
      <c r="AJ547" s="21">
        <f t="shared" si="103"/>
        <v>3017.05</v>
      </c>
      <c r="AK547" s="22">
        <f t="shared" si="104"/>
        <v>158791</v>
      </c>
      <c r="AL547" s="20" t="s">
        <v>669</v>
      </c>
      <c r="AM547" s="20">
        <f>$AJ547*VLOOKUP($AL547,Sheet2!$C$1:$D$66,2,FALSE)</f>
        <v>1137.6751201482132</v>
      </c>
    </row>
    <row r="548" spans="1:39" x14ac:dyDescent="0.25">
      <c r="A548" s="1">
        <v>42466</v>
      </c>
      <c r="B548" s="2">
        <v>18331</v>
      </c>
      <c r="C548" s="3">
        <v>0</v>
      </c>
      <c r="D548" s="4">
        <v>3</v>
      </c>
      <c r="E548" s="5" t="s">
        <v>53</v>
      </c>
      <c r="F548" s="6">
        <v>749.19</v>
      </c>
      <c r="G548" s="7" t="s">
        <v>22</v>
      </c>
      <c r="H548" s="8" t="s">
        <v>23</v>
      </c>
      <c r="I548" s="9">
        <v>117.67700000000001</v>
      </c>
      <c r="J548" s="6">
        <v>0</v>
      </c>
      <c r="K548" s="6">
        <v>216.5</v>
      </c>
      <c r="L548" s="6">
        <v>2706.55</v>
      </c>
      <c r="M548" s="6">
        <v>2923.05</v>
      </c>
      <c r="N548" s="10" t="s">
        <v>38</v>
      </c>
      <c r="O548" s="10" t="s">
        <v>161</v>
      </c>
      <c r="P548" s="11" t="s">
        <v>32</v>
      </c>
      <c r="Q548" s="11" t="s">
        <v>52</v>
      </c>
      <c r="R548" s="1">
        <v>42370</v>
      </c>
      <c r="S548" s="1">
        <v>42593</v>
      </c>
      <c r="T548" s="12" t="s">
        <v>25</v>
      </c>
      <c r="U548" s="13" t="s">
        <v>237</v>
      </c>
      <c r="V548" s="13" t="s">
        <v>114</v>
      </c>
      <c r="W548" t="s">
        <v>188</v>
      </c>
      <c r="X548" s="16" t="str">
        <f t="shared" si="96"/>
        <v xml:space="preserve">MEC (Switzerland) - CHE - Bongrain - 2016_Le_Fromage - </v>
      </c>
      <c r="Y548" s="17" t="s">
        <v>410</v>
      </c>
      <c r="Z548" s="16" t="str">
        <f t="shared" si="97"/>
        <v>Mediacom (Switzerland)</v>
      </c>
      <c r="AA548" s="16" t="str">
        <f t="shared" si="98"/>
        <v>MEC (Switzerland) - CHE - Bongrain</v>
      </c>
      <c r="AB548" s="16" t="str">
        <f t="shared" si="99"/>
        <v>Xaxis Premium_XAXIS-XP-HP-D</v>
      </c>
      <c r="AC548" s="16" t="str">
        <f>VLOOKUP($U548,Sheet3!$A$1:$D$438,3,FALSE)</f>
        <v>29.02.2016</v>
      </c>
      <c r="AD548" s="16" t="str">
        <f>VLOOKUP($U548,Sheet3!$A$1:$D$438,4,FALSE)</f>
        <v>03.04.2016</v>
      </c>
      <c r="AE548" s="20" t="str">
        <f t="shared" si="100"/>
        <v>Xaxis Premium_XAXIS-XP-HP-D_März 2016</v>
      </c>
      <c r="AF548" s="20" t="s">
        <v>415</v>
      </c>
      <c r="AG548" s="20" t="str">
        <f t="shared" si="101"/>
        <v>Xaxis Premium</v>
      </c>
      <c r="AH548" s="20" t="s">
        <v>420</v>
      </c>
      <c r="AI548" s="21">
        <f t="shared" si="102"/>
        <v>22.999821545416694</v>
      </c>
      <c r="AJ548" s="21">
        <f t="shared" si="103"/>
        <v>2706.55</v>
      </c>
      <c r="AK548" s="22">
        <f t="shared" si="104"/>
        <v>117677</v>
      </c>
      <c r="AL548" s="20" t="s">
        <v>669</v>
      </c>
      <c r="AM548" s="20">
        <f>$AJ548*VLOOKUP($AL548,Sheet2!$C$1:$D$66,2,FALSE)</f>
        <v>1020.5911723163841</v>
      </c>
    </row>
    <row r="549" spans="1:39" x14ac:dyDescent="0.25">
      <c r="A549" s="1">
        <v>42466</v>
      </c>
      <c r="B549" s="2">
        <v>18331</v>
      </c>
      <c r="C549" s="3">
        <v>0</v>
      </c>
      <c r="D549" s="4">
        <v>2</v>
      </c>
      <c r="E549" s="5" t="s">
        <v>59</v>
      </c>
      <c r="F549" s="6">
        <v>434.91</v>
      </c>
      <c r="G549" s="7" t="s">
        <v>22</v>
      </c>
      <c r="H549" s="8" t="s">
        <v>23</v>
      </c>
      <c r="I549" s="9">
        <v>75.197000000000003</v>
      </c>
      <c r="J549" s="6">
        <v>0</v>
      </c>
      <c r="K549" s="6">
        <v>114.3</v>
      </c>
      <c r="L549" s="6">
        <v>1428.75</v>
      </c>
      <c r="M549" s="6">
        <v>1543.05</v>
      </c>
      <c r="N549" s="10" t="s">
        <v>38</v>
      </c>
      <c r="O549" s="10" t="s">
        <v>161</v>
      </c>
      <c r="P549" s="11" t="s">
        <v>32</v>
      </c>
      <c r="Q549" s="11" t="s">
        <v>52</v>
      </c>
      <c r="R549" s="1">
        <v>42370</v>
      </c>
      <c r="S549" s="1">
        <v>42593</v>
      </c>
      <c r="T549" s="12" t="s">
        <v>25</v>
      </c>
      <c r="U549" s="13" t="s">
        <v>237</v>
      </c>
      <c r="V549" s="13" t="s">
        <v>114</v>
      </c>
      <c r="W549" t="s">
        <v>188</v>
      </c>
      <c r="X549" s="16" t="str">
        <f t="shared" si="96"/>
        <v xml:space="preserve">MEC (Switzerland) - CHE - Bongrain - 2016_Le_Fromage - </v>
      </c>
      <c r="Y549" s="17" t="s">
        <v>410</v>
      </c>
      <c r="Z549" s="16" t="str">
        <f t="shared" si="97"/>
        <v>Mediacom (Switzerland)</v>
      </c>
      <c r="AA549" s="16" t="str">
        <f t="shared" si="98"/>
        <v>MEC (Switzerland) - CHE - Bongrain</v>
      </c>
      <c r="AB549" s="16" t="str">
        <f t="shared" si="99"/>
        <v>Xaxis Premium_XAXIS-XP-HP-F</v>
      </c>
      <c r="AC549" s="16" t="str">
        <f>VLOOKUP($U549,Sheet3!$A$1:$D$438,3,FALSE)</f>
        <v>29.02.2016</v>
      </c>
      <c r="AD549" s="16" t="str">
        <f>VLOOKUP($U549,Sheet3!$A$1:$D$438,4,FALSE)</f>
        <v>03.04.2016</v>
      </c>
      <c r="AE549" s="20" t="str">
        <f t="shared" si="100"/>
        <v>Xaxis Premium_XAXIS-XP-HP-F_März 2016</v>
      </c>
      <c r="AF549" s="20" t="s">
        <v>415</v>
      </c>
      <c r="AG549" s="20" t="str">
        <f t="shared" si="101"/>
        <v>Xaxis Premium</v>
      </c>
      <c r="AH549" s="20" t="s">
        <v>420</v>
      </c>
      <c r="AI549" s="21">
        <f t="shared" si="102"/>
        <v>19.000093088820034</v>
      </c>
      <c r="AJ549" s="21">
        <f t="shared" si="103"/>
        <v>1428.75</v>
      </c>
      <c r="AK549" s="22">
        <f t="shared" si="104"/>
        <v>75197</v>
      </c>
      <c r="AL549" s="20" t="s">
        <v>669</v>
      </c>
      <c r="AM549" s="20">
        <f>$AJ549*VLOOKUP($AL549,Sheet2!$C$1:$D$66,2,FALSE)</f>
        <v>538.7558469073299</v>
      </c>
    </row>
    <row r="550" spans="1:39" x14ac:dyDescent="0.25">
      <c r="A550" s="1">
        <v>42466</v>
      </c>
      <c r="B550" s="2">
        <v>18331</v>
      </c>
      <c r="C550" s="3">
        <v>0</v>
      </c>
      <c r="D550" s="4">
        <v>4</v>
      </c>
      <c r="E550" s="5" t="s">
        <v>59</v>
      </c>
      <c r="F550" s="6">
        <v>321.07</v>
      </c>
      <c r="G550" s="7" t="s">
        <v>22</v>
      </c>
      <c r="H550" s="8" t="s">
        <v>23</v>
      </c>
      <c r="I550" s="9">
        <v>55.514000000000003</v>
      </c>
      <c r="J550" s="6">
        <v>0</v>
      </c>
      <c r="K550" s="6">
        <v>102.15</v>
      </c>
      <c r="L550" s="6">
        <v>1276.8</v>
      </c>
      <c r="M550" s="6">
        <v>1378.95</v>
      </c>
      <c r="N550" s="10" t="s">
        <v>38</v>
      </c>
      <c r="O550" s="10" t="s">
        <v>161</v>
      </c>
      <c r="P550" s="11" t="s">
        <v>32</v>
      </c>
      <c r="Q550" s="11" t="s">
        <v>52</v>
      </c>
      <c r="R550" s="1">
        <v>42370</v>
      </c>
      <c r="S550" s="1">
        <v>42593</v>
      </c>
      <c r="T550" s="12" t="s">
        <v>25</v>
      </c>
      <c r="U550" s="13" t="s">
        <v>237</v>
      </c>
      <c r="V550" s="13" t="s">
        <v>114</v>
      </c>
      <c r="W550" t="s">
        <v>188</v>
      </c>
      <c r="X550" s="16" t="str">
        <f t="shared" si="96"/>
        <v xml:space="preserve">MEC (Switzerland) - CHE - Bongrain - 2016_Le_Fromage - </v>
      </c>
      <c r="Y550" s="17" t="s">
        <v>410</v>
      </c>
      <c r="Z550" s="16" t="str">
        <f t="shared" si="97"/>
        <v>Mediacom (Switzerland)</v>
      </c>
      <c r="AA550" s="16" t="str">
        <f t="shared" si="98"/>
        <v>MEC (Switzerland) - CHE - Bongrain</v>
      </c>
      <c r="AB550" s="16" t="str">
        <f t="shared" si="99"/>
        <v>Xaxis Premium_XAXIS-XP-HP-F</v>
      </c>
      <c r="AC550" s="16" t="str">
        <f>VLOOKUP($U550,Sheet3!$A$1:$D$438,3,FALSE)</f>
        <v>29.02.2016</v>
      </c>
      <c r="AD550" s="16" t="str">
        <f>VLOOKUP($U550,Sheet3!$A$1:$D$438,4,FALSE)</f>
        <v>03.04.2016</v>
      </c>
      <c r="AE550" s="20" t="str">
        <f t="shared" si="100"/>
        <v>Xaxis Premium_XAXIS-XP-HP-F_März 2016</v>
      </c>
      <c r="AF550" s="20" t="s">
        <v>415</v>
      </c>
      <c r="AG550" s="20" t="str">
        <f t="shared" si="101"/>
        <v>Xaxis Premium</v>
      </c>
      <c r="AH550" s="20" t="s">
        <v>420</v>
      </c>
      <c r="AI550" s="21">
        <f t="shared" si="102"/>
        <v>22.999603703570269</v>
      </c>
      <c r="AJ550" s="21">
        <f t="shared" si="103"/>
        <v>1276.8</v>
      </c>
      <c r="AK550" s="22">
        <f t="shared" si="104"/>
        <v>55514</v>
      </c>
      <c r="AL550" s="20" t="s">
        <v>669</v>
      </c>
      <c r="AM550" s="20">
        <f>$AJ550*VLOOKUP($AL550,Sheet2!$C$1:$D$66,2,FALSE)</f>
        <v>481.45824345146372</v>
      </c>
    </row>
    <row r="551" spans="1:39" x14ac:dyDescent="0.25">
      <c r="A551" s="1">
        <v>42466</v>
      </c>
      <c r="B551" s="2">
        <v>18332</v>
      </c>
      <c r="C551" s="3">
        <v>0</v>
      </c>
      <c r="D551" s="4">
        <v>1</v>
      </c>
      <c r="E551" s="5" t="s">
        <v>41</v>
      </c>
      <c r="F551" s="6">
        <v>522.65</v>
      </c>
      <c r="G551" s="7" t="s">
        <v>22</v>
      </c>
      <c r="H551" s="8" t="s">
        <v>23</v>
      </c>
      <c r="I551" s="9">
        <v>55.296999999999997</v>
      </c>
      <c r="J551" s="6">
        <v>0</v>
      </c>
      <c r="K551" s="6">
        <v>115</v>
      </c>
      <c r="L551" s="6">
        <v>1437.7</v>
      </c>
      <c r="M551" s="6">
        <v>1552.7</v>
      </c>
      <c r="N551" s="10" t="s">
        <v>116</v>
      </c>
      <c r="O551" s="10" t="s">
        <v>161</v>
      </c>
      <c r="P551" s="11" t="s">
        <v>32</v>
      </c>
      <c r="Q551" s="11" t="s">
        <v>37</v>
      </c>
      <c r="R551" s="1">
        <v>42370</v>
      </c>
      <c r="S551" s="1">
        <v>42593</v>
      </c>
      <c r="T551" s="12" t="s">
        <v>25</v>
      </c>
      <c r="U551" s="13" t="s">
        <v>357</v>
      </c>
      <c r="V551" s="13" t="s">
        <v>114</v>
      </c>
      <c r="W551" t="s">
        <v>200</v>
      </c>
      <c r="X551" s="16" t="str">
        <f t="shared" si="96"/>
        <v xml:space="preserve">Mediacom (Switzerland) - CHE - Savencia Fromage &amp; Dairy (Bongrain) - 2016_Tartare_Around_the_World_KW_12-16 - </v>
      </c>
      <c r="Y551" s="17" t="s">
        <v>410</v>
      </c>
      <c r="Z551" s="16" t="str">
        <f t="shared" si="97"/>
        <v>Mediacom (Switzerland)</v>
      </c>
      <c r="AA551" s="16" t="str">
        <f t="shared" si="98"/>
        <v>Mediacom (Switzerland) - CHE - Savencia Fromage &amp; Dairy (Bongrain)</v>
      </c>
      <c r="AB551" s="16" t="str">
        <f t="shared" si="99"/>
        <v>Xaxis Mobile_XAXIS-XM-MRT-D</v>
      </c>
      <c r="AC551" s="16" t="str">
        <f>VLOOKUP($U551,Sheet3!$A$1:$D$438,3,FALSE)</f>
        <v>21.03.2016</v>
      </c>
      <c r="AD551" s="16" t="str">
        <f>VLOOKUP($U551,Sheet3!$A$1:$D$438,4,FALSE)</f>
        <v>24.04.2016</v>
      </c>
      <c r="AE551" s="20" t="str">
        <f t="shared" si="100"/>
        <v>Xaxis Mobile_XAXIS-XM-MRT-D_März 2016</v>
      </c>
      <c r="AF551" s="20" t="s">
        <v>416</v>
      </c>
      <c r="AG551" s="20" t="str">
        <f t="shared" si="101"/>
        <v>Xaxis Mobile</v>
      </c>
      <c r="AH551" s="20" t="s">
        <v>420</v>
      </c>
      <c r="AI551" s="21">
        <f t="shared" si="102"/>
        <v>25.999602148398647</v>
      </c>
      <c r="AJ551" s="21">
        <f t="shared" si="103"/>
        <v>1437.7</v>
      </c>
      <c r="AK551" s="22">
        <f t="shared" si="104"/>
        <v>55297</v>
      </c>
      <c r="AL551" s="20" t="s">
        <v>674</v>
      </c>
      <c r="AM551" s="20">
        <f>$AJ551*VLOOKUP($AL551,Sheet2!$C$1:$D$66,2,FALSE)</f>
        <v>345.048</v>
      </c>
    </row>
    <row r="552" spans="1:39" x14ac:dyDescent="0.25">
      <c r="A552" s="1">
        <v>42466</v>
      </c>
      <c r="B552" s="2">
        <v>18332</v>
      </c>
      <c r="C552" s="3">
        <v>0</v>
      </c>
      <c r="D552" s="4">
        <v>2</v>
      </c>
      <c r="E552" s="5" t="s">
        <v>45</v>
      </c>
      <c r="F552" s="6">
        <v>18.149999999999999</v>
      </c>
      <c r="G552" s="7" t="s">
        <v>22</v>
      </c>
      <c r="H552" s="8" t="s">
        <v>23</v>
      </c>
      <c r="I552" s="9">
        <v>4.7030000000000003</v>
      </c>
      <c r="J552" s="6">
        <v>0</v>
      </c>
      <c r="K552" s="6">
        <v>9.8000000000000007</v>
      </c>
      <c r="L552" s="6">
        <v>122.3</v>
      </c>
      <c r="M552" s="6">
        <v>132.1</v>
      </c>
      <c r="N552" s="10" t="s">
        <v>116</v>
      </c>
      <c r="O552" s="10" t="s">
        <v>161</v>
      </c>
      <c r="P552" s="11" t="s">
        <v>32</v>
      </c>
      <c r="Q552" s="11" t="s">
        <v>37</v>
      </c>
      <c r="R552" s="1">
        <v>42370</v>
      </c>
      <c r="S552" s="1">
        <v>42593</v>
      </c>
      <c r="T552" s="12" t="s">
        <v>25</v>
      </c>
      <c r="U552" s="13" t="s">
        <v>357</v>
      </c>
      <c r="V552" s="13" t="s">
        <v>114</v>
      </c>
      <c r="W552" t="s">
        <v>200</v>
      </c>
      <c r="X552" s="16" t="str">
        <f t="shared" si="96"/>
        <v xml:space="preserve">Mediacom (Switzerland) - CHE - Savencia Fromage &amp; Dairy (Bongrain) - 2016_Tartare_Around_the_World_KW_12-16 - </v>
      </c>
      <c r="Y552" s="17" t="s">
        <v>410</v>
      </c>
      <c r="Z552" s="16" t="str">
        <f t="shared" si="97"/>
        <v>Mediacom (Switzerland)</v>
      </c>
      <c r="AA552" s="16" t="str">
        <f t="shared" si="98"/>
        <v>Mediacom (Switzerland) - CHE - Savencia Fromage &amp; Dairy (Bongrain)</v>
      </c>
      <c r="AB552" s="16" t="str">
        <f t="shared" si="99"/>
        <v>Xaxis Mobile_XAXIS-XM-MRT-F</v>
      </c>
      <c r="AC552" s="16" t="str">
        <f>VLOOKUP($U552,Sheet3!$A$1:$D$438,3,FALSE)</f>
        <v>21.03.2016</v>
      </c>
      <c r="AD552" s="16" t="str">
        <f>VLOOKUP($U552,Sheet3!$A$1:$D$438,4,FALSE)</f>
        <v>24.04.2016</v>
      </c>
      <c r="AE552" s="20" t="str">
        <f t="shared" si="100"/>
        <v>Xaxis Mobile_XAXIS-XM-MRT-F_März 2016</v>
      </c>
      <c r="AF552" s="20" t="s">
        <v>416</v>
      </c>
      <c r="AG552" s="20" t="str">
        <f t="shared" si="101"/>
        <v>Xaxis Mobile</v>
      </c>
      <c r="AH552" s="20" t="s">
        <v>420</v>
      </c>
      <c r="AI552" s="21">
        <f t="shared" si="102"/>
        <v>26.004677865192427</v>
      </c>
      <c r="AJ552" s="21">
        <f t="shared" si="103"/>
        <v>122.3</v>
      </c>
      <c r="AK552" s="22">
        <f t="shared" si="104"/>
        <v>4703</v>
      </c>
      <c r="AL552" s="20" t="s">
        <v>674</v>
      </c>
      <c r="AM552" s="20">
        <f>$AJ552*VLOOKUP($AL552,Sheet2!$C$1:$D$66,2,FALSE)</f>
        <v>29.351999999999997</v>
      </c>
    </row>
    <row r="553" spans="1:39" x14ac:dyDescent="0.25">
      <c r="A553" s="1">
        <v>42466</v>
      </c>
      <c r="B553" s="2">
        <v>18332</v>
      </c>
      <c r="C553" s="3">
        <v>0</v>
      </c>
      <c r="D553" s="4">
        <v>3</v>
      </c>
      <c r="E553" s="5" t="s">
        <v>53</v>
      </c>
      <c r="F553" s="6">
        <v>345.3</v>
      </c>
      <c r="G553" s="7" t="s">
        <v>22</v>
      </c>
      <c r="H553" s="8" t="s">
        <v>23</v>
      </c>
      <c r="I553" s="9">
        <v>54.237000000000002</v>
      </c>
      <c r="J553" s="6">
        <v>0</v>
      </c>
      <c r="K553" s="6">
        <v>82.45</v>
      </c>
      <c r="L553" s="6">
        <v>1030.5</v>
      </c>
      <c r="M553" s="6">
        <v>1112.95</v>
      </c>
      <c r="N553" s="10" t="s">
        <v>116</v>
      </c>
      <c r="O553" s="10" t="s">
        <v>161</v>
      </c>
      <c r="P553" s="11" t="s">
        <v>32</v>
      </c>
      <c r="Q553" s="11" t="s">
        <v>52</v>
      </c>
      <c r="R553" s="1">
        <v>42370</v>
      </c>
      <c r="S553" s="1">
        <v>42593</v>
      </c>
      <c r="T553" s="12" t="s">
        <v>25</v>
      </c>
      <c r="U553" s="13" t="s">
        <v>357</v>
      </c>
      <c r="V553" s="13" t="s">
        <v>114</v>
      </c>
      <c r="W553" t="s">
        <v>200</v>
      </c>
      <c r="X553" s="16" t="str">
        <f t="shared" si="96"/>
        <v xml:space="preserve">Mediacom (Switzerland) - CHE - Savencia Fromage &amp; Dairy (Bongrain) - 2016_Tartare_Around_the_World_KW_12-16 - </v>
      </c>
      <c r="Y553" s="17" t="s">
        <v>410</v>
      </c>
      <c r="Z553" s="16" t="str">
        <f t="shared" si="97"/>
        <v>Mediacom (Switzerland)</v>
      </c>
      <c r="AA553" s="16" t="str">
        <f t="shared" si="98"/>
        <v>Mediacom (Switzerland) - CHE - Savencia Fromage &amp; Dairy (Bongrain)</v>
      </c>
      <c r="AB553" s="16" t="str">
        <f t="shared" si="99"/>
        <v>Xaxis Premium_XAXIS-XP-HP-D</v>
      </c>
      <c r="AC553" s="16" t="str">
        <f>VLOOKUP($U553,Sheet3!$A$1:$D$438,3,FALSE)</f>
        <v>21.03.2016</v>
      </c>
      <c r="AD553" s="16" t="str">
        <f>VLOOKUP($U553,Sheet3!$A$1:$D$438,4,FALSE)</f>
        <v>24.04.2016</v>
      </c>
      <c r="AE553" s="20" t="str">
        <f t="shared" si="100"/>
        <v>Xaxis Premium_XAXIS-XP-HP-D_März 2016</v>
      </c>
      <c r="AF553" s="20" t="s">
        <v>415</v>
      </c>
      <c r="AG553" s="20" t="str">
        <f t="shared" si="101"/>
        <v>Xaxis Premium</v>
      </c>
      <c r="AH553" s="20" t="s">
        <v>420</v>
      </c>
      <c r="AI553" s="21">
        <f t="shared" si="102"/>
        <v>18.999944687206153</v>
      </c>
      <c r="AJ553" s="21">
        <f t="shared" si="103"/>
        <v>1030.5</v>
      </c>
      <c r="AK553" s="22">
        <f t="shared" si="104"/>
        <v>54237</v>
      </c>
      <c r="AL553" s="20" t="s">
        <v>669</v>
      </c>
      <c r="AM553" s="20">
        <f>$AJ553*VLOOKUP($AL553,Sheet2!$C$1:$D$66,2,FALSE)</f>
        <v>388.58295729694032</v>
      </c>
    </row>
    <row r="554" spans="1:39" x14ac:dyDescent="0.25">
      <c r="A554" s="1">
        <v>42466</v>
      </c>
      <c r="B554" s="2">
        <v>18332</v>
      </c>
      <c r="C554" s="3">
        <v>0</v>
      </c>
      <c r="D554" s="4">
        <v>4</v>
      </c>
      <c r="E554" s="5" t="s">
        <v>59</v>
      </c>
      <c r="F554" s="6">
        <v>111.97</v>
      </c>
      <c r="G554" s="7" t="s">
        <v>22</v>
      </c>
      <c r="H554" s="8" t="s">
        <v>23</v>
      </c>
      <c r="I554" s="9">
        <v>19.36</v>
      </c>
      <c r="J554" s="6">
        <v>0</v>
      </c>
      <c r="K554" s="6">
        <v>29.45</v>
      </c>
      <c r="L554" s="6">
        <v>367.85</v>
      </c>
      <c r="M554" s="6">
        <v>397.3</v>
      </c>
      <c r="N554" s="10" t="s">
        <v>116</v>
      </c>
      <c r="O554" s="10" t="s">
        <v>161</v>
      </c>
      <c r="P554" s="11" t="s">
        <v>32</v>
      </c>
      <c r="Q554" s="11" t="s">
        <v>52</v>
      </c>
      <c r="R554" s="1">
        <v>42370</v>
      </c>
      <c r="S554" s="1">
        <v>42593</v>
      </c>
      <c r="T554" s="12" t="s">
        <v>25</v>
      </c>
      <c r="U554" s="13" t="s">
        <v>357</v>
      </c>
      <c r="V554" s="13" t="s">
        <v>114</v>
      </c>
      <c r="W554" t="s">
        <v>200</v>
      </c>
      <c r="X554" s="16" t="str">
        <f t="shared" si="96"/>
        <v xml:space="preserve">Mediacom (Switzerland) - CHE - Savencia Fromage &amp; Dairy (Bongrain) - 2016_Tartare_Around_the_World_KW_12-16 - </v>
      </c>
      <c r="Y554" s="17" t="s">
        <v>410</v>
      </c>
      <c r="Z554" s="16" t="str">
        <f t="shared" si="97"/>
        <v>Mediacom (Switzerland)</v>
      </c>
      <c r="AA554" s="16" t="str">
        <f t="shared" si="98"/>
        <v>Mediacom (Switzerland) - CHE - Savencia Fromage &amp; Dairy (Bongrain)</v>
      </c>
      <c r="AB554" s="16" t="str">
        <f t="shared" si="99"/>
        <v>Xaxis Premium_XAXIS-XP-HP-F</v>
      </c>
      <c r="AC554" s="16" t="str">
        <f>VLOOKUP($U554,Sheet3!$A$1:$D$438,3,FALSE)</f>
        <v>21.03.2016</v>
      </c>
      <c r="AD554" s="16" t="str">
        <f>VLOOKUP($U554,Sheet3!$A$1:$D$438,4,FALSE)</f>
        <v>24.04.2016</v>
      </c>
      <c r="AE554" s="20" t="str">
        <f t="shared" si="100"/>
        <v>Xaxis Premium_XAXIS-XP-HP-F_März 2016</v>
      </c>
      <c r="AF554" s="20" t="s">
        <v>415</v>
      </c>
      <c r="AG554" s="20" t="str">
        <f t="shared" si="101"/>
        <v>Xaxis Premium</v>
      </c>
      <c r="AH554" s="20" t="s">
        <v>420</v>
      </c>
      <c r="AI554" s="21">
        <f t="shared" si="102"/>
        <v>19.000516528925619</v>
      </c>
      <c r="AJ554" s="21">
        <f t="shared" si="103"/>
        <v>367.85</v>
      </c>
      <c r="AK554" s="22">
        <f t="shared" si="104"/>
        <v>19360</v>
      </c>
      <c r="AL554" s="20" t="s">
        <v>669</v>
      </c>
      <c r="AM554" s="20">
        <f>$AJ554*VLOOKUP($AL554,Sheet2!$C$1:$D$66,2,FALSE)</f>
        <v>138.70959809964046</v>
      </c>
    </row>
    <row r="555" spans="1:39" x14ac:dyDescent="0.25">
      <c r="A555" s="1">
        <v>42466</v>
      </c>
      <c r="B555" s="2">
        <v>18332</v>
      </c>
      <c r="C555" s="3">
        <v>0</v>
      </c>
      <c r="D555" s="4">
        <v>5</v>
      </c>
      <c r="E555" s="5" t="s">
        <v>65</v>
      </c>
      <c r="F555" s="6">
        <v>159.63999999999999</v>
      </c>
      <c r="G555" s="7" t="s">
        <v>22</v>
      </c>
      <c r="H555" s="8" t="s">
        <v>23</v>
      </c>
      <c r="I555" s="9">
        <v>21.538</v>
      </c>
      <c r="J555" s="6">
        <v>0</v>
      </c>
      <c r="K555" s="6">
        <v>41.35</v>
      </c>
      <c r="L555" s="6">
        <v>516.9</v>
      </c>
      <c r="M555" s="6">
        <v>558.25</v>
      </c>
      <c r="N555" s="10" t="s">
        <v>116</v>
      </c>
      <c r="O555" s="10" t="s">
        <v>161</v>
      </c>
      <c r="P555" s="11" t="s">
        <v>32</v>
      </c>
      <c r="Q555" s="11" t="s">
        <v>52</v>
      </c>
      <c r="R555" s="1">
        <v>42370</v>
      </c>
      <c r="S555" s="1">
        <v>42593</v>
      </c>
      <c r="T555" s="12" t="s">
        <v>25</v>
      </c>
      <c r="U555" s="13" t="s">
        <v>357</v>
      </c>
      <c r="V555" s="13" t="s">
        <v>114</v>
      </c>
      <c r="W555" t="s">
        <v>200</v>
      </c>
      <c r="X555" s="16" t="str">
        <f t="shared" si="96"/>
        <v xml:space="preserve">Mediacom (Switzerland) - CHE - Savencia Fromage &amp; Dairy (Bongrain) - 2016_Tartare_Around_the_World_KW_12-16 - </v>
      </c>
      <c r="Y555" s="17" t="s">
        <v>410</v>
      </c>
      <c r="Z555" s="16" t="str">
        <f t="shared" si="97"/>
        <v>Mediacom (Switzerland)</v>
      </c>
      <c r="AA555" s="16" t="str">
        <f t="shared" si="98"/>
        <v>Mediacom (Switzerland) - CHE - Savencia Fromage &amp; Dairy (Bongrain)</v>
      </c>
      <c r="AB555" s="16" t="str">
        <f t="shared" si="99"/>
        <v>Xaxis Premium_XAXIS-XP-WB-D</v>
      </c>
      <c r="AC555" s="16" t="str">
        <f>VLOOKUP($U555,Sheet3!$A$1:$D$438,3,FALSE)</f>
        <v>21.03.2016</v>
      </c>
      <c r="AD555" s="16" t="str">
        <f>VLOOKUP($U555,Sheet3!$A$1:$D$438,4,FALSE)</f>
        <v>24.04.2016</v>
      </c>
      <c r="AE555" s="20" t="str">
        <f t="shared" si="100"/>
        <v>Xaxis Premium_XAXIS-XP-WB-D_März 2016</v>
      </c>
      <c r="AF555" s="20" t="s">
        <v>415</v>
      </c>
      <c r="AG555" s="20" t="str">
        <f t="shared" si="101"/>
        <v>Xaxis Premium</v>
      </c>
      <c r="AH555" s="20" t="s">
        <v>420</v>
      </c>
      <c r="AI555" s="21">
        <f t="shared" si="102"/>
        <v>23.999442845203827</v>
      </c>
      <c r="AJ555" s="21">
        <f t="shared" si="103"/>
        <v>516.9</v>
      </c>
      <c r="AK555" s="22">
        <f t="shared" si="104"/>
        <v>21538</v>
      </c>
      <c r="AL555" s="20" t="s">
        <v>668</v>
      </c>
      <c r="AM555" s="20">
        <f>$AJ555*VLOOKUP($AL555,Sheet2!$C$1:$D$66,2,FALSE)</f>
        <v>209.58173186826585</v>
      </c>
    </row>
    <row r="556" spans="1:39" x14ac:dyDescent="0.25">
      <c r="A556" s="1">
        <v>42466</v>
      </c>
      <c r="B556" s="2">
        <v>18332</v>
      </c>
      <c r="C556" s="3">
        <v>0</v>
      </c>
      <c r="D556" s="4">
        <v>6</v>
      </c>
      <c r="E556" s="5" t="s">
        <v>69</v>
      </c>
      <c r="F556" s="6">
        <v>37.299999999999997</v>
      </c>
      <c r="G556" s="7" t="s">
        <v>22</v>
      </c>
      <c r="H556" s="8" t="s">
        <v>23</v>
      </c>
      <c r="I556" s="9">
        <v>6.2009999999999996</v>
      </c>
      <c r="J556" s="6">
        <v>0</v>
      </c>
      <c r="K556" s="6">
        <v>11.9</v>
      </c>
      <c r="L556" s="6">
        <v>148.80000000000001</v>
      </c>
      <c r="M556" s="6">
        <v>160.69999999999999</v>
      </c>
      <c r="N556" s="10" t="s">
        <v>116</v>
      </c>
      <c r="O556" s="10" t="s">
        <v>161</v>
      </c>
      <c r="P556" s="11" t="s">
        <v>32</v>
      </c>
      <c r="Q556" s="11" t="s">
        <v>52</v>
      </c>
      <c r="R556" s="1">
        <v>42370</v>
      </c>
      <c r="S556" s="1">
        <v>42593</v>
      </c>
      <c r="T556" s="12" t="s">
        <v>25</v>
      </c>
      <c r="U556" s="13" t="s">
        <v>357</v>
      </c>
      <c r="V556" s="13" t="s">
        <v>114</v>
      </c>
      <c r="W556" t="s">
        <v>200</v>
      </c>
      <c r="X556" s="16" t="str">
        <f t="shared" si="96"/>
        <v xml:space="preserve">Mediacom (Switzerland) - CHE - Savencia Fromage &amp; Dairy (Bongrain) - 2016_Tartare_Around_the_World_KW_12-16 - </v>
      </c>
      <c r="Y556" s="17" t="s">
        <v>410</v>
      </c>
      <c r="Z556" s="16" t="str">
        <f t="shared" si="97"/>
        <v>Mediacom (Switzerland)</v>
      </c>
      <c r="AA556" s="16" t="str">
        <f t="shared" si="98"/>
        <v>Mediacom (Switzerland) - CHE - Savencia Fromage &amp; Dairy (Bongrain)</v>
      </c>
      <c r="AB556" s="16" t="str">
        <f t="shared" si="99"/>
        <v>Xaxis Premium_XAXIS-XP-WB-F</v>
      </c>
      <c r="AC556" s="16" t="str">
        <f>VLOOKUP($U556,Sheet3!$A$1:$D$438,3,FALSE)</f>
        <v>21.03.2016</v>
      </c>
      <c r="AD556" s="16" t="str">
        <f>VLOOKUP($U556,Sheet3!$A$1:$D$438,4,FALSE)</f>
        <v>24.04.2016</v>
      </c>
      <c r="AE556" s="20" t="str">
        <f t="shared" si="100"/>
        <v>Xaxis Premium_XAXIS-XP-WB-F_März 2016</v>
      </c>
      <c r="AF556" s="20" t="s">
        <v>415</v>
      </c>
      <c r="AG556" s="20" t="str">
        <f t="shared" si="101"/>
        <v>Xaxis Premium</v>
      </c>
      <c r="AH556" s="20" t="s">
        <v>420</v>
      </c>
      <c r="AI556" s="21">
        <f t="shared" si="102"/>
        <v>23.996129656507016</v>
      </c>
      <c r="AJ556" s="21">
        <f t="shared" si="103"/>
        <v>148.80000000000001</v>
      </c>
      <c r="AK556" s="22">
        <f t="shared" si="104"/>
        <v>6201</v>
      </c>
      <c r="AL556" s="20" t="s">
        <v>668</v>
      </c>
      <c r="AM556" s="20">
        <f>$AJ556*VLOOKUP($AL556,Sheet2!$C$1:$D$66,2,FALSE)</f>
        <v>60.332291936540848</v>
      </c>
    </row>
    <row r="557" spans="1:39" x14ac:dyDescent="0.25">
      <c r="A557" s="1">
        <v>42466</v>
      </c>
      <c r="B557" s="2">
        <v>18333</v>
      </c>
      <c r="C557" s="3">
        <v>0</v>
      </c>
      <c r="D557" s="4">
        <v>4</v>
      </c>
      <c r="E557" s="5" t="s">
        <v>72</v>
      </c>
      <c r="F557" s="6">
        <v>1006.63</v>
      </c>
      <c r="G557" s="7" t="s">
        <v>22</v>
      </c>
      <c r="H557" s="8" t="s">
        <v>23</v>
      </c>
      <c r="I557" s="9">
        <v>59.545999999999999</v>
      </c>
      <c r="J557" s="6">
        <v>0</v>
      </c>
      <c r="K557" s="6">
        <v>138.15</v>
      </c>
      <c r="L557" s="6">
        <v>1726.85</v>
      </c>
      <c r="M557" s="6">
        <v>1865</v>
      </c>
      <c r="N557" s="10" t="s">
        <v>105</v>
      </c>
      <c r="O557" s="10" t="s">
        <v>161</v>
      </c>
      <c r="P557" s="11" t="s">
        <v>32</v>
      </c>
      <c r="Q557" s="11" t="s">
        <v>73</v>
      </c>
      <c r="R557" s="1">
        <v>42370</v>
      </c>
      <c r="S557" s="1">
        <v>42593</v>
      </c>
      <c r="T557" s="12" t="s">
        <v>25</v>
      </c>
      <c r="U557" s="13" t="s">
        <v>241</v>
      </c>
      <c r="V557" s="13" t="s">
        <v>114</v>
      </c>
      <c r="W557" t="s">
        <v>189</v>
      </c>
      <c r="X557" s="16" t="str">
        <f t="shared" si="96"/>
        <v xml:space="preserve">Mediacom (Switzerland) - CHE - BSH - 2016_Online_Kampagne_2016 - </v>
      </c>
      <c r="Y557" s="17" t="s">
        <v>410</v>
      </c>
      <c r="Z557" s="16" t="str">
        <f t="shared" si="97"/>
        <v>Mediacom (Switzerland)</v>
      </c>
      <c r="AA557" s="16" t="str">
        <f t="shared" si="98"/>
        <v>Mediacom (Switzerland) - CHE - BSH</v>
      </c>
      <c r="AB557" s="16" t="str">
        <f t="shared" si="99"/>
        <v>Xaxis TV_XAXIS-XT-ROLLS-D</v>
      </c>
      <c r="AC557" s="16" t="str">
        <f>VLOOKUP($U557,Sheet3!$A$1:$D$438,3,FALSE)</f>
        <v>08.02.2016</v>
      </c>
      <c r="AD557" s="16" t="str">
        <f>VLOOKUP($U557,Sheet3!$A$1:$D$438,4,FALSE)</f>
        <v>16.10.2016</v>
      </c>
      <c r="AE557" s="20" t="str">
        <f t="shared" si="100"/>
        <v>Xaxis TV_XAXIS-XT-ROLLS-D_März 2016</v>
      </c>
      <c r="AF557" s="20" t="s">
        <v>816</v>
      </c>
      <c r="AG557" s="20" t="str">
        <f t="shared" si="101"/>
        <v>Xaxis TV</v>
      </c>
      <c r="AH557" s="20" t="s">
        <v>420</v>
      </c>
      <c r="AI557" s="21">
        <f t="shared" si="102"/>
        <v>29.000268699828702</v>
      </c>
      <c r="AJ557" s="21">
        <f t="shared" si="103"/>
        <v>1726.85</v>
      </c>
      <c r="AK557" s="22">
        <f t="shared" si="104"/>
        <v>59546</v>
      </c>
      <c r="AL557" s="20" t="s">
        <v>672</v>
      </c>
      <c r="AM557" s="20">
        <f>$AJ557*VLOOKUP($AL557,Sheet2!$C$1:$D$66,2,FALSE)</f>
        <v>846.15649999999994</v>
      </c>
    </row>
    <row r="558" spans="1:39" x14ac:dyDescent="0.25">
      <c r="A558" s="1">
        <v>42466</v>
      </c>
      <c r="B558" s="2">
        <v>18333</v>
      </c>
      <c r="C558" s="3">
        <v>0</v>
      </c>
      <c r="D558" s="4">
        <v>5</v>
      </c>
      <c r="E558" s="5" t="s">
        <v>76</v>
      </c>
      <c r="F558" s="6">
        <v>333.53</v>
      </c>
      <c r="G558" s="7" t="s">
        <v>22</v>
      </c>
      <c r="H558" s="8" t="s">
        <v>23</v>
      </c>
      <c r="I558" s="9">
        <v>20.617000000000001</v>
      </c>
      <c r="J558" s="6">
        <v>0</v>
      </c>
      <c r="K558" s="6">
        <v>47.85</v>
      </c>
      <c r="L558" s="6">
        <v>597.9</v>
      </c>
      <c r="M558" s="6">
        <v>645.75</v>
      </c>
      <c r="N558" s="10" t="s">
        <v>105</v>
      </c>
      <c r="O558" s="10" t="s">
        <v>161</v>
      </c>
      <c r="P558" s="11" t="s">
        <v>32</v>
      </c>
      <c r="Q558" s="11" t="s">
        <v>73</v>
      </c>
      <c r="R558" s="1">
        <v>42370</v>
      </c>
      <c r="S558" s="1">
        <v>42593</v>
      </c>
      <c r="T558" s="12" t="s">
        <v>25</v>
      </c>
      <c r="U558" s="13" t="s">
        <v>241</v>
      </c>
      <c r="V558" s="13" t="s">
        <v>114</v>
      </c>
      <c r="W558" t="s">
        <v>189</v>
      </c>
      <c r="X558" s="16" t="str">
        <f t="shared" si="96"/>
        <v xml:space="preserve">Mediacom (Switzerland) - CHE - BSH - 2016_Online_Kampagne_2016 - </v>
      </c>
      <c r="Y558" s="17" t="s">
        <v>410</v>
      </c>
      <c r="Z558" s="16" t="str">
        <f t="shared" si="97"/>
        <v>Mediacom (Switzerland)</v>
      </c>
      <c r="AA558" s="16" t="str">
        <f t="shared" si="98"/>
        <v>Mediacom (Switzerland) - CHE - BSH</v>
      </c>
      <c r="AB558" s="16" t="str">
        <f t="shared" si="99"/>
        <v>Xaxis TV_XAXIS-XT-ROLLS-F</v>
      </c>
      <c r="AC558" s="16" t="str">
        <f>VLOOKUP($U558,Sheet3!$A$1:$D$438,3,FALSE)</f>
        <v>08.02.2016</v>
      </c>
      <c r="AD558" s="16" t="str">
        <f>VLOOKUP($U558,Sheet3!$A$1:$D$438,4,FALSE)</f>
        <v>16.10.2016</v>
      </c>
      <c r="AE558" s="20" t="str">
        <f t="shared" si="100"/>
        <v>Xaxis TV_XAXIS-XT-ROLLS-F_März 2016</v>
      </c>
      <c r="AF558" s="20" t="s">
        <v>816</v>
      </c>
      <c r="AG558" s="20" t="str">
        <f t="shared" si="101"/>
        <v>Xaxis TV</v>
      </c>
      <c r="AH558" s="20" t="s">
        <v>420</v>
      </c>
      <c r="AI558" s="21">
        <f t="shared" si="102"/>
        <v>29.000339525634185</v>
      </c>
      <c r="AJ558" s="21">
        <f t="shared" si="103"/>
        <v>597.9</v>
      </c>
      <c r="AK558" s="22">
        <f t="shared" si="104"/>
        <v>20617</v>
      </c>
      <c r="AL558" s="20" t="s">
        <v>672</v>
      </c>
      <c r="AM558" s="20">
        <f>$AJ558*VLOOKUP($AL558,Sheet2!$C$1:$D$66,2,FALSE)</f>
        <v>292.971</v>
      </c>
    </row>
    <row r="559" spans="1:39" x14ac:dyDescent="0.25">
      <c r="A559" s="1">
        <v>42466</v>
      </c>
      <c r="B559" s="2">
        <v>18333</v>
      </c>
      <c r="C559" s="3">
        <v>0</v>
      </c>
      <c r="D559" s="4">
        <v>6</v>
      </c>
      <c r="E559" s="5" t="s">
        <v>77</v>
      </c>
      <c r="F559" s="6">
        <v>44.94</v>
      </c>
      <c r="G559" s="7" t="s">
        <v>22</v>
      </c>
      <c r="H559" s="8" t="s">
        <v>23</v>
      </c>
      <c r="I559" s="9">
        <v>2.7530000000000001</v>
      </c>
      <c r="J559" s="6">
        <v>0</v>
      </c>
      <c r="K559" s="6">
        <v>6.4</v>
      </c>
      <c r="L559" s="6">
        <v>79.849999999999994</v>
      </c>
      <c r="M559" s="6">
        <v>86.25</v>
      </c>
      <c r="N559" s="10" t="s">
        <v>105</v>
      </c>
      <c r="O559" s="10" t="s">
        <v>161</v>
      </c>
      <c r="P559" s="11" t="s">
        <v>32</v>
      </c>
      <c r="Q559" s="11" t="s">
        <v>73</v>
      </c>
      <c r="R559" s="1">
        <v>42370</v>
      </c>
      <c r="S559" s="1">
        <v>42593</v>
      </c>
      <c r="T559" s="12" t="s">
        <v>25</v>
      </c>
      <c r="U559" s="13" t="s">
        <v>241</v>
      </c>
      <c r="V559" s="13" t="s">
        <v>114</v>
      </c>
      <c r="W559" t="s">
        <v>189</v>
      </c>
      <c r="X559" s="16" t="str">
        <f t="shared" si="96"/>
        <v xml:space="preserve">Mediacom (Switzerland) - CHE - BSH - 2016_Online_Kampagne_2016 - </v>
      </c>
      <c r="Y559" s="17" t="s">
        <v>410</v>
      </c>
      <c r="Z559" s="16" t="str">
        <f t="shared" si="97"/>
        <v>Mediacom (Switzerland)</v>
      </c>
      <c r="AA559" s="16" t="str">
        <f t="shared" si="98"/>
        <v>Mediacom (Switzerland) - CHE - BSH</v>
      </c>
      <c r="AB559" s="16" t="str">
        <f t="shared" si="99"/>
        <v>Xaxis TV_XAXIS-XT-ROLLS-I</v>
      </c>
      <c r="AC559" s="16" t="str">
        <f>VLOOKUP($U559,Sheet3!$A$1:$D$438,3,FALSE)</f>
        <v>08.02.2016</v>
      </c>
      <c r="AD559" s="16" t="str">
        <f>VLOOKUP($U559,Sheet3!$A$1:$D$438,4,FALSE)</f>
        <v>16.10.2016</v>
      </c>
      <c r="AE559" s="20" t="str">
        <f t="shared" si="100"/>
        <v>Xaxis TV_XAXIS-XT-ROLLS-I_März 2016</v>
      </c>
      <c r="AF559" s="20" t="s">
        <v>816</v>
      </c>
      <c r="AG559" s="20" t="str">
        <f t="shared" si="101"/>
        <v>Xaxis TV</v>
      </c>
      <c r="AH559" s="20" t="s">
        <v>420</v>
      </c>
      <c r="AI559" s="21">
        <f t="shared" si="102"/>
        <v>29.004722121322192</v>
      </c>
      <c r="AJ559" s="21">
        <f t="shared" si="103"/>
        <v>79.849999999999994</v>
      </c>
      <c r="AK559" s="22">
        <f t="shared" si="104"/>
        <v>2753</v>
      </c>
      <c r="AL559" s="20" t="s">
        <v>672</v>
      </c>
      <c r="AM559" s="20">
        <f>$AJ559*VLOOKUP($AL559,Sheet2!$C$1:$D$66,2,FALSE)</f>
        <v>39.126499999999993</v>
      </c>
    </row>
    <row r="560" spans="1:39" x14ac:dyDescent="0.25">
      <c r="A560" s="1">
        <v>42466</v>
      </c>
      <c r="B560" s="2">
        <v>18333</v>
      </c>
      <c r="C560" s="3">
        <v>0</v>
      </c>
      <c r="D560" s="4">
        <v>1</v>
      </c>
      <c r="E560" s="5" t="s">
        <v>53</v>
      </c>
      <c r="F560" s="6">
        <v>292.81</v>
      </c>
      <c r="G560" s="7" t="s">
        <v>22</v>
      </c>
      <c r="H560" s="8" t="s">
        <v>23</v>
      </c>
      <c r="I560" s="9">
        <v>45.991999999999997</v>
      </c>
      <c r="J560" s="6">
        <v>0</v>
      </c>
      <c r="K560" s="6">
        <v>69.900000000000006</v>
      </c>
      <c r="L560" s="6">
        <v>873.85</v>
      </c>
      <c r="M560" s="6">
        <v>943.75</v>
      </c>
      <c r="N560" s="10" t="s">
        <v>105</v>
      </c>
      <c r="O560" s="10" t="s">
        <v>161</v>
      </c>
      <c r="P560" s="11" t="s">
        <v>32</v>
      </c>
      <c r="Q560" s="11" t="s">
        <v>52</v>
      </c>
      <c r="R560" s="1">
        <v>42370</v>
      </c>
      <c r="S560" s="1">
        <v>42593</v>
      </c>
      <c r="T560" s="12" t="s">
        <v>25</v>
      </c>
      <c r="U560" s="13" t="s">
        <v>241</v>
      </c>
      <c r="V560" s="13" t="s">
        <v>114</v>
      </c>
      <c r="W560" t="s">
        <v>189</v>
      </c>
      <c r="X560" s="16" t="str">
        <f t="shared" si="96"/>
        <v xml:space="preserve">Mediacom (Switzerland) - CHE - BSH - 2016_Online_Kampagne_2016 - </v>
      </c>
      <c r="Y560" s="17" t="s">
        <v>410</v>
      </c>
      <c r="Z560" s="16" t="str">
        <f t="shared" si="97"/>
        <v>Mediacom (Switzerland)</v>
      </c>
      <c r="AA560" s="16" t="str">
        <f t="shared" si="98"/>
        <v>Mediacom (Switzerland) - CHE - BSH</v>
      </c>
      <c r="AB560" s="16" t="str">
        <f t="shared" si="99"/>
        <v>Xaxis Premium_XAXIS-XP-HP-D</v>
      </c>
      <c r="AC560" s="16" t="str">
        <f>VLOOKUP($U560,Sheet3!$A$1:$D$438,3,FALSE)</f>
        <v>08.02.2016</v>
      </c>
      <c r="AD560" s="16" t="str">
        <f>VLOOKUP($U560,Sheet3!$A$1:$D$438,4,FALSE)</f>
        <v>16.10.2016</v>
      </c>
      <c r="AE560" s="20" t="str">
        <f t="shared" si="100"/>
        <v>Xaxis Premium_XAXIS-XP-HP-D_März 2016</v>
      </c>
      <c r="AF560" s="20" t="s">
        <v>415</v>
      </c>
      <c r="AG560" s="20" t="str">
        <f t="shared" si="101"/>
        <v>Xaxis Premium</v>
      </c>
      <c r="AH560" s="20" t="s">
        <v>420</v>
      </c>
      <c r="AI560" s="21">
        <f t="shared" si="102"/>
        <v>19.000043485823621</v>
      </c>
      <c r="AJ560" s="21">
        <f t="shared" si="103"/>
        <v>873.85</v>
      </c>
      <c r="AK560" s="22">
        <f t="shared" si="104"/>
        <v>45992</v>
      </c>
      <c r="AL560" s="20" t="s">
        <v>669</v>
      </c>
      <c r="AM560" s="20">
        <f>$AJ560*VLOOKUP($AL560,Sheet2!$C$1:$D$66,2,FALSE)</f>
        <v>329.51306864039913</v>
      </c>
    </row>
    <row r="561" spans="1:39" x14ac:dyDescent="0.25">
      <c r="A561" s="1">
        <v>42466</v>
      </c>
      <c r="B561" s="2">
        <v>18333</v>
      </c>
      <c r="C561" s="3">
        <v>0</v>
      </c>
      <c r="D561" s="4">
        <v>2</v>
      </c>
      <c r="E561" s="5" t="s">
        <v>59</v>
      </c>
      <c r="F561" s="6">
        <v>120.26</v>
      </c>
      <c r="G561" s="7" t="s">
        <v>22</v>
      </c>
      <c r="H561" s="8" t="s">
        <v>23</v>
      </c>
      <c r="I561" s="9">
        <v>20.792999999999999</v>
      </c>
      <c r="J561" s="6">
        <v>0</v>
      </c>
      <c r="K561" s="6">
        <v>31.6</v>
      </c>
      <c r="L561" s="6">
        <v>395.05</v>
      </c>
      <c r="M561" s="6">
        <v>426.65</v>
      </c>
      <c r="N561" s="10" t="s">
        <v>105</v>
      </c>
      <c r="O561" s="10" t="s">
        <v>161</v>
      </c>
      <c r="P561" s="11" t="s">
        <v>32</v>
      </c>
      <c r="Q561" s="11" t="s">
        <v>52</v>
      </c>
      <c r="R561" s="1">
        <v>42370</v>
      </c>
      <c r="S561" s="1">
        <v>42593</v>
      </c>
      <c r="T561" s="12" t="s">
        <v>25</v>
      </c>
      <c r="U561" s="13" t="s">
        <v>241</v>
      </c>
      <c r="V561" s="13" t="s">
        <v>114</v>
      </c>
      <c r="W561" t="s">
        <v>189</v>
      </c>
      <c r="X561" s="16" t="str">
        <f t="shared" si="96"/>
        <v xml:space="preserve">Mediacom (Switzerland) - CHE - BSH - 2016_Online_Kampagne_2016 - </v>
      </c>
      <c r="Y561" s="17" t="s">
        <v>410</v>
      </c>
      <c r="Z561" s="16" t="str">
        <f t="shared" si="97"/>
        <v>Mediacom (Switzerland)</v>
      </c>
      <c r="AA561" s="16" t="str">
        <f t="shared" si="98"/>
        <v>Mediacom (Switzerland) - CHE - BSH</v>
      </c>
      <c r="AB561" s="16" t="str">
        <f t="shared" si="99"/>
        <v>Xaxis Premium_XAXIS-XP-HP-F</v>
      </c>
      <c r="AC561" s="16" t="str">
        <f>VLOOKUP($U561,Sheet3!$A$1:$D$438,3,FALSE)</f>
        <v>08.02.2016</v>
      </c>
      <c r="AD561" s="16" t="str">
        <f>VLOOKUP($U561,Sheet3!$A$1:$D$438,4,FALSE)</f>
        <v>16.10.2016</v>
      </c>
      <c r="AE561" s="20" t="str">
        <f t="shared" si="100"/>
        <v>Xaxis Premium_XAXIS-XP-HP-F_März 2016</v>
      </c>
      <c r="AF561" s="20" t="s">
        <v>415</v>
      </c>
      <c r="AG561" s="20" t="str">
        <f t="shared" si="101"/>
        <v>Xaxis Premium</v>
      </c>
      <c r="AH561" s="20" t="s">
        <v>420</v>
      </c>
      <c r="AI561" s="21">
        <f t="shared" si="102"/>
        <v>18.999182417159624</v>
      </c>
      <c r="AJ561" s="21">
        <f t="shared" si="103"/>
        <v>395.05</v>
      </c>
      <c r="AK561" s="22">
        <f t="shared" si="104"/>
        <v>20793</v>
      </c>
      <c r="AL561" s="20" t="s">
        <v>669</v>
      </c>
      <c r="AM561" s="20">
        <f>$AJ561*VLOOKUP($AL561,Sheet2!$C$1:$D$66,2,FALSE)</f>
        <v>148.9662273461002</v>
      </c>
    </row>
    <row r="562" spans="1:39" x14ac:dyDescent="0.25">
      <c r="A562" s="1">
        <v>42466</v>
      </c>
      <c r="B562" s="2">
        <v>18333</v>
      </c>
      <c r="C562" s="3">
        <v>0</v>
      </c>
      <c r="D562" s="4">
        <v>3</v>
      </c>
      <c r="E562" s="5" t="s">
        <v>60</v>
      </c>
      <c r="F562" s="6">
        <v>7.23</v>
      </c>
      <c r="G562" s="7" t="s">
        <v>22</v>
      </c>
      <c r="H562" s="8" t="s">
        <v>23</v>
      </c>
      <c r="I562" s="9">
        <v>1.069</v>
      </c>
      <c r="J562" s="6">
        <v>0</v>
      </c>
      <c r="K562" s="6">
        <v>1.6</v>
      </c>
      <c r="L562" s="6">
        <v>20.3</v>
      </c>
      <c r="M562" s="6">
        <v>21.9</v>
      </c>
      <c r="N562" s="10" t="s">
        <v>105</v>
      </c>
      <c r="O562" s="10" t="s">
        <v>161</v>
      </c>
      <c r="P562" s="11" t="s">
        <v>32</v>
      </c>
      <c r="Q562" s="11" t="s">
        <v>52</v>
      </c>
      <c r="R562" s="1">
        <v>42370</v>
      </c>
      <c r="S562" s="1">
        <v>42593</v>
      </c>
      <c r="T562" s="12" t="s">
        <v>25</v>
      </c>
      <c r="U562" s="13" t="s">
        <v>241</v>
      </c>
      <c r="V562" s="13" t="s">
        <v>114</v>
      </c>
      <c r="W562" t="s">
        <v>189</v>
      </c>
      <c r="X562" s="16" t="str">
        <f t="shared" si="96"/>
        <v xml:space="preserve">Mediacom (Switzerland) - CHE - BSH - 2016_Online_Kampagne_2016 - </v>
      </c>
      <c r="Y562" s="17" t="s">
        <v>410</v>
      </c>
      <c r="Z562" s="16" t="str">
        <f t="shared" si="97"/>
        <v>Mediacom (Switzerland)</v>
      </c>
      <c r="AA562" s="16" t="str">
        <f t="shared" si="98"/>
        <v>Mediacom (Switzerland) - CHE - BSH</v>
      </c>
      <c r="AB562" s="16" t="str">
        <f t="shared" si="99"/>
        <v>Xaxis Premium_XAXIS-XP-HP-I</v>
      </c>
      <c r="AC562" s="16" t="str">
        <f>VLOOKUP($U562,Sheet3!$A$1:$D$438,3,FALSE)</f>
        <v>08.02.2016</v>
      </c>
      <c r="AD562" s="16" t="str">
        <f>VLOOKUP($U562,Sheet3!$A$1:$D$438,4,FALSE)</f>
        <v>16.10.2016</v>
      </c>
      <c r="AE562" s="20" t="str">
        <f t="shared" si="100"/>
        <v>Xaxis Premium_XAXIS-XP-HP-I_März 2016</v>
      </c>
      <c r="AF562" s="20" t="s">
        <v>415</v>
      </c>
      <c r="AG562" s="20" t="str">
        <f t="shared" si="101"/>
        <v>Xaxis Premium</v>
      </c>
      <c r="AH562" s="20" t="s">
        <v>420</v>
      </c>
      <c r="AI562" s="21">
        <f t="shared" si="102"/>
        <v>18.989710009354539</v>
      </c>
      <c r="AJ562" s="21">
        <f t="shared" si="103"/>
        <v>20.3</v>
      </c>
      <c r="AK562" s="22">
        <f t="shared" si="104"/>
        <v>1069</v>
      </c>
      <c r="AL562" s="20" t="s">
        <v>669</v>
      </c>
      <c r="AM562" s="20">
        <f>$AJ562*VLOOKUP($AL562,Sheet2!$C$1:$D$66,2,FALSE)</f>
        <v>7.6547637390857721</v>
      </c>
    </row>
    <row r="563" spans="1:39" x14ac:dyDescent="0.25">
      <c r="A563" s="1">
        <v>42466</v>
      </c>
      <c r="B563" s="2">
        <v>18334</v>
      </c>
      <c r="C563" s="3">
        <v>0</v>
      </c>
      <c r="D563" s="4">
        <v>1</v>
      </c>
      <c r="E563" s="5" t="s">
        <v>61</v>
      </c>
      <c r="F563" s="6">
        <v>2910.55</v>
      </c>
      <c r="G563" s="7" t="s">
        <v>22</v>
      </c>
      <c r="H563" s="8" t="s">
        <v>23</v>
      </c>
      <c r="I563" s="9">
        <v>637.74599999999998</v>
      </c>
      <c r="J563" s="6">
        <v>0</v>
      </c>
      <c r="K563" s="6">
        <v>408.15</v>
      </c>
      <c r="L563" s="6">
        <v>5101.95</v>
      </c>
      <c r="M563" s="6">
        <v>5510.1</v>
      </c>
      <c r="N563" s="10" t="s">
        <v>29</v>
      </c>
      <c r="O563" s="10" t="s">
        <v>161</v>
      </c>
      <c r="P563" s="11" t="s">
        <v>32</v>
      </c>
      <c r="Q563" s="11" t="s">
        <v>52</v>
      </c>
      <c r="R563" s="1">
        <v>42370</v>
      </c>
      <c r="S563" s="1">
        <v>42593</v>
      </c>
      <c r="T563" s="12" t="s">
        <v>25</v>
      </c>
      <c r="U563" s="13" t="s">
        <v>242</v>
      </c>
      <c r="V563" s="13" t="s">
        <v>114</v>
      </c>
      <c r="W563" t="s">
        <v>190</v>
      </c>
      <c r="X563" s="16" t="str">
        <f t="shared" si="96"/>
        <v xml:space="preserve">Mediacom (Switzerland) - CHE - Credit Suisse - 2016_Invest_1._Flight - </v>
      </c>
      <c r="Y563" s="17" t="s">
        <v>410</v>
      </c>
      <c r="Z563" s="16" t="str">
        <f t="shared" si="97"/>
        <v>Mediacom (Switzerland)</v>
      </c>
      <c r="AA563" s="16" t="str">
        <f t="shared" si="98"/>
        <v>Mediacom (Switzerland) - CHE - Credit Suisse</v>
      </c>
      <c r="AB563" s="16" t="str">
        <f t="shared" si="99"/>
        <v>Xaxis Premium_XAXIS-XP-UAP-D</v>
      </c>
      <c r="AC563" s="16" t="str">
        <f>VLOOKUP($U563,Sheet3!$A$1:$D$438,3,FALSE)</f>
        <v>25.01.2016</v>
      </c>
      <c r="AD563" s="16" t="str">
        <f>VLOOKUP($U563,Sheet3!$A$1:$D$438,4,FALSE)</f>
        <v>16.03.2016</v>
      </c>
      <c r="AE563" s="20" t="str">
        <f t="shared" si="100"/>
        <v>Xaxis Premium_XAXIS-XP-UAP-D_März 2016</v>
      </c>
      <c r="AF563" s="20" t="s">
        <v>415</v>
      </c>
      <c r="AG563" s="20" t="str">
        <f t="shared" si="101"/>
        <v>Xaxis Premium</v>
      </c>
      <c r="AH563" s="20" t="s">
        <v>420</v>
      </c>
      <c r="AI563" s="21">
        <f t="shared" si="102"/>
        <v>7.9999717755971815</v>
      </c>
      <c r="AJ563" s="21">
        <f t="shared" si="103"/>
        <v>5101.95</v>
      </c>
      <c r="AK563" s="22">
        <f t="shared" si="104"/>
        <v>637746</v>
      </c>
      <c r="AL563" s="20" t="s">
        <v>667</v>
      </c>
      <c r="AM563" s="20">
        <f>$AJ563*VLOOKUP($AL563,Sheet2!$C$1:$D$66,2,FALSE)</f>
        <v>1429.6377814393427</v>
      </c>
    </row>
    <row r="564" spans="1:39" x14ac:dyDescent="0.25">
      <c r="A564" s="1">
        <v>42466</v>
      </c>
      <c r="B564" s="2">
        <v>18334</v>
      </c>
      <c r="C564" s="3">
        <v>0</v>
      </c>
      <c r="D564" s="4">
        <v>2</v>
      </c>
      <c r="E564" s="5" t="s">
        <v>63</v>
      </c>
      <c r="F564" s="6">
        <v>723.07</v>
      </c>
      <c r="G564" s="7" t="s">
        <v>22</v>
      </c>
      <c r="H564" s="8" t="s">
        <v>23</v>
      </c>
      <c r="I564" s="9">
        <v>157.32499999999999</v>
      </c>
      <c r="J564" s="6">
        <v>0</v>
      </c>
      <c r="K564" s="6">
        <v>100.7</v>
      </c>
      <c r="L564" s="6">
        <v>1258.5999999999999</v>
      </c>
      <c r="M564" s="6">
        <v>1359.3</v>
      </c>
      <c r="N564" s="10" t="s">
        <v>29</v>
      </c>
      <c r="O564" s="10" t="s">
        <v>161</v>
      </c>
      <c r="P564" s="11" t="s">
        <v>32</v>
      </c>
      <c r="Q564" s="11" t="s">
        <v>52</v>
      </c>
      <c r="R564" s="1">
        <v>42370</v>
      </c>
      <c r="S564" s="1">
        <v>42593</v>
      </c>
      <c r="T564" s="12" t="s">
        <v>25</v>
      </c>
      <c r="U564" s="13" t="s">
        <v>242</v>
      </c>
      <c r="V564" s="13" t="s">
        <v>114</v>
      </c>
      <c r="W564" t="s">
        <v>190</v>
      </c>
      <c r="X564" s="16" t="str">
        <f t="shared" si="96"/>
        <v xml:space="preserve">Mediacom (Switzerland) - CHE - Credit Suisse - 2016_Invest_1._Flight - </v>
      </c>
      <c r="Y564" s="17" t="s">
        <v>410</v>
      </c>
      <c r="Z564" s="16" t="str">
        <f t="shared" si="97"/>
        <v>Mediacom (Switzerland)</v>
      </c>
      <c r="AA564" s="16" t="str">
        <f t="shared" si="98"/>
        <v>Mediacom (Switzerland) - CHE - Credit Suisse</v>
      </c>
      <c r="AB564" s="16" t="str">
        <f t="shared" si="99"/>
        <v>Xaxis Premium_XAXIS-XP-UAP-F</v>
      </c>
      <c r="AC564" s="16" t="str">
        <f>VLOOKUP($U564,Sheet3!$A$1:$D$438,3,FALSE)</f>
        <v>25.01.2016</v>
      </c>
      <c r="AD564" s="16" t="str">
        <f>VLOOKUP($U564,Sheet3!$A$1:$D$438,4,FALSE)</f>
        <v>16.03.2016</v>
      </c>
      <c r="AE564" s="20" t="str">
        <f t="shared" si="100"/>
        <v>Xaxis Premium_XAXIS-XP-UAP-F_März 2016</v>
      </c>
      <c r="AF564" s="20" t="s">
        <v>415</v>
      </c>
      <c r="AG564" s="20" t="str">
        <f t="shared" si="101"/>
        <v>Xaxis Premium</v>
      </c>
      <c r="AH564" s="20" t="s">
        <v>420</v>
      </c>
      <c r="AI564" s="21">
        <f t="shared" si="102"/>
        <v>8</v>
      </c>
      <c r="AJ564" s="21">
        <f t="shared" si="103"/>
        <v>1258.5999999999999</v>
      </c>
      <c r="AK564" s="22">
        <f t="shared" si="104"/>
        <v>157325</v>
      </c>
      <c r="AL564" s="20" t="s">
        <v>667</v>
      </c>
      <c r="AM564" s="20">
        <f>$AJ564*VLOOKUP($AL564,Sheet2!$C$1:$D$66,2,FALSE)</f>
        <v>352.67733155353471</v>
      </c>
    </row>
    <row r="565" spans="1:39" x14ac:dyDescent="0.25">
      <c r="A565" s="1">
        <v>42466</v>
      </c>
      <c r="B565" s="2">
        <v>18334</v>
      </c>
      <c r="C565" s="3">
        <v>0</v>
      </c>
      <c r="D565" s="4">
        <v>3</v>
      </c>
      <c r="E565" s="5" t="s">
        <v>64</v>
      </c>
      <c r="F565" s="6">
        <v>36.479999999999997</v>
      </c>
      <c r="G565" s="7" t="s">
        <v>22</v>
      </c>
      <c r="H565" s="8" t="s">
        <v>23</v>
      </c>
      <c r="I565" s="9">
        <v>18.123000000000001</v>
      </c>
      <c r="J565" s="6">
        <v>0</v>
      </c>
      <c r="K565" s="6">
        <v>11.6</v>
      </c>
      <c r="L565" s="6">
        <v>145</v>
      </c>
      <c r="M565" s="6">
        <v>156.6</v>
      </c>
      <c r="N565" s="10" t="s">
        <v>29</v>
      </c>
      <c r="O565" s="10" t="s">
        <v>161</v>
      </c>
      <c r="P565" s="11" t="s">
        <v>32</v>
      </c>
      <c r="Q565" s="11" t="s">
        <v>52</v>
      </c>
      <c r="R565" s="1">
        <v>42370</v>
      </c>
      <c r="S565" s="1">
        <v>42593</v>
      </c>
      <c r="T565" s="12" t="s">
        <v>25</v>
      </c>
      <c r="U565" s="13" t="s">
        <v>242</v>
      </c>
      <c r="V565" s="13" t="s">
        <v>114</v>
      </c>
      <c r="W565" t="s">
        <v>190</v>
      </c>
      <c r="X565" s="16" t="str">
        <f t="shared" ref="X565:X628" si="105">CONCATENATE(W565," - ","2016_",U565," - ")</f>
        <v xml:space="preserve">Mediacom (Switzerland) - CHE - Credit Suisse - 2016_Invest_1._Flight - </v>
      </c>
      <c r="Y565" s="17" t="s">
        <v>410</v>
      </c>
      <c r="Z565" s="16" t="str">
        <f t="shared" ref="Z565:Z628" si="106">O565</f>
        <v>Mediacom (Switzerland)</v>
      </c>
      <c r="AA565" s="16" t="str">
        <f t="shared" ref="AA565:AA628" si="107">W565</f>
        <v>Mediacom (Switzerland) - CHE - Credit Suisse</v>
      </c>
      <c r="AB565" s="16" t="str">
        <f t="shared" ref="AB565:AB628" si="108">CONCATENATE(Q565,"_",E565)</f>
        <v>Xaxis Premium_XAXIS-XP-UAP-I</v>
      </c>
      <c r="AC565" s="16" t="str">
        <f>VLOOKUP($U565,Sheet3!$A$1:$D$438,3,FALSE)</f>
        <v>25.01.2016</v>
      </c>
      <c r="AD565" s="16" t="str">
        <f>VLOOKUP($U565,Sheet3!$A$1:$D$438,4,FALSE)</f>
        <v>16.03.2016</v>
      </c>
      <c r="AE565" s="20" t="str">
        <f t="shared" ref="AE565:AE628" si="109">CONCATENATE(AB565,"_",V565)</f>
        <v>Xaxis Premium_XAXIS-XP-UAP-I_März 2016</v>
      </c>
      <c r="AF565" s="20" t="s">
        <v>415</v>
      </c>
      <c r="AG565" s="20" t="str">
        <f t="shared" ref="AG565:AG628" si="110">Q565</f>
        <v>Xaxis Premium</v>
      </c>
      <c r="AH565" s="20" t="s">
        <v>420</v>
      </c>
      <c r="AI565" s="21">
        <f t="shared" si="102"/>
        <v>8.0008828560392864</v>
      </c>
      <c r="AJ565" s="21">
        <f t="shared" si="103"/>
        <v>145</v>
      </c>
      <c r="AK565" s="22">
        <f t="shared" si="104"/>
        <v>18123</v>
      </c>
      <c r="AL565" s="20" t="s">
        <v>667</v>
      </c>
      <c r="AM565" s="20">
        <f>$AJ565*VLOOKUP($AL565,Sheet2!$C$1:$D$66,2,FALSE)</f>
        <v>40.631028980821974</v>
      </c>
    </row>
    <row r="566" spans="1:39" x14ac:dyDescent="0.25">
      <c r="A566" s="1">
        <v>42466</v>
      </c>
      <c r="B566" s="2">
        <v>18334</v>
      </c>
      <c r="C566" s="3">
        <v>0</v>
      </c>
      <c r="D566" s="4">
        <v>4</v>
      </c>
      <c r="E566" s="5" t="s">
        <v>65</v>
      </c>
      <c r="F566" s="6">
        <v>540.72</v>
      </c>
      <c r="G566" s="7" t="s">
        <v>22</v>
      </c>
      <c r="H566" s="8" t="s">
        <v>23</v>
      </c>
      <c r="I566" s="9">
        <v>72.950999999999993</v>
      </c>
      <c r="J566" s="6">
        <v>0</v>
      </c>
      <c r="K566" s="6">
        <v>140.05000000000001</v>
      </c>
      <c r="L566" s="6">
        <v>1750.8</v>
      </c>
      <c r="M566" s="6">
        <v>1890.85</v>
      </c>
      <c r="N566" s="10" t="s">
        <v>29</v>
      </c>
      <c r="O566" s="10" t="s">
        <v>161</v>
      </c>
      <c r="P566" s="11" t="s">
        <v>32</v>
      </c>
      <c r="Q566" s="11" t="s">
        <v>52</v>
      </c>
      <c r="R566" s="1">
        <v>42370</v>
      </c>
      <c r="S566" s="1">
        <v>42593</v>
      </c>
      <c r="T566" s="12" t="s">
        <v>25</v>
      </c>
      <c r="U566" s="13" t="s">
        <v>242</v>
      </c>
      <c r="V566" s="13" t="s">
        <v>114</v>
      </c>
      <c r="W566" t="s">
        <v>190</v>
      </c>
      <c r="X566" s="16" t="str">
        <f t="shared" si="105"/>
        <v xml:space="preserve">Mediacom (Switzerland) - CHE - Credit Suisse - 2016_Invest_1._Flight - </v>
      </c>
      <c r="Y566" s="17" t="s">
        <v>410</v>
      </c>
      <c r="Z566" s="16" t="str">
        <f t="shared" si="106"/>
        <v>Mediacom (Switzerland)</v>
      </c>
      <c r="AA566" s="16" t="str">
        <f t="shared" si="107"/>
        <v>Mediacom (Switzerland) - CHE - Credit Suisse</v>
      </c>
      <c r="AB566" s="16" t="str">
        <f t="shared" si="108"/>
        <v>Xaxis Premium_XAXIS-XP-WB-D</v>
      </c>
      <c r="AC566" s="16" t="str">
        <f>VLOOKUP($U566,Sheet3!$A$1:$D$438,3,FALSE)</f>
        <v>25.01.2016</v>
      </c>
      <c r="AD566" s="16" t="str">
        <f>VLOOKUP($U566,Sheet3!$A$1:$D$438,4,FALSE)</f>
        <v>16.03.2016</v>
      </c>
      <c r="AE566" s="20" t="str">
        <f t="shared" si="109"/>
        <v>Xaxis Premium_XAXIS-XP-WB-D_März 2016</v>
      </c>
      <c r="AF566" s="20" t="s">
        <v>415</v>
      </c>
      <c r="AG566" s="20" t="str">
        <f t="shared" si="110"/>
        <v>Xaxis Premium</v>
      </c>
      <c r="AH566" s="20" t="s">
        <v>420</v>
      </c>
      <c r="AI566" s="21">
        <f t="shared" si="102"/>
        <v>23.999671012049184</v>
      </c>
      <c r="AJ566" s="21">
        <f t="shared" si="103"/>
        <v>1750.8</v>
      </c>
      <c r="AK566" s="22">
        <f t="shared" si="104"/>
        <v>72951</v>
      </c>
      <c r="AL566" s="20" t="s">
        <v>668</v>
      </c>
      <c r="AM566" s="20">
        <f>$AJ566*VLOOKUP($AL566,Sheet2!$C$1:$D$66,2,FALSE)</f>
        <v>709.87753173720228</v>
      </c>
    </row>
    <row r="567" spans="1:39" x14ac:dyDescent="0.25">
      <c r="A567" s="1">
        <v>42466</v>
      </c>
      <c r="B567" s="2">
        <v>18334</v>
      </c>
      <c r="C567" s="3">
        <v>0</v>
      </c>
      <c r="D567" s="4">
        <v>5</v>
      </c>
      <c r="E567" s="5" t="s">
        <v>69</v>
      </c>
      <c r="F567" s="6">
        <v>224.35</v>
      </c>
      <c r="G567" s="7" t="s">
        <v>22</v>
      </c>
      <c r="H567" s="8" t="s">
        <v>23</v>
      </c>
      <c r="I567" s="9">
        <v>37.296999999999997</v>
      </c>
      <c r="J567" s="6">
        <v>0</v>
      </c>
      <c r="K567" s="6">
        <v>71.599999999999994</v>
      </c>
      <c r="L567" s="6">
        <v>895.15</v>
      </c>
      <c r="M567" s="6">
        <v>966.75</v>
      </c>
      <c r="N567" s="10" t="s">
        <v>29</v>
      </c>
      <c r="O567" s="10" t="s">
        <v>161</v>
      </c>
      <c r="P567" s="11" t="s">
        <v>32</v>
      </c>
      <c r="Q567" s="11" t="s">
        <v>52</v>
      </c>
      <c r="R567" s="1">
        <v>42370</v>
      </c>
      <c r="S567" s="1">
        <v>42593</v>
      </c>
      <c r="T567" s="12" t="s">
        <v>25</v>
      </c>
      <c r="U567" s="13" t="s">
        <v>242</v>
      </c>
      <c r="V567" s="13" t="s">
        <v>114</v>
      </c>
      <c r="W567" t="s">
        <v>190</v>
      </c>
      <c r="X567" s="16" t="str">
        <f t="shared" si="105"/>
        <v xml:space="preserve">Mediacom (Switzerland) - CHE - Credit Suisse - 2016_Invest_1._Flight - </v>
      </c>
      <c r="Y567" s="17" t="s">
        <v>410</v>
      </c>
      <c r="Z567" s="16" t="str">
        <f t="shared" si="106"/>
        <v>Mediacom (Switzerland)</v>
      </c>
      <c r="AA567" s="16" t="str">
        <f t="shared" si="107"/>
        <v>Mediacom (Switzerland) - CHE - Credit Suisse</v>
      </c>
      <c r="AB567" s="16" t="str">
        <f t="shared" si="108"/>
        <v>Xaxis Premium_XAXIS-XP-WB-F</v>
      </c>
      <c r="AC567" s="16" t="str">
        <f>VLOOKUP($U567,Sheet3!$A$1:$D$438,3,FALSE)</f>
        <v>25.01.2016</v>
      </c>
      <c r="AD567" s="16" t="str">
        <f>VLOOKUP($U567,Sheet3!$A$1:$D$438,4,FALSE)</f>
        <v>16.03.2016</v>
      </c>
      <c r="AE567" s="20" t="str">
        <f t="shared" si="109"/>
        <v>Xaxis Premium_XAXIS-XP-WB-F_März 2016</v>
      </c>
      <c r="AF567" s="20" t="s">
        <v>415</v>
      </c>
      <c r="AG567" s="20" t="str">
        <f t="shared" si="110"/>
        <v>Xaxis Premium</v>
      </c>
      <c r="AH567" s="20" t="s">
        <v>420</v>
      </c>
      <c r="AI567" s="21">
        <f t="shared" si="102"/>
        <v>24.000589859774244</v>
      </c>
      <c r="AJ567" s="21">
        <f t="shared" si="103"/>
        <v>895.15</v>
      </c>
      <c r="AK567" s="22">
        <f t="shared" si="104"/>
        <v>37297</v>
      </c>
      <c r="AL567" s="20" t="s">
        <v>668</v>
      </c>
      <c r="AM567" s="20">
        <f>$AJ567*VLOOKUP($AL567,Sheet2!$C$1:$D$66,2,FALSE)</f>
        <v>362.94658015453314</v>
      </c>
    </row>
    <row r="568" spans="1:39" x14ac:dyDescent="0.25">
      <c r="A568" s="1">
        <v>42466</v>
      </c>
      <c r="B568" s="2">
        <v>18335</v>
      </c>
      <c r="C568" s="3">
        <v>0</v>
      </c>
      <c r="D568" s="4">
        <v>7</v>
      </c>
      <c r="E568" s="5" t="s">
        <v>41</v>
      </c>
      <c r="F568" s="6">
        <v>402.1</v>
      </c>
      <c r="G568" s="7" t="s">
        <v>22</v>
      </c>
      <c r="H568" s="8" t="s">
        <v>23</v>
      </c>
      <c r="I568" s="9">
        <v>42.542999999999999</v>
      </c>
      <c r="J568" s="6">
        <v>0</v>
      </c>
      <c r="K568" s="6">
        <v>88.5</v>
      </c>
      <c r="L568" s="6">
        <v>1106.0999999999999</v>
      </c>
      <c r="M568" s="6">
        <v>1194.5999999999999</v>
      </c>
      <c r="N568" s="10" t="s">
        <v>29</v>
      </c>
      <c r="O568" s="10" t="s">
        <v>161</v>
      </c>
      <c r="P568" s="11" t="s">
        <v>32</v>
      </c>
      <c r="Q568" s="11" t="s">
        <v>37</v>
      </c>
      <c r="R568" s="1">
        <v>42370</v>
      </c>
      <c r="S568" s="1">
        <v>42593</v>
      </c>
      <c r="T568" s="12" t="s">
        <v>25</v>
      </c>
      <c r="U568" s="13" t="s">
        <v>248</v>
      </c>
      <c r="V568" s="13" t="s">
        <v>114</v>
      </c>
      <c r="W568" t="s">
        <v>190</v>
      </c>
      <c r="X568" s="16" t="str">
        <f t="shared" si="105"/>
        <v xml:space="preserve">Mediacom (Switzerland) - CHE - Credit Suisse - 2016_Invest_2._Flight_2016 - </v>
      </c>
      <c r="Y568" s="17" t="s">
        <v>410</v>
      </c>
      <c r="Z568" s="16" t="str">
        <f t="shared" si="106"/>
        <v>Mediacom (Switzerland)</v>
      </c>
      <c r="AA568" s="16" t="str">
        <f t="shared" si="107"/>
        <v>Mediacom (Switzerland) - CHE - Credit Suisse</v>
      </c>
      <c r="AB568" s="16" t="str">
        <f t="shared" si="108"/>
        <v>Xaxis Mobile_XAXIS-XM-MRT-D</v>
      </c>
      <c r="AC568" s="16" t="str">
        <f>VLOOKUP($U568,Sheet3!$A$1:$D$438,3,FALSE)</f>
        <v>28.03.2016</v>
      </c>
      <c r="AD568" s="16" t="str">
        <f>VLOOKUP($U568,Sheet3!$A$1:$D$438,4,FALSE)</f>
        <v>08.05.2016</v>
      </c>
      <c r="AE568" s="20" t="str">
        <f t="shared" si="109"/>
        <v>Xaxis Mobile_XAXIS-XM-MRT-D_März 2016</v>
      </c>
      <c r="AF568" s="20" t="s">
        <v>416</v>
      </c>
      <c r="AG568" s="20" t="str">
        <f t="shared" si="110"/>
        <v>Xaxis Mobile</v>
      </c>
      <c r="AH568" s="20" t="s">
        <v>420</v>
      </c>
      <c r="AI568" s="21">
        <f t="shared" si="102"/>
        <v>25.999576898667229</v>
      </c>
      <c r="AJ568" s="21">
        <f t="shared" si="103"/>
        <v>1106.0999999999999</v>
      </c>
      <c r="AK568" s="22">
        <f t="shared" si="104"/>
        <v>42543</v>
      </c>
      <c r="AL568" s="20" t="s">
        <v>674</v>
      </c>
      <c r="AM568" s="20">
        <f>$AJ568*VLOOKUP($AL568,Sheet2!$C$1:$D$66,2,FALSE)</f>
        <v>265.46399999999994</v>
      </c>
    </row>
    <row r="569" spans="1:39" x14ac:dyDescent="0.25">
      <c r="A569" s="1">
        <v>42466</v>
      </c>
      <c r="B569" s="2">
        <v>18335</v>
      </c>
      <c r="C569" s="3">
        <v>0</v>
      </c>
      <c r="D569" s="4">
        <v>8</v>
      </c>
      <c r="E569" s="5" t="s">
        <v>45</v>
      </c>
      <c r="F569" s="6">
        <v>35.630000000000003</v>
      </c>
      <c r="G569" s="7" t="s">
        <v>22</v>
      </c>
      <c r="H569" s="8" t="s">
        <v>23</v>
      </c>
      <c r="I569" s="9">
        <v>9.2330000000000005</v>
      </c>
      <c r="J569" s="6">
        <v>0</v>
      </c>
      <c r="K569" s="6">
        <v>19.2</v>
      </c>
      <c r="L569" s="6">
        <v>240.05</v>
      </c>
      <c r="M569" s="6">
        <v>259.25</v>
      </c>
      <c r="N569" s="10" t="s">
        <v>29</v>
      </c>
      <c r="O569" s="10" t="s">
        <v>161</v>
      </c>
      <c r="P569" s="11" t="s">
        <v>32</v>
      </c>
      <c r="Q569" s="11" t="s">
        <v>37</v>
      </c>
      <c r="R569" s="1">
        <v>42370</v>
      </c>
      <c r="S569" s="1">
        <v>42593</v>
      </c>
      <c r="T569" s="12" t="s">
        <v>25</v>
      </c>
      <c r="U569" s="13" t="s">
        <v>248</v>
      </c>
      <c r="V569" s="13" t="s">
        <v>114</v>
      </c>
      <c r="W569" t="s">
        <v>190</v>
      </c>
      <c r="X569" s="16" t="str">
        <f t="shared" si="105"/>
        <v xml:space="preserve">Mediacom (Switzerland) - CHE - Credit Suisse - 2016_Invest_2._Flight_2016 - </v>
      </c>
      <c r="Y569" s="17" t="s">
        <v>410</v>
      </c>
      <c r="Z569" s="16" t="str">
        <f t="shared" si="106"/>
        <v>Mediacom (Switzerland)</v>
      </c>
      <c r="AA569" s="16" t="str">
        <f t="shared" si="107"/>
        <v>Mediacom (Switzerland) - CHE - Credit Suisse</v>
      </c>
      <c r="AB569" s="16" t="str">
        <f t="shared" si="108"/>
        <v>Xaxis Mobile_XAXIS-XM-MRT-F</v>
      </c>
      <c r="AC569" s="16" t="str">
        <f>VLOOKUP($U569,Sheet3!$A$1:$D$438,3,FALSE)</f>
        <v>28.03.2016</v>
      </c>
      <c r="AD569" s="16" t="str">
        <f>VLOOKUP($U569,Sheet3!$A$1:$D$438,4,FALSE)</f>
        <v>08.05.2016</v>
      </c>
      <c r="AE569" s="20" t="str">
        <f t="shared" si="109"/>
        <v>Xaxis Mobile_XAXIS-XM-MRT-F_März 2016</v>
      </c>
      <c r="AF569" s="20" t="s">
        <v>416</v>
      </c>
      <c r="AG569" s="20" t="str">
        <f t="shared" si="110"/>
        <v>Xaxis Mobile</v>
      </c>
      <c r="AH569" s="20" t="s">
        <v>420</v>
      </c>
      <c r="AI569" s="21">
        <f t="shared" si="102"/>
        <v>25.999133542727176</v>
      </c>
      <c r="AJ569" s="21">
        <f t="shared" si="103"/>
        <v>240.05</v>
      </c>
      <c r="AK569" s="22">
        <f t="shared" si="104"/>
        <v>9233</v>
      </c>
      <c r="AL569" s="20" t="s">
        <v>674</v>
      </c>
      <c r="AM569" s="20">
        <f>$AJ569*VLOOKUP($AL569,Sheet2!$C$1:$D$66,2,FALSE)</f>
        <v>57.612000000000002</v>
      </c>
    </row>
    <row r="570" spans="1:39" x14ac:dyDescent="0.25">
      <c r="A570" s="1">
        <v>42466</v>
      </c>
      <c r="B570" s="2">
        <v>18335</v>
      </c>
      <c r="C570" s="3">
        <v>0</v>
      </c>
      <c r="D570" s="4">
        <v>9</v>
      </c>
      <c r="E570" s="5" t="s">
        <v>46</v>
      </c>
      <c r="F570" s="6">
        <v>39.68</v>
      </c>
      <c r="G570" s="7" t="s">
        <v>22</v>
      </c>
      <c r="H570" s="8" t="s">
        <v>23</v>
      </c>
      <c r="I570" s="9">
        <v>4.1189999999999998</v>
      </c>
      <c r="J570" s="6">
        <v>0</v>
      </c>
      <c r="K570" s="6">
        <v>8.5500000000000007</v>
      </c>
      <c r="L570" s="6">
        <v>107.1</v>
      </c>
      <c r="M570" s="6">
        <v>115.65</v>
      </c>
      <c r="N570" s="10" t="s">
        <v>29</v>
      </c>
      <c r="O570" s="10" t="s">
        <v>161</v>
      </c>
      <c r="P570" s="11" t="s">
        <v>32</v>
      </c>
      <c r="Q570" s="11" t="s">
        <v>37</v>
      </c>
      <c r="R570" s="1">
        <v>42370</v>
      </c>
      <c r="S570" s="1">
        <v>42593</v>
      </c>
      <c r="T570" s="12" t="s">
        <v>25</v>
      </c>
      <c r="U570" s="13" t="s">
        <v>248</v>
      </c>
      <c r="V570" s="13" t="s">
        <v>114</v>
      </c>
      <c r="W570" t="s">
        <v>190</v>
      </c>
      <c r="X570" s="16" t="str">
        <f t="shared" si="105"/>
        <v xml:space="preserve">Mediacom (Switzerland) - CHE - Credit Suisse - 2016_Invest_2._Flight_2016 - </v>
      </c>
      <c r="Y570" s="17" t="s">
        <v>410</v>
      </c>
      <c r="Z570" s="16" t="str">
        <f t="shared" si="106"/>
        <v>Mediacom (Switzerland)</v>
      </c>
      <c r="AA570" s="16" t="str">
        <f t="shared" si="107"/>
        <v>Mediacom (Switzerland) - CHE - Credit Suisse</v>
      </c>
      <c r="AB570" s="16" t="str">
        <f t="shared" si="108"/>
        <v>Xaxis Mobile_XAXIS-XM-MRT-I</v>
      </c>
      <c r="AC570" s="16" t="str">
        <f>VLOOKUP($U570,Sheet3!$A$1:$D$438,3,FALSE)</f>
        <v>28.03.2016</v>
      </c>
      <c r="AD570" s="16" t="str">
        <f>VLOOKUP($U570,Sheet3!$A$1:$D$438,4,FALSE)</f>
        <v>08.05.2016</v>
      </c>
      <c r="AE570" s="20" t="str">
        <f t="shared" si="109"/>
        <v>Xaxis Mobile_XAXIS-XM-MRT-I_März 2016</v>
      </c>
      <c r="AF570" s="20" t="s">
        <v>416</v>
      </c>
      <c r="AG570" s="20" t="str">
        <f t="shared" si="110"/>
        <v>Xaxis Mobile</v>
      </c>
      <c r="AH570" s="20" t="s">
        <v>420</v>
      </c>
      <c r="AI570" s="21">
        <f t="shared" si="102"/>
        <v>26.001456664238891</v>
      </c>
      <c r="AJ570" s="21">
        <f t="shared" si="103"/>
        <v>107.1</v>
      </c>
      <c r="AK570" s="22">
        <f t="shared" si="104"/>
        <v>4119</v>
      </c>
      <c r="AL570" s="20" t="s">
        <v>674</v>
      </c>
      <c r="AM570" s="20">
        <f>$AJ570*VLOOKUP($AL570,Sheet2!$C$1:$D$66,2,FALSE)</f>
        <v>25.703999999999997</v>
      </c>
    </row>
    <row r="571" spans="1:39" x14ac:dyDescent="0.25">
      <c r="A571" s="1">
        <v>42466</v>
      </c>
      <c r="B571" s="2">
        <v>18335</v>
      </c>
      <c r="C571" s="3">
        <v>0</v>
      </c>
      <c r="D571" s="4">
        <v>10</v>
      </c>
      <c r="E571" s="5" t="s">
        <v>72</v>
      </c>
      <c r="F571" s="6">
        <v>224.08</v>
      </c>
      <c r="G571" s="7" t="s">
        <v>22</v>
      </c>
      <c r="H571" s="8" t="s">
        <v>23</v>
      </c>
      <c r="I571" s="9">
        <v>13.255000000000001</v>
      </c>
      <c r="J571" s="6">
        <v>0</v>
      </c>
      <c r="K571" s="6">
        <v>30.75</v>
      </c>
      <c r="L571" s="6">
        <v>384.4</v>
      </c>
      <c r="M571" s="6">
        <v>415.15</v>
      </c>
      <c r="N571" s="10" t="s">
        <v>29</v>
      </c>
      <c r="O571" s="10" t="s">
        <v>161</v>
      </c>
      <c r="P571" s="11" t="s">
        <v>32</v>
      </c>
      <c r="Q571" s="11" t="s">
        <v>73</v>
      </c>
      <c r="R571" s="1">
        <v>42370</v>
      </c>
      <c r="S571" s="1">
        <v>42593</v>
      </c>
      <c r="T571" s="12" t="s">
        <v>25</v>
      </c>
      <c r="U571" s="13" t="s">
        <v>248</v>
      </c>
      <c r="V571" s="13" t="s">
        <v>114</v>
      </c>
      <c r="W571" t="s">
        <v>190</v>
      </c>
      <c r="X571" s="16" t="str">
        <f t="shared" si="105"/>
        <v xml:space="preserve">Mediacom (Switzerland) - CHE - Credit Suisse - 2016_Invest_2._Flight_2016 - </v>
      </c>
      <c r="Y571" s="17" t="s">
        <v>410</v>
      </c>
      <c r="Z571" s="16" t="str">
        <f t="shared" si="106"/>
        <v>Mediacom (Switzerland)</v>
      </c>
      <c r="AA571" s="16" t="str">
        <f t="shared" si="107"/>
        <v>Mediacom (Switzerland) - CHE - Credit Suisse</v>
      </c>
      <c r="AB571" s="16" t="str">
        <f t="shared" si="108"/>
        <v>Xaxis TV_XAXIS-XT-ROLLS-D</v>
      </c>
      <c r="AC571" s="16" t="str">
        <f>VLOOKUP($U571,Sheet3!$A$1:$D$438,3,FALSE)</f>
        <v>28.03.2016</v>
      </c>
      <c r="AD571" s="16" t="str">
        <f>VLOOKUP($U571,Sheet3!$A$1:$D$438,4,FALSE)</f>
        <v>08.05.2016</v>
      </c>
      <c r="AE571" s="20" t="str">
        <f t="shared" si="109"/>
        <v>Xaxis TV_XAXIS-XT-ROLLS-D_März 2016</v>
      </c>
      <c r="AF571" s="20" t="s">
        <v>816</v>
      </c>
      <c r="AG571" s="20" t="str">
        <f t="shared" si="110"/>
        <v>Xaxis TV</v>
      </c>
      <c r="AH571" s="20" t="s">
        <v>420</v>
      </c>
      <c r="AI571" s="21">
        <f t="shared" si="102"/>
        <v>29.000377216144848</v>
      </c>
      <c r="AJ571" s="21">
        <f t="shared" si="103"/>
        <v>384.4</v>
      </c>
      <c r="AK571" s="22">
        <f t="shared" si="104"/>
        <v>13255</v>
      </c>
      <c r="AL571" s="20" t="s">
        <v>672</v>
      </c>
      <c r="AM571" s="20">
        <f>$AJ571*VLOOKUP($AL571,Sheet2!$C$1:$D$66,2,FALSE)</f>
        <v>188.35599999999999</v>
      </c>
    </row>
    <row r="572" spans="1:39" x14ac:dyDescent="0.25">
      <c r="A572" s="1">
        <v>42466</v>
      </c>
      <c r="B572" s="2">
        <v>18335</v>
      </c>
      <c r="C572" s="3">
        <v>0</v>
      </c>
      <c r="D572" s="4">
        <v>11</v>
      </c>
      <c r="E572" s="5" t="s">
        <v>77</v>
      </c>
      <c r="F572" s="6">
        <v>5.1100000000000003</v>
      </c>
      <c r="G572" s="7" t="s">
        <v>22</v>
      </c>
      <c r="H572" s="8" t="s">
        <v>23</v>
      </c>
      <c r="I572" s="9">
        <v>0.313</v>
      </c>
      <c r="J572" s="6">
        <v>0</v>
      </c>
      <c r="K572" s="6">
        <v>0.75</v>
      </c>
      <c r="L572" s="6">
        <v>9.1</v>
      </c>
      <c r="M572" s="6">
        <v>9.85</v>
      </c>
      <c r="N572" s="10" t="s">
        <v>29</v>
      </c>
      <c r="O572" s="10" t="s">
        <v>161</v>
      </c>
      <c r="P572" s="11" t="s">
        <v>32</v>
      </c>
      <c r="Q572" s="11" t="s">
        <v>73</v>
      </c>
      <c r="R572" s="1">
        <v>42370</v>
      </c>
      <c r="S572" s="1">
        <v>42593</v>
      </c>
      <c r="T572" s="12" t="s">
        <v>25</v>
      </c>
      <c r="U572" s="13" t="s">
        <v>248</v>
      </c>
      <c r="V572" s="13" t="s">
        <v>114</v>
      </c>
      <c r="W572" t="s">
        <v>190</v>
      </c>
      <c r="X572" s="16" t="str">
        <f t="shared" si="105"/>
        <v xml:space="preserve">Mediacom (Switzerland) - CHE - Credit Suisse - 2016_Invest_2._Flight_2016 - </v>
      </c>
      <c r="Y572" s="17" t="s">
        <v>410</v>
      </c>
      <c r="Z572" s="16" t="str">
        <f t="shared" si="106"/>
        <v>Mediacom (Switzerland)</v>
      </c>
      <c r="AA572" s="16" t="str">
        <f t="shared" si="107"/>
        <v>Mediacom (Switzerland) - CHE - Credit Suisse</v>
      </c>
      <c r="AB572" s="16" t="str">
        <f t="shared" si="108"/>
        <v>Xaxis TV_XAXIS-XT-ROLLS-I</v>
      </c>
      <c r="AC572" s="16" t="str">
        <f>VLOOKUP($U572,Sheet3!$A$1:$D$438,3,FALSE)</f>
        <v>28.03.2016</v>
      </c>
      <c r="AD572" s="16" t="str">
        <f>VLOOKUP($U572,Sheet3!$A$1:$D$438,4,FALSE)</f>
        <v>08.05.2016</v>
      </c>
      <c r="AE572" s="20" t="str">
        <f t="shared" si="109"/>
        <v>Xaxis TV_XAXIS-XT-ROLLS-I_März 2016</v>
      </c>
      <c r="AF572" s="20" t="s">
        <v>816</v>
      </c>
      <c r="AG572" s="20" t="str">
        <f t="shared" si="110"/>
        <v>Xaxis TV</v>
      </c>
      <c r="AH572" s="20" t="s">
        <v>420</v>
      </c>
      <c r="AI572" s="21">
        <f t="shared" si="102"/>
        <v>29.073482428115014</v>
      </c>
      <c r="AJ572" s="21">
        <f t="shared" si="103"/>
        <v>9.1</v>
      </c>
      <c r="AK572" s="22">
        <f t="shared" si="104"/>
        <v>313</v>
      </c>
      <c r="AL572" s="20" t="s">
        <v>672</v>
      </c>
      <c r="AM572" s="20">
        <f>$AJ572*VLOOKUP($AL572,Sheet2!$C$1:$D$66,2,FALSE)</f>
        <v>4.4589999999999996</v>
      </c>
    </row>
    <row r="573" spans="1:39" x14ac:dyDescent="0.25">
      <c r="A573" s="1">
        <v>42466</v>
      </c>
      <c r="B573" s="2">
        <v>18335</v>
      </c>
      <c r="C573" s="3">
        <v>0</v>
      </c>
      <c r="D573" s="4">
        <v>4</v>
      </c>
      <c r="E573" s="5" t="s">
        <v>53</v>
      </c>
      <c r="F573" s="6">
        <v>227.53</v>
      </c>
      <c r="G573" s="7" t="s">
        <v>22</v>
      </c>
      <c r="H573" s="8" t="s">
        <v>23</v>
      </c>
      <c r="I573" s="9">
        <v>35.738999999999997</v>
      </c>
      <c r="J573" s="6">
        <v>0</v>
      </c>
      <c r="K573" s="6">
        <v>54.3</v>
      </c>
      <c r="L573" s="6">
        <v>679.05</v>
      </c>
      <c r="M573" s="6">
        <v>733.35</v>
      </c>
      <c r="N573" s="10" t="s">
        <v>29</v>
      </c>
      <c r="O573" s="10" t="s">
        <v>161</v>
      </c>
      <c r="P573" s="11" t="s">
        <v>32</v>
      </c>
      <c r="Q573" s="11" t="s">
        <v>52</v>
      </c>
      <c r="R573" s="1">
        <v>42370</v>
      </c>
      <c r="S573" s="1">
        <v>42593</v>
      </c>
      <c r="T573" s="12" t="s">
        <v>25</v>
      </c>
      <c r="U573" s="13" t="s">
        <v>248</v>
      </c>
      <c r="V573" s="13" t="s">
        <v>114</v>
      </c>
      <c r="W573" t="s">
        <v>190</v>
      </c>
      <c r="X573" s="16" t="str">
        <f t="shared" si="105"/>
        <v xml:space="preserve">Mediacom (Switzerland) - CHE - Credit Suisse - 2016_Invest_2._Flight_2016 - </v>
      </c>
      <c r="Y573" s="17" t="s">
        <v>410</v>
      </c>
      <c r="Z573" s="16" t="str">
        <f t="shared" si="106"/>
        <v>Mediacom (Switzerland)</v>
      </c>
      <c r="AA573" s="16" t="str">
        <f t="shared" si="107"/>
        <v>Mediacom (Switzerland) - CHE - Credit Suisse</v>
      </c>
      <c r="AB573" s="16" t="str">
        <f t="shared" si="108"/>
        <v>Xaxis Premium_XAXIS-XP-HP-D</v>
      </c>
      <c r="AC573" s="16" t="str">
        <f>VLOOKUP($U573,Sheet3!$A$1:$D$438,3,FALSE)</f>
        <v>28.03.2016</v>
      </c>
      <c r="AD573" s="16" t="str">
        <f>VLOOKUP($U573,Sheet3!$A$1:$D$438,4,FALSE)</f>
        <v>08.05.2016</v>
      </c>
      <c r="AE573" s="20" t="str">
        <f t="shared" si="109"/>
        <v>Xaxis Premium_XAXIS-XP-HP-D_März 2016</v>
      </c>
      <c r="AF573" s="20" t="s">
        <v>415</v>
      </c>
      <c r="AG573" s="20" t="str">
        <f t="shared" si="110"/>
        <v>Xaxis Premium</v>
      </c>
      <c r="AH573" s="20" t="s">
        <v>420</v>
      </c>
      <c r="AI573" s="21">
        <f t="shared" si="102"/>
        <v>19.000251825736591</v>
      </c>
      <c r="AJ573" s="21">
        <f t="shared" si="103"/>
        <v>679.05</v>
      </c>
      <c r="AK573" s="22">
        <f t="shared" si="104"/>
        <v>35739</v>
      </c>
      <c r="AL573" s="20" t="s">
        <v>669</v>
      </c>
      <c r="AM573" s="20">
        <f>$AJ573*VLOOKUP($AL573,Sheet2!$C$1:$D$66,2,FALSE)</f>
        <v>256.0575033017829</v>
      </c>
    </row>
    <row r="574" spans="1:39" x14ac:dyDescent="0.25">
      <c r="A574" s="1">
        <v>42466</v>
      </c>
      <c r="B574" s="2">
        <v>18335</v>
      </c>
      <c r="C574" s="3">
        <v>0</v>
      </c>
      <c r="D574" s="4">
        <v>5</v>
      </c>
      <c r="E574" s="5" t="s">
        <v>59</v>
      </c>
      <c r="F574" s="6">
        <v>40.29</v>
      </c>
      <c r="G574" s="7" t="s">
        <v>22</v>
      </c>
      <c r="H574" s="8" t="s">
        <v>23</v>
      </c>
      <c r="I574" s="9">
        <v>6.9669999999999996</v>
      </c>
      <c r="J574" s="6">
        <v>0</v>
      </c>
      <c r="K574" s="6">
        <v>10.6</v>
      </c>
      <c r="L574" s="6">
        <v>132.35</v>
      </c>
      <c r="M574" s="6">
        <v>142.94999999999999</v>
      </c>
      <c r="N574" s="10" t="s">
        <v>29</v>
      </c>
      <c r="O574" s="10" t="s">
        <v>161</v>
      </c>
      <c r="P574" s="11" t="s">
        <v>32</v>
      </c>
      <c r="Q574" s="11" t="s">
        <v>52</v>
      </c>
      <c r="R574" s="1">
        <v>42370</v>
      </c>
      <c r="S574" s="1">
        <v>42593</v>
      </c>
      <c r="T574" s="12" t="s">
        <v>25</v>
      </c>
      <c r="U574" s="13" t="s">
        <v>248</v>
      </c>
      <c r="V574" s="13" t="s">
        <v>114</v>
      </c>
      <c r="W574" t="s">
        <v>190</v>
      </c>
      <c r="X574" s="16" t="str">
        <f t="shared" si="105"/>
        <v xml:space="preserve">Mediacom (Switzerland) - CHE - Credit Suisse - 2016_Invest_2._Flight_2016 - </v>
      </c>
      <c r="Y574" s="17" t="s">
        <v>410</v>
      </c>
      <c r="Z574" s="16" t="str">
        <f t="shared" si="106"/>
        <v>Mediacom (Switzerland)</v>
      </c>
      <c r="AA574" s="16" t="str">
        <f t="shared" si="107"/>
        <v>Mediacom (Switzerland) - CHE - Credit Suisse</v>
      </c>
      <c r="AB574" s="16" t="str">
        <f t="shared" si="108"/>
        <v>Xaxis Premium_XAXIS-XP-HP-F</v>
      </c>
      <c r="AC574" s="16" t="str">
        <f>VLOOKUP($U574,Sheet3!$A$1:$D$438,3,FALSE)</f>
        <v>28.03.2016</v>
      </c>
      <c r="AD574" s="16" t="str">
        <f>VLOOKUP($U574,Sheet3!$A$1:$D$438,4,FALSE)</f>
        <v>08.05.2016</v>
      </c>
      <c r="AE574" s="20" t="str">
        <f t="shared" si="109"/>
        <v>Xaxis Premium_XAXIS-XP-HP-F_März 2016</v>
      </c>
      <c r="AF574" s="20" t="s">
        <v>415</v>
      </c>
      <c r="AG574" s="20" t="str">
        <f t="shared" si="110"/>
        <v>Xaxis Premium</v>
      </c>
      <c r="AH574" s="20" t="s">
        <v>420</v>
      </c>
      <c r="AI574" s="21">
        <f t="shared" si="102"/>
        <v>18.996698722549159</v>
      </c>
      <c r="AJ574" s="21">
        <f t="shared" si="103"/>
        <v>132.35</v>
      </c>
      <c r="AK574" s="22">
        <f t="shared" si="104"/>
        <v>6967</v>
      </c>
      <c r="AL574" s="20" t="s">
        <v>669</v>
      </c>
      <c r="AM574" s="20">
        <f>$AJ574*VLOOKUP($AL574,Sheet2!$C$1:$D$66,2,FALSE)</f>
        <v>49.906797087093686</v>
      </c>
    </row>
    <row r="575" spans="1:39" x14ac:dyDescent="0.25">
      <c r="A575" s="1">
        <v>42466</v>
      </c>
      <c r="B575" s="2">
        <v>18335</v>
      </c>
      <c r="C575" s="3">
        <v>0</v>
      </c>
      <c r="D575" s="4">
        <v>6</v>
      </c>
      <c r="E575" s="5" t="s">
        <v>60</v>
      </c>
      <c r="F575" s="6">
        <v>12.01</v>
      </c>
      <c r="G575" s="7" t="s">
        <v>22</v>
      </c>
      <c r="H575" s="8" t="s">
        <v>23</v>
      </c>
      <c r="I575" s="9">
        <v>1.7769999999999999</v>
      </c>
      <c r="J575" s="6">
        <v>0</v>
      </c>
      <c r="K575" s="6">
        <v>2.7</v>
      </c>
      <c r="L575" s="6">
        <v>33.75</v>
      </c>
      <c r="M575" s="6">
        <v>36.450000000000003</v>
      </c>
      <c r="N575" s="10" t="s">
        <v>29</v>
      </c>
      <c r="O575" s="10" t="s">
        <v>161</v>
      </c>
      <c r="P575" s="11" t="s">
        <v>32</v>
      </c>
      <c r="Q575" s="11" t="s">
        <v>52</v>
      </c>
      <c r="R575" s="1">
        <v>42370</v>
      </c>
      <c r="S575" s="1">
        <v>42593</v>
      </c>
      <c r="T575" s="12" t="s">
        <v>25</v>
      </c>
      <c r="U575" s="13" t="s">
        <v>248</v>
      </c>
      <c r="V575" s="13" t="s">
        <v>114</v>
      </c>
      <c r="W575" t="s">
        <v>190</v>
      </c>
      <c r="X575" s="16" t="str">
        <f t="shared" si="105"/>
        <v xml:space="preserve">Mediacom (Switzerland) - CHE - Credit Suisse - 2016_Invest_2._Flight_2016 - </v>
      </c>
      <c r="Y575" s="17" t="s">
        <v>410</v>
      </c>
      <c r="Z575" s="16" t="str">
        <f t="shared" si="106"/>
        <v>Mediacom (Switzerland)</v>
      </c>
      <c r="AA575" s="16" t="str">
        <f t="shared" si="107"/>
        <v>Mediacom (Switzerland) - CHE - Credit Suisse</v>
      </c>
      <c r="AB575" s="16" t="str">
        <f t="shared" si="108"/>
        <v>Xaxis Premium_XAXIS-XP-HP-I</v>
      </c>
      <c r="AC575" s="16" t="str">
        <f>VLOOKUP($U575,Sheet3!$A$1:$D$438,3,FALSE)</f>
        <v>28.03.2016</v>
      </c>
      <c r="AD575" s="16" t="str">
        <f>VLOOKUP($U575,Sheet3!$A$1:$D$438,4,FALSE)</f>
        <v>08.05.2016</v>
      </c>
      <c r="AE575" s="20" t="str">
        <f t="shared" si="109"/>
        <v>Xaxis Premium_XAXIS-XP-HP-I_März 2016</v>
      </c>
      <c r="AF575" s="20" t="s">
        <v>415</v>
      </c>
      <c r="AG575" s="20" t="str">
        <f t="shared" si="110"/>
        <v>Xaxis Premium</v>
      </c>
      <c r="AH575" s="20" t="s">
        <v>420</v>
      </c>
      <c r="AI575" s="21">
        <f t="shared" si="102"/>
        <v>18.992684299380979</v>
      </c>
      <c r="AJ575" s="21">
        <f t="shared" si="103"/>
        <v>33.75</v>
      </c>
      <c r="AK575" s="22">
        <f t="shared" si="104"/>
        <v>1777</v>
      </c>
      <c r="AL575" s="20" t="s">
        <v>669</v>
      </c>
      <c r="AM575" s="20">
        <f>$AJ575*VLOOKUP($AL575,Sheet2!$C$1:$D$66,2,FALSE)</f>
        <v>12.726516068677084</v>
      </c>
    </row>
    <row r="576" spans="1:39" x14ac:dyDescent="0.25">
      <c r="A576" s="1">
        <v>42466</v>
      </c>
      <c r="B576" s="2">
        <v>18335</v>
      </c>
      <c r="C576" s="3">
        <v>0</v>
      </c>
      <c r="D576" s="4">
        <v>1</v>
      </c>
      <c r="E576" s="5" t="s">
        <v>65</v>
      </c>
      <c r="F576" s="6">
        <v>186.68</v>
      </c>
      <c r="G576" s="7" t="s">
        <v>22</v>
      </c>
      <c r="H576" s="8" t="s">
        <v>23</v>
      </c>
      <c r="I576" s="9">
        <v>25.186</v>
      </c>
      <c r="J576" s="6">
        <v>0</v>
      </c>
      <c r="K576" s="6">
        <v>48.35</v>
      </c>
      <c r="L576" s="6">
        <v>604.45000000000005</v>
      </c>
      <c r="M576" s="6">
        <v>652.79999999999995</v>
      </c>
      <c r="N576" s="10" t="s">
        <v>29</v>
      </c>
      <c r="O576" s="10" t="s">
        <v>161</v>
      </c>
      <c r="P576" s="11" t="s">
        <v>32</v>
      </c>
      <c r="Q576" s="11" t="s">
        <v>52</v>
      </c>
      <c r="R576" s="1">
        <v>42370</v>
      </c>
      <c r="S576" s="1">
        <v>42593</v>
      </c>
      <c r="T576" s="12" t="s">
        <v>25</v>
      </c>
      <c r="U576" s="13" t="s">
        <v>248</v>
      </c>
      <c r="V576" s="13" t="s">
        <v>114</v>
      </c>
      <c r="W576" t="s">
        <v>190</v>
      </c>
      <c r="X576" s="16" t="str">
        <f t="shared" si="105"/>
        <v xml:space="preserve">Mediacom (Switzerland) - CHE - Credit Suisse - 2016_Invest_2._Flight_2016 - </v>
      </c>
      <c r="Y576" s="17" t="s">
        <v>410</v>
      </c>
      <c r="Z576" s="16" t="str">
        <f t="shared" si="106"/>
        <v>Mediacom (Switzerland)</v>
      </c>
      <c r="AA576" s="16" t="str">
        <f t="shared" si="107"/>
        <v>Mediacom (Switzerland) - CHE - Credit Suisse</v>
      </c>
      <c r="AB576" s="16" t="str">
        <f t="shared" si="108"/>
        <v>Xaxis Premium_XAXIS-XP-WB-D</v>
      </c>
      <c r="AC576" s="16" t="str">
        <f>VLOOKUP($U576,Sheet3!$A$1:$D$438,3,FALSE)</f>
        <v>28.03.2016</v>
      </c>
      <c r="AD576" s="16" t="str">
        <f>VLOOKUP($U576,Sheet3!$A$1:$D$438,4,FALSE)</f>
        <v>08.05.2016</v>
      </c>
      <c r="AE576" s="20" t="str">
        <f t="shared" si="109"/>
        <v>Xaxis Premium_XAXIS-XP-WB-D_März 2016</v>
      </c>
      <c r="AF576" s="20" t="s">
        <v>415</v>
      </c>
      <c r="AG576" s="20" t="str">
        <f t="shared" si="110"/>
        <v>Xaxis Premium</v>
      </c>
      <c r="AH576" s="20" t="s">
        <v>420</v>
      </c>
      <c r="AI576" s="21">
        <f t="shared" si="102"/>
        <v>23.999444135630906</v>
      </c>
      <c r="AJ576" s="21">
        <f t="shared" si="103"/>
        <v>604.45000000000005</v>
      </c>
      <c r="AK576" s="22">
        <f t="shared" si="104"/>
        <v>25186</v>
      </c>
      <c r="AL576" s="20" t="s">
        <v>668</v>
      </c>
      <c r="AM576" s="20">
        <f>$AJ576*VLOOKUP($AL576,Sheet2!$C$1:$D$66,2,FALSE)</f>
        <v>245.07966304463787</v>
      </c>
    </row>
    <row r="577" spans="1:39" x14ac:dyDescent="0.25">
      <c r="A577" s="1">
        <v>42466</v>
      </c>
      <c r="B577" s="2">
        <v>18335</v>
      </c>
      <c r="C577" s="3">
        <v>0</v>
      </c>
      <c r="D577" s="4">
        <v>2</v>
      </c>
      <c r="E577" s="5" t="s">
        <v>69</v>
      </c>
      <c r="F577" s="6">
        <v>41.4</v>
      </c>
      <c r="G577" s="7" t="s">
        <v>22</v>
      </c>
      <c r="H577" s="8" t="s">
        <v>23</v>
      </c>
      <c r="I577" s="9">
        <v>6.883</v>
      </c>
      <c r="J577" s="6">
        <v>0</v>
      </c>
      <c r="K577" s="6">
        <v>13.2</v>
      </c>
      <c r="L577" s="6">
        <v>165.2</v>
      </c>
      <c r="M577" s="6">
        <v>178.4</v>
      </c>
      <c r="N577" s="10" t="s">
        <v>29</v>
      </c>
      <c r="O577" s="10" t="s">
        <v>161</v>
      </c>
      <c r="P577" s="11" t="s">
        <v>32</v>
      </c>
      <c r="Q577" s="11" t="s">
        <v>52</v>
      </c>
      <c r="R577" s="1">
        <v>42370</v>
      </c>
      <c r="S577" s="1">
        <v>42593</v>
      </c>
      <c r="T577" s="12" t="s">
        <v>25</v>
      </c>
      <c r="U577" s="13" t="s">
        <v>248</v>
      </c>
      <c r="V577" s="13" t="s">
        <v>114</v>
      </c>
      <c r="W577" t="s">
        <v>190</v>
      </c>
      <c r="X577" s="16" t="str">
        <f t="shared" si="105"/>
        <v xml:space="preserve">Mediacom (Switzerland) - CHE - Credit Suisse - 2016_Invest_2._Flight_2016 - </v>
      </c>
      <c r="Y577" s="17" t="s">
        <v>410</v>
      </c>
      <c r="Z577" s="16" t="str">
        <f t="shared" si="106"/>
        <v>Mediacom (Switzerland)</v>
      </c>
      <c r="AA577" s="16" t="str">
        <f t="shared" si="107"/>
        <v>Mediacom (Switzerland) - CHE - Credit Suisse</v>
      </c>
      <c r="AB577" s="16" t="str">
        <f t="shared" si="108"/>
        <v>Xaxis Premium_XAXIS-XP-WB-F</v>
      </c>
      <c r="AC577" s="16" t="str">
        <f>VLOOKUP($U577,Sheet3!$A$1:$D$438,3,FALSE)</f>
        <v>28.03.2016</v>
      </c>
      <c r="AD577" s="16" t="str">
        <f>VLOOKUP($U577,Sheet3!$A$1:$D$438,4,FALSE)</f>
        <v>08.05.2016</v>
      </c>
      <c r="AE577" s="20" t="str">
        <f t="shared" si="109"/>
        <v>Xaxis Premium_XAXIS-XP-WB-F_März 2016</v>
      </c>
      <c r="AF577" s="20" t="s">
        <v>415</v>
      </c>
      <c r="AG577" s="20" t="str">
        <f t="shared" si="110"/>
        <v>Xaxis Premium</v>
      </c>
      <c r="AH577" s="20" t="s">
        <v>420</v>
      </c>
      <c r="AI577" s="21">
        <f t="shared" si="102"/>
        <v>24.001162283887837</v>
      </c>
      <c r="AJ577" s="21">
        <f t="shared" si="103"/>
        <v>165.2</v>
      </c>
      <c r="AK577" s="22">
        <f t="shared" si="104"/>
        <v>6883</v>
      </c>
      <c r="AL577" s="20" t="s">
        <v>668</v>
      </c>
      <c r="AM577" s="20">
        <f>$AJ577*VLOOKUP($AL577,Sheet2!$C$1:$D$66,2,FALSE)</f>
        <v>66.981818735998289</v>
      </c>
    </row>
    <row r="578" spans="1:39" x14ac:dyDescent="0.25">
      <c r="A578" s="1">
        <v>42466</v>
      </c>
      <c r="B578" s="2">
        <v>18335</v>
      </c>
      <c r="C578" s="3">
        <v>0</v>
      </c>
      <c r="D578" s="4">
        <v>3</v>
      </c>
      <c r="E578" s="5" t="s">
        <v>70</v>
      </c>
      <c r="F578" s="6">
        <v>10.18</v>
      </c>
      <c r="G578" s="7" t="s">
        <v>22</v>
      </c>
      <c r="H578" s="8" t="s">
        <v>23</v>
      </c>
      <c r="I578" s="9">
        <v>1.7969999999999999</v>
      </c>
      <c r="J578" s="6">
        <v>0</v>
      </c>
      <c r="K578" s="6">
        <v>3.45</v>
      </c>
      <c r="L578" s="6">
        <v>43.15</v>
      </c>
      <c r="M578" s="6">
        <v>46.6</v>
      </c>
      <c r="N578" s="10" t="s">
        <v>29</v>
      </c>
      <c r="O578" s="10" t="s">
        <v>161</v>
      </c>
      <c r="P578" s="11" t="s">
        <v>32</v>
      </c>
      <c r="Q578" s="11" t="s">
        <v>52</v>
      </c>
      <c r="R578" s="1">
        <v>42370</v>
      </c>
      <c r="S578" s="1">
        <v>42593</v>
      </c>
      <c r="T578" s="12" t="s">
        <v>25</v>
      </c>
      <c r="U578" s="13" t="s">
        <v>248</v>
      </c>
      <c r="V578" s="13" t="s">
        <v>114</v>
      </c>
      <c r="W578" t="s">
        <v>190</v>
      </c>
      <c r="X578" s="16" t="str">
        <f t="shared" si="105"/>
        <v xml:space="preserve">Mediacom (Switzerland) - CHE - Credit Suisse - 2016_Invest_2._Flight_2016 - </v>
      </c>
      <c r="Y578" s="17" t="s">
        <v>410</v>
      </c>
      <c r="Z578" s="16" t="str">
        <f t="shared" si="106"/>
        <v>Mediacom (Switzerland)</v>
      </c>
      <c r="AA578" s="16" t="str">
        <f t="shared" si="107"/>
        <v>Mediacom (Switzerland) - CHE - Credit Suisse</v>
      </c>
      <c r="AB578" s="16" t="str">
        <f t="shared" si="108"/>
        <v>Xaxis Premium_XAXIS-XP-WB-I</v>
      </c>
      <c r="AC578" s="16" t="str">
        <f>VLOOKUP($U578,Sheet3!$A$1:$D$438,3,FALSE)</f>
        <v>28.03.2016</v>
      </c>
      <c r="AD578" s="16" t="str">
        <f>VLOOKUP($U578,Sheet3!$A$1:$D$438,4,FALSE)</f>
        <v>08.05.2016</v>
      </c>
      <c r="AE578" s="20" t="str">
        <f t="shared" si="109"/>
        <v>Xaxis Premium_XAXIS-XP-WB-I_März 2016</v>
      </c>
      <c r="AF578" s="20" t="s">
        <v>415</v>
      </c>
      <c r="AG578" s="20" t="str">
        <f t="shared" si="110"/>
        <v>Xaxis Premium</v>
      </c>
      <c r="AH578" s="20" t="s">
        <v>420</v>
      </c>
      <c r="AI578" s="21">
        <f t="shared" si="102"/>
        <v>24.012242626599889</v>
      </c>
      <c r="AJ578" s="21">
        <f t="shared" si="103"/>
        <v>43.15</v>
      </c>
      <c r="AK578" s="22">
        <f t="shared" si="104"/>
        <v>1797</v>
      </c>
      <c r="AL578" s="20" t="s">
        <v>668</v>
      </c>
      <c r="AM578" s="20">
        <f>$AJ578*VLOOKUP($AL578,Sheet2!$C$1:$D$66,2,FALSE)</f>
        <v>17.495553743694469</v>
      </c>
    </row>
    <row r="579" spans="1:39" x14ac:dyDescent="0.25">
      <c r="A579" s="1">
        <v>42466</v>
      </c>
      <c r="B579" s="2">
        <v>18336</v>
      </c>
      <c r="C579" s="3">
        <v>0</v>
      </c>
      <c r="D579" s="4">
        <v>1</v>
      </c>
      <c r="E579" s="5" t="s">
        <v>61</v>
      </c>
      <c r="F579" s="6">
        <v>1407.74</v>
      </c>
      <c r="G579" s="7" t="s">
        <v>22</v>
      </c>
      <c r="H579" s="8" t="s">
        <v>23</v>
      </c>
      <c r="I579" s="9">
        <v>308.45800000000003</v>
      </c>
      <c r="J579" s="6">
        <v>0</v>
      </c>
      <c r="K579" s="6">
        <v>296.10000000000002</v>
      </c>
      <c r="L579" s="6">
        <v>3701.5</v>
      </c>
      <c r="M579" s="6">
        <v>3997.6</v>
      </c>
      <c r="N579" s="10" t="s">
        <v>29</v>
      </c>
      <c r="O579" s="10" t="s">
        <v>161</v>
      </c>
      <c r="P579" s="11" t="s">
        <v>32</v>
      </c>
      <c r="Q579" s="11" t="s">
        <v>52</v>
      </c>
      <c r="R579" s="1">
        <v>42370</v>
      </c>
      <c r="S579" s="1">
        <v>42593</v>
      </c>
      <c r="T579" s="12" t="s">
        <v>25</v>
      </c>
      <c r="U579" s="13" t="s">
        <v>249</v>
      </c>
      <c r="V579" s="13" t="s">
        <v>114</v>
      </c>
      <c r="W579" t="s">
        <v>190</v>
      </c>
      <c r="X579" s="16" t="str">
        <f t="shared" si="105"/>
        <v xml:space="preserve">Mediacom (Switzerland) - CHE - Credit Suisse - 2016_Invest_2._Flight_2016_Retargeting - </v>
      </c>
      <c r="Y579" s="17" t="s">
        <v>410</v>
      </c>
      <c r="Z579" s="16" t="str">
        <f t="shared" si="106"/>
        <v>Mediacom (Switzerland)</v>
      </c>
      <c r="AA579" s="16" t="str">
        <f t="shared" si="107"/>
        <v>Mediacom (Switzerland) - CHE - Credit Suisse</v>
      </c>
      <c r="AB579" s="16" t="str">
        <f t="shared" si="108"/>
        <v>Xaxis Premium_XAXIS-XP-UAP-D</v>
      </c>
      <c r="AC579" s="16" t="str">
        <f>VLOOKUP($U579,Sheet3!$A$1:$D$438,3,FALSE)</f>
        <v>28.03.2016</v>
      </c>
      <c r="AD579" s="16" t="str">
        <f>VLOOKUP($U579,Sheet3!$A$1:$D$438,4,FALSE)</f>
        <v>30.06.2016</v>
      </c>
      <c r="AE579" s="20" t="str">
        <f t="shared" si="109"/>
        <v>Xaxis Premium_XAXIS-XP-UAP-D_März 2016</v>
      </c>
      <c r="AF579" s="20" t="s">
        <v>415</v>
      </c>
      <c r="AG579" s="20" t="str">
        <f t="shared" si="110"/>
        <v>Xaxis Premium</v>
      </c>
      <c r="AH579" s="20" t="s">
        <v>420</v>
      </c>
      <c r="AI579" s="21">
        <f t="shared" si="102"/>
        <v>12.000012967729806</v>
      </c>
      <c r="AJ579" s="21">
        <f t="shared" si="103"/>
        <v>3701.5</v>
      </c>
      <c r="AK579" s="22">
        <f t="shared" si="104"/>
        <v>308458</v>
      </c>
      <c r="AL579" s="20" t="s">
        <v>667</v>
      </c>
      <c r="AM579" s="20">
        <f>$AJ579*VLOOKUP($AL579,Sheet2!$C$1:$D$66,2,FALSE)</f>
        <v>1037.2120949828452</v>
      </c>
    </row>
    <row r="580" spans="1:39" x14ac:dyDescent="0.25">
      <c r="A580" s="1">
        <v>42466</v>
      </c>
      <c r="B580" s="2">
        <v>18336</v>
      </c>
      <c r="C580" s="3">
        <v>0</v>
      </c>
      <c r="D580" s="4">
        <v>2</v>
      </c>
      <c r="E580" s="5" t="s">
        <v>63</v>
      </c>
      <c r="F580" s="6">
        <v>474.56</v>
      </c>
      <c r="G580" s="7" t="s">
        <v>22</v>
      </c>
      <c r="H580" s="8" t="s">
        <v>23</v>
      </c>
      <c r="I580" s="9">
        <v>103.256</v>
      </c>
      <c r="J580" s="6">
        <v>0</v>
      </c>
      <c r="K580" s="6">
        <v>99.1</v>
      </c>
      <c r="L580" s="6">
        <v>1239.05</v>
      </c>
      <c r="M580" s="6">
        <v>1338.15</v>
      </c>
      <c r="N580" s="10" t="s">
        <v>29</v>
      </c>
      <c r="O580" s="10" t="s">
        <v>161</v>
      </c>
      <c r="P580" s="11" t="s">
        <v>32</v>
      </c>
      <c r="Q580" s="11" t="s">
        <v>52</v>
      </c>
      <c r="R580" s="1">
        <v>42370</v>
      </c>
      <c r="S580" s="1">
        <v>42593</v>
      </c>
      <c r="T580" s="12" t="s">
        <v>25</v>
      </c>
      <c r="U580" s="13" t="s">
        <v>249</v>
      </c>
      <c r="V580" s="13" t="s">
        <v>114</v>
      </c>
      <c r="W580" t="s">
        <v>190</v>
      </c>
      <c r="X580" s="16" t="str">
        <f t="shared" si="105"/>
        <v xml:space="preserve">Mediacom (Switzerland) - CHE - Credit Suisse - 2016_Invest_2._Flight_2016_Retargeting - </v>
      </c>
      <c r="Y580" s="17" t="s">
        <v>410</v>
      </c>
      <c r="Z580" s="16" t="str">
        <f t="shared" si="106"/>
        <v>Mediacom (Switzerland)</v>
      </c>
      <c r="AA580" s="16" t="str">
        <f t="shared" si="107"/>
        <v>Mediacom (Switzerland) - CHE - Credit Suisse</v>
      </c>
      <c r="AB580" s="16" t="str">
        <f t="shared" si="108"/>
        <v>Xaxis Premium_XAXIS-XP-UAP-F</v>
      </c>
      <c r="AC580" s="16" t="str">
        <f>VLOOKUP($U580,Sheet3!$A$1:$D$438,3,FALSE)</f>
        <v>28.03.2016</v>
      </c>
      <c r="AD580" s="16" t="str">
        <f>VLOOKUP($U580,Sheet3!$A$1:$D$438,4,FALSE)</f>
        <v>30.06.2016</v>
      </c>
      <c r="AE580" s="20" t="str">
        <f t="shared" si="109"/>
        <v>Xaxis Premium_XAXIS-XP-UAP-F_März 2016</v>
      </c>
      <c r="AF580" s="20" t="s">
        <v>415</v>
      </c>
      <c r="AG580" s="20" t="str">
        <f t="shared" si="110"/>
        <v>Xaxis Premium</v>
      </c>
      <c r="AH580" s="20" t="s">
        <v>420</v>
      </c>
      <c r="AI580" s="21">
        <f t="shared" si="102"/>
        <v>11.999786937320835</v>
      </c>
      <c r="AJ580" s="21">
        <f t="shared" si="103"/>
        <v>1239.05</v>
      </c>
      <c r="AK580" s="22">
        <f t="shared" si="104"/>
        <v>103256</v>
      </c>
      <c r="AL580" s="20" t="s">
        <v>667</v>
      </c>
      <c r="AM580" s="20">
        <f>$AJ580*VLOOKUP($AL580,Sheet2!$C$1:$D$66,2,FALSE)</f>
        <v>347.19914799094806</v>
      </c>
    </row>
    <row r="581" spans="1:39" x14ac:dyDescent="0.25">
      <c r="A581" s="1">
        <v>42466</v>
      </c>
      <c r="B581" s="2">
        <v>18336</v>
      </c>
      <c r="C581" s="3">
        <v>0</v>
      </c>
      <c r="D581" s="4">
        <v>3</v>
      </c>
      <c r="E581" s="5" t="s">
        <v>64</v>
      </c>
      <c r="F581" s="6">
        <v>47.41</v>
      </c>
      <c r="G581" s="7" t="s">
        <v>22</v>
      </c>
      <c r="H581" s="8" t="s">
        <v>23</v>
      </c>
      <c r="I581" s="9">
        <v>23.555</v>
      </c>
      <c r="J581" s="6">
        <v>0</v>
      </c>
      <c r="K581" s="6">
        <v>22.6</v>
      </c>
      <c r="L581" s="6">
        <v>282.64999999999998</v>
      </c>
      <c r="M581" s="6">
        <v>305.25</v>
      </c>
      <c r="N581" s="10" t="s">
        <v>29</v>
      </c>
      <c r="O581" s="10" t="s">
        <v>161</v>
      </c>
      <c r="P581" s="11" t="s">
        <v>32</v>
      </c>
      <c r="Q581" s="11" t="s">
        <v>52</v>
      </c>
      <c r="R581" s="1">
        <v>42370</v>
      </c>
      <c r="S581" s="1">
        <v>42593</v>
      </c>
      <c r="T581" s="12" t="s">
        <v>25</v>
      </c>
      <c r="U581" s="13" t="s">
        <v>249</v>
      </c>
      <c r="V581" s="13" t="s">
        <v>114</v>
      </c>
      <c r="W581" t="s">
        <v>190</v>
      </c>
      <c r="X581" s="16" t="str">
        <f t="shared" si="105"/>
        <v xml:space="preserve">Mediacom (Switzerland) - CHE - Credit Suisse - 2016_Invest_2._Flight_2016_Retargeting - </v>
      </c>
      <c r="Y581" s="17" t="s">
        <v>410</v>
      </c>
      <c r="Z581" s="16" t="str">
        <f t="shared" si="106"/>
        <v>Mediacom (Switzerland)</v>
      </c>
      <c r="AA581" s="16" t="str">
        <f t="shared" si="107"/>
        <v>Mediacom (Switzerland) - CHE - Credit Suisse</v>
      </c>
      <c r="AB581" s="16" t="str">
        <f t="shared" si="108"/>
        <v>Xaxis Premium_XAXIS-XP-UAP-I</v>
      </c>
      <c r="AC581" s="16" t="str">
        <f>VLOOKUP($U581,Sheet3!$A$1:$D$438,3,FALSE)</f>
        <v>28.03.2016</v>
      </c>
      <c r="AD581" s="16" t="str">
        <f>VLOOKUP($U581,Sheet3!$A$1:$D$438,4,FALSE)</f>
        <v>30.06.2016</v>
      </c>
      <c r="AE581" s="20" t="str">
        <f t="shared" si="109"/>
        <v>Xaxis Premium_XAXIS-XP-UAP-I_März 2016</v>
      </c>
      <c r="AF581" s="20" t="s">
        <v>415</v>
      </c>
      <c r="AG581" s="20" t="str">
        <f t="shared" si="110"/>
        <v>Xaxis Premium</v>
      </c>
      <c r="AH581" s="20" t="s">
        <v>420</v>
      </c>
      <c r="AI581" s="21">
        <f t="shared" si="102"/>
        <v>11.999575461685415</v>
      </c>
      <c r="AJ581" s="21">
        <f t="shared" si="103"/>
        <v>282.64999999999998</v>
      </c>
      <c r="AK581" s="22">
        <f t="shared" si="104"/>
        <v>23555</v>
      </c>
      <c r="AL581" s="20" t="s">
        <v>667</v>
      </c>
      <c r="AM581" s="20">
        <f>$AJ581*VLOOKUP($AL581,Sheet2!$C$1:$D$66,2,FALSE)</f>
        <v>79.202485113305727</v>
      </c>
    </row>
    <row r="582" spans="1:39" x14ac:dyDescent="0.25">
      <c r="A582" s="1">
        <v>42466</v>
      </c>
      <c r="B582" s="2">
        <v>18337</v>
      </c>
      <c r="C582" s="3">
        <v>0</v>
      </c>
      <c r="D582" s="4">
        <v>1</v>
      </c>
      <c r="E582" s="5" t="s">
        <v>61</v>
      </c>
      <c r="F582" s="6">
        <v>3935.35</v>
      </c>
      <c r="G582" s="7" t="s">
        <v>22</v>
      </c>
      <c r="H582" s="8" t="s">
        <v>23</v>
      </c>
      <c r="I582" s="9">
        <v>862.29600000000005</v>
      </c>
      <c r="J582" s="6">
        <v>0</v>
      </c>
      <c r="K582" s="6">
        <v>551.85</v>
      </c>
      <c r="L582" s="6">
        <v>6898.35</v>
      </c>
      <c r="M582" s="6">
        <v>7450.2</v>
      </c>
      <c r="N582" s="10" t="s">
        <v>24</v>
      </c>
      <c r="O582" s="10" t="s">
        <v>161</v>
      </c>
      <c r="P582" s="11" t="s">
        <v>32</v>
      </c>
      <c r="Q582" s="11" t="s">
        <v>52</v>
      </c>
      <c r="R582" s="1">
        <v>42370</v>
      </c>
      <c r="S582" s="1">
        <v>42593</v>
      </c>
      <c r="T582" s="12" t="s">
        <v>25</v>
      </c>
      <c r="U582" s="13" t="s">
        <v>254</v>
      </c>
      <c r="V582" s="13" t="s">
        <v>114</v>
      </c>
      <c r="W582" t="s">
        <v>191</v>
      </c>
      <c r="X582" s="16" t="str">
        <f t="shared" si="105"/>
        <v xml:space="preserve">Mediacom (Switzerland) - CHE - DANONE - 2016_Milupa_Profutura_Mama - </v>
      </c>
      <c r="Y582" s="17" t="s">
        <v>410</v>
      </c>
      <c r="Z582" s="16" t="str">
        <f t="shared" si="106"/>
        <v>Mediacom (Switzerland)</v>
      </c>
      <c r="AA582" s="16" t="str">
        <f t="shared" si="107"/>
        <v>Mediacom (Switzerland) - CHE - DANONE</v>
      </c>
      <c r="AB582" s="16" t="str">
        <f t="shared" si="108"/>
        <v>Xaxis Premium_XAXIS-XP-UAP-D</v>
      </c>
      <c r="AC582" s="16" t="str">
        <f>VLOOKUP($U582,Sheet3!$A$1:$D$438,3,FALSE)</f>
        <v>29.02.2016</v>
      </c>
      <c r="AD582" s="16" t="str">
        <f>VLOOKUP($U582,Sheet3!$A$1:$D$438,4,FALSE)</f>
        <v>29.05.2016</v>
      </c>
      <c r="AE582" s="20" t="str">
        <f t="shared" si="109"/>
        <v>Xaxis Premium_XAXIS-XP-UAP-D_März 2016</v>
      </c>
      <c r="AF582" s="20" t="s">
        <v>415</v>
      </c>
      <c r="AG582" s="20" t="str">
        <f t="shared" si="110"/>
        <v>Xaxis Premium</v>
      </c>
      <c r="AH582" s="20" t="s">
        <v>420</v>
      </c>
      <c r="AI582" s="21">
        <f t="shared" si="102"/>
        <v>7.999979125497509</v>
      </c>
      <c r="AJ582" s="21">
        <f t="shared" si="103"/>
        <v>6898.35</v>
      </c>
      <c r="AK582" s="22">
        <f t="shared" si="104"/>
        <v>862296</v>
      </c>
      <c r="AL582" s="20" t="s">
        <v>667</v>
      </c>
      <c r="AM582" s="20">
        <f>$AJ582*VLOOKUP($AL582,Sheet2!$C$1:$D$66,2,FALSE)</f>
        <v>1933.0141984127813</v>
      </c>
    </row>
    <row r="583" spans="1:39" x14ac:dyDescent="0.25">
      <c r="A583" s="1">
        <v>42466</v>
      </c>
      <c r="B583" s="2">
        <v>18337</v>
      </c>
      <c r="C583" s="3">
        <v>0</v>
      </c>
      <c r="D583" s="4">
        <v>2</v>
      </c>
      <c r="E583" s="5" t="s">
        <v>63</v>
      </c>
      <c r="F583" s="6">
        <v>1632.2</v>
      </c>
      <c r="G583" s="7" t="s">
        <v>22</v>
      </c>
      <c r="H583" s="8" t="s">
        <v>23</v>
      </c>
      <c r="I583" s="9">
        <v>355.13400000000001</v>
      </c>
      <c r="J583" s="6">
        <v>0</v>
      </c>
      <c r="K583" s="6">
        <v>227.3</v>
      </c>
      <c r="L583" s="6">
        <v>2841.05</v>
      </c>
      <c r="M583" s="6">
        <v>3068.35</v>
      </c>
      <c r="N583" s="10" t="s">
        <v>24</v>
      </c>
      <c r="O583" s="10" t="s">
        <v>161</v>
      </c>
      <c r="P583" s="11" t="s">
        <v>32</v>
      </c>
      <c r="Q583" s="11" t="s">
        <v>52</v>
      </c>
      <c r="R583" s="1">
        <v>42370</v>
      </c>
      <c r="S583" s="1">
        <v>42593</v>
      </c>
      <c r="T583" s="12" t="s">
        <v>25</v>
      </c>
      <c r="U583" s="13" t="s">
        <v>254</v>
      </c>
      <c r="V583" s="13" t="s">
        <v>114</v>
      </c>
      <c r="W583" t="s">
        <v>191</v>
      </c>
      <c r="X583" s="16" t="str">
        <f t="shared" si="105"/>
        <v xml:space="preserve">Mediacom (Switzerland) - CHE - DANONE - 2016_Milupa_Profutura_Mama - </v>
      </c>
      <c r="Y583" s="17" t="s">
        <v>410</v>
      </c>
      <c r="Z583" s="16" t="str">
        <f t="shared" si="106"/>
        <v>Mediacom (Switzerland)</v>
      </c>
      <c r="AA583" s="16" t="str">
        <f t="shared" si="107"/>
        <v>Mediacom (Switzerland) - CHE - DANONE</v>
      </c>
      <c r="AB583" s="16" t="str">
        <f t="shared" si="108"/>
        <v>Xaxis Premium_XAXIS-XP-UAP-F</v>
      </c>
      <c r="AC583" s="16" t="str">
        <f>VLOOKUP($U583,Sheet3!$A$1:$D$438,3,FALSE)</f>
        <v>29.02.2016</v>
      </c>
      <c r="AD583" s="16" t="str">
        <f>VLOOKUP($U583,Sheet3!$A$1:$D$438,4,FALSE)</f>
        <v>29.05.2016</v>
      </c>
      <c r="AE583" s="20" t="str">
        <f t="shared" si="109"/>
        <v>Xaxis Premium_XAXIS-XP-UAP-F_März 2016</v>
      </c>
      <c r="AF583" s="20" t="s">
        <v>415</v>
      </c>
      <c r="AG583" s="20" t="str">
        <f t="shared" si="110"/>
        <v>Xaxis Premium</v>
      </c>
      <c r="AH583" s="20" t="s">
        <v>420</v>
      </c>
      <c r="AI583" s="21">
        <f t="shared" si="102"/>
        <v>7.9999380515523715</v>
      </c>
      <c r="AJ583" s="21">
        <f t="shared" si="103"/>
        <v>2841.05</v>
      </c>
      <c r="AK583" s="22">
        <f t="shared" si="104"/>
        <v>355134</v>
      </c>
      <c r="AL583" s="20" t="s">
        <v>667</v>
      </c>
      <c r="AM583" s="20">
        <f>$AJ583*VLOOKUP($AL583,Sheet2!$C$1:$D$66,2,FALSE)</f>
        <v>796.10196473078815</v>
      </c>
    </row>
    <row r="584" spans="1:39" x14ac:dyDescent="0.25">
      <c r="A584" s="1">
        <v>42466</v>
      </c>
      <c r="B584" s="2">
        <v>18338</v>
      </c>
      <c r="C584" s="3">
        <v>0</v>
      </c>
      <c r="D584" s="4">
        <v>1</v>
      </c>
      <c r="E584" s="5" t="s">
        <v>72</v>
      </c>
      <c r="F584" s="6">
        <v>1550.15</v>
      </c>
      <c r="G584" s="7" t="s">
        <v>22</v>
      </c>
      <c r="H584" s="8" t="s">
        <v>23</v>
      </c>
      <c r="I584" s="9">
        <v>91.697999999999993</v>
      </c>
      <c r="J584" s="6">
        <v>0</v>
      </c>
      <c r="K584" s="6">
        <v>271.45</v>
      </c>
      <c r="L584" s="6">
        <v>3392.85</v>
      </c>
      <c r="M584" s="6">
        <v>3664.3</v>
      </c>
      <c r="N584" s="10" t="s">
        <v>74</v>
      </c>
      <c r="O584" s="10" t="s">
        <v>161</v>
      </c>
      <c r="P584" s="11" t="s">
        <v>32</v>
      </c>
      <c r="Q584" s="11" t="s">
        <v>73</v>
      </c>
      <c r="R584" s="1">
        <v>42370</v>
      </c>
      <c r="S584" s="1">
        <v>42593</v>
      </c>
      <c r="T584" s="12" t="s">
        <v>25</v>
      </c>
      <c r="U584" s="13" t="s">
        <v>263</v>
      </c>
      <c r="V584" s="13" t="s">
        <v>114</v>
      </c>
      <c r="W584" t="s">
        <v>193</v>
      </c>
      <c r="X584" s="16" t="str">
        <f t="shared" si="105"/>
        <v xml:space="preserve">Mediacom (Switzerland) - CHE - Emmi - 2016_Yoqua_Nature_1._HJ - </v>
      </c>
      <c r="Y584" s="17" t="s">
        <v>410</v>
      </c>
      <c r="Z584" s="16" t="str">
        <f t="shared" si="106"/>
        <v>Mediacom (Switzerland)</v>
      </c>
      <c r="AA584" s="16" t="str">
        <f t="shared" si="107"/>
        <v>Mediacom (Switzerland) - CHE - Emmi</v>
      </c>
      <c r="AB584" s="16" t="str">
        <f t="shared" si="108"/>
        <v>Xaxis TV_XAXIS-XT-ROLLS-D</v>
      </c>
      <c r="AC584" s="16" t="str">
        <f>VLOOKUP($U584,Sheet3!$A$1:$D$438,3,FALSE)</f>
        <v>25.01.2016</v>
      </c>
      <c r="AD584" s="16" t="str">
        <f>VLOOKUP($U584,Sheet3!$A$1:$D$438,4,FALSE)</f>
        <v>08.05.2016</v>
      </c>
      <c r="AE584" s="20" t="str">
        <f t="shared" si="109"/>
        <v>Xaxis TV_XAXIS-XT-ROLLS-D_März 2016</v>
      </c>
      <c r="AF584" s="20" t="s">
        <v>816</v>
      </c>
      <c r="AG584" s="20" t="str">
        <f t="shared" si="110"/>
        <v>Xaxis TV</v>
      </c>
      <c r="AH584" s="20" t="s">
        <v>420</v>
      </c>
      <c r="AI584" s="21">
        <f t="shared" si="102"/>
        <v>37.000261728718179</v>
      </c>
      <c r="AJ584" s="21">
        <f t="shared" si="103"/>
        <v>3392.85</v>
      </c>
      <c r="AK584" s="22">
        <f t="shared" si="104"/>
        <v>91698</v>
      </c>
      <c r="AL584" s="20" t="s">
        <v>672</v>
      </c>
      <c r="AM584" s="20">
        <f>$AJ584*VLOOKUP($AL584,Sheet2!$C$1:$D$66,2,FALSE)</f>
        <v>1662.4965</v>
      </c>
    </row>
    <row r="585" spans="1:39" x14ac:dyDescent="0.25">
      <c r="A585" s="1">
        <v>42466</v>
      </c>
      <c r="B585" s="2">
        <v>18338</v>
      </c>
      <c r="C585" s="3">
        <v>0</v>
      </c>
      <c r="D585" s="4">
        <v>2</v>
      </c>
      <c r="E585" s="5" t="s">
        <v>76</v>
      </c>
      <c r="F585" s="6">
        <v>420.37</v>
      </c>
      <c r="G585" s="7" t="s">
        <v>22</v>
      </c>
      <c r="H585" s="8" t="s">
        <v>23</v>
      </c>
      <c r="I585" s="9">
        <v>25.984999999999999</v>
      </c>
      <c r="J585" s="6">
        <v>0</v>
      </c>
      <c r="K585" s="6">
        <v>76.900000000000006</v>
      </c>
      <c r="L585" s="6">
        <v>961.45</v>
      </c>
      <c r="M585" s="6">
        <v>1038.3499999999999</v>
      </c>
      <c r="N585" s="10" t="s">
        <v>74</v>
      </c>
      <c r="O585" s="10" t="s">
        <v>161</v>
      </c>
      <c r="P585" s="11" t="s">
        <v>32</v>
      </c>
      <c r="Q585" s="11" t="s">
        <v>73</v>
      </c>
      <c r="R585" s="1">
        <v>42370</v>
      </c>
      <c r="S585" s="1">
        <v>42593</v>
      </c>
      <c r="T585" s="12" t="s">
        <v>25</v>
      </c>
      <c r="U585" s="13" t="s">
        <v>263</v>
      </c>
      <c r="V585" s="13" t="s">
        <v>114</v>
      </c>
      <c r="W585" t="s">
        <v>193</v>
      </c>
      <c r="X585" s="16" t="str">
        <f t="shared" si="105"/>
        <v xml:space="preserve">Mediacom (Switzerland) - CHE - Emmi - 2016_Yoqua_Nature_1._HJ - </v>
      </c>
      <c r="Y585" s="17" t="s">
        <v>410</v>
      </c>
      <c r="Z585" s="16" t="str">
        <f t="shared" si="106"/>
        <v>Mediacom (Switzerland)</v>
      </c>
      <c r="AA585" s="16" t="str">
        <f t="shared" si="107"/>
        <v>Mediacom (Switzerland) - CHE - Emmi</v>
      </c>
      <c r="AB585" s="16" t="str">
        <f t="shared" si="108"/>
        <v>Xaxis TV_XAXIS-XT-ROLLS-F</v>
      </c>
      <c r="AC585" s="16" t="str">
        <f>VLOOKUP($U585,Sheet3!$A$1:$D$438,3,FALSE)</f>
        <v>25.01.2016</v>
      </c>
      <c r="AD585" s="16" t="str">
        <f>VLOOKUP($U585,Sheet3!$A$1:$D$438,4,FALSE)</f>
        <v>08.05.2016</v>
      </c>
      <c r="AE585" s="20" t="str">
        <f t="shared" si="109"/>
        <v>Xaxis TV_XAXIS-XT-ROLLS-F_März 2016</v>
      </c>
      <c r="AF585" s="20" t="s">
        <v>816</v>
      </c>
      <c r="AG585" s="20" t="str">
        <f t="shared" si="110"/>
        <v>Xaxis TV</v>
      </c>
      <c r="AH585" s="20" t="s">
        <v>420</v>
      </c>
      <c r="AI585" s="21">
        <f t="shared" si="102"/>
        <v>37.000192418703101</v>
      </c>
      <c r="AJ585" s="21">
        <f t="shared" si="103"/>
        <v>961.45</v>
      </c>
      <c r="AK585" s="22">
        <f t="shared" si="104"/>
        <v>25985</v>
      </c>
      <c r="AL585" s="20" t="s">
        <v>672</v>
      </c>
      <c r="AM585" s="20">
        <f>$AJ585*VLOOKUP($AL585,Sheet2!$C$1:$D$66,2,FALSE)</f>
        <v>471.1105</v>
      </c>
    </row>
    <row r="586" spans="1:39" x14ac:dyDescent="0.25">
      <c r="A586" s="1">
        <v>42466</v>
      </c>
      <c r="B586" s="2">
        <v>18338</v>
      </c>
      <c r="C586" s="3">
        <v>0</v>
      </c>
      <c r="D586" s="4">
        <v>3</v>
      </c>
      <c r="E586" s="5" t="s">
        <v>77</v>
      </c>
      <c r="F586" s="6">
        <v>110.99</v>
      </c>
      <c r="G586" s="7" t="s">
        <v>22</v>
      </c>
      <c r="H586" s="8" t="s">
        <v>23</v>
      </c>
      <c r="I586" s="9">
        <v>6.7990000000000004</v>
      </c>
      <c r="J586" s="6">
        <v>0</v>
      </c>
      <c r="K586" s="6">
        <v>20.100000000000001</v>
      </c>
      <c r="L586" s="6">
        <v>251.55</v>
      </c>
      <c r="M586" s="6">
        <v>271.64999999999998</v>
      </c>
      <c r="N586" s="10" t="s">
        <v>74</v>
      </c>
      <c r="O586" s="10" t="s">
        <v>161</v>
      </c>
      <c r="P586" s="11" t="s">
        <v>32</v>
      </c>
      <c r="Q586" s="11" t="s">
        <v>73</v>
      </c>
      <c r="R586" s="1">
        <v>42370</v>
      </c>
      <c r="S586" s="1">
        <v>42593</v>
      </c>
      <c r="T586" s="12" t="s">
        <v>25</v>
      </c>
      <c r="U586" s="13" t="s">
        <v>263</v>
      </c>
      <c r="V586" s="13" t="s">
        <v>114</v>
      </c>
      <c r="W586" t="s">
        <v>193</v>
      </c>
      <c r="X586" s="16" t="str">
        <f t="shared" si="105"/>
        <v xml:space="preserve">Mediacom (Switzerland) - CHE - Emmi - 2016_Yoqua_Nature_1._HJ - </v>
      </c>
      <c r="Y586" s="17" t="s">
        <v>410</v>
      </c>
      <c r="Z586" s="16" t="str">
        <f t="shared" si="106"/>
        <v>Mediacom (Switzerland)</v>
      </c>
      <c r="AA586" s="16" t="str">
        <f t="shared" si="107"/>
        <v>Mediacom (Switzerland) - CHE - Emmi</v>
      </c>
      <c r="AB586" s="16" t="str">
        <f t="shared" si="108"/>
        <v>Xaxis TV_XAXIS-XT-ROLLS-I</v>
      </c>
      <c r="AC586" s="16" t="str">
        <f>VLOOKUP($U586,Sheet3!$A$1:$D$438,3,FALSE)</f>
        <v>25.01.2016</v>
      </c>
      <c r="AD586" s="16" t="str">
        <f>VLOOKUP($U586,Sheet3!$A$1:$D$438,4,FALSE)</f>
        <v>08.05.2016</v>
      </c>
      <c r="AE586" s="20" t="str">
        <f t="shared" si="109"/>
        <v>Xaxis TV_XAXIS-XT-ROLLS-I_März 2016</v>
      </c>
      <c r="AF586" s="20" t="s">
        <v>816</v>
      </c>
      <c r="AG586" s="20" t="str">
        <f t="shared" si="110"/>
        <v>Xaxis TV</v>
      </c>
      <c r="AH586" s="20" t="s">
        <v>420</v>
      </c>
      <c r="AI586" s="21">
        <f t="shared" si="102"/>
        <v>36.9980879541109</v>
      </c>
      <c r="AJ586" s="21">
        <f t="shared" si="103"/>
        <v>251.55</v>
      </c>
      <c r="AK586" s="22">
        <f t="shared" si="104"/>
        <v>6799</v>
      </c>
      <c r="AL586" s="20" t="s">
        <v>672</v>
      </c>
      <c r="AM586" s="20">
        <f>$AJ586*VLOOKUP($AL586,Sheet2!$C$1:$D$66,2,FALSE)</f>
        <v>123.2595</v>
      </c>
    </row>
    <row r="587" spans="1:39" x14ac:dyDescent="0.25">
      <c r="A587" s="1">
        <v>42466</v>
      </c>
      <c r="B587" s="2">
        <v>18338</v>
      </c>
      <c r="C587" s="3">
        <v>0</v>
      </c>
      <c r="D587" s="4">
        <v>7</v>
      </c>
      <c r="E587" s="5" t="s">
        <v>61</v>
      </c>
      <c r="F587" s="6">
        <v>3851.51</v>
      </c>
      <c r="G587" s="7" t="s">
        <v>22</v>
      </c>
      <c r="H587" s="8" t="s">
        <v>23</v>
      </c>
      <c r="I587" s="9">
        <v>843.92700000000002</v>
      </c>
      <c r="J587" s="6">
        <v>0</v>
      </c>
      <c r="K587" s="6">
        <v>810.15</v>
      </c>
      <c r="L587" s="6">
        <v>10127.1</v>
      </c>
      <c r="M587" s="6">
        <v>10937.25</v>
      </c>
      <c r="N587" s="10" t="s">
        <v>74</v>
      </c>
      <c r="O587" s="10" t="s">
        <v>161</v>
      </c>
      <c r="P587" s="11" t="s">
        <v>32</v>
      </c>
      <c r="Q587" s="11" t="s">
        <v>52</v>
      </c>
      <c r="R587" s="1">
        <v>42370</v>
      </c>
      <c r="S587" s="1">
        <v>42593</v>
      </c>
      <c r="T587" s="12" t="s">
        <v>25</v>
      </c>
      <c r="U587" s="13" t="s">
        <v>263</v>
      </c>
      <c r="V587" s="13" t="s">
        <v>114</v>
      </c>
      <c r="W587" t="s">
        <v>193</v>
      </c>
      <c r="X587" s="16" t="str">
        <f t="shared" si="105"/>
        <v xml:space="preserve">Mediacom (Switzerland) - CHE - Emmi - 2016_Yoqua_Nature_1._HJ - </v>
      </c>
      <c r="Y587" s="17" t="s">
        <v>410</v>
      </c>
      <c r="Z587" s="16" t="str">
        <f t="shared" si="106"/>
        <v>Mediacom (Switzerland)</v>
      </c>
      <c r="AA587" s="16" t="str">
        <f t="shared" si="107"/>
        <v>Mediacom (Switzerland) - CHE - Emmi</v>
      </c>
      <c r="AB587" s="16" t="str">
        <f t="shared" si="108"/>
        <v>Xaxis Premium_XAXIS-XP-UAP-D</v>
      </c>
      <c r="AC587" s="16" t="str">
        <f>VLOOKUP($U587,Sheet3!$A$1:$D$438,3,FALSE)</f>
        <v>25.01.2016</v>
      </c>
      <c r="AD587" s="16" t="str">
        <f>VLOOKUP($U587,Sheet3!$A$1:$D$438,4,FALSE)</f>
        <v>08.05.2016</v>
      </c>
      <c r="AE587" s="20" t="str">
        <f t="shared" si="109"/>
        <v>Xaxis Premium_XAXIS-XP-UAP-D_März 2016</v>
      </c>
      <c r="AF587" s="20" t="s">
        <v>415</v>
      </c>
      <c r="AG587" s="20" t="str">
        <f t="shared" si="110"/>
        <v>Xaxis Premium</v>
      </c>
      <c r="AH587" s="20" t="s">
        <v>420</v>
      </c>
      <c r="AI587" s="21">
        <f t="shared" si="102"/>
        <v>11.999971561521317</v>
      </c>
      <c r="AJ587" s="21">
        <f t="shared" si="103"/>
        <v>10127.1</v>
      </c>
      <c r="AK587" s="22">
        <f t="shared" si="104"/>
        <v>843927</v>
      </c>
      <c r="AL587" s="20" t="s">
        <v>667</v>
      </c>
      <c r="AM587" s="20">
        <f>$AJ587*VLOOKUP($AL587,Sheet2!$C$1:$D$66,2,FALSE)</f>
        <v>2837.7551282184982</v>
      </c>
    </row>
    <row r="588" spans="1:39" x14ac:dyDescent="0.25">
      <c r="A588" s="1">
        <v>42466</v>
      </c>
      <c r="B588" s="2">
        <v>18338</v>
      </c>
      <c r="C588" s="3">
        <v>0</v>
      </c>
      <c r="D588" s="4">
        <v>8</v>
      </c>
      <c r="E588" s="5" t="s">
        <v>63</v>
      </c>
      <c r="F588" s="6">
        <v>879.94</v>
      </c>
      <c r="G588" s="7" t="s">
        <v>22</v>
      </c>
      <c r="H588" s="8" t="s">
        <v>23</v>
      </c>
      <c r="I588" s="9">
        <v>191.458</v>
      </c>
      <c r="J588" s="6">
        <v>0</v>
      </c>
      <c r="K588" s="6">
        <v>183.8</v>
      </c>
      <c r="L588" s="6">
        <v>2297.5</v>
      </c>
      <c r="M588" s="6">
        <v>2481.3000000000002</v>
      </c>
      <c r="N588" s="10" t="s">
        <v>74</v>
      </c>
      <c r="O588" s="10" t="s">
        <v>161</v>
      </c>
      <c r="P588" s="11" t="s">
        <v>32</v>
      </c>
      <c r="Q588" s="11" t="s">
        <v>52</v>
      </c>
      <c r="R588" s="1">
        <v>42370</v>
      </c>
      <c r="S588" s="1">
        <v>42593</v>
      </c>
      <c r="T588" s="12" t="s">
        <v>25</v>
      </c>
      <c r="U588" s="13" t="s">
        <v>263</v>
      </c>
      <c r="V588" s="13" t="s">
        <v>114</v>
      </c>
      <c r="W588" t="s">
        <v>193</v>
      </c>
      <c r="X588" s="16" t="str">
        <f t="shared" si="105"/>
        <v xml:space="preserve">Mediacom (Switzerland) - CHE - Emmi - 2016_Yoqua_Nature_1._HJ - </v>
      </c>
      <c r="Y588" s="17" t="s">
        <v>410</v>
      </c>
      <c r="Z588" s="16" t="str">
        <f t="shared" si="106"/>
        <v>Mediacom (Switzerland)</v>
      </c>
      <c r="AA588" s="16" t="str">
        <f t="shared" si="107"/>
        <v>Mediacom (Switzerland) - CHE - Emmi</v>
      </c>
      <c r="AB588" s="16" t="str">
        <f t="shared" si="108"/>
        <v>Xaxis Premium_XAXIS-XP-UAP-F</v>
      </c>
      <c r="AC588" s="16" t="str">
        <f>VLOOKUP($U588,Sheet3!$A$1:$D$438,3,FALSE)</f>
        <v>25.01.2016</v>
      </c>
      <c r="AD588" s="16" t="str">
        <f>VLOOKUP($U588,Sheet3!$A$1:$D$438,4,FALSE)</f>
        <v>08.05.2016</v>
      </c>
      <c r="AE588" s="20" t="str">
        <f t="shared" si="109"/>
        <v>Xaxis Premium_XAXIS-XP-UAP-F_März 2016</v>
      </c>
      <c r="AF588" s="20" t="s">
        <v>415</v>
      </c>
      <c r="AG588" s="20" t="str">
        <f t="shared" si="110"/>
        <v>Xaxis Premium</v>
      </c>
      <c r="AH588" s="20" t="s">
        <v>420</v>
      </c>
      <c r="AI588" s="21">
        <f t="shared" si="102"/>
        <v>12.000020892310586</v>
      </c>
      <c r="AJ588" s="21">
        <f t="shared" si="103"/>
        <v>2297.5</v>
      </c>
      <c r="AK588" s="22">
        <f t="shared" si="104"/>
        <v>191458</v>
      </c>
      <c r="AL588" s="20" t="s">
        <v>667</v>
      </c>
      <c r="AM588" s="20">
        <f>$AJ588*VLOOKUP($AL588,Sheet2!$C$1:$D$66,2,FALSE)</f>
        <v>643.7916488512999</v>
      </c>
    </row>
    <row r="589" spans="1:39" x14ac:dyDescent="0.25">
      <c r="A589" s="1">
        <v>42466</v>
      </c>
      <c r="B589" s="2">
        <v>18338</v>
      </c>
      <c r="C589" s="3">
        <v>0</v>
      </c>
      <c r="D589" s="4">
        <v>9</v>
      </c>
      <c r="E589" s="5" t="s">
        <v>64</v>
      </c>
      <c r="F589" s="6">
        <v>59.81</v>
      </c>
      <c r="G589" s="7" t="s">
        <v>22</v>
      </c>
      <c r="H589" s="8" t="s">
        <v>23</v>
      </c>
      <c r="I589" s="9">
        <v>29.715</v>
      </c>
      <c r="J589" s="6">
        <v>0</v>
      </c>
      <c r="K589" s="6">
        <v>28.55</v>
      </c>
      <c r="L589" s="6">
        <v>356.6</v>
      </c>
      <c r="M589" s="6">
        <v>385.15</v>
      </c>
      <c r="N589" s="10" t="s">
        <v>74</v>
      </c>
      <c r="O589" s="10" t="s">
        <v>161</v>
      </c>
      <c r="P589" s="11" t="s">
        <v>32</v>
      </c>
      <c r="Q589" s="11" t="s">
        <v>52</v>
      </c>
      <c r="R589" s="1">
        <v>42370</v>
      </c>
      <c r="S589" s="1">
        <v>42593</v>
      </c>
      <c r="T589" s="12" t="s">
        <v>25</v>
      </c>
      <c r="U589" s="13" t="s">
        <v>263</v>
      </c>
      <c r="V589" s="13" t="s">
        <v>114</v>
      </c>
      <c r="W589" t="s">
        <v>193</v>
      </c>
      <c r="X589" s="16" t="str">
        <f t="shared" si="105"/>
        <v xml:space="preserve">Mediacom (Switzerland) - CHE - Emmi - 2016_Yoqua_Nature_1._HJ - </v>
      </c>
      <c r="Y589" s="17" t="s">
        <v>410</v>
      </c>
      <c r="Z589" s="16" t="str">
        <f t="shared" si="106"/>
        <v>Mediacom (Switzerland)</v>
      </c>
      <c r="AA589" s="16" t="str">
        <f t="shared" si="107"/>
        <v>Mediacom (Switzerland) - CHE - Emmi</v>
      </c>
      <c r="AB589" s="16" t="str">
        <f t="shared" si="108"/>
        <v>Xaxis Premium_XAXIS-XP-UAP-I</v>
      </c>
      <c r="AC589" s="16" t="str">
        <f>VLOOKUP($U589,Sheet3!$A$1:$D$438,3,FALSE)</f>
        <v>25.01.2016</v>
      </c>
      <c r="AD589" s="16" t="str">
        <f>VLOOKUP($U589,Sheet3!$A$1:$D$438,4,FALSE)</f>
        <v>08.05.2016</v>
      </c>
      <c r="AE589" s="20" t="str">
        <f t="shared" si="109"/>
        <v>Xaxis Premium_XAXIS-XP-UAP-I_März 2016</v>
      </c>
      <c r="AF589" s="20" t="s">
        <v>415</v>
      </c>
      <c r="AG589" s="20" t="str">
        <f t="shared" si="110"/>
        <v>Xaxis Premium</v>
      </c>
      <c r="AH589" s="20" t="s">
        <v>420</v>
      </c>
      <c r="AI589" s="21">
        <f t="shared" si="102"/>
        <v>12.000673060743733</v>
      </c>
      <c r="AJ589" s="21">
        <f t="shared" si="103"/>
        <v>356.6</v>
      </c>
      <c r="AK589" s="22">
        <f t="shared" si="104"/>
        <v>29715</v>
      </c>
      <c r="AL589" s="20" t="s">
        <v>667</v>
      </c>
      <c r="AM589" s="20">
        <f>$AJ589*VLOOKUP($AL589,Sheet2!$C$1:$D$66,2,FALSE)</f>
        <v>99.924309893524949</v>
      </c>
    </row>
    <row r="590" spans="1:39" x14ac:dyDescent="0.25">
      <c r="A590" s="1">
        <v>42466</v>
      </c>
      <c r="B590" s="2">
        <v>18338</v>
      </c>
      <c r="C590" s="3">
        <v>0</v>
      </c>
      <c r="D590" s="4">
        <v>4</v>
      </c>
      <c r="E590" s="5" t="s">
        <v>65</v>
      </c>
      <c r="F590" s="6">
        <v>1041.5</v>
      </c>
      <c r="G590" s="7" t="s">
        <v>22</v>
      </c>
      <c r="H590" s="8" t="s">
        <v>23</v>
      </c>
      <c r="I590" s="9">
        <v>140.51400000000001</v>
      </c>
      <c r="J590" s="6">
        <v>0</v>
      </c>
      <c r="K590" s="6">
        <v>224.8</v>
      </c>
      <c r="L590" s="6">
        <v>2810.3</v>
      </c>
      <c r="M590" s="6">
        <v>3035.1</v>
      </c>
      <c r="N590" s="10" t="s">
        <v>74</v>
      </c>
      <c r="O590" s="10" t="s">
        <v>161</v>
      </c>
      <c r="P590" s="11" t="s">
        <v>32</v>
      </c>
      <c r="Q590" s="11" t="s">
        <v>52</v>
      </c>
      <c r="R590" s="1">
        <v>42370</v>
      </c>
      <c r="S590" s="1">
        <v>42593</v>
      </c>
      <c r="T590" s="12" t="s">
        <v>25</v>
      </c>
      <c r="U590" s="13" t="s">
        <v>263</v>
      </c>
      <c r="V590" s="13" t="s">
        <v>114</v>
      </c>
      <c r="W590" t="s">
        <v>193</v>
      </c>
      <c r="X590" s="16" t="str">
        <f t="shared" si="105"/>
        <v xml:space="preserve">Mediacom (Switzerland) - CHE - Emmi - 2016_Yoqua_Nature_1._HJ - </v>
      </c>
      <c r="Y590" s="17" t="s">
        <v>410</v>
      </c>
      <c r="Z590" s="16" t="str">
        <f t="shared" si="106"/>
        <v>Mediacom (Switzerland)</v>
      </c>
      <c r="AA590" s="16" t="str">
        <f t="shared" si="107"/>
        <v>Mediacom (Switzerland) - CHE - Emmi</v>
      </c>
      <c r="AB590" s="16" t="str">
        <f t="shared" si="108"/>
        <v>Xaxis Premium_XAXIS-XP-WB-D</v>
      </c>
      <c r="AC590" s="16" t="str">
        <f>VLOOKUP($U590,Sheet3!$A$1:$D$438,3,FALSE)</f>
        <v>25.01.2016</v>
      </c>
      <c r="AD590" s="16" t="str">
        <f>VLOOKUP($U590,Sheet3!$A$1:$D$438,4,FALSE)</f>
        <v>08.05.2016</v>
      </c>
      <c r="AE590" s="20" t="str">
        <f t="shared" si="109"/>
        <v>Xaxis Premium_XAXIS-XP-WB-D_März 2016</v>
      </c>
      <c r="AF590" s="20" t="s">
        <v>415</v>
      </c>
      <c r="AG590" s="20" t="str">
        <f t="shared" si="110"/>
        <v>Xaxis Premium</v>
      </c>
      <c r="AH590" s="20" t="s">
        <v>420</v>
      </c>
      <c r="AI590" s="21">
        <f t="shared" si="102"/>
        <v>20.000142334571645</v>
      </c>
      <c r="AJ590" s="21">
        <f t="shared" si="103"/>
        <v>2810.3</v>
      </c>
      <c r="AK590" s="22">
        <f t="shared" si="104"/>
        <v>140514</v>
      </c>
      <c r="AL590" s="20" t="s">
        <v>668</v>
      </c>
      <c r="AM590" s="20">
        <f>$AJ590*VLOOKUP($AL590,Sheet2!$C$1:$D$66,2,FALSE)</f>
        <v>1139.4612905192255</v>
      </c>
    </row>
    <row r="591" spans="1:39" x14ac:dyDescent="0.25">
      <c r="A591" s="1">
        <v>42466</v>
      </c>
      <c r="B591" s="2">
        <v>18338</v>
      </c>
      <c r="C591" s="3">
        <v>0</v>
      </c>
      <c r="D591" s="4">
        <v>5</v>
      </c>
      <c r="E591" s="5" t="s">
        <v>69</v>
      </c>
      <c r="F591" s="6">
        <v>411.44</v>
      </c>
      <c r="G591" s="7" t="s">
        <v>22</v>
      </c>
      <c r="H591" s="8" t="s">
        <v>23</v>
      </c>
      <c r="I591" s="9">
        <v>68.402000000000001</v>
      </c>
      <c r="J591" s="6">
        <v>0</v>
      </c>
      <c r="K591" s="6">
        <v>109.45</v>
      </c>
      <c r="L591" s="6">
        <v>1368.05</v>
      </c>
      <c r="M591" s="6">
        <v>1477.5</v>
      </c>
      <c r="N591" s="10" t="s">
        <v>74</v>
      </c>
      <c r="O591" s="10" t="s">
        <v>161</v>
      </c>
      <c r="P591" s="11" t="s">
        <v>32</v>
      </c>
      <c r="Q591" s="11" t="s">
        <v>52</v>
      </c>
      <c r="R591" s="1">
        <v>42370</v>
      </c>
      <c r="S591" s="1">
        <v>42593</v>
      </c>
      <c r="T591" s="12" t="s">
        <v>25</v>
      </c>
      <c r="U591" s="13" t="s">
        <v>263</v>
      </c>
      <c r="V591" s="13" t="s">
        <v>114</v>
      </c>
      <c r="W591" t="s">
        <v>193</v>
      </c>
      <c r="X591" s="16" t="str">
        <f t="shared" si="105"/>
        <v xml:space="preserve">Mediacom (Switzerland) - CHE - Emmi - 2016_Yoqua_Nature_1._HJ - </v>
      </c>
      <c r="Y591" s="17" t="s">
        <v>410</v>
      </c>
      <c r="Z591" s="16" t="str">
        <f t="shared" si="106"/>
        <v>Mediacom (Switzerland)</v>
      </c>
      <c r="AA591" s="16" t="str">
        <f t="shared" si="107"/>
        <v>Mediacom (Switzerland) - CHE - Emmi</v>
      </c>
      <c r="AB591" s="16" t="str">
        <f t="shared" si="108"/>
        <v>Xaxis Premium_XAXIS-XP-WB-F</v>
      </c>
      <c r="AC591" s="16" t="str">
        <f>VLOOKUP($U591,Sheet3!$A$1:$D$438,3,FALSE)</f>
        <v>25.01.2016</v>
      </c>
      <c r="AD591" s="16" t="str">
        <f>VLOOKUP($U591,Sheet3!$A$1:$D$438,4,FALSE)</f>
        <v>08.05.2016</v>
      </c>
      <c r="AE591" s="20" t="str">
        <f t="shared" si="109"/>
        <v>Xaxis Premium_XAXIS-XP-WB-F_März 2016</v>
      </c>
      <c r="AF591" s="20" t="s">
        <v>415</v>
      </c>
      <c r="AG591" s="20" t="str">
        <f t="shared" si="110"/>
        <v>Xaxis Premium</v>
      </c>
      <c r="AH591" s="20" t="s">
        <v>420</v>
      </c>
      <c r="AI591" s="21">
        <f t="shared" si="102"/>
        <v>20.000146194555715</v>
      </c>
      <c r="AJ591" s="21">
        <f t="shared" si="103"/>
        <v>1368.05</v>
      </c>
      <c r="AK591" s="22">
        <f t="shared" si="104"/>
        <v>68402</v>
      </c>
      <c r="AL591" s="20" t="s">
        <v>668</v>
      </c>
      <c r="AM591" s="20">
        <f>$AJ591*VLOOKUP($AL591,Sheet2!$C$1:$D$66,2,FALSE)</f>
        <v>554.68811817059611</v>
      </c>
    </row>
    <row r="592" spans="1:39" x14ac:dyDescent="0.25">
      <c r="A592" s="1">
        <v>42466</v>
      </c>
      <c r="B592" s="2">
        <v>18338</v>
      </c>
      <c r="C592" s="3">
        <v>0</v>
      </c>
      <c r="D592" s="4">
        <v>6</v>
      </c>
      <c r="E592" s="5" t="s">
        <v>70</v>
      </c>
      <c r="F592" s="6">
        <v>62.38</v>
      </c>
      <c r="G592" s="7" t="s">
        <v>22</v>
      </c>
      <c r="H592" s="8" t="s">
        <v>23</v>
      </c>
      <c r="I592" s="9">
        <v>11.01</v>
      </c>
      <c r="J592" s="6">
        <v>0</v>
      </c>
      <c r="K592" s="6">
        <v>17.600000000000001</v>
      </c>
      <c r="L592" s="6">
        <v>220.2</v>
      </c>
      <c r="M592" s="6">
        <v>237.8</v>
      </c>
      <c r="N592" s="10" t="s">
        <v>74</v>
      </c>
      <c r="O592" s="10" t="s">
        <v>161</v>
      </c>
      <c r="P592" s="11" t="s">
        <v>32</v>
      </c>
      <c r="Q592" s="11" t="s">
        <v>52</v>
      </c>
      <c r="R592" s="1">
        <v>42370</v>
      </c>
      <c r="S592" s="1">
        <v>42593</v>
      </c>
      <c r="T592" s="12" t="s">
        <v>25</v>
      </c>
      <c r="U592" s="13" t="s">
        <v>263</v>
      </c>
      <c r="V592" s="13" t="s">
        <v>114</v>
      </c>
      <c r="W592" t="s">
        <v>193</v>
      </c>
      <c r="X592" s="16" t="str">
        <f t="shared" si="105"/>
        <v xml:space="preserve">Mediacom (Switzerland) - CHE - Emmi - 2016_Yoqua_Nature_1._HJ - </v>
      </c>
      <c r="Y592" s="17" t="s">
        <v>410</v>
      </c>
      <c r="Z592" s="16" t="str">
        <f t="shared" si="106"/>
        <v>Mediacom (Switzerland)</v>
      </c>
      <c r="AA592" s="16" t="str">
        <f t="shared" si="107"/>
        <v>Mediacom (Switzerland) - CHE - Emmi</v>
      </c>
      <c r="AB592" s="16" t="str">
        <f t="shared" si="108"/>
        <v>Xaxis Premium_XAXIS-XP-WB-I</v>
      </c>
      <c r="AC592" s="16" t="str">
        <f>VLOOKUP($U592,Sheet3!$A$1:$D$438,3,FALSE)</f>
        <v>25.01.2016</v>
      </c>
      <c r="AD592" s="16" t="str">
        <f>VLOOKUP($U592,Sheet3!$A$1:$D$438,4,FALSE)</f>
        <v>08.05.2016</v>
      </c>
      <c r="AE592" s="20" t="str">
        <f t="shared" si="109"/>
        <v>Xaxis Premium_XAXIS-XP-WB-I_März 2016</v>
      </c>
      <c r="AF592" s="20" t="s">
        <v>415</v>
      </c>
      <c r="AG592" s="20" t="str">
        <f t="shared" si="110"/>
        <v>Xaxis Premium</v>
      </c>
      <c r="AH592" s="20" t="s">
        <v>420</v>
      </c>
      <c r="AI592" s="21">
        <f t="shared" si="102"/>
        <v>20</v>
      </c>
      <c r="AJ592" s="21">
        <f t="shared" si="103"/>
        <v>220.2</v>
      </c>
      <c r="AK592" s="22">
        <f t="shared" si="104"/>
        <v>11010</v>
      </c>
      <c r="AL592" s="20" t="s">
        <v>668</v>
      </c>
      <c r="AM592" s="20">
        <f>$AJ592*VLOOKUP($AL592,Sheet2!$C$1:$D$66,2,FALSE)</f>
        <v>89.282061051251972</v>
      </c>
    </row>
    <row r="593" spans="1:39" x14ac:dyDescent="0.25">
      <c r="A593" s="1">
        <v>42466</v>
      </c>
      <c r="B593" s="2">
        <v>18339</v>
      </c>
      <c r="C593" s="3">
        <v>0</v>
      </c>
      <c r="D593" s="4">
        <v>1</v>
      </c>
      <c r="E593" s="5" t="s">
        <v>72</v>
      </c>
      <c r="F593" s="6">
        <v>932.92</v>
      </c>
      <c r="G593" s="7" t="s">
        <v>22</v>
      </c>
      <c r="H593" s="8" t="s">
        <v>23</v>
      </c>
      <c r="I593" s="9">
        <v>55.186</v>
      </c>
      <c r="J593" s="6">
        <v>0</v>
      </c>
      <c r="K593" s="6">
        <v>145.69999999999999</v>
      </c>
      <c r="L593" s="6">
        <v>1821.15</v>
      </c>
      <c r="M593" s="6">
        <v>1966.85</v>
      </c>
      <c r="N593" s="10" t="s">
        <v>74</v>
      </c>
      <c r="O593" s="10" t="s">
        <v>161</v>
      </c>
      <c r="P593" s="11" t="s">
        <v>32</v>
      </c>
      <c r="Q593" s="11" t="s">
        <v>73</v>
      </c>
      <c r="R593" s="1">
        <v>42370</v>
      </c>
      <c r="S593" s="1">
        <v>42593</v>
      </c>
      <c r="T593" s="12" t="s">
        <v>25</v>
      </c>
      <c r="U593" s="13" t="s">
        <v>265</v>
      </c>
      <c r="V593" s="13" t="s">
        <v>114</v>
      </c>
      <c r="W593" t="s">
        <v>193</v>
      </c>
      <c r="X593" s="16" t="str">
        <f t="shared" si="105"/>
        <v xml:space="preserve">Mediacom (Switzerland) - CHE - Emmi - 2016_Aktifit_1.HJ_Online_Video_KW_5-14 - </v>
      </c>
      <c r="Y593" s="17" t="s">
        <v>410</v>
      </c>
      <c r="Z593" s="16" t="str">
        <f t="shared" si="106"/>
        <v>Mediacom (Switzerland)</v>
      </c>
      <c r="AA593" s="16" t="str">
        <f t="shared" si="107"/>
        <v>Mediacom (Switzerland) - CHE - Emmi</v>
      </c>
      <c r="AB593" s="16" t="str">
        <f t="shared" si="108"/>
        <v>Xaxis TV_XAXIS-XT-ROLLS-D</v>
      </c>
      <c r="AC593" s="16" t="str">
        <f>VLOOKUP($U593,Sheet3!$A$1:$D$438,3,FALSE)</f>
        <v>01.02.2016</v>
      </c>
      <c r="AD593" s="16" t="str">
        <f>VLOOKUP($U593,Sheet3!$A$1:$D$438,4,FALSE)</f>
        <v>10.04.2016</v>
      </c>
      <c r="AE593" s="20" t="str">
        <f t="shared" si="109"/>
        <v>Xaxis TV_XAXIS-XT-ROLLS-D_März 2016</v>
      </c>
      <c r="AF593" s="20" t="s">
        <v>816</v>
      </c>
      <c r="AG593" s="20" t="str">
        <f t="shared" si="110"/>
        <v>Xaxis TV</v>
      </c>
      <c r="AH593" s="20" t="s">
        <v>420</v>
      </c>
      <c r="AI593" s="21">
        <f t="shared" si="102"/>
        <v>33.00021744645381</v>
      </c>
      <c r="AJ593" s="21">
        <f t="shared" si="103"/>
        <v>1821.15</v>
      </c>
      <c r="AK593" s="22">
        <f t="shared" si="104"/>
        <v>55186</v>
      </c>
      <c r="AL593" s="20" t="s">
        <v>672</v>
      </c>
      <c r="AM593" s="20">
        <f>$AJ593*VLOOKUP($AL593,Sheet2!$C$1:$D$66,2,FALSE)</f>
        <v>892.36350000000004</v>
      </c>
    </row>
    <row r="594" spans="1:39" x14ac:dyDescent="0.25">
      <c r="A594" s="1">
        <v>42466</v>
      </c>
      <c r="B594" s="2">
        <v>18339</v>
      </c>
      <c r="C594" s="3">
        <v>0</v>
      </c>
      <c r="D594" s="4">
        <v>2</v>
      </c>
      <c r="E594" s="5" t="s">
        <v>76</v>
      </c>
      <c r="F594" s="6">
        <v>402.15</v>
      </c>
      <c r="G594" s="7" t="s">
        <v>22</v>
      </c>
      <c r="H594" s="8" t="s">
        <v>23</v>
      </c>
      <c r="I594" s="9">
        <v>24.859000000000002</v>
      </c>
      <c r="J594" s="6">
        <v>0</v>
      </c>
      <c r="K594" s="6">
        <v>65.650000000000006</v>
      </c>
      <c r="L594" s="6">
        <v>820.35</v>
      </c>
      <c r="M594" s="6">
        <v>886</v>
      </c>
      <c r="N594" s="10" t="s">
        <v>74</v>
      </c>
      <c r="O594" s="10" t="s">
        <v>161</v>
      </c>
      <c r="P594" s="11" t="s">
        <v>32</v>
      </c>
      <c r="Q594" s="11" t="s">
        <v>73</v>
      </c>
      <c r="R594" s="1">
        <v>42370</v>
      </c>
      <c r="S594" s="1">
        <v>42593</v>
      </c>
      <c r="T594" s="12" t="s">
        <v>25</v>
      </c>
      <c r="U594" s="13" t="s">
        <v>265</v>
      </c>
      <c r="V594" s="13" t="s">
        <v>114</v>
      </c>
      <c r="W594" t="s">
        <v>193</v>
      </c>
      <c r="X594" s="16" t="str">
        <f t="shared" si="105"/>
        <v xml:space="preserve">Mediacom (Switzerland) - CHE - Emmi - 2016_Aktifit_1.HJ_Online_Video_KW_5-14 - </v>
      </c>
      <c r="Y594" s="17" t="s">
        <v>410</v>
      </c>
      <c r="Z594" s="16" t="str">
        <f t="shared" si="106"/>
        <v>Mediacom (Switzerland)</v>
      </c>
      <c r="AA594" s="16" t="str">
        <f t="shared" si="107"/>
        <v>Mediacom (Switzerland) - CHE - Emmi</v>
      </c>
      <c r="AB594" s="16" t="str">
        <f t="shared" si="108"/>
        <v>Xaxis TV_XAXIS-XT-ROLLS-F</v>
      </c>
      <c r="AC594" s="16" t="str">
        <f>VLOOKUP($U594,Sheet3!$A$1:$D$438,3,FALSE)</f>
        <v>01.02.2016</v>
      </c>
      <c r="AD594" s="16" t="str">
        <f>VLOOKUP($U594,Sheet3!$A$1:$D$438,4,FALSE)</f>
        <v>10.04.2016</v>
      </c>
      <c r="AE594" s="20" t="str">
        <f t="shared" si="109"/>
        <v>Xaxis TV_XAXIS-XT-ROLLS-F_März 2016</v>
      </c>
      <c r="AF594" s="20" t="s">
        <v>816</v>
      </c>
      <c r="AG594" s="20" t="str">
        <f t="shared" si="110"/>
        <v>Xaxis TV</v>
      </c>
      <c r="AH594" s="20" t="s">
        <v>420</v>
      </c>
      <c r="AI594" s="21">
        <f t="shared" si="102"/>
        <v>33.000120680638801</v>
      </c>
      <c r="AJ594" s="21">
        <f t="shared" si="103"/>
        <v>820.35</v>
      </c>
      <c r="AK594" s="22">
        <f t="shared" si="104"/>
        <v>24859</v>
      </c>
      <c r="AL594" s="20" t="s">
        <v>672</v>
      </c>
      <c r="AM594" s="20">
        <f>$AJ594*VLOOKUP($AL594,Sheet2!$C$1:$D$66,2,FALSE)</f>
        <v>401.97149999999999</v>
      </c>
    </row>
    <row r="595" spans="1:39" x14ac:dyDescent="0.25">
      <c r="A595" s="1">
        <v>42466</v>
      </c>
      <c r="B595" s="2">
        <v>18340</v>
      </c>
      <c r="C595" s="3">
        <v>0</v>
      </c>
      <c r="D595" s="4">
        <v>1</v>
      </c>
      <c r="E595" s="5" t="s">
        <v>72</v>
      </c>
      <c r="F595" s="6">
        <v>3704.98</v>
      </c>
      <c r="G595" s="7" t="s">
        <v>22</v>
      </c>
      <c r="H595" s="8" t="s">
        <v>23</v>
      </c>
      <c r="I595" s="9">
        <v>219.16499999999999</v>
      </c>
      <c r="J595" s="6">
        <v>0</v>
      </c>
      <c r="K595" s="6">
        <v>508.45</v>
      </c>
      <c r="L595" s="6">
        <v>6355.8</v>
      </c>
      <c r="M595" s="6">
        <v>6864.25</v>
      </c>
      <c r="N595" s="10" t="s">
        <v>74</v>
      </c>
      <c r="O595" s="10" t="s">
        <v>161</v>
      </c>
      <c r="P595" s="11" t="s">
        <v>32</v>
      </c>
      <c r="Q595" s="11" t="s">
        <v>73</v>
      </c>
      <c r="R595" s="1">
        <v>42370</v>
      </c>
      <c r="S595" s="1">
        <v>42593</v>
      </c>
      <c r="T595" s="12" t="s">
        <v>25</v>
      </c>
      <c r="U595" s="13" t="s">
        <v>266</v>
      </c>
      <c r="V595" s="13" t="s">
        <v>114</v>
      </c>
      <c r="W595" t="s">
        <v>193</v>
      </c>
      <c r="X595" s="16" t="str">
        <f t="shared" si="105"/>
        <v xml:space="preserve">Mediacom (Switzerland) - CHE - Emmi - 2016_Jogurt_Pur_Online_Video_KW_9-12 - </v>
      </c>
      <c r="Y595" s="17" t="s">
        <v>410</v>
      </c>
      <c r="Z595" s="16" t="str">
        <f t="shared" si="106"/>
        <v>Mediacom (Switzerland)</v>
      </c>
      <c r="AA595" s="16" t="str">
        <f t="shared" si="107"/>
        <v>Mediacom (Switzerland) - CHE - Emmi</v>
      </c>
      <c r="AB595" s="16" t="str">
        <f t="shared" si="108"/>
        <v>Xaxis TV_XAXIS-XT-ROLLS-D</v>
      </c>
      <c r="AC595" s="16" t="str">
        <f>VLOOKUP($U595,Sheet3!$A$1:$D$438,3,FALSE)</f>
        <v>29.02.2016</v>
      </c>
      <c r="AD595" s="16" t="str">
        <f>VLOOKUP($U595,Sheet3!$A$1:$D$438,4,FALSE)</f>
        <v>27.03.2016</v>
      </c>
      <c r="AE595" s="20" t="str">
        <f t="shared" si="109"/>
        <v>Xaxis TV_XAXIS-XT-ROLLS-D_März 2016</v>
      </c>
      <c r="AF595" s="20" t="s">
        <v>816</v>
      </c>
      <c r="AG595" s="20" t="str">
        <f t="shared" si="110"/>
        <v>Xaxis TV</v>
      </c>
      <c r="AH595" s="20" t="s">
        <v>420</v>
      </c>
      <c r="AI595" s="21">
        <f t="shared" si="102"/>
        <v>29.00006844158511</v>
      </c>
      <c r="AJ595" s="21">
        <f t="shared" si="103"/>
        <v>6355.8</v>
      </c>
      <c r="AK595" s="22">
        <f t="shared" si="104"/>
        <v>219165</v>
      </c>
      <c r="AL595" s="20" t="s">
        <v>672</v>
      </c>
      <c r="AM595" s="20">
        <f>$AJ595*VLOOKUP($AL595,Sheet2!$C$1:$D$66,2,FALSE)</f>
        <v>3114.3420000000001</v>
      </c>
    </row>
    <row r="596" spans="1:39" x14ac:dyDescent="0.25">
      <c r="A596" s="1">
        <v>42466</v>
      </c>
      <c r="B596" s="2">
        <v>18340</v>
      </c>
      <c r="C596" s="3">
        <v>0</v>
      </c>
      <c r="D596" s="4">
        <v>2</v>
      </c>
      <c r="E596" s="5" t="s">
        <v>76</v>
      </c>
      <c r="F596" s="6">
        <v>1124.47</v>
      </c>
      <c r="G596" s="7" t="s">
        <v>22</v>
      </c>
      <c r="H596" s="8" t="s">
        <v>23</v>
      </c>
      <c r="I596" s="9">
        <v>69.509</v>
      </c>
      <c r="J596" s="6">
        <v>0</v>
      </c>
      <c r="K596" s="6">
        <v>161.25</v>
      </c>
      <c r="L596" s="6">
        <v>2015.75</v>
      </c>
      <c r="M596" s="6">
        <v>2177</v>
      </c>
      <c r="N596" s="10" t="s">
        <v>74</v>
      </c>
      <c r="O596" s="10" t="s">
        <v>161</v>
      </c>
      <c r="P596" s="11" t="s">
        <v>32</v>
      </c>
      <c r="Q596" s="11" t="s">
        <v>73</v>
      </c>
      <c r="R596" s="1">
        <v>42370</v>
      </c>
      <c r="S596" s="1">
        <v>42593</v>
      </c>
      <c r="T596" s="12" t="s">
        <v>25</v>
      </c>
      <c r="U596" s="13" t="s">
        <v>266</v>
      </c>
      <c r="V596" s="13" t="s">
        <v>114</v>
      </c>
      <c r="W596" t="s">
        <v>193</v>
      </c>
      <c r="X596" s="16" t="str">
        <f t="shared" si="105"/>
        <v xml:space="preserve">Mediacom (Switzerland) - CHE - Emmi - 2016_Jogurt_Pur_Online_Video_KW_9-12 - </v>
      </c>
      <c r="Y596" s="17" t="s">
        <v>410</v>
      </c>
      <c r="Z596" s="16" t="str">
        <f t="shared" si="106"/>
        <v>Mediacom (Switzerland)</v>
      </c>
      <c r="AA596" s="16" t="str">
        <f t="shared" si="107"/>
        <v>Mediacom (Switzerland) - CHE - Emmi</v>
      </c>
      <c r="AB596" s="16" t="str">
        <f t="shared" si="108"/>
        <v>Xaxis TV_XAXIS-XT-ROLLS-F</v>
      </c>
      <c r="AC596" s="16" t="str">
        <f>VLOOKUP($U596,Sheet3!$A$1:$D$438,3,FALSE)</f>
        <v>29.02.2016</v>
      </c>
      <c r="AD596" s="16" t="str">
        <f>VLOOKUP($U596,Sheet3!$A$1:$D$438,4,FALSE)</f>
        <v>27.03.2016</v>
      </c>
      <c r="AE596" s="20" t="str">
        <f t="shared" si="109"/>
        <v>Xaxis TV_XAXIS-XT-ROLLS-F_März 2016</v>
      </c>
      <c r="AF596" s="20" t="s">
        <v>816</v>
      </c>
      <c r="AG596" s="20" t="str">
        <f t="shared" si="110"/>
        <v>Xaxis TV</v>
      </c>
      <c r="AH596" s="20" t="s">
        <v>420</v>
      </c>
      <c r="AI596" s="21">
        <f t="shared" si="102"/>
        <v>28.999841747111883</v>
      </c>
      <c r="AJ596" s="21">
        <f t="shared" si="103"/>
        <v>2015.75</v>
      </c>
      <c r="AK596" s="22">
        <f t="shared" si="104"/>
        <v>69509</v>
      </c>
      <c r="AL596" s="20" t="s">
        <v>672</v>
      </c>
      <c r="AM596" s="20">
        <f>$AJ596*VLOOKUP($AL596,Sheet2!$C$1:$D$66,2,FALSE)</f>
        <v>987.71749999999997</v>
      </c>
    </row>
    <row r="597" spans="1:39" x14ac:dyDescent="0.25">
      <c r="A597" s="1">
        <v>42466</v>
      </c>
      <c r="B597" s="2">
        <v>18340</v>
      </c>
      <c r="C597" s="3">
        <v>0</v>
      </c>
      <c r="D597" s="4">
        <v>3</v>
      </c>
      <c r="E597" s="5" t="s">
        <v>77</v>
      </c>
      <c r="F597" s="6">
        <v>322.85000000000002</v>
      </c>
      <c r="G597" s="7" t="s">
        <v>22</v>
      </c>
      <c r="H597" s="8" t="s">
        <v>23</v>
      </c>
      <c r="I597" s="9">
        <v>19.777000000000001</v>
      </c>
      <c r="J597" s="6">
        <v>0</v>
      </c>
      <c r="K597" s="6">
        <v>45.9</v>
      </c>
      <c r="L597" s="6">
        <v>573.54999999999995</v>
      </c>
      <c r="M597" s="6">
        <v>619.45000000000005</v>
      </c>
      <c r="N597" s="10" t="s">
        <v>74</v>
      </c>
      <c r="O597" s="10" t="s">
        <v>161</v>
      </c>
      <c r="P597" s="11" t="s">
        <v>32</v>
      </c>
      <c r="Q597" s="11" t="s">
        <v>73</v>
      </c>
      <c r="R597" s="1">
        <v>42370</v>
      </c>
      <c r="S597" s="1">
        <v>42593</v>
      </c>
      <c r="T597" s="12" t="s">
        <v>25</v>
      </c>
      <c r="U597" s="13" t="s">
        <v>266</v>
      </c>
      <c r="V597" s="13" t="s">
        <v>114</v>
      </c>
      <c r="W597" t="s">
        <v>193</v>
      </c>
      <c r="X597" s="16" t="str">
        <f t="shared" si="105"/>
        <v xml:space="preserve">Mediacom (Switzerland) - CHE - Emmi - 2016_Jogurt_Pur_Online_Video_KW_9-12 - </v>
      </c>
      <c r="Y597" s="17" t="s">
        <v>410</v>
      </c>
      <c r="Z597" s="16" t="str">
        <f t="shared" si="106"/>
        <v>Mediacom (Switzerland)</v>
      </c>
      <c r="AA597" s="16" t="str">
        <f t="shared" si="107"/>
        <v>Mediacom (Switzerland) - CHE - Emmi</v>
      </c>
      <c r="AB597" s="16" t="str">
        <f t="shared" si="108"/>
        <v>Xaxis TV_XAXIS-XT-ROLLS-I</v>
      </c>
      <c r="AC597" s="16" t="str">
        <f>VLOOKUP($U597,Sheet3!$A$1:$D$438,3,FALSE)</f>
        <v>29.02.2016</v>
      </c>
      <c r="AD597" s="16" t="str">
        <f>VLOOKUP($U597,Sheet3!$A$1:$D$438,4,FALSE)</f>
        <v>27.03.2016</v>
      </c>
      <c r="AE597" s="20" t="str">
        <f t="shared" si="109"/>
        <v>Xaxis TV_XAXIS-XT-ROLLS-I_März 2016</v>
      </c>
      <c r="AF597" s="20" t="s">
        <v>816</v>
      </c>
      <c r="AG597" s="20" t="str">
        <f t="shared" si="110"/>
        <v>Xaxis TV</v>
      </c>
      <c r="AH597" s="20" t="s">
        <v>420</v>
      </c>
      <c r="AI597" s="21">
        <f t="shared" si="102"/>
        <v>29.000859584365674</v>
      </c>
      <c r="AJ597" s="21">
        <f t="shared" si="103"/>
        <v>573.54999999999995</v>
      </c>
      <c r="AK597" s="22">
        <f t="shared" si="104"/>
        <v>19777</v>
      </c>
      <c r="AL597" s="20" t="s">
        <v>672</v>
      </c>
      <c r="AM597" s="20">
        <f>$AJ597*VLOOKUP($AL597,Sheet2!$C$1:$D$66,2,FALSE)</f>
        <v>281.03949999999998</v>
      </c>
    </row>
    <row r="598" spans="1:39" x14ac:dyDescent="0.25">
      <c r="A598" s="1">
        <v>42466</v>
      </c>
      <c r="B598" s="2">
        <v>18341</v>
      </c>
      <c r="C598" s="3">
        <v>0</v>
      </c>
      <c r="D598" s="4">
        <v>1</v>
      </c>
      <c r="E598" s="5" t="s">
        <v>72</v>
      </c>
      <c r="F598" s="6">
        <v>5283.18</v>
      </c>
      <c r="G598" s="7" t="s">
        <v>22</v>
      </c>
      <c r="H598" s="8" t="s">
        <v>23</v>
      </c>
      <c r="I598" s="9">
        <v>312.52199999999999</v>
      </c>
      <c r="J598" s="6">
        <v>0</v>
      </c>
      <c r="K598" s="6">
        <v>725.05</v>
      </c>
      <c r="L598" s="6">
        <v>9063.15</v>
      </c>
      <c r="M598" s="6">
        <v>9788.2000000000007</v>
      </c>
      <c r="N598" s="10" t="s">
        <v>74</v>
      </c>
      <c r="O598" s="10" t="s">
        <v>161</v>
      </c>
      <c r="P598" s="11" t="s">
        <v>32</v>
      </c>
      <c r="Q598" s="11" t="s">
        <v>73</v>
      </c>
      <c r="R598" s="1">
        <v>42370</v>
      </c>
      <c r="S598" s="1">
        <v>42593</v>
      </c>
      <c r="T598" s="12" t="s">
        <v>25</v>
      </c>
      <c r="U598" s="13" t="s">
        <v>270</v>
      </c>
      <c r="V598" s="13" t="s">
        <v>114</v>
      </c>
      <c r="W598" t="s">
        <v>193</v>
      </c>
      <c r="X598" s="16" t="str">
        <f t="shared" si="105"/>
        <v xml:space="preserve">Mediacom (Switzerland) - CHE - Emmi - 2016_Luzerner_Online_Video_KW_10-13,_18,19 - </v>
      </c>
      <c r="Y598" s="17" t="s">
        <v>410</v>
      </c>
      <c r="Z598" s="16" t="str">
        <f t="shared" si="106"/>
        <v>Mediacom (Switzerland)</v>
      </c>
      <c r="AA598" s="16" t="str">
        <f t="shared" si="107"/>
        <v>Mediacom (Switzerland) - CHE - Emmi</v>
      </c>
      <c r="AB598" s="16" t="str">
        <f t="shared" si="108"/>
        <v>Xaxis TV_XAXIS-XT-ROLLS-D</v>
      </c>
      <c r="AC598" s="16" t="str">
        <f>VLOOKUP($U598,Sheet3!$A$1:$D$438,3,FALSE)</f>
        <v>07.03.2016</v>
      </c>
      <c r="AD598" s="16" t="str">
        <f>VLOOKUP($U598,Sheet3!$A$1:$D$438,4,FALSE)</f>
        <v>15.05.2016</v>
      </c>
      <c r="AE598" s="20" t="str">
        <f t="shared" si="109"/>
        <v>Xaxis TV_XAXIS-XT-ROLLS-D_März 2016</v>
      </c>
      <c r="AF598" s="20" t="s">
        <v>816</v>
      </c>
      <c r="AG598" s="20" t="str">
        <f t="shared" si="110"/>
        <v>Xaxis TV</v>
      </c>
      <c r="AH598" s="20" t="s">
        <v>420</v>
      </c>
      <c r="AI598" s="21">
        <f t="shared" si="102"/>
        <v>29.00003839729683</v>
      </c>
      <c r="AJ598" s="21">
        <f t="shared" si="103"/>
        <v>9063.15</v>
      </c>
      <c r="AK598" s="22">
        <f t="shared" si="104"/>
        <v>312522</v>
      </c>
      <c r="AL598" s="20" t="s">
        <v>672</v>
      </c>
      <c r="AM598" s="20">
        <f>$AJ598*VLOOKUP($AL598,Sheet2!$C$1:$D$66,2,FALSE)</f>
        <v>4440.9434999999994</v>
      </c>
    </row>
    <row r="599" spans="1:39" x14ac:dyDescent="0.25">
      <c r="A599" s="1">
        <v>42466</v>
      </c>
      <c r="B599" s="2">
        <v>18341</v>
      </c>
      <c r="C599" s="3">
        <v>0</v>
      </c>
      <c r="D599" s="4">
        <v>2</v>
      </c>
      <c r="E599" s="5" t="s">
        <v>76</v>
      </c>
      <c r="F599" s="6">
        <v>2022.86</v>
      </c>
      <c r="G599" s="7" t="s">
        <v>22</v>
      </c>
      <c r="H599" s="8" t="s">
        <v>23</v>
      </c>
      <c r="I599" s="9">
        <v>125.04300000000001</v>
      </c>
      <c r="J599" s="6">
        <v>0</v>
      </c>
      <c r="K599" s="6">
        <v>290.10000000000002</v>
      </c>
      <c r="L599" s="6">
        <v>3626.25</v>
      </c>
      <c r="M599" s="6">
        <v>3916.35</v>
      </c>
      <c r="N599" s="10" t="s">
        <v>74</v>
      </c>
      <c r="O599" s="10" t="s">
        <v>161</v>
      </c>
      <c r="P599" s="11" t="s">
        <v>32</v>
      </c>
      <c r="Q599" s="11" t="s">
        <v>73</v>
      </c>
      <c r="R599" s="1">
        <v>42370</v>
      </c>
      <c r="S599" s="1">
        <v>42593</v>
      </c>
      <c r="T599" s="12" t="s">
        <v>25</v>
      </c>
      <c r="U599" s="13" t="s">
        <v>270</v>
      </c>
      <c r="V599" s="13" t="s">
        <v>114</v>
      </c>
      <c r="W599" t="s">
        <v>193</v>
      </c>
      <c r="X599" s="16" t="str">
        <f t="shared" si="105"/>
        <v xml:space="preserve">Mediacom (Switzerland) - CHE - Emmi - 2016_Luzerner_Online_Video_KW_10-13,_18,19 - </v>
      </c>
      <c r="Y599" s="17" t="s">
        <v>410</v>
      </c>
      <c r="Z599" s="16" t="str">
        <f t="shared" si="106"/>
        <v>Mediacom (Switzerland)</v>
      </c>
      <c r="AA599" s="16" t="str">
        <f t="shared" si="107"/>
        <v>Mediacom (Switzerland) - CHE - Emmi</v>
      </c>
      <c r="AB599" s="16" t="str">
        <f t="shared" si="108"/>
        <v>Xaxis TV_XAXIS-XT-ROLLS-F</v>
      </c>
      <c r="AC599" s="16" t="str">
        <f>VLOOKUP($U599,Sheet3!$A$1:$D$438,3,FALSE)</f>
        <v>07.03.2016</v>
      </c>
      <c r="AD599" s="16" t="str">
        <f>VLOOKUP($U599,Sheet3!$A$1:$D$438,4,FALSE)</f>
        <v>15.05.2016</v>
      </c>
      <c r="AE599" s="20" t="str">
        <f t="shared" si="109"/>
        <v>Xaxis TV_XAXIS-XT-ROLLS-F_März 2016</v>
      </c>
      <c r="AF599" s="20" t="s">
        <v>816</v>
      </c>
      <c r="AG599" s="20" t="str">
        <f t="shared" si="110"/>
        <v>Xaxis TV</v>
      </c>
      <c r="AH599" s="20" t="s">
        <v>420</v>
      </c>
      <c r="AI599" s="21">
        <f t="shared" si="102"/>
        <v>29.00002399174684</v>
      </c>
      <c r="AJ599" s="21">
        <f t="shared" si="103"/>
        <v>3626.25</v>
      </c>
      <c r="AK599" s="22">
        <f t="shared" si="104"/>
        <v>125043</v>
      </c>
      <c r="AL599" s="20" t="s">
        <v>672</v>
      </c>
      <c r="AM599" s="20">
        <f>$AJ599*VLOOKUP($AL599,Sheet2!$C$1:$D$66,2,FALSE)</f>
        <v>1776.8625</v>
      </c>
    </row>
    <row r="600" spans="1:39" x14ac:dyDescent="0.25">
      <c r="A600" s="1">
        <v>42466</v>
      </c>
      <c r="B600" s="2">
        <v>18342</v>
      </c>
      <c r="C600" s="3">
        <v>0</v>
      </c>
      <c r="D600" s="4">
        <v>1</v>
      </c>
      <c r="E600" s="5" t="s">
        <v>72</v>
      </c>
      <c r="F600" s="6">
        <v>688.61</v>
      </c>
      <c r="G600" s="7" t="s">
        <v>22</v>
      </c>
      <c r="H600" s="8" t="s">
        <v>23</v>
      </c>
      <c r="I600" s="9">
        <v>40.734000000000002</v>
      </c>
      <c r="J600" s="6">
        <v>0</v>
      </c>
      <c r="K600" s="6">
        <v>94.5</v>
      </c>
      <c r="L600" s="6">
        <v>1181.3</v>
      </c>
      <c r="M600" s="6">
        <v>1275.8</v>
      </c>
      <c r="N600" s="10" t="s">
        <v>74</v>
      </c>
      <c r="O600" s="10" t="s">
        <v>161</v>
      </c>
      <c r="P600" s="11" t="s">
        <v>32</v>
      </c>
      <c r="Q600" s="11" t="s">
        <v>73</v>
      </c>
      <c r="R600" s="1">
        <v>42370</v>
      </c>
      <c r="S600" s="1">
        <v>42593</v>
      </c>
      <c r="T600" s="12" t="s">
        <v>25</v>
      </c>
      <c r="U600" s="13" t="s">
        <v>128</v>
      </c>
      <c r="V600" s="13" t="s">
        <v>114</v>
      </c>
      <c r="W600" t="s">
        <v>193</v>
      </c>
      <c r="X600" s="16" t="str">
        <f t="shared" si="105"/>
        <v xml:space="preserve">Mediacom (Switzerland) - CHE - Emmi - 2016_QimiQ - </v>
      </c>
      <c r="Y600" s="17" t="s">
        <v>410</v>
      </c>
      <c r="Z600" s="16" t="str">
        <f t="shared" si="106"/>
        <v>Mediacom (Switzerland)</v>
      </c>
      <c r="AA600" s="16" t="str">
        <f t="shared" si="107"/>
        <v>Mediacom (Switzerland) - CHE - Emmi</v>
      </c>
      <c r="AB600" s="16" t="str">
        <f t="shared" si="108"/>
        <v>Xaxis TV_XAXIS-XT-ROLLS-D</v>
      </c>
      <c r="AC600" s="16" t="str">
        <f>VLOOKUP($U600,Sheet3!$A$1:$D$438,3,FALSE)</f>
        <v>10.03.2016</v>
      </c>
      <c r="AD600" s="16" t="str">
        <f>VLOOKUP($U600,Sheet3!$A$1:$D$438,4,FALSE)</f>
        <v>29.05.2016</v>
      </c>
      <c r="AE600" s="20" t="str">
        <f t="shared" si="109"/>
        <v>Xaxis TV_XAXIS-XT-ROLLS-D_März 2016</v>
      </c>
      <c r="AF600" s="20" t="s">
        <v>816</v>
      </c>
      <c r="AG600" s="20" t="str">
        <f t="shared" si="110"/>
        <v>Xaxis TV</v>
      </c>
      <c r="AH600" s="20" t="s">
        <v>420</v>
      </c>
      <c r="AI600" s="21">
        <f t="shared" si="102"/>
        <v>29.000343693229244</v>
      </c>
      <c r="AJ600" s="21">
        <f t="shared" si="103"/>
        <v>1181.3</v>
      </c>
      <c r="AK600" s="22">
        <f t="shared" si="104"/>
        <v>40734</v>
      </c>
      <c r="AL600" s="20" t="s">
        <v>672</v>
      </c>
      <c r="AM600" s="20">
        <f>$AJ600*VLOOKUP($AL600,Sheet2!$C$1:$D$66,2,FALSE)</f>
        <v>578.83699999999999</v>
      </c>
    </row>
    <row r="601" spans="1:39" x14ac:dyDescent="0.25">
      <c r="A601" s="1">
        <v>42466</v>
      </c>
      <c r="B601" s="2">
        <v>18342</v>
      </c>
      <c r="C601" s="3">
        <v>0</v>
      </c>
      <c r="D601" s="4">
        <v>2</v>
      </c>
      <c r="E601" s="5" t="s">
        <v>76</v>
      </c>
      <c r="F601" s="6">
        <v>328.59</v>
      </c>
      <c r="G601" s="7" t="s">
        <v>22</v>
      </c>
      <c r="H601" s="8" t="s">
        <v>23</v>
      </c>
      <c r="I601" s="9">
        <v>20.312000000000001</v>
      </c>
      <c r="J601" s="6">
        <v>0</v>
      </c>
      <c r="K601" s="6">
        <v>47.1</v>
      </c>
      <c r="L601" s="6">
        <v>589.04999999999995</v>
      </c>
      <c r="M601" s="6">
        <v>636.15</v>
      </c>
      <c r="N601" s="10" t="s">
        <v>74</v>
      </c>
      <c r="O601" s="10" t="s">
        <v>161</v>
      </c>
      <c r="P601" s="11" t="s">
        <v>32</v>
      </c>
      <c r="Q601" s="11" t="s">
        <v>73</v>
      </c>
      <c r="R601" s="1">
        <v>42370</v>
      </c>
      <c r="S601" s="1">
        <v>42593</v>
      </c>
      <c r="T601" s="12" t="s">
        <v>25</v>
      </c>
      <c r="U601" s="13" t="s">
        <v>128</v>
      </c>
      <c r="V601" s="13" t="s">
        <v>114</v>
      </c>
      <c r="W601" t="s">
        <v>193</v>
      </c>
      <c r="X601" s="16" t="str">
        <f t="shared" si="105"/>
        <v xml:space="preserve">Mediacom (Switzerland) - CHE - Emmi - 2016_QimiQ - </v>
      </c>
      <c r="Y601" s="17" t="s">
        <v>410</v>
      </c>
      <c r="Z601" s="16" t="str">
        <f t="shared" si="106"/>
        <v>Mediacom (Switzerland)</v>
      </c>
      <c r="AA601" s="16" t="str">
        <f t="shared" si="107"/>
        <v>Mediacom (Switzerland) - CHE - Emmi</v>
      </c>
      <c r="AB601" s="16" t="str">
        <f t="shared" si="108"/>
        <v>Xaxis TV_XAXIS-XT-ROLLS-F</v>
      </c>
      <c r="AC601" s="16" t="str">
        <f>VLOOKUP($U601,Sheet3!$A$1:$D$438,3,FALSE)</f>
        <v>10.03.2016</v>
      </c>
      <c r="AD601" s="16" t="str">
        <f>VLOOKUP($U601,Sheet3!$A$1:$D$438,4,FALSE)</f>
        <v>29.05.2016</v>
      </c>
      <c r="AE601" s="20" t="str">
        <f t="shared" si="109"/>
        <v>Xaxis TV_XAXIS-XT-ROLLS-F_März 2016</v>
      </c>
      <c r="AF601" s="20" t="s">
        <v>816</v>
      </c>
      <c r="AG601" s="20" t="str">
        <f t="shared" si="110"/>
        <v>Xaxis TV</v>
      </c>
      <c r="AH601" s="20" t="s">
        <v>420</v>
      </c>
      <c r="AI601" s="21">
        <f t="shared" si="102"/>
        <v>29.000098463962185</v>
      </c>
      <c r="AJ601" s="21">
        <f t="shared" si="103"/>
        <v>589.04999999999995</v>
      </c>
      <c r="AK601" s="22">
        <f t="shared" si="104"/>
        <v>20312</v>
      </c>
      <c r="AL601" s="20" t="s">
        <v>672</v>
      </c>
      <c r="AM601" s="20">
        <f>$AJ601*VLOOKUP($AL601,Sheet2!$C$1:$D$66,2,FALSE)</f>
        <v>288.63449999999995</v>
      </c>
    </row>
    <row r="602" spans="1:39" x14ac:dyDescent="0.25">
      <c r="A602" s="1">
        <v>42466</v>
      </c>
      <c r="B602" s="2">
        <v>18342</v>
      </c>
      <c r="C602" s="3">
        <v>0</v>
      </c>
      <c r="D602" s="4">
        <v>3</v>
      </c>
      <c r="E602" s="5" t="s">
        <v>61</v>
      </c>
      <c r="F602" s="6">
        <v>163.75</v>
      </c>
      <c r="G602" s="7" t="s">
        <v>22</v>
      </c>
      <c r="H602" s="8" t="s">
        <v>23</v>
      </c>
      <c r="I602" s="9">
        <v>35.881</v>
      </c>
      <c r="J602" s="6">
        <v>0</v>
      </c>
      <c r="K602" s="6">
        <v>34.450000000000003</v>
      </c>
      <c r="L602" s="6">
        <v>430.55</v>
      </c>
      <c r="M602" s="6">
        <v>465</v>
      </c>
      <c r="N602" s="10" t="s">
        <v>74</v>
      </c>
      <c r="O602" s="10" t="s">
        <v>161</v>
      </c>
      <c r="P602" s="11" t="s">
        <v>32</v>
      </c>
      <c r="Q602" s="11" t="s">
        <v>52</v>
      </c>
      <c r="R602" s="1">
        <v>42370</v>
      </c>
      <c r="S602" s="1">
        <v>42593</v>
      </c>
      <c r="T602" s="12" t="s">
        <v>25</v>
      </c>
      <c r="U602" s="13" t="s">
        <v>128</v>
      </c>
      <c r="V602" s="13" t="s">
        <v>114</v>
      </c>
      <c r="W602" t="s">
        <v>193</v>
      </c>
      <c r="X602" s="16" t="str">
        <f t="shared" si="105"/>
        <v xml:space="preserve">Mediacom (Switzerland) - CHE - Emmi - 2016_QimiQ - </v>
      </c>
      <c r="Y602" s="17" t="s">
        <v>410</v>
      </c>
      <c r="Z602" s="16" t="str">
        <f t="shared" si="106"/>
        <v>Mediacom (Switzerland)</v>
      </c>
      <c r="AA602" s="16" t="str">
        <f t="shared" si="107"/>
        <v>Mediacom (Switzerland) - CHE - Emmi</v>
      </c>
      <c r="AB602" s="16" t="str">
        <f t="shared" si="108"/>
        <v>Xaxis Premium_XAXIS-XP-UAP-D</v>
      </c>
      <c r="AC602" s="16" t="str">
        <f>VLOOKUP($U602,Sheet3!$A$1:$D$438,3,FALSE)</f>
        <v>10.03.2016</v>
      </c>
      <c r="AD602" s="16" t="str">
        <f>VLOOKUP($U602,Sheet3!$A$1:$D$438,4,FALSE)</f>
        <v>29.05.2016</v>
      </c>
      <c r="AE602" s="20" t="str">
        <f t="shared" si="109"/>
        <v>Xaxis Premium_XAXIS-XP-UAP-D_März 2016</v>
      </c>
      <c r="AF602" s="20" t="s">
        <v>415</v>
      </c>
      <c r="AG602" s="20" t="str">
        <f t="shared" si="110"/>
        <v>Xaxis Premium</v>
      </c>
      <c r="AH602" s="20" t="s">
        <v>420</v>
      </c>
      <c r="AI602" s="21">
        <f t="shared" si="102"/>
        <v>11.999386862127588</v>
      </c>
      <c r="AJ602" s="21">
        <f t="shared" si="103"/>
        <v>430.55</v>
      </c>
      <c r="AK602" s="22">
        <f t="shared" si="104"/>
        <v>35881</v>
      </c>
      <c r="AL602" s="20" t="s">
        <v>667</v>
      </c>
      <c r="AM602" s="20">
        <f>$AJ602*VLOOKUP($AL602,Sheet2!$C$1:$D$66,2,FALSE)</f>
        <v>120.64613467374416</v>
      </c>
    </row>
    <row r="603" spans="1:39" x14ac:dyDescent="0.25">
      <c r="A603" s="1">
        <v>42466</v>
      </c>
      <c r="B603" s="2">
        <v>18342</v>
      </c>
      <c r="C603" s="3">
        <v>0</v>
      </c>
      <c r="D603" s="4">
        <v>4</v>
      </c>
      <c r="E603" s="5" t="s">
        <v>63</v>
      </c>
      <c r="F603" s="6">
        <v>47.88</v>
      </c>
      <c r="G603" s="7" t="s">
        <v>22</v>
      </c>
      <c r="H603" s="8" t="s">
        <v>23</v>
      </c>
      <c r="I603" s="9">
        <v>10.417999999999999</v>
      </c>
      <c r="J603" s="6">
        <v>0</v>
      </c>
      <c r="K603" s="6">
        <v>10</v>
      </c>
      <c r="L603" s="6">
        <v>125</v>
      </c>
      <c r="M603" s="6">
        <v>135</v>
      </c>
      <c r="N603" s="10" t="s">
        <v>74</v>
      </c>
      <c r="O603" s="10" t="s">
        <v>161</v>
      </c>
      <c r="P603" s="11" t="s">
        <v>32</v>
      </c>
      <c r="Q603" s="11" t="s">
        <v>52</v>
      </c>
      <c r="R603" s="1">
        <v>42370</v>
      </c>
      <c r="S603" s="1">
        <v>42593</v>
      </c>
      <c r="T603" s="12" t="s">
        <v>25</v>
      </c>
      <c r="U603" s="13" t="s">
        <v>128</v>
      </c>
      <c r="V603" s="13" t="s">
        <v>114</v>
      </c>
      <c r="W603" t="s">
        <v>193</v>
      </c>
      <c r="X603" s="16" t="str">
        <f t="shared" si="105"/>
        <v xml:space="preserve">Mediacom (Switzerland) - CHE - Emmi - 2016_QimiQ - </v>
      </c>
      <c r="Y603" s="17" t="s">
        <v>410</v>
      </c>
      <c r="Z603" s="16" t="str">
        <f t="shared" si="106"/>
        <v>Mediacom (Switzerland)</v>
      </c>
      <c r="AA603" s="16" t="str">
        <f t="shared" si="107"/>
        <v>Mediacom (Switzerland) - CHE - Emmi</v>
      </c>
      <c r="AB603" s="16" t="str">
        <f t="shared" si="108"/>
        <v>Xaxis Premium_XAXIS-XP-UAP-F</v>
      </c>
      <c r="AC603" s="16" t="str">
        <f>VLOOKUP($U603,Sheet3!$A$1:$D$438,3,FALSE)</f>
        <v>10.03.2016</v>
      </c>
      <c r="AD603" s="16" t="str">
        <f>VLOOKUP($U603,Sheet3!$A$1:$D$438,4,FALSE)</f>
        <v>29.05.2016</v>
      </c>
      <c r="AE603" s="20" t="str">
        <f t="shared" si="109"/>
        <v>Xaxis Premium_XAXIS-XP-UAP-F_März 2016</v>
      </c>
      <c r="AF603" s="20" t="s">
        <v>415</v>
      </c>
      <c r="AG603" s="20" t="str">
        <f t="shared" si="110"/>
        <v>Xaxis Premium</v>
      </c>
      <c r="AH603" s="20" t="s">
        <v>420</v>
      </c>
      <c r="AI603" s="21">
        <f t="shared" si="102"/>
        <v>11.998464196582837</v>
      </c>
      <c r="AJ603" s="21">
        <f t="shared" si="103"/>
        <v>125</v>
      </c>
      <c r="AK603" s="22">
        <f t="shared" si="104"/>
        <v>10418</v>
      </c>
      <c r="AL603" s="20" t="s">
        <v>667</v>
      </c>
      <c r="AM603" s="20">
        <f>$AJ603*VLOOKUP($AL603,Sheet2!$C$1:$D$66,2,FALSE)</f>
        <v>35.026749121398254</v>
      </c>
    </row>
    <row r="604" spans="1:39" x14ac:dyDescent="0.25">
      <c r="A604" s="1">
        <v>42466</v>
      </c>
      <c r="B604" s="2">
        <v>18343</v>
      </c>
      <c r="C604" s="3">
        <v>0</v>
      </c>
      <c r="D604" s="4">
        <v>1</v>
      </c>
      <c r="E604" s="5" t="s">
        <v>72</v>
      </c>
      <c r="F604" s="6">
        <v>1582.16</v>
      </c>
      <c r="G604" s="7" t="s">
        <v>22</v>
      </c>
      <c r="H604" s="8" t="s">
        <v>23</v>
      </c>
      <c r="I604" s="9">
        <v>93.590999999999994</v>
      </c>
      <c r="J604" s="6">
        <v>0</v>
      </c>
      <c r="K604" s="6">
        <v>277.05</v>
      </c>
      <c r="L604" s="6">
        <v>3462.85</v>
      </c>
      <c r="M604" s="6">
        <v>3739.9</v>
      </c>
      <c r="N604" s="10" t="s">
        <v>74</v>
      </c>
      <c r="O604" s="10" t="s">
        <v>161</v>
      </c>
      <c r="P604" s="11" t="s">
        <v>32</v>
      </c>
      <c r="Q604" s="11" t="s">
        <v>73</v>
      </c>
      <c r="R604" s="1">
        <v>42370</v>
      </c>
      <c r="S604" s="1">
        <v>42593</v>
      </c>
      <c r="T604" s="12" t="s">
        <v>25</v>
      </c>
      <c r="U604" s="13" t="s">
        <v>271</v>
      </c>
      <c r="V604" s="13" t="s">
        <v>114</v>
      </c>
      <c r="W604" t="s">
        <v>193</v>
      </c>
      <c r="X604" s="16" t="str">
        <f t="shared" si="105"/>
        <v xml:space="preserve">Mediacom (Switzerland) - CHE - Emmi - 2016_Energy_Milk_High_Protein - </v>
      </c>
      <c r="Y604" s="17" t="s">
        <v>410</v>
      </c>
      <c r="Z604" s="16" t="str">
        <f t="shared" si="106"/>
        <v>Mediacom (Switzerland)</v>
      </c>
      <c r="AA604" s="16" t="str">
        <f t="shared" si="107"/>
        <v>Mediacom (Switzerland) - CHE - Emmi</v>
      </c>
      <c r="AB604" s="16" t="str">
        <f t="shared" si="108"/>
        <v>Xaxis TV_XAXIS-XT-ROLLS-D</v>
      </c>
      <c r="AC604" s="16" t="str">
        <f>VLOOKUP($U604,Sheet3!$A$1:$D$438,3,FALSE)</f>
        <v>14.03.2016</v>
      </c>
      <c r="AD604" s="16" t="str">
        <f>VLOOKUP($U604,Sheet3!$A$1:$D$438,4,FALSE)</f>
        <v>03.07.2016</v>
      </c>
      <c r="AE604" s="20" t="str">
        <f t="shared" si="109"/>
        <v>Xaxis TV_XAXIS-XT-ROLLS-D_März 2016</v>
      </c>
      <c r="AF604" s="20" t="s">
        <v>816</v>
      </c>
      <c r="AG604" s="20" t="str">
        <f t="shared" si="110"/>
        <v>Xaxis TV</v>
      </c>
      <c r="AH604" s="20" t="s">
        <v>420</v>
      </c>
      <c r="AI604" s="21">
        <f t="shared" si="102"/>
        <v>36.999818358602859</v>
      </c>
      <c r="AJ604" s="21">
        <f t="shared" si="103"/>
        <v>3462.85</v>
      </c>
      <c r="AK604" s="22">
        <f t="shared" si="104"/>
        <v>93591</v>
      </c>
      <c r="AL604" s="20" t="s">
        <v>672</v>
      </c>
      <c r="AM604" s="20">
        <f>$AJ604*VLOOKUP($AL604,Sheet2!$C$1:$D$66,2,FALSE)</f>
        <v>1696.7964999999999</v>
      </c>
    </row>
    <row r="605" spans="1:39" x14ac:dyDescent="0.25">
      <c r="A605" s="1">
        <v>42466</v>
      </c>
      <c r="B605" s="2">
        <v>18344</v>
      </c>
      <c r="C605" s="3">
        <v>0</v>
      </c>
      <c r="D605" s="4">
        <v>7</v>
      </c>
      <c r="E605" s="5" t="s">
        <v>72</v>
      </c>
      <c r="F605" s="6">
        <v>1399.07</v>
      </c>
      <c r="G605" s="7" t="s">
        <v>22</v>
      </c>
      <c r="H605" s="8" t="s">
        <v>23</v>
      </c>
      <c r="I605" s="9">
        <v>82.760999999999996</v>
      </c>
      <c r="J605" s="6">
        <v>0</v>
      </c>
      <c r="K605" s="6">
        <v>218.5</v>
      </c>
      <c r="L605" s="6">
        <v>2731.1</v>
      </c>
      <c r="M605" s="6">
        <v>2949.6</v>
      </c>
      <c r="N605" s="10" t="s">
        <v>95</v>
      </c>
      <c r="O605" s="10" t="s">
        <v>161</v>
      </c>
      <c r="P605" s="11" t="s">
        <v>32</v>
      </c>
      <c r="Q605" s="11" t="s">
        <v>73</v>
      </c>
      <c r="R605" s="1">
        <v>42370</v>
      </c>
      <c r="S605" s="1">
        <v>42593</v>
      </c>
      <c r="T605" s="12" t="s">
        <v>25</v>
      </c>
      <c r="U605" s="13" t="s">
        <v>129</v>
      </c>
      <c r="V605" s="13" t="s">
        <v>114</v>
      </c>
      <c r="W605" t="s">
        <v>195</v>
      </c>
      <c r="X605" s="16" t="str">
        <f t="shared" si="105"/>
        <v xml:space="preserve">Mediacom (Switzerland) - CHE - Ikea - 2016_PAX - </v>
      </c>
      <c r="Y605" s="17" t="s">
        <v>410</v>
      </c>
      <c r="Z605" s="16" t="str">
        <f t="shared" si="106"/>
        <v>Mediacom (Switzerland)</v>
      </c>
      <c r="AA605" s="16" t="str">
        <f t="shared" si="107"/>
        <v>Mediacom (Switzerland) - CHE - Ikea</v>
      </c>
      <c r="AB605" s="16" t="str">
        <f t="shared" si="108"/>
        <v>Xaxis TV_XAXIS-XT-ROLLS-D</v>
      </c>
      <c r="AC605" s="16" t="str">
        <f>VLOOKUP($U605,Sheet3!$A$1:$D$438,3,FALSE)</f>
        <v>14.03.2016</v>
      </c>
      <c r="AD605" s="16" t="str">
        <f>VLOOKUP($U605,Sheet3!$A$1:$D$438,4,FALSE)</f>
        <v>10.04.2016</v>
      </c>
      <c r="AE605" s="20" t="str">
        <f t="shared" si="109"/>
        <v>Xaxis TV_XAXIS-XT-ROLLS-D_März 2016</v>
      </c>
      <c r="AF605" s="20" t="s">
        <v>816</v>
      </c>
      <c r="AG605" s="20" t="str">
        <f t="shared" si="110"/>
        <v>Xaxis TV</v>
      </c>
      <c r="AH605" s="20" t="s">
        <v>420</v>
      </c>
      <c r="AI605" s="21">
        <f t="shared" si="102"/>
        <v>32.999842921182683</v>
      </c>
      <c r="AJ605" s="21">
        <f t="shared" si="103"/>
        <v>2731.1</v>
      </c>
      <c r="AK605" s="22">
        <f t="shared" si="104"/>
        <v>82761</v>
      </c>
      <c r="AL605" s="20" t="s">
        <v>672</v>
      </c>
      <c r="AM605" s="20">
        <f>$AJ605*VLOOKUP($AL605,Sheet2!$C$1:$D$66,2,FALSE)</f>
        <v>1338.239</v>
      </c>
    </row>
    <row r="606" spans="1:39" x14ac:dyDescent="0.25">
      <c r="A606" s="1">
        <v>42466</v>
      </c>
      <c r="B606" s="2">
        <v>18344</v>
      </c>
      <c r="C606" s="3">
        <v>0</v>
      </c>
      <c r="D606" s="4">
        <v>8</v>
      </c>
      <c r="E606" s="5" t="s">
        <v>76</v>
      </c>
      <c r="F606" s="6">
        <v>273.91000000000003</v>
      </c>
      <c r="G606" s="7" t="s">
        <v>22</v>
      </c>
      <c r="H606" s="8" t="s">
        <v>23</v>
      </c>
      <c r="I606" s="9">
        <v>16.931999999999999</v>
      </c>
      <c r="J606" s="6">
        <v>0</v>
      </c>
      <c r="K606" s="6">
        <v>44.7</v>
      </c>
      <c r="L606" s="6">
        <v>558.75</v>
      </c>
      <c r="M606" s="6">
        <v>603.45000000000005</v>
      </c>
      <c r="N606" s="10" t="s">
        <v>95</v>
      </c>
      <c r="O606" s="10" t="s">
        <v>161</v>
      </c>
      <c r="P606" s="11" t="s">
        <v>32</v>
      </c>
      <c r="Q606" s="11" t="s">
        <v>73</v>
      </c>
      <c r="R606" s="1">
        <v>42370</v>
      </c>
      <c r="S606" s="1">
        <v>42593</v>
      </c>
      <c r="T606" s="12" t="s">
        <v>25</v>
      </c>
      <c r="U606" s="13" t="s">
        <v>129</v>
      </c>
      <c r="V606" s="13" t="s">
        <v>114</v>
      </c>
      <c r="W606" t="s">
        <v>195</v>
      </c>
      <c r="X606" s="16" t="str">
        <f t="shared" si="105"/>
        <v xml:space="preserve">Mediacom (Switzerland) - CHE - Ikea - 2016_PAX - </v>
      </c>
      <c r="Y606" s="17" t="s">
        <v>410</v>
      </c>
      <c r="Z606" s="16" t="str">
        <f t="shared" si="106"/>
        <v>Mediacom (Switzerland)</v>
      </c>
      <c r="AA606" s="16" t="str">
        <f t="shared" si="107"/>
        <v>Mediacom (Switzerland) - CHE - Ikea</v>
      </c>
      <c r="AB606" s="16" t="str">
        <f t="shared" si="108"/>
        <v>Xaxis TV_XAXIS-XT-ROLLS-F</v>
      </c>
      <c r="AC606" s="16" t="str">
        <f>VLOOKUP($U606,Sheet3!$A$1:$D$438,3,FALSE)</f>
        <v>14.03.2016</v>
      </c>
      <c r="AD606" s="16" t="str">
        <f>VLOOKUP($U606,Sheet3!$A$1:$D$438,4,FALSE)</f>
        <v>10.04.2016</v>
      </c>
      <c r="AE606" s="20" t="str">
        <f t="shared" si="109"/>
        <v>Xaxis TV_XAXIS-XT-ROLLS-F_März 2016</v>
      </c>
      <c r="AF606" s="20" t="s">
        <v>816</v>
      </c>
      <c r="AG606" s="20" t="str">
        <f t="shared" si="110"/>
        <v>Xaxis TV</v>
      </c>
      <c r="AH606" s="20" t="s">
        <v>420</v>
      </c>
      <c r="AI606" s="21">
        <f t="shared" si="102"/>
        <v>32.999645641389087</v>
      </c>
      <c r="AJ606" s="21">
        <f t="shared" si="103"/>
        <v>558.75</v>
      </c>
      <c r="AK606" s="22">
        <f t="shared" si="104"/>
        <v>16932</v>
      </c>
      <c r="AL606" s="20" t="s">
        <v>672</v>
      </c>
      <c r="AM606" s="20">
        <f>$AJ606*VLOOKUP($AL606,Sheet2!$C$1:$D$66,2,FALSE)</f>
        <v>273.78750000000002</v>
      </c>
    </row>
    <row r="607" spans="1:39" x14ac:dyDescent="0.25">
      <c r="A607" s="1">
        <v>42466</v>
      </c>
      <c r="B607" s="2">
        <v>18344</v>
      </c>
      <c r="C607" s="3">
        <v>0</v>
      </c>
      <c r="D607" s="4">
        <v>9</v>
      </c>
      <c r="E607" s="5" t="s">
        <v>77</v>
      </c>
      <c r="F607" s="6">
        <v>144.72999999999999</v>
      </c>
      <c r="G607" s="7" t="s">
        <v>22</v>
      </c>
      <c r="H607" s="8" t="s">
        <v>23</v>
      </c>
      <c r="I607" s="9">
        <v>8.8659999999999997</v>
      </c>
      <c r="J607" s="6">
        <v>0</v>
      </c>
      <c r="K607" s="6">
        <v>23.4</v>
      </c>
      <c r="L607" s="6">
        <v>292.60000000000002</v>
      </c>
      <c r="M607" s="6">
        <v>316</v>
      </c>
      <c r="N607" s="10" t="s">
        <v>95</v>
      </c>
      <c r="O607" s="10" t="s">
        <v>161</v>
      </c>
      <c r="P607" s="11" t="s">
        <v>32</v>
      </c>
      <c r="Q607" s="11" t="s">
        <v>73</v>
      </c>
      <c r="R607" s="1">
        <v>42370</v>
      </c>
      <c r="S607" s="1">
        <v>42593</v>
      </c>
      <c r="T607" s="12" t="s">
        <v>25</v>
      </c>
      <c r="U607" s="13" t="s">
        <v>129</v>
      </c>
      <c r="V607" s="13" t="s">
        <v>114</v>
      </c>
      <c r="W607" t="s">
        <v>195</v>
      </c>
      <c r="X607" s="16" t="str">
        <f t="shared" si="105"/>
        <v xml:space="preserve">Mediacom (Switzerland) - CHE - Ikea - 2016_PAX - </v>
      </c>
      <c r="Y607" s="17" t="s">
        <v>410</v>
      </c>
      <c r="Z607" s="16" t="str">
        <f t="shared" si="106"/>
        <v>Mediacom (Switzerland)</v>
      </c>
      <c r="AA607" s="16" t="str">
        <f t="shared" si="107"/>
        <v>Mediacom (Switzerland) - CHE - Ikea</v>
      </c>
      <c r="AB607" s="16" t="str">
        <f t="shared" si="108"/>
        <v>Xaxis TV_XAXIS-XT-ROLLS-I</v>
      </c>
      <c r="AC607" s="16" t="str">
        <f>VLOOKUP($U607,Sheet3!$A$1:$D$438,3,FALSE)</f>
        <v>14.03.2016</v>
      </c>
      <c r="AD607" s="16" t="str">
        <f>VLOOKUP($U607,Sheet3!$A$1:$D$438,4,FALSE)</f>
        <v>10.04.2016</v>
      </c>
      <c r="AE607" s="20" t="str">
        <f t="shared" si="109"/>
        <v>Xaxis TV_XAXIS-XT-ROLLS-I_März 2016</v>
      </c>
      <c r="AF607" s="20" t="s">
        <v>816</v>
      </c>
      <c r="AG607" s="20" t="str">
        <f t="shared" si="110"/>
        <v>Xaxis TV</v>
      </c>
      <c r="AH607" s="20" t="s">
        <v>420</v>
      </c>
      <c r="AI607" s="21">
        <f t="shared" si="102"/>
        <v>33.002481389578172</v>
      </c>
      <c r="AJ607" s="21">
        <f t="shared" si="103"/>
        <v>292.60000000000002</v>
      </c>
      <c r="AK607" s="22">
        <f t="shared" si="104"/>
        <v>8866</v>
      </c>
      <c r="AL607" s="20" t="s">
        <v>672</v>
      </c>
      <c r="AM607" s="20">
        <f>$AJ607*VLOOKUP($AL607,Sheet2!$C$1:$D$66,2,FALSE)</f>
        <v>143.374</v>
      </c>
    </row>
    <row r="608" spans="1:39" x14ac:dyDescent="0.25">
      <c r="A608" s="1">
        <v>42466</v>
      </c>
      <c r="B608" s="2">
        <v>18344</v>
      </c>
      <c r="C608" s="3">
        <v>0</v>
      </c>
      <c r="D608" s="4">
        <v>1</v>
      </c>
      <c r="E608" s="5" t="s">
        <v>65</v>
      </c>
      <c r="F608" s="6">
        <v>1914.78</v>
      </c>
      <c r="G608" s="7" t="s">
        <v>22</v>
      </c>
      <c r="H608" s="8" t="s">
        <v>23</v>
      </c>
      <c r="I608" s="9">
        <v>258.33199999999999</v>
      </c>
      <c r="J608" s="6">
        <v>0</v>
      </c>
      <c r="K608" s="6">
        <v>578.65</v>
      </c>
      <c r="L608" s="6">
        <v>7233.3</v>
      </c>
      <c r="M608" s="6">
        <v>7811.95</v>
      </c>
      <c r="N608" s="10" t="s">
        <v>95</v>
      </c>
      <c r="O608" s="10" t="s">
        <v>161</v>
      </c>
      <c r="P608" s="11" t="s">
        <v>32</v>
      </c>
      <c r="Q608" s="11" t="s">
        <v>52</v>
      </c>
      <c r="R608" s="1">
        <v>42370</v>
      </c>
      <c r="S608" s="1">
        <v>42593</v>
      </c>
      <c r="T608" s="12" t="s">
        <v>25</v>
      </c>
      <c r="U608" s="13" t="s">
        <v>129</v>
      </c>
      <c r="V608" s="13" t="s">
        <v>114</v>
      </c>
      <c r="W608" t="s">
        <v>195</v>
      </c>
      <c r="X608" s="16" t="str">
        <f t="shared" si="105"/>
        <v xml:space="preserve">Mediacom (Switzerland) - CHE - Ikea - 2016_PAX - </v>
      </c>
      <c r="Y608" s="17" t="s">
        <v>410</v>
      </c>
      <c r="Z608" s="16" t="str">
        <f t="shared" si="106"/>
        <v>Mediacom (Switzerland)</v>
      </c>
      <c r="AA608" s="16" t="str">
        <f t="shared" si="107"/>
        <v>Mediacom (Switzerland) - CHE - Ikea</v>
      </c>
      <c r="AB608" s="16" t="str">
        <f t="shared" si="108"/>
        <v>Xaxis Premium_XAXIS-XP-WB-D</v>
      </c>
      <c r="AC608" s="16" t="str">
        <f>VLOOKUP($U608,Sheet3!$A$1:$D$438,3,FALSE)</f>
        <v>14.03.2016</v>
      </c>
      <c r="AD608" s="16" t="str">
        <f>VLOOKUP($U608,Sheet3!$A$1:$D$438,4,FALSE)</f>
        <v>10.04.2016</v>
      </c>
      <c r="AE608" s="20" t="str">
        <f t="shared" si="109"/>
        <v>Xaxis Premium_XAXIS-XP-WB-D_März 2016</v>
      </c>
      <c r="AF608" s="20" t="s">
        <v>415</v>
      </c>
      <c r="AG608" s="20" t="str">
        <f t="shared" si="110"/>
        <v>Xaxis Premium</v>
      </c>
      <c r="AH608" s="20" t="s">
        <v>420</v>
      </c>
      <c r="AI608" s="21">
        <f t="shared" ref="AI608:AI616" si="111">(AJ608/AK608)*1000</f>
        <v>28.000015483950886</v>
      </c>
      <c r="AJ608" s="21">
        <f t="shared" ref="AJ608:AJ616" si="112">L608</f>
        <v>7233.3</v>
      </c>
      <c r="AK608" s="22">
        <f t="shared" ref="AK608:AK616" si="113">I608*1000</f>
        <v>258332</v>
      </c>
      <c r="AL608" s="20" t="s">
        <v>668</v>
      </c>
      <c r="AM608" s="20">
        <f>$AJ608*VLOOKUP($AL608,Sheet2!$C$1:$D$66,2,FALSE)</f>
        <v>2932.8062316168071</v>
      </c>
    </row>
    <row r="609" spans="1:39" x14ac:dyDescent="0.25">
      <c r="A609" s="1">
        <v>42466</v>
      </c>
      <c r="B609" s="2">
        <v>18344</v>
      </c>
      <c r="C609" s="3">
        <v>0</v>
      </c>
      <c r="D609" s="4">
        <v>4</v>
      </c>
      <c r="E609" s="5" t="s">
        <v>65</v>
      </c>
      <c r="F609" s="6">
        <v>1792.25</v>
      </c>
      <c r="G609" s="7" t="s">
        <v>22</v>
      </c>
      <c r="H609" s="8" t="s">
        <v>23</v>
      </c>
      <c r="I609" s="9">
        <v>241.80099999999999</v>
      </c>
      <c r="J609" s="6">
        <v>0</v>
      </c>
      <c r="K609" s="6">
        <v>541.65</v>
      </c>
      <c r="L609" s="6">
        <v>6770.45</v>
      </c>
      <c r="M609" s="6">
        <v>7312.1</v>
      </c>
      <c r="N609" s="10" t="s">
        <v>95</v>
      </c>
      <c r="O609" s="10" t="s">
        <v>161</v>
      </c>
      <c r="P609" s="11" t="s">
        <v>32</v>
      </c>
      <c r="Q609" s="11" t="s">
        <v>52</v>
      </c>
      <c r="R609" s="1">
        <v>42370</v>
      </c>
      <c r="S609" s="1">
        <v>42593</v>
      </c>
      <c r="T609" s="12" t="s">
        <v>25</v>
      </c>
      <c r="U609" s="13" t="s">
        <v>129</v>
      </c>
      <c r="V609" s="13" t="s">
        <v>114</v>
      </c>
      <c r="W609" t="s">
        <v>195</v>
      </c>
      <c r="X609" s="16" t="str">
        <f t="shared" si="105"/>
        <v xml:space="preserve">Mediacom (Switzerland) - CHE - Ikea - 2016_PAX - </v>
      </c>
      <c r="Y609" s="17" t="s">
        <v>410</v>
      </c>
      <c r="Z609" s="16" t="str">
        <f t="shared" si="106"/>
        <v>Mediacom (Switzerland)</v>
      </c>
      <c r="AA609" s="16" t="str">
        <f t="shared" si="107"/>
        <v>Mediacom (Switzerland) - CHE - Ikea</v>
      </c>
      <c r="AB609" s="16" t="str">
        <f t="shared" si="108"/>
        <v>Xaxis Premium_XAXIS-XP-WB-D</v>
      </c>
      <c r="AC609" s="16" t="str">
        <f>VLOOKUP($U609,Sheet3!$A$1:$D$438,3,FALSE)</f>
        <v>14.03.2016</v>
      </c>
      <c r="AD609" s="16" t="str">
        <f>VLOOKUP($U609,Sheet3!$A$1:$D$438,4,FALSE)</f>
        <v>10.04.2016</v>
      </c>
      <c r="AE609" s="20" t="str">
        <f t="shared" si="109"/>
        <v>Xaxis Premium_XAXIS-XP-WB-D_März 2016</v>
      </c>
      <c r="AF609" s="20" t="s">
        <v>415</v>
      </c>
      <c r="AG609" s="20" t="str">
        <f t="shared" si="110"/>
        <v>Xaxis Premium</v>
      </c>
      <c r="AH609" s="20" t="s">
        <v>420</v>
      </c>
      <c r="AI609" s="21">
        <f t="shared" si="111"/>
        <v>28.000090983908255</v>
      </c>
      <c r="AJ609" s="21">
        <f t="shared" si="112"/>
        <v>6770.45</v>
      </c>
      <c r="AK609" s="22">
        <f t="shared" si="113"/>
        <v>241801</v>
      </c>
      <c r="AL609" s="20" t="s">
        <v>668</v>
      </c>
      <c r="AM609" s="20">
        <f>$AJ609*VLOOKUP($AL609,Sheet2!$C$1:$D$66,2,FALSE)</f>
        <v>2745.1395560601677</v>
      </c>
    </row>
    <row r="610" spans="1:39" x14ac:dyDescent="0.25">
      <c r="A610" s="1">
        <v>42466</v>
      </c>
      <c r="B610" s="2">
        <v>18344</v>
      </c>
      <c r="C610" s="3">
        <v>0</v>
      </c>
      <c r="D610" s="4">
        <v>2</v>
      </c>
      <c r="E610" s="5" t="s">
        <v>69</v>
      </c>
      <c r="F610" s="6">
        <v>483.24</v>
      </c>
      <c r="G610" s="7" t="s">
        <v>22</v>
      </c>
      <c r="H610" s="8" t="s">
        <v>23</v>
      </c>
      <c r="I610" s="9">
        <v>80.337999999999994</v>
      </c>
      <c r="J610" s="6">
        <v>0</v>
      </c>
      <c r="K610" s="6">
        <v>179.95</v>
      </c>
      <c r="L610" s="6">
        <v>2249.4499999999998</v>
      </c>
      <c r="M610" s="6">
        <v>2429.4</v>
      </c>
      <c r="N610" s="10" t="s">
        <v>95</v>
      </c>
      <c r="O610" s="10" t="s">
        <v>161</v>
      </c>
      <c r="P610" s="11" t="s">
        <v>32</v>
      </c>
      <c r="Q610" s="11" t="s">
        <v>52</v>
      </c>
      <c r="R610" s="1">
        <v>42370</v>
      </c>
      <c r="S610" s="1">
        <v>42593</v>
      </c>
      <c r="T610" s="12" t="s">
        <v>25</v>
      </c>
      <c r="U610" s="13" t="s">
        <v>129</v>
      </c>
      <c r="V610" s="13" t="s">
        <v>114</v>
      </c>
      <c r="W610" t="s">
        <v>195</v>
      </c>
      <c r="X610" s="16" t="str">
        <f t="shared" si="105"/>
        <v xml:space="preserve">Mediacom (Switzerland) - CHE - Ikea - 2016_PAX - </v>
      </c>
      <c r="Y610" s="17" t="s">
        <v>410</v>
      </c>
      <c r="Z610" s="16" t="str">
        <f t="shared" si="106"/>
        <v>Mediacom (Switzerland)</v>
      </c>
      <c r="AA610" s="16" t="str">
        <f t="shared" si="107"/>
        <v>Mediacom (Switzerland) - CHE - Ikea</v>
      </c>
      <c r="AB610" s="16" t="str">
        <f t="shared" si="108"/>
        <v>Xaxis Premium_XAXIS-XP-WB-F</v>
      </c>
      <c r="AC610" s="16" t="str">
        <f>VLOOKUP($U610,Sheet3!$A$1:$D$438,3,FALSE)</f>
        <v>14.03.2016</v>
      </c>
      <c r="AD610" s="16" t="str">
        <f>VLOOKUP($U610,Sheet3!$A$1:$D$438,4,FALSE)</f>
        <v>10.04.2016</v>
      </c>
      <c r="AE610" s="20" t="str">
        <f t="shared" si="109"/>
        <v>Xaxis Premium_XAXIS-XP-WB-F_März 2016</v>
      </c>
      <c r="AF610" s="20" t="s">
        <v>415</v>
      </c>
      <c r="AG610" s="20" t="str">
        <f t="shared" si="110"/>
        <v>Xaxis Premium</v>
      </c>
      <c r="AH610" s="20" t="s">
        <v>420</v>
      </c>
      <c r="AI610" s="21">
        <f t="shared" si="111"/>
        <v>27.999825736264281</v>
      </c>
      <c r="AJ610" s="21">
        <f t="shared" si="112"/>
        <v>2249.4499999999998</v>
      </c>
      <c r="AK610" s="22">
        <f t="shared" si="113"/>
        <v>80338</v>
      </c>
      <c r="AL610" s="20" t="s">
        <v>668</v>
      </c>
      <c r="AM610" s="20">
        <f>$AJ610*VLOOKUP($AL610,Sheet2!$C$1:$D$66,2,FALSE)</f>
        <v>912.05963774631573</v>
      </c>
    </row>
    <row r="611" spans="1:39" x14ac:dyDescent="0.25">
      <c r="A611" s="1">
        <v>42466</v>
      </c>
      <c r="B611" s="2">
        <v>18344</v>
      </c>
      <c r="C611" s="3">
        <v>0</v>
      </c>
      <c r="D611" s="4">
        <v>5</v>
      </c>
      <c r="E611" s="5" t="s">
        <v>69</v>
      </c>
      <c r="F611" s="6">
        <v>400.28</v>
      </c>
      <c r="G611" s="7" t="s">
        <v>22</v>
      </c>
      <c r="H611" s="8" t="s">
        <v>23</v>
      </c>
      <c r="I611" s="9">
        <v>66.546000000000006</v>
      </c>
      <c r="J611" s="6">
        <v>0</v>
      </c>
      <c r="K611" s="6">
        <v>149.05000000000001</v>
      </c>
      <c r="L611" s="6">
        <v>1863.3</v>
      </c>
      <c r="M611" s="6">
        <v>2012.35</v>
      </c>
      <c r="N611" s="10" t="s">
        <v>95</v>
      </c>
      <c r="O611" s="10" t="s">
        <v>161</v>
      </c>
      <c r="P611" s="11" t="s">
        <v>32</v>
      </c>
      <c r="Q611" s="11" t="s">
        <v>52</v>
      </c>
      <c r="R611" s="1">
        <v>42370</v>
      </c>
      <c r="S611" s="1">
        <v>42593</v>
      </c>
      <c r="T611" s="12" t="s">
        <v>25</v>
      </c>
      <c r="U611" s="13" t="s">
        <v>129</v>
      </c>
      <c r="V611" s="13" t="s">
        <v>114</v>
      </c>
      <c r="W611" t="s">
        <v>195</v>
      </c>
      <c r="X611" s="16" t="str">
        <f t="shared" si="105"/>
        <v xml:space="preserve">Mediacom (Switzerland) - CHE - Ikea - 2016_PAX - </v>
      </c>
      <c r="Y611" s="17" t="s">
        <v>410</v>
      </c>
      <c r="Z611" s="16" t="str">
        <f t="shared" si="106"/>
        <v>Mediacom (Switzerland)</v>
      </c>
      <c r="AA611" s="16" t="str">
        <f t="shared" si="107"/>
        <v>Mediacom (Switzerland) - CHE - Ikea</v>
      </c>
      <c r="AB611" s="16" t="str">
        <f t="shared" si="108"/>
        <v>Xaxis Premium_XAXIS-XP-WB-F</v>
      </c>
      <c r="AC611" s="16" t="str">
        <f>VLOOKUP($U611,Sheet3!$A$1:$D$438,3,FALSE)</f>
        <v>14.03.2016</v>
      </c>
      <c r="AD611" s="16" t="str">
        <f>VLOOKUP($U611,Sheet3!$A$1:$D$438,4,FALSE)</f>
        <v>10.04.2016</v>
      </c>
      <c r="AE611" s="20" t="str">
        <f t="shared" si="109"/>
        <v>Xaxis Premium_XAXIS-XP-WB-F_März 2016</v>
      </c>
      <c r="AF611" s="20" t="s">
        <v>415</v>
      </c>
      <c r="AG611" s="20" t="str">
        <f t="shared" si="110"/>
        <v>Xaxis Premium</v>
      </c>
      <c r="AH611" s="20" t="s">
        <v>420</v>
      </c>
      <c r="AI611" s="21">
        <f t="shared" si="111"/>
        <v>28.000180326390769</v>
      </c>
      <c r="AJ611" s="21">
        <f t="shared" si="112"/>
        <v>1863.3</v>
      </c>
      <c r="AK611" s="22">
        <f t="shared" si="113"/>
        <v>66546</v>
      </c>
      <c r="AL611" s="20" t="s">
        <v>668</v>
      </c>
      <c r="AM611" s="20">
        <f>$AJ611*VLOOKUP($AL611,Sheet2!$C$1:$D$66,2,FALSE)</f>
        <v>755.49166374567574</v>
      </c>
    </row>
    <row r="612" spans="1:39" x14ac:dyDescent="0.25">
      <c r="A612" s="1">
        <v>42466</v>
      </c>
      <c r="B612" s="2">
        <v>18344</v>
      </c>
      <c r="C612" s="3">
        <v>0</v>
      </c>
      <c r="D612" s="4">
        <v>3</v>
      </c>
      <c r="E612" s="5" t="s">
        <v>70</v>
      </c>
      <c r="F612" s="6">
        <v>77.87</v>
      </c>
      <c r="G612" s="7" t="s">
        <v>22</v>
      </c>
      <c r="H612" s="8" t="s">
        <v>23</v>
      </c>
      <c r="I612" s="9">
        <v>13.744</v>
      </c>
      <c r="J612" s="6">
        <v>0</v>
      </c>
      <c r="K612" s="6">
        <v>30.8</v>
      </c>
      <c r="L612" s="6">
        <v>384.85</v>
      </c>
      <c r="M612" s="6">
        <v>415.65</v>
      </c>
      <c r="N612" s="10" t="s">
        <v>95</v>
      </c>
      <c r="O612" s="10" t="s">
        <v>161</v>
      </c>
      <c r="P612" s="11" t="s">
        <v>32</v>
      </c>
      <c r="Q612" s="11" t="s">
        <v>52</v>
      </c>
      <c r="R612" s="1">
        <v>42370</v>
      </c>
      <c r="S612" s="1">
        <v>42593</v>
      </c>
      <c r="T612" s="12" t="s">
        <v>25</v>
      </c>
      <c r="U612" s="13" t="s">
        <v>129</v>
      </c>
      <c r="V612" s="13" t="s">
        <v>114</v>
      </c>
      <c r="W612" t="s">
        <v>195</v>
      </c>
      <c r="X612" s="16" t="str">
        <f t="shared" si="105"/>
        <v xml:space="preserve">Mediacom (Switzerland) - CHE - Ikea - 2016_PAX - </v>
      </c>
      <c r="Y612" s="17" t="s">
        <v>410</v>
      </c>
      <c r="Z612" s="16" t="str">
        <f t="shared" si="106"/>
        <v>Mediacom (Switzerland)</v>
      </c>
      <c r="AA612" s="16" t="str">
        <f t="shared" si="107"/>
        <v>Mediacom (Switzerland) - CHE - Ikea</v>
      </c>
      <c r="AB612" s="16" t="str">
        <f t="shared" si="108"/>
        <v>Xaxis Premium_XAXIS-XP-WB-I</v>
      </c>
      <c r="AC612" s="16" t="str">
        <f>VLOOKUP($U612,Sheet3!$A$1:$D$438,3,FALSE)</f>
        <v>14.03.2016</v>
      </c>
      <c r="AD612" s="16" t="str">
        <f>VLOOKUP($U612,Sheet3!$A$1:$D$438,4,FALSE)</f>
        <v>10.04.2016</v>
      </c>
      <c r="AE612" s="20" t="str">
        <f t="shared" si="109"/>
        <v>Xaxis Premium_XAXIS-XP-WB-I_März 2016</v>
      </c>
      <c r="AF612" s="20" t="s">
        <v>415</v>
      </c>
      <c r="AG612" s="20" t="str">
        <f t="shared" si="110"/>
        <v>Xaxis Premium</v>
      </c>
      <c r="AH612" s="20" t="s">
        <v>420</v>
      </c>
      <c r="AI612" s="21">
        <f t="shared" si="111"/>
        <v>28.001309662398139</v>
      </c>
      <c r="AJ612" s="21">
        <f t="shared" si="112"/>
        <v>384.85</v>
      </c>
      <c r="AK612" s="22">
        <f t="shared" si="113"/>
        <v>13744</v>
      </c>
      <c r="AL612" s="20" t="s">
        <v>668</v>
      </c>
      <c r="AM612" s="20">
        <f>$AJ612*VLOOKUP($AL612,Sheet2!$C$1:$D$66,2,FALSE)</f>
        <v>156.04087736409775</v>
      </c>
    </row>
    <row r="613" spans="1:39" x14ac:dyDescent="0.25">
      <c r="A613" s="1">
        <v>42466</v>
      </c>
      <c r="B613" s="2">
        <v>18344</v>
      </c>
      <c r="C613" s="3">
        <v>0</v>
      </c>
      <c r="D613" s="4">
        <v>6</v>
      </c>
      <c r="E613" s="5" t="s">
        <v>70</v>
      </c>
      <c r="F613" s="6">
        <v>43.2</v>
      </c>
      <c r="G613" s="7" t="s">
        <v>22</v>
      </c>
      <c r="H613" s="8" t="s">
        <v>23</v>
      </c>
      <c r="I613" s="9">
        <v>7.6239999999999997</v>
      </c>
      <c r="J613" s="6">
        <v>0</v>
      </c>
      <c r="K613" s="6">
        <v>17.100000000000001</v>
      </c>
      <c r="L613" s="6">
        <v>213.45</v>
      </c>
      <c r="M613" s="6">
        <v>230.55</v>
      </c>
      <c r="N613" s="10" t="s">
        <v>95</v>
      </c>
      <c r="O613" s="10" t="s">
        <v>161</v>
      </c>
      <c r="P613" s="11" t="s">
        <v>32</v>
      </c>
      <c r="Q613" s="11" t="s">
        <v>52</v>
      </c>
      <c r="R613" s="1">
        <v>42370</v>
      </c>
      <c r="S613" s="1">
        <v>42593</v>
      </c>
      <c r="T613" s="12" t="s">
        <v>25</v>
      </c>
      <c r="U613" s="13" t="s">
        <v>129</v>
      </c>
      <c r="V613" s="13" t="s">
        <v>114</v>
      </c>
      <c r="W613" t="s">
        <v>195</v>
      </c>
      <c r="X613" s="16" t="str">
        <f t="shared" si="105"/>
        <v xml:space="preserve">Mediacom (Switzerland) - CHE - Ikea - 2016_PAX - </v>
      </c>
      <c r="Y613" s="17" t="s">
        <v>410</v>
      </c>
      <c r="Z613" s="16" t="str">
        <f t="shared" si="106"/>
        <v>Mediacom (Switzerland)</v>
      </c>
      <c r="AA613" s="16" t="str">
        <f t="shared" si="107"/>
        <v>Mediacom (Switzerland) - CHE - Ikea</v>
      </c>
      <c r="AB613" s="16" t="str">
        <f t="shared" si="108"/>
        <v>Xaxis Premium_XAXIS-XP-WB-I</v>
      </c>
      <c r="AC613" s="16" t="str">
        <f>VLOOKUP($U613,Sheet3!$A$1:$D$438,3,FALSE)</f>
        <v>14.03.2016</v>
      </c>
      <c r="AD613" s="16" t="str">
        <f>VLOOKUP($U613,Sheet3!$A$1:$D$438,4,FALSE)</f>
        <v>10.04.2016</v>
      </c>
      <c r="AE613" s="20" t="str">
        <f t="shared" si="109"/>
        <v>Xaxis Premium_XAXIS-XP-WB-I_März 2016</v>
      </c>
      <c r="AF613" s="20" t="s">
        <v>415</v>
      </c>
      <c r="AG613" s="20" t="str">
        <f t="shared" si="110"/>
        <v>Xaxis Premium</v>
      </c>
      <c r="AH613" s="20" t="s">
        <v>420</v>
      </c>
      <c r="AI613" s="21">
        <f t="shared" si="111"/>
        <v>27.997114375655823</v>
      </c>
      <c r="AJ613" s="21">
        <f t="shared" si="112"/>
        <v>213.45</v>
      </c>
      <c r="AK613" s="22">
        <f t="shared" si="113"/>
        <v>7624</v>
      </c>
      <c r="AL613" s="20" t="s">
        <v>668</v>
      </c>
      <c r="AM613" s="20">
        <f>$AJ613*VLOOKUP($AL613,Sheet2!$C$1:$D$66,2,FALSE)</f>
        <v>86.545213130743562</v>
      </c>
    </row>
    <row r="614" spans="1:39" x14ac:dyDescent="0.25">
      <c r="A614" s="1">
        <v>42466</v>
      </c>
      <c r="B614" s="2">
        <v>18345</v>
      </c>
      <c r="C614" s="3">
        <v>0</v>
      </c>
      <c r="D614" s="4">
        <v>2</v>
      </c>
      <c r="E614" s="5" t="s">
        <v>53</v>
      </c>
      <c r="F614" s="6">
        <v>615.13</v>
      </c>
      <c r="G614" s="7" t="s">
        <v>22</v>
      </c>
      <c r="H614" s="8" t="s">
        <v>23</v>
      </c>
      <c r="I614" s="9">
        <v>96.62</v>
      </c>
      <c r="J614" s="6">
        <v>0</v>
      </c>
      <c r="K614" s="6">
        <v>146.85</v>
      </c>
      <c r="L614" s="6">
        <v>1835.8</v>
      </c>
      <c r="M614" s="6">
        <v>1982.65</v>
      </c>
      <c r="N614" s="10" t="s">
        <v>95</v>
      </c>
      <c r="O614" s="10" t="s">
        <v>161</v>
      </c>
      <c r="P614" s="11" t="s">
        <v>32</v>
      </c>
      <c r="Q614" s="11" t="s">
        <v>52</v>
      </c>
      <c r="R614" s="1">
        <v>42370</v>
      </c>
      <c r="S614" s="1">
        <v>42593</v>
      </c>
      <c r="T614" s="12" t="s">
        <v>25</v>
      </c>
      <c r="U614" s="13" t="s">
        <v>127</v>
      </c>
      <c r="V614" s="13" t="s">
        <v>114</v>
      </c>
      <c r="W614" t="s">
        <v>195</v>
      </c>
      <c r="X614" s="16" t="str">
        <f t="shared" si="105"/>
        <v xml:space="preserve">Mediacom (Switzerland) - CHE - Ikea - 2016_K-Tipp - </v>
      </c>
      <c r="Y614" s="17" t="s">
        <v>410</v>
      </c>
      <c r="Z614" s="16" t="str">
        <f t="shared" si="106"/>
        <v>Mediacom (Switzerland)</v>
      </c>
      <c r="AA614" s="16" t="str">
        <f t="shared" si="107"/>
        <v>Mediacom (Switzerland) - CHE - Ikea</v>
      </c>
      <c r="AB614" s="16" t="str">
        <f t="shared" si="108"/>
        <v>Xaxis Premium_XAXIS-XP-HP-D</v>
      </c>
      <c r="AC614" s="16" t="str">
        <f>VLOOKUP($U614,Sheet3!$A$1:$D$438,3,FALSE)</f>
        <v>17.03.2016</v>
      </c>
      <c r="AD614" s="16" t="str">
        <f>VLOOKUP($U614,Sheet3!$A$1:$D$438,4,FALSE)</f>
        <v>30.04.2016</v>
      </c>
      <c r="AE614" s="20" t="str">
        <f t="shared" si="109"/>
        <v>Xaxis Premium_XAXIS-XP-HP-D_März 2016</v>
      </c>
      <c r="AF614" s="20" t="s">
        <v>415</v>
      </c>
      <c r="AG614" s="20" t="str">
        <f t="shared" si="110"/>
        <v>Xaxis Premium</v>
      </c>
      <c r="AH614" s="20" t="s">
        <v>420</v>
      </c>
      <c r="AI614" s="21">
        <f t="shared" si="111"/>
        <v>19.000206996481058</v>
      </c>
      <c r="AJ614" s="21">
        <f t="shared" si="112"/>
        <v>1835.8</v>
      </c>
      <c r="AK614" s="22">
        <f t="shared" si="113"/>
        <v>96620</v>
      </c>
      <c r="AL614" s="20" t="s">
        <v>669</v>
      </c>
      <c r="AM614" s="20">
        <f>$AJ614*VLOOKUP($AL614,Sheet2!$C$1:$D$66,2,FALSE)</f>
        <v>692.24705774451525</v>
      </c>
    </row>
    <row r="615" spans="1:39" x14ac:dyDescent="0.25">
      <c r="A615" s="1">
        <v>42466</v>
      </c>
      <c r="B615" s="2">
        <v>18345</v>
      </c>
      <c r="C615" s="3">
        <v>0</v>
      </c>
      <c r="D615" s="4">
        <v>3</v>
      </c>
      <c r="E615" s="5" t="s">
        <v>61</v>
      </c>
      <c r="F615" s="6">
        <v>835.88</v>
      </c>
      <c r="G615" s="7" t="s">
        <v>22</v>
      </c>
      <c r="H615" s="8" t="s">
        <v>23</v>
      </c>
      <c r="I615" s="9">
        <v>183.154</v>
      </c>
      <c r="J615" s="6">
        <v>0</v>
      </c>
      <c r="K615" s="6">
        <v>117.2</v>
      </c>
      <c r="L615" s="6">
        <v>1465.25</v>
      </c>
      <c r="M615" s="6">
        <v>1582.45</v>
      </c>
      <c r="N615" s="10" t="s">
        <v>95</v>
      </c>
      <c r="O615" s="10" t="s">
        <v>161</v>
      </c>
      <c r="P615" s="11" t="s">
        <v>32</v>
      </c>
      <c r="Q615" s="11" t="s">
        <v>52</v>
      </c>
      <c r="R615" s="1">
        <v>42370</v>
      </c>
      <c r="S615" s="1">
        <v>42593</v>
      </c>
      <c r="T615" s="12" t="s">
        <v>25</v>
      </c>
      <c r="U615" s="13" t="s">
        <v>127</v>
      </c>
      <c r="V615" s="13" t="s">
        <v>114</v>
      </c>
      <c r="W615" t="s">
        <v>195</v>
      </c>
      <c r="X615" s="16" t="str">
        <f t="shared" si="105"/>
        <v xml:space="preserve">Mediacom (Switzerland) - CHE - Ikea - 2016_K-Tipp - </v>
      </c>
      <c r="Y615" s="17" t="s">
        <v>410</v>
      </c>
      <c r="Z615" s="16" t="str">
        <f t="shared" si="106"/>
        <v>Mediacom (Switzerland)</v>
      </c>
      <c r="AA615" s="16" t="str">
        <f t="shared" si="107"/>
        <v>Mediacom (Switzerland) - CHE - Ikea</v>
      </c>
      <c r="AB615" s="16" t="str">
        <f t="shared" si="108"/>
        <v>Xaxis Premium_XAXIS-XP-UAP-D</v>
      </c>
      <c r="AC615" s="16" t="str">
        <f>VLOOKUP($U615,Sheet3!$A$1:$D$438,3,FALSE)</f>
        <v>17.03.2016</v>
      </c>
      <c r="AD615" s="16" t="str">
        <f>VLOOKUP($U615,Sheet3!$A$1:$D$438,4,FALSE)</f>
        <v>30.04.2016</v>
      </c>
      <c r="AE615" s="20" t="str">
        <f t="shared" si="109"/>
        <v>Xaxis Premium_XAXIS-XP-UAP-D_März 2016</v>
      </c>
      <c r="AF615" s="20" t="s">
        <v>415</v>
      </c>
      <c r="AG615" s="20" t="str">
        <f t="shared" si="110"/>
        <v>Xaxis Premium</v>
      </c>
      <c r="AH615" s="20" t="s">
        <v>420</v>
      </c>
      <c r="AI615" s="21">
        <f t="shared" si="111"/>
        <v>8.0000982779518885</v>
      </c>
      <c r="AJ615" s="21">
        <f t="shared" si="112"/>
        <v>1465.25</v>
      </c>
      <c r="AK615" s="22">
        <f t="shared" si="113"/>
        <v>183154</v>
      </c>
      <c r="AL615" s="20" t="s">
        <v>667</v>
      </c>
      <c r="AM615" s="20">
        <f>$AJ615*VLOOKUP($AL615,Sheet2!$C$1:$D$66,2,FALSE)</f>
        <v>410.58355320103033</v>
      </c>
    </row>
    <row r="616" spans="1:39" x14ac:dyDescent="0.25">
      <c r="A616" s="1">
        <v>42466</v>
      </c>
      <c r="B616" s="2">
        <v>18345</v>
      </c>
      <c r="C616" s="3">
        <v>0</v>
      </c>
      <c r="D616" s="4">
        <v>1</v>
      </c>
      <c r="E616" s="5" t="s">
        <v>65</v>
      </c>
      <c r="F616" s="6">
        <v>660.91</v>
      </c>
      <c r="G616" s="7" t="s">
        <v>22</v>
      </c>
      <c r="H616" s="8" t="s">
        <v>23</v>
      </c>
      <c r="I616" s="9">
        <v>89.165999999999997</v>
      </c>
      <c r="J616" s="6">
        <v>0</v>
      </c>
      <c r="K616" s="6">
        <v>171.2</v>
      </c>
      <c r="L616" s="6">
        <v>2140</v>
      </c>
      <c r="M616" s="6">
        <v>2311.1999999999998</v>
      </c>
      <c r="N616" s="10" t="s">
        <v>95</v>
      </c>
      <c r="O616" s="10" t="s">
        <v>161</v>
      </c>
      <c r="P616" s="11" t="s">
        <v>32</v>
      </c>
      <c r="Q616" s="11" t="s">
        <v>52</v>
      </c>
      <c r="R616" s="1">
        <v>42370</v>
      </c>
      <c r="S616" s="1">
        <v>42593</v>
      </c>
      <c r="T616" s="12" t="s">
        <v>25</v>
      </c>
      <c r="U616" s="13" t="s">
        <v>127</v>
      </c>
      <c r="V616" s="13" t="s">
        <v>114</v>
      </c>
      <c r="W616" t="s">
        <v>195</v>
      </c>
      <c r="X616" s="16" t="str">
        <f t="shared" si="105"/>
        <v xml:space="preserve">Mediacom (Switzerland) - CHE - Ikea - 2016_K-Tipp - </v>
      </c>
      <c r="Y616" s="17" t="s">
        <v>410</v>
      </c>
      <c r="Z616" s="16" t="str">
        <f t="shared" si="106"/>
        <v>Mediacom (Switzerland)</v>
      </c>
      <c r="AA616" s="16" t="str">
        <f t="shared" si="107"/>
        <v>Mediacom (Switzerland) - CHE - Ikea</v>
      </c>
      <c r="AB616" s="16" t="str">
        <f t="shared" si="108"/>
        <v>Xaxis Premium_XAXIS-XP-WB-D</v>
      </c>
      <c r="AC616" s="16" t="str">
        <f>VLOOKUP($U616,Sheet3!$A$1:$D$438,3,FALSE)</f>
        <v>17.03.2016</v>
      </c>
      <c r="AD616" s="16" t="str">
        <f>VLOOKUP($U616,Sheet3!$A$1:$D$438,4,FALSE)</f>
        <v>30.04.2016</v>
      </c>
      <c r="AE616" s="20" t="str">
        <f t="shared" si="109"/>
        <v>Xaxis Premium_XAXIS-XP-WB-D_März 2016</v>
      </c>
      <c r="AF616" s="20" t="s">
        <v>415</v>
      </c>
      <c r="AG616" s="20" t="str">
        <f t="shared" si="110"/>
        <v>Xaxis Premium</v>
      </c>
      <c r="AH616" s="20" t="s">
        <v>420</v>
      </c>
      <c r="AI616" s="21">
        <f t="shared" si="111"/>
        <v>24.000179440593946</v>
      </c>
      <c r="AJ616" s="21">
        <f t="shared" si="112"/>
        <v>2140</v>
      </c>
      <c r="AK616" s="22">
        <f t="shared" si="113"/>
        <v>89166</v>
      </c>
      <c r="AL616" s="20" t="s">
        <v>668</v>
      </c>
      <c r="AM616" s="20">
        <f>$AJ616*VLOOKUP($AL616,Sheet2!$C$1:$D$66,2,FALSE)</f>
        <v>867.68215553896107</v>
      </c>
    </row>
    <row r="617" spans="1:39" x14ac:dyDescent="0.25">
      <c r="A617" s="1">
        <v>42466</v>
      </c>
      <c r="B617" s="2">
        <v>18346</v>
      </c>
      <c r="C617" s="3">
        <v>0</v>
      </c>
      <c r="D617" s="4">
        <v>1</v>
      </c>
      <c r="E617" s="5" t="s">
        <v>83</v>
      </c>
      <c r="F617" s="6">
        <v>0</v>
      </c>
      <c r="G617" s="7" t="s">
        <v>22</v>
      </c>
      <c r="H617" s="8" t="s">
        <v>23</v>
      </c>
      <c r="I617" s="9">
        <v>1</v>
      </c>
      <c r="J617" s="6">
        <v>0</v>
      </c>
      <c r="K617" s="6">
        <v>1240</v>
      </c>
      <c r="L617" s="6">
        <v>15500</v>
      </c>
      <c r="M617" s="6">
        <v>16740</v>
      </c>
      <c r="N617" s="10" t="s">
        <v>95</v>
      </c>
      <c r="O617" s="10" t="s">
        <v>161</v>
      </c>
      <c r="P617" s="11" t="s">
        <v>32</v>
      </c>
      <c r="Q617" s="11" t="s">
        <v>84</v>
      </c>
      <c r="R617" s="1">
        <v>42370</v>
      </c>
      <c r="S617" s="1">
        <v>42593</v>
      </c>
      <c r="T617" s="12" t="s">
        <v>25</v>
      </c>
      <c r="U617" s="13" t="s">
        <v>284</v>
      </c>
      <c r="V617" s="13" t="s">
        <v>114</v>
      </c>
      <c r="W617" t="s">
        <v>195</v>
      </c>
      <c r="X617" s="16" t="str">
        <f t="shared" si="105"/>
        <v xml:space="preserve">Mediacom (Switzerland) - CHE - Ikea - 2016_PAX_Masthead - </v>
      </c>
      <c r="Y617" s="17" t="s">
        <v>410</v>
      </c>
      <c r="Z617" s="16" t="str">
        <f t="shared" si="106"/>
        <v>Mediacom (Switzerland)</v>
      </c>
      <c r="AA617" s="16" t="str">
        <f t="shared" si="107"/>
        <v>Mediacom (Switzerland) - CHE - Ikea</v>
      </c>
      <c r="AB617" s="16" t="str">
        <f t="shared" si="108"/>
        <v>Xaxis Masthead_XAXIS-MH-RICH MEDIA</v>
      </c>
      <c r="AC617" s="16" t="str">
        <f>VLOOKUP($U617,Sheet3!$A$1:$D$438,3,FALSE)</f>
        <v>18.03.2016</v>
      </c>
      <c r="AD617" s="16" t="str">
        <f>VLOOKUP($U617,Sheet3!$A$1:$D$438,4,FALSE)</f>
        <v>18.03.2016</v>
      </c>
      <c r="AE617" s="20" t="str">
        <f t="shared" si="109"/>
        <v>Xaxis Masthead_XAXIS-MH-RICH MEDIA_März 2016</v>
      </c>
      <c r="AF617" s="20" t="s">
        <v>415</v>
      </c>
      <c r="AG617" s="20" t="str">
        <f t="shared" si="110"/>
        <v>Xaxis Masthead</v>
      </c>
      <c r="AH617" s="20" t="s">
        <v>426</v>
      </c>
      <c r="AI617" s="21">
        <f t="shared" ref="AI617" si="114">(AJ617/AK617)</f>
        <v>15500</v>
      </c>
      <c r="AJ617" s="21">
        <f t="shared" ref="AJ617:AJ618" si="115">L617</f>
        <v>15500</v>
      </c>
      <c r="AK617" s="22">
        <f t="shared" ref="AK617" si="116">I617</f>
        <v>1</v>
      </c>
      <c r="AL617" s="20" t="s">
        <v>675</v>
      </c>
      <c r="AM617" s="20">
        <f>$AJ617*VLOOKUP($AL617,Sheet2!$C$1:$D$66,2,FALSE)</f>
        <v>13552.858147093824</v>
      </c>
    </row>
    <row r="618" spans="1:39" x14ac:dyDescent="0.25">
      <c r="A618" s="1">
        <v>42466</v>
      </c>
      <c r="B618" s="2">
        <v>18347</v>
      </c>
      <c r="C618" s="3">
        <v>0</v>
      </c>
      <c r="D618" s="4">
        <v>4</v>
      </c>
      <c r="E618" s="5" t="s">
        <v>61</v>
      </c>
      <c r="F618" s="6">
        <v>5926.32</v>
      </c>
      <c r="G618" s="7" t="s">
        <v>22</v>
      </c>
      <c r="H618" s="8" t="s">
        <v>23</v>
      </c>
      <c r="I618" s="9">
        <v>1298.549</v>
      </c>
      <c r="J618" s="6">
        <v>0</v>
      </c>
      <c r="K618" s="6">
        <v>415.55</v>
      </c>
      <c r="L618" s="6">
        <v>5194.2</v>
      </c>
      <c r="M618" s="6">
        <v>5609.75</v>
      </c>
      <c r="N618" s="10" t="s">
        <v>28</v>
      </c>
      <c r="O618" s="10" t="s">
        <v>161</v>
      </c>
      <c r="P618" s="11" t="s">
        <v>32</v>
      </c>
      <c r="Q618" s="11" t="s">
        <v>52</v>
      </c>
      <c r="R618" s="1">
        <v>42370</v>
      </c>
      <c r="S618" s="1">
        <v>42593</v>
      </c>
      <c r="T618" s="12" t="s">
        <v>25</v>
      </c>
      <c r="U618" s="13" t="s">
        <v>117</v>
      </c>
      <c r="V618" s="13" t="s">
        <v>114</v>
      </c>
      <c r="W618" t="s">
        <v>196</v>
      </c>
      <c r="X618" s="16" t="str">
        <f t="shared" si="105"/>
        <v xml:space="preserve">Mediacom (Switzerland) - CHE - Media Markt E-Commerce AG - 2016_2_DIS_eFlyer_2016_KW09 - </v>
      </c>
      <c r="Y618" s="17" t="s">
        <v>410</v>
      </c>
      <c r="Z618" s="16" t="str">
        <f t="shared" si="106"/>
        <v>Mediacom (Switzerland)</v>
      </c>
      <c r="AA618" s="16" t="str">
        <f t="shared" si="107"/>
        <v>Mediacom (Switzerland) - CHE - Media Markt E-Commerce AG</v>
      </c>
      <c r="AB618" s="16" t="str">
        <f t="shared" si="108"/>
        <v>Xaxis Premium_XAXIS-XP-UAP-D</v>
      </c>
      <c r="AC618" s="16" t="str">
        <f>VLOOKUP($U618,Sheet3!$A$1:$D$438,3,FALSE)</f>
        <v>01.03.2016</v>
      </c>
      <c r="AD618" s="16" t="str">
        <f>VLOOKUP($U618,Sheet3!$A$1:$D$438,4,FALSE)</f>
        <v>06.03.2016</v>
      </c>
      <c r="AE618" s="20" t="str">
        <f t="shared" si="109"/>
        <v>Xaxis Premium_XAXIS-XP-UAP-D_März 2016</v>
      </c>
      <c r="AF618" s="20" t="s">
        <v>415</v>
      </c>
      <c r="AG618" s="20" t="str">
        <f t="shared" si="110"/>
        <v>Xaxis Premium</v>
      </c>
      <c r="AH618" s="20" t="s">
        <v>420</v>
      </c>
      <c r="AI618" s="21">
        <f t="shared" ref="AI618" si="117">(AJ618/AK618)*1000</f>
        <v>4.0000030803612336</v>
      </c>
      <c r="AJ618" s="21">
        <f t="shared" si="115"/>
        <v>5194.2</v>
      </c>
      <c r="AK618" s="22">
        <f t="shared" ref="AK618" si="118">I618*1000</f>
        <v>1298549</v>
      </c>
      <c r="AL618" s="20" t="s">
        <v>667</v>
      </c>
      <c r="AM618" s="20">
        <f>$AJ618*VLOOKUP($AL618,Sheet2!$C$1:$D$66,2,FALSE)</f>
        <v>1455.4875222909345</v>
      </c>
    </row>
    <row r="619" spans="1:39" x14ac:dyDescent="0.25">
      <c r="A619" s="1">
        <v>42466</v>
      </c>
      <c r="B619" s="2">
        <v>18347</v>
      </c>
      <c r="C619" s="3">
        <v>0</v>
      </c>
      <c r="D619" s="4">
        <v>5</v>
      </c>
      <c r="E619" s="5" t="s">
        <v>63</v>
      </c>
      <c r="F619" s="6">
        <v>2045.22</v>
      </c>
      <c r="G619" s="7" t="s">
        <v>22</v>
      </c>
      <c r="H619" s="8" t="s">
        <v>23</v>
      </c>
      <c r="I619" s="9">
        <v>445</v>
      </c>
      <c r="J619" s="6">
        <v>0</v>
      </c>
      <c r="K619" s="6">
        <v>142.4</v>
      </c>
      <c r="L619" s="6">
        <v>1780</v>
      </c>
      <c r="M619" s="6">
        <v>1922.4</v>
      </c>
      <c r="N619" s="10" t="s">
        <v>28</v>
      </c>
      <c r="O619" s="10" t="s">
        <v>161</v>
      </c>
      <c r="P619" s="11" t="s">
        <v>32</v>
      </c>
      <c r="Q619" s="11" t="s">
        <v>52</v>
      </c>
      <c r="R619" s="1">
        <v>42370</v>
      </c>
      <c r="S619" s="1">
        <v>42593</v>
      </c>
      <c r="T619" s="12" t="s">
        <v>25</v>
      </c>
      <c r="U619" s="13" t="s">
        <v>117</v>
      </c>
      <c r="V619" s="13" t="s">
        <v>114</v>
      </c>
      <c r="W619" t="s">
        <v>196</v>
      </c>
      <c r="X619" s="16" t="str">
        <f t="shared" si="105"/>
        <v xml:space="preserve">Mediacom (Switzerland) - CHE - Media Markt E-Commerce AG - 2016_2_DIS_eFlyer_2016_KW09 - </v>
      </c>
      <c r="Y619" s="17" t="s">
        <v>410</v>
      </c>
      <c r="Z619" s="16" t="str">
        <f t="shared" si="106"/>
        <v>Mediacom (Switzerland)</v>
      </c>
      <c r="AA619" s="16" t="str">
        <f t="shared" si="107"/>
        <v>Mediacom (Switzerland) - CHE - Media Markt E-Commerce AG</v>
      </c>
      <c r="AB619" s="16" t="str">
        <f t="shared" si="108"/>
        <v>Xaxis Premium_XAXIS-XP-UAP-F</v>
      </c>
      <c r="AC619" s="16" t="str">
        <f>VLOOKUP($U619,Sheet3!$A$1:$D$438,3,FALSE)</f>
        <v>01.03.2016</v>
      </c>
      <c r="AD619" s="16" t="str">
        <f>VLOOKUP($U619,Sheet3!$A$1:$D$438,4,FALSE)</f>
        <v>06.03.2016</v>
      </c>
      <c r="AE619" s="20" t="str">
        <f t="shared" si="109"/>
        <v>Xaxis Premium_XAXIS-XP-UAP-F_März 2016</v>
      </c>
      <c r="AF619" s="20" t="s">
        <v>415</v>
      </c>
      <c r="AG619" s="20" t="str">
        <f t="shared" si="110"/>
        <v>Xaxis Premium</v>
      </c>
      <c r="AH619" s="20" t="s">
        <v>420</v>
      </c>
      <c r="AI619" s="21">
        <f t="shared" ref="AI619:AI653" si="119">(AJ619/AK619)*1000</f>
        <v>4</v>
      </c>
      <c r="AJ619" s="21">
        <f t="shared" ref="AJ619:AJ653" si="120">L619</f>
        <v>1780</v>
      </c>
      <c r="AK619" s="22">
        <f t="shared" ref="AK619:AK653" si="121">I619*1000</f>
        <v>445000</v>
      </c>
      <c r="AL619" s="20" t="s">
        <v>667</v>
      </c>
      <c r="AM619" s="20">
        <f>$AJ619*VLOOKUP($AL619,Sheet2!$C$1:$D$66,2,FALSE)</f>
        <v>498.78090748871114</v>
      </c>
    </row>
    <row r="620" spans="1:39" x14ac:dyDescent="0.25">
      <c r="A620" s="1">
        <v>42466</v>
      </c>
      <c r="B620" s="2">
        <v>18347</v>
      </c>
      <c r="C620" s="3">
        <v>0</v>
      </c>
      <c r="D620" s="4">
        <v>6</v>
      </c>
      <c r="E620" s="5" t="s">
        <v>64</v>
      </c>
      <c r="F620" s="6">
        <v>156.99</v>
      </c>
      <c r="G620" s="7" t="s">
        <v>22</v>
      </c>
      <c r="H620" s="8" t="s">
        <v>23</v>
      </c>
      <c r="I620" s="9">
        <v>78</v>
      </c>
      <c r="J620" s="6">
        <v>0</v>
      </c>
      <c r="K620" s="6">
        <v>24.95</v>
      </c>
      <c r="L620" s="6">
        <v>312</v>
      </c>
      <c r="M620" s="6">
        <v>336.95</v>
      </c>
      <c r="N620" s="10" t="s">
        <v>28</v>
      </c>
      <c r="O620" s="10" t="s">
        <v>161</v>
      </c>
      <c r="P620" s="11" t="s">
        <v>32</v>
      </c>
      <c r="Q620" s="11" t="s">
        <v>52</v>
      </c>
      <c r="R620" s="1">
        <v>42370</v>
      </c>
      <c r="S620" s="1">
        <v>42593</v>
      </c>
      <c r="T620" s="12" t="s">
        <v>25</v>
      </c>
      <c r="U620" s="13" t="s">
        <v>117</v>
      </c>
      <c r="V620" s="13" t="s">
        <v>114</v>
      </c>
      <c r="W620" t="s">
        <v>196</v>
      </c>
      <c r="X620" s="16" t="str">
        <f t="shared" si="105"/>
        <v xml:space="preserve">Mediacom (Switzerland) - CHE - Media Markt E-Commerce AG - 2016_2_DIS_eFlyer_2016_KW09 - </v>
      </c>
      <c r="Y620" s="17" t="s">
        <v>410</v>
      </c>
      <c r="Z620" s="16" t="str">
        <f t="shared" si="106"/>
        <v>Mediacom (Switzerland)</v>
      </c>
      <c r="AA620" s="16" t="str">
        <f t="shared" si="107"/>
        <v>Mediacom (Switzerland) - CHE - Media Markt E-Commerce AG</v>
      </c>
      <c r="AB620" s="16" t="str">
        <f t="shared" si="108"/>
        <v>Xaxis Premium_XAXIS-XP-UAP-I</v>
      </c>
      <c r="AC620" s="16" t="str">
        <f>VLOOKUP($U620,Sheet3!$A$1:$D$438,3,FALSE)</f>
        <v>01.03.2016</v>
      </c>
      <c r="AD620" s="16" t="str">
        <f>VLOOKUP($U620,Sheet3!$A$1:$D$438,4,FALSE)</f>
        <v>06.03.2016</v>
      </c>
      <c r="AE620" s="20" t="str">
        <f t="shared" si="109"/>
        <v>Xaxis Premium_XAXIS-XP-UAP-I_März 2016</v>
      </c>
      <c r="AF620" s="20" t="s">
        <v>415</v>
      </c>
      <c r="AG620" s="20" t="str">
        <f t="shared" si="110"/>
        <v>Xaxis Premium</v>
      </c>
      <c r="AH620" s="20" t="s">
        <v>420</v>
      </c>
      <c r="AI620" s="21">
        <f t="shared" si="119"/>
        <v>4</v>
      </c>
      <c r="AJ620" s="21">
        <f t="shared" si="120"/>
        <v>312</v>
      </c>
      <c r="AK620" s="22">
        <f t="shared" si="121"/>
        <v>78000</v>
      </c>
      <c r="AL620" s="20" t="s">
        <v>667</v>
      </c>
      <c r="AM620" s="20">
        <f>$AJ620*VLOOKUP($AL620,Sheet2!$C$1:$D$66,2,FALSE)</f>
        <v>87.426765807010042</v>
      </c>
    </row>
    <row r="621" spans="1:39" x14ac:dyDescent="0.25">
      <c r="A621" s="1">
        <v>42466</v>
      </c>
      <c r="B621" s="2">
        <v>18347</v>
      </c>
      <c r="C621" s="3">
        <v>0</v>
      </c>
      <c r="D621" s="4">
        <v>1</v>
      </c>
      <c r="E621" s="5" t="s">
        <v>41</v>
      </c>
      <c r="F621" s="6">
        <v>618.32000000000005</v>
      </c>
      <c r="G621" s="7" t="s">
        <v>22</v>
      </c>
      <c r="H621" s="8" t="s">
        <v>23</v>
      </c>
      <c r="I621" s="9">
        <v>65.418999999999997</v>
      </c>
      <c r="J621" s="6">
        <v>0</v>
      </c>
      <c r="K621" s="6">
        <v>115.15</v>
      </c>
      <c r="L621" s="6">
        <v>1439.2</v>
      </c>
      <c r="M621" s="6">
        <v>1554.35</v>
      </c>
      <c r="N621" s="10" t="s">
        <v>28</v>
      </c>
      <c r="O621" s="10" t="s">
        <v>161</v>
      </c>
      <c r="P621" s="11" t="s">
        <v>32</v>
      </c>
      <c r="Q621" s="11" t="s">
        <v>37</v>
      </c>
      <c r="R621" s="1">
        <v>42370</v>
      </c>
      <c r="S621" s="1">
        <v>42593</v>
      </c>
      <c r="T621" s="12" t="s">
        <v>25</v>
      </c>
      <c r="U621" s="13" t="s">
        <v>117</v>
      </c>
      <c r="V621" s="13" t="s">
        <v>114</v>
      </c>
      <c r="W621" t="s">
        <v>196</v>
      </c>
      <c r="X621" s="16" t="str">
        <f t="shared" si="105"/>
        <v xml:space="preserve">Mediacom (Switzerland) - CHE - Media Markt E-Commerce AG - 2016_2_DIS_eFlyer_2016_KW09 - </v>
      </c>
      <c r="Y621" s="17" t="s">
        <v>410</v>
      </c>
      <c r="Z621" s="16" t="str">
        <f t="shared" si="106"/>
        <v>Mediacom (Switzerland)</v>
      </c>
      <c r="AA621" s="16" t="str">
        <f t="shared" si="107"/>
        <v>Mediacom (Switzerland) - CHE - Media Markt E-Commerce AG</v>
      </c>
      <c r="AB621" s="16" t="str">
        <f t="shared" si="108"/>
        <v>Xaxis Mobile_XAXIS-XM-MRT-D</v>
      </c>
      <c r="AC621" s="16" t="str">
        <f>VLOOKUP($U621,Sheet3!$A$1:$D$438,3,FALSE)</f>
        <v>01.03.2016</v>
      </c>
      <c r="AD621" s="16" t="str">
        <f>VLOOKUP($U621,Sheet3!$A$1:$D$438,4,FALSE)</f>
        <v>06.03.2016</v>
      </c>
      <c r="AE621" s="20" t="str">
        <f t="shared" si="109"/>
        <v>Xaxis Mobile_XAXIS-XM-MRT-D_März 2016</v>
      </c>
      <c r="AF621" s="20" t="s">
        <v>416</v>
      </c>
      <c r="AG621" s="20" t="str">
        <f t="shared" si="110"/>
        <v>Xaxis Mobile</v>
      </c>
      <c r="AH621" s="20" t="s">
        <v>420</v>
      </c>
      <c r="AI621" s="21">
        <f t="shared" si="119"/>
        <v>21.999724850578577</v>
      </c>
      <c r="AJ621" s="21">
        <f t="shared" si="120"/>
        <v>1439.2</v>
      </c>
      <c r="AK621" s="22">
        <f t="shared" si="121"/>
        <v>65419</v>
      </c>
      <c r="AL621" s="20" t="s">
        <v>674</v>
      </c>
      <c r="AM621" s="20">
        <f>$AJ621*VLOOKUP($AL621,Sheet2!$C$1:$D$66,2,FALSE)</f>
        <v>345.40800000000002</v>
      </c>
    </row>
    <row r="622" spans="1:39" x14ac:dyDescent="0.25">
      <c r="A622" s="1">
        <v>42466</v>
      </c>
      <c r="B622" s="2">
        <v>18347</v>
      </c>
      <c r="C622" s="3">
        <v>0</v>
      </c>
      <c r="D622" s="4">
        <v>2</v>
      </c>
      <c r="E622" s="5" t="s">
        <v>45</v>
      </c>
      <c r="F622" s="6">
        <v>84.6</v>
      </c>
      <c r="G622" s="7" t="s">
        <v>22</v>
      </c>
      <c r="H622" s="8" t="s">
        <v>23</v>
      </c>
      <c r="I622" s="9">
        <v>21.919</v>
      </c>
      <c r="J622" s="6">
        <v>0</v>
      </c>
      <c r="K622" s="6">
        <v>38.6</v>
      </c>
      <c r="L622" s="6">
        <v>482.2</v>
      </c>
      <c r="M622" s="6">
        <v>520.79999999999995</v>
      </c>
      <c r="N622" s="10" t="s">
        <v>28</v>
      </c>
      <c r="O622" s="10" t="s">
        <v>161</v>
      </c>
      <c r="P622" s="11" t="s">
        <v>32</v>
      </c>
      <c r="Q622" s="11" t="s">
        <v>37</v>
      </c>
      <c r="R622" s="1">
        <v>42370</v>
      </c>
      <c r="S622" s="1">
        <v>42593</v>
      </c>
      <c r="T622" s="12" t="s">
        <v>25</v>
      </c>
      <c r="U622" s="13" t="s">
        <v>117</v>
      </c>
      <c r="V622" s="13" t="s">
        <v>114</v>
      </c>
      <c r="W622" t="s">
        <v>196</v>
      </c>
      <c r="X622" s="16" t="str">
        <f t="shared" si="105"/>
        <v xml:space="preserve">Mediacom (Switzerland) - CHE - Media Markt E-Commerce AG - 2016_2_DIS_eFlyer_2016_KW09 - </v>
      </c>
      <c r="Y622" s="17" t="s">
        <v>410</v>
      </c>
      <c r="Z622" s="16" t="str">
        <f t="shared" si="106"/>
        <v>Mediacom (Switzerland)</v>
      </c>
      <c r="AA622" s="16" t="str">
        <f t="shared" si="107"/>
        <v>Mediacom (Switzerland) - CHE - Media Markt E-Commerce AG</v>
      </c>
      <c r="AB622" s="16" t="str">
        <f t="shared" si="108"/>
        <v>Xaxis Mobile_XAXIS-XM-MRT-F</v>
      </c>
      <c r="AC622" s="16" t="str">
        <f>VLOOKUP($U622,Sheet3!$A$1:$D$438,3,FALSE)</f>
        <v>01.03.2016</v>
      </c>
      <c r="AD622" s="16" t="str">
        <f>VLOOKUP($U622,Sheet3!$A$1:$D$438,4,FALSE)</f>
        <v>06.03.2016</v>
      </c>
      <c r="AE622" s="20" t="str">
        <f t="shared" si="109"/>
        <v>Xaxis Mobile_XAXIS-XM-MRT-F_März 2016</v>
      </c>
      <c r="AF622" s="20" t="s">
        <v>416</v>
      </c>
      <c r="AG622" s="20" t="str">
        <f t="shared" si="110"/>
        <v>Xaxis Mobile</v>
      </c>
      <c r="AH622" s="20" t="s">
        <v>420</v>
      </c>
      <c r="AI622" s="21">
        <f t="shared" si="119"/>
        <v>21.999178794653037</v>
      </c>
      <c r="AJ622" s="21">
        <f t="shared" si="120"/>
        <v>482.2</v>
      </c>
      <c r="AK622" s="22">
        <f t="shared" si="121"/>
        <v>21919</v>
      </c>
      <c r="AL622" s="20" t="s">
        <v>674</v>
      </c>
      <c r="AM622" s="20">
        <f>$AJ622*VLOOKUP($AL622,Sheet2!$C$1:$D$66,2,FALSE)</f>
        <v>115.72799999999999</v>
      </c>
    </row>
    <row r="623" spans="1:39" x14ac:dyDescent="0.25">
      <c r="A623" s="1">
        <v>42466</v>
      </c>
      <c r="B623" s="2">
        <v>18347</v>
      </c>
      <c r="C623" s="3">
        <v>0</v>
      </c>
      <c r="D623" s="4">
        <v>3</v>
      </c>
      <c r="E623" s="5" t="s">
        <v>46</v>
      </c>
      <c r="F623" s="6">
        <v>91.23</v>
      </c>
      <c r="G623" s="7" t="s">
        <v>22</v>
      </c>
      <c r="H623" s="8" t="s">
        <v>23</v>
      </c>
      <c r="I623" s="9">
        <v>9.4710000000000001</v>
      </c>
      <c r="J623" s="6">
        <v>0</v>
      </c>
      <c r="K623" s="6">
        <v>16.649999999999999</v>
      </c>
      <c r="L623" s="6">
        <v>208.35</v>
      </c>
      <c r="M623" s="6">
        <v>225</v>
      </c>
      <c r="N623" s="10" t="s">
        <v>28</v>
      </c>
      <c r="O623" s="10" t="s">
        <v>161</v>
      </c>
      <c r="P623" s="11" t="s">
        <v>32</v>
      </c>
      <c r="Q623" s="11" t="s">
        <v>37</v>
      </c>
      <c r="R623" s="1">
        <v>42370</v>
      </c>
      <c r="S623" s="1">
        <v>42593</v>
      </c>
      <c r="T623" s="12" t="s">
        <v>25</v>
      </c>
      <c r="U623" s="13" t="s">
        <v>117</v>
      </c>
      <c r="V623" s="13" t="s">
        <v>114</v>
      </c>
      <c r="W623" t="s">
        <v>196</v>
      </c>
      <c r="X623" s="16" t="str">
        <f t="shared" si="105"/>
        <v xml:space="preserve">Mediacom (Switzerland) - CHE - Media Markt E-Commerce AG - 2016_2_DIS_eFlyer_2016_KW09 - </v>
      </c>
      <c r="Y623" s="17" t="s">
        <v>410</v>
      </c>
      <c r="Z623" s="16" t="str">
        <f t="shared" si="106"/>
        <v>Mediacom (Switzerland)</v>
      </c>
      <c r="AA623" s="16" t="str">
        <f t="shared" si="107"/>
        <v>Mediacom (Switzerland) - CHE - Media Markt E-Commerce AG</v>
      </c>
      <c r="AB623" s="16" t="str">
        <f t="shared" si="108"/>
        <v>Xaxis Mobile_XAXIS-XM-MRT-I</v>
      </c>
      <c r="AC623" s="16" t="str">
        <f>VLOOKUP($U623,Sheet3!$A$1:$D$438,3,FALSE)</f>
        <v>01.03.2016</v>
      </c>
      <c r="AD623" s="16" t="str">
        <f>VLOOKUP($U623,Sheet3!$A$1:$D$438,4,FALSE)</f>
        <v>06.03.2016</v>
      </c>
      <c r="AE623" s="20" t="str">
        <f t="shared" si="109"/>
        <v>Xaxis Mobile_XAXIS-XM-MRT-I_März 2016</v>
      </c>
      <c r="AF623" s="20" t="s">
        <v>416</v>
      </c>
      <c r="AG623" s="20" t="str">
        <f t="shared" si="110"/>
        <v>Xaxis Mobile</v>
      </c>
      <c r="AH623" s="20" t="s">
        <v>420</v>
      </c>
      <c r="AI623" s="21">
        <f t="shared" si="119"/>
        <v>21.998732974342733</v>
      </c>
      <c r="AJ623" s="21">
        <f t="shared" si="120"/>
        <v>208.35</v>
      </c>
      <c r="AK623" s="22">
        <f t="shared" si="121"/>
        <v>9471</v>
      </c>
      <c r="AL623" s="20" t="s">
        <v>674</v>
      </c>
      <c r="AM623" s="20">
        <f>$AJ623*VLOOKUP($AL623,Sheet2!$C$1:$D$66,2,FALSE)</f>
        <v>50.003999999999998</v>
      </c>
    </row>
    <row r="624" spans="1:39" x14ac:dyDescent="0.25">
      <c r="A624" s="1">
        <v>42466</v>
      </c>
      <c r="B624" s="2">
        <v>18348</v>
      </c>
      <c r="C624" s="3">
        <v>0</v>
      </c>
      <c r="D624" s="4">
        <v>4</v>
      </c>
      <c r="E624" s="5" t="s">
        <v>61</v>
      </c>
      <c r="F624" s="6">
        <v>228.19</v>
      </c>
      <c r="G624" s="7" t="s">
        <v>22</v>
      </c>
      <c r="H624" s="8" t="s">
        <v>23</v>
      </c>
      <c r="I624" s="9">
        <v>50</v>
      </c>
      <c r="J624" s="6">
        <v>0</v>
      </c>
      <c r="K624" s="6">
        <v>32</v>
      </c>
      <c r="L624" s="6">
        <v>400</v>
      </c>
      <c r="M624" s="6">
        <v>432</v>
      </c>
      <c r="N624" s="10" t="s">
        <v>28</v>
      </c>
      <c r="O624" s="10" t="s">
        <v>161</v>
      </c>
      <c r="P624" s="11" t="s">
        <v>32</v>
      </c>
      <c r="Q624" s="11" t="s">
        <v>52</v>
      </c>
      <c r="R624" s="1">
        <v>42370</v>
      </c>
      <c r="S624" s="1">
        <v>42593</v>
      </c>
      <c r="T624" s="12" t="s">
        <v>25</v>
      </c>
      <c r="U624" s="13" t="s">
        <v>118</v>
      </c>
      <c r="V624" s="13" t="s">
        <v>114</v>
      </c>
      <c r="W624" t="s">
        <v>196</v>
      </c>
      <c r="X624" s="16" t="str">
        <f t="shared" si="105"/>
        <v xml:space="preserve">Mediacom (Switzerland) - CHE - Media Markt E-Commerce AG - 2016_2_DIS_FlyerFlight_2016_CW11 - </v>
      </c>
      <c r="Y624" s="17" t="s">
        <v>410</v>
      </c>
      <c r="Z624" s="16" t="str">
        <f t="shared" si="106"/>
        <v>Mediacom (Switzerland)</v>
      </c>
      <c r="AA624" s="16" t="str">
        <f t="shared" si="107"/>
        <v>Mediacom (Switzerland) - CHE - Media Markt E-Commerce AG</v>
      </c>
      <c r="AB624" s="16" t="str">
        <f t="shared" si="108"/>
        <v>Xaxis Premium_XAXIS-XP-UAP-D</v>
      </c>
      <c r="AC624" s="16" t="str">
        <f>VLOOKUP($U624,Sheet3!$A$1:$D$438,3,FALSE)</f>
        <v>14.03.2016</v>
      </c>
      <c r="AD624" s="16" t="str">
        <f>VLOOKUP($U624,Sheet3!$A$1:$D$438,4,FALSE)</f>
        <v>18.03.2016</v>
      </c>
      <c r="AE624" s="20" t="str">
        <f t="shared" si="109"/>
        <v>Xaxis Premium_XAXIS-XP-UAP-D_März 2016</v>
      </c>
      <c r="AF624" s="20" t="s">
        <v>415</v>
      </c>
      <c r="AG624" s="20" t="str">
        <f t="shared" si="110"/>
        <v>Xaxis Premium</v>
      </c>
      <c r="AH624" s="20" t="s">
        <v>420</v>
      </c>
      <c r="AI624" s="21">
        <f t="shared" si="119"/>
        <v>8</v>
      </c>
      <c r="AJ624" s="21">
        <f t="shared" si="120"/>
        <v>400</v>
      </c>
      <c r="AK624" s="22">
        <f t="shared" si="121"/>
        <v>50000</v>
      </c>
      <c r="AL624" s="20" t="s">
        <v>667</v>
      </c>
      <c r="AM624" s="20">
        <f>$AJ624*VLOOKUP($AL624,Sheet2!$C$1:$D$66,2,FALSE)</f>
        <v>112.08559718847442</v>
      </c>
    </row>
    <row r="625" spans="1:39" x14ac:dyDescent="0.25">
      <c r="A625" s="1">
        <v>42466</v>
      </c>
      <c r="B625" s="2">
        <v>18348</v>
      </c>
      <c r="C625" s="3">
        <v>0</v>
      </c>
      <c r="D625" s="4">
        <v>10</v>
      </c>
      <c r="E625" s="5" t="s">
        <v>61</v>
      </c>
      <c r="F625" s="6">
        <v>593.29</v>
      </c>
      <c r="G625" s="7" t="s">
        <v>22</v>
      </c>
      <c r="H625" s="8" t="s">
        <v>23</v>
      </c>
      <c r="I625" s="9">
        <v>130</v>
      </c>
      <c r="J625" s="6">
        <v>0</v>
      </c>
      <c r="K625" s="6">
        <v>124.8</v>
      </c>
      <c r="L625" s="6">
        <v>1560</v>
      </c>
      <c r="M625" s="6">
        <v>1684.8</v>
      </c>
      <c r="N625" s="10" t="s">
        <v>28</v>
      </c>
      <c r="O625" s="10" t="s">
        <v>161</v>
      </c>
      <c r="P625" s="11" t="s">
        <v>32</v>
      </c>
      <c r="Q625" s="11" t="s">
        <v>52</v>
      </c>
      <c r="R625" s="1">
        <v>42370</v>
      </c>
      <c r="S625" s="1">
        <v>42593</v>
      </c>
      <c r="T625" s="12" t="s">
        <v>25</v>
      </c>
      <c r="U625" s="13" t="s">
        <v>118</v>
      </c>
      <c r="V625" s="13" t="s">
        <v>114</v>
      </c>
      <c r="W625" t="s">
        <v>196</v>
      </c>
      <c r="X625" s="16" t="str">
        <f t="shared" si="105"/>
        <v xml:space="preserve">Mediacom (Switzerland) - CHE - Media Markt E-Commerce AG - 2016_2_DIS_FlyerFlight_2016_CW11 - </v>
      </c>
      <c r="Y625" s="17" t="s">
        <v>410</v>
      </c>
      <c r="Z625" s="16" t="str">
        <f t="shared" si="106"/>
        <v>Mediacom (Switzerland)</v>
      </c>
      <c r="AA625" s="16" t="str">
        <f t="shared" si="107"/>
        <v>Mediacom (Switzerland) - CHE - Media Markt E-Commerce AG</v>
      </c>
      <c r="AB625" s="16" t="str">
        <f t="shared" si="108"/>
        <v>Xaxis Premium_XAXIS-XP-UAP-D</v>
      </c>
      <c r="AC625" s="16" t="str">
        <f>VLOOKUP($U625,Sheet3!$A$1:$D$438,3,FALSE)</f>
        <v>14.03.2016</v>
      </c>
      <c r="AD625" s="16" t="str">
        <f>VLOOKUP($U625,Sheet3!$A$1:$D$438,4,FALSE)</f>
        <v>18.03.2016</v>
      </c>
      <c r="AE625" s="20" t="str">
        <f t="shared" si="109"/>
        <v>Xaxis Premium_XAXIS-XP-UAP-D_März 2016</v>
      </c>
      <c r="AF625" s="20" t="s">
        <v>415</v>
      </c>
      <c r="AG625" s="20" t="str">
        <f t="shared" si="110"/>
        <v>Xaxis Premium</v>
      </c>
      <c r="AH625" s="20" t="s">
        <v>420</v>
      </c>
      <c r="AI625" s="21">
        <f t="shared" si="119"/>
        <v>12</v>
      </c>
      <c r="AJ625" s="21">
        <f t="shared" si="120"/>
        <v>1560</v>
      </c>
      <c r="AK625" s="22">
        <f t="shared" si="121"/>
        <v>130000</v>
      </c>
      <c r="AL625" s="20" t="s">
        <v>667</v>
      </c>
      <c r="AM625" s="20">
        <f>$AJ625*VLOOKUP($AL625,Sheet2!$C$1:$D$66,2,FALSE)</f>
        <v>437.13382903505021</v>
      </c>
    </row>
    <row r="626" spans="1:39" x14ac:dyDescent="0.25">
      <c r="A626" s="1">
        <v>42466</v>
      </c>
      <c r="B626" s="2">
        <v>18348</v>
      </c>
      <c r="C626" s="3">
        <v>0</v>
      </c>
      <c r="D626" s="4">
        <v>5</v>
      </c>
      <c r="E626" s="5" t="s">
        <v>63</v>
      </c>
      <c r="F626" s="6">
        <v>91.92</v>
      </c>
      <c r="G626" s="7" t="s">
        <v>22</v>
      </c>
      <c r="H626" s="8" t="s">
        <v>23</v>
      </c>
      <c r="I626" s="9">
        <v>20</v>
      </c>
      <c r="J626" s="6">
        <v>0</v>
      </c>
      <c r="K626" s="6">
        <v>12.8</v>
      </c>
      <c r="L626" s="6">
        <v>160</v>
      </c>
      <c r="M626" s="6">
        <v>172.8</v>
      </c>
      <c r="N626" s="10" t="s">
        <v>28</v>
      </c>
      <c r="O626" s="10" t="s">
        <v>161</v>
      </c>
      <c r="P626" s="11" t="s">
        <v>32</v>
      </c>
      <c r="Q626" s="11" t="s">
        <v>52</v>
      </c>
      <c r="R626" s="1">
        <v>42370</v>
      </c>
      <c r="S626" s="1">
        <v>42593</v>
      </c>
      <c r="T626" s="12" t="s">
        <v>25</v>
      </c>
      <c r="U626" s="13" t="s">
        <v>118</v>
      </c>
      <c r="V626" s="13" t="s">
        <v>114</v>
      </c>
      <c r="W626" t="s">
        <v>196</v>
      </c>
      <c r="X626" s="16" t="str">
        <f t="shared" si="105"/>
        <v xml:space="preserve">Mediacom (Switzerland) - CHE - Media Markt E-Commerce AG - 2016_2_DIS_FlyerFlight_2016_CW11 - </v>
      </c>
      <c r="Y626" s="17" t="s">
        <v>410</v>
      </c>
      <c r="Z626" s="16" t="str">
        <f t="shared" si="106"/>
        <v>Mediacom (Switzerland)</v>
      </c>
      <c r="AA626" s="16" t="str">
        <f t="shared" si="107"/>
        <v>Mediacom (Switzerland) - CHE - Media Markt E-Commerce AG</v>
      </c>
      <c r="AB626" s="16" t="str">
        <f t="shared" si="108"/>
        <v>Xaxis Premium_XAXIS-XP-UAP-F</v>
      </c>
      <c r="AC626" s="16" t="str">
        <f>VLOOKUP($U626,Sheet3!$A$1:$D$438,3,FALSE)</f>
        <v>14.03.2016</v>
      </c>
      <c r="AD626" s="16" t="str">
        <f>VLOOKUP($U626,Sheet3!$A$1:$D$438,4,FALSE)</f>
        <v>18.03.2016</v>
      </c>
      <c r="AE626" s="20" t="str">
        <f t="shared" si="109"/>
        <v>Xaxis Premium_XAXIS-XP-UAP-F_März 2016</v>
      </c>
      <c r="AF626" s="20" t="s">
        <v>415</v>
      </c>
      <c r="AG626" s="20" t="str">
        <f t="shared" si="110"/>
        <v>Xaxis Premium</v>
      </c>
      <c r="AH626" s="20" t="s">
        <v>420</v>
      </c>
      <c r="AI626" s="21">
        <f t="shared" si="119"/>
        <v>8</v>
      </c>
      <c r="AJ626" s="21">
        <f t="shared" si="120"/>
        <v>160</v>
      </c>
      <c r="AK626" s="22">
        <f t="shared" si="121"/>
        <v>20000</v>
      </c>
      <c r="AL626" s="20" t="s">
        <v>667</v>
      </c>
      <c r="AM626" s="20">
        <f>$AJ626*VLOOKUP($AL626,Sheet2!$C$1:$D$66,2,FALSE)</f>
        <v>44.834238875389765</v>
      </c>
    </row>
    <row r="627" spans="1:39" x14ac:dyDescent="0.25">
      <c r="A627" s="1">
        <v>42466</v>
      </c>
      <c r="B627" s="2">
        <v>18348</v>
      </c>
      <c r="C627" s="3">
        <v>0</v>
      </c>
      <c r="D627" s="4">
        <v>11</v>
      </c>
      <c r="E627" s="5" t="s">
        <v>63</v>
      </c>
      <c r="F627" s="6">
        <v>217.37</v>
      </c>
      <c r="G627" s="7" t="s">
        <v>22</v>
      </c>
      <c r="H627" s="8" t="s">
        <v>23</v>
      </c>
      <c r="I627" s="9">
        <v>47.295999999999999</v>
      </c>
      <c r="J627" s="6">
        <v>0</v>
      </c>
      <c r="K627" s="6">
        <v>45.4</v>
      </c>
      <c r="L627" s="6">
        <v>567.54999999999995</v>
      </c>
      <c r="M627" s="6">
        <v>612.95000000000005</v>
      </c>
      <c r="N627" s="10" t="s">
        <v>28</v>
      </c>
      <c r="O627" s="10" t="s">
        <v>161</v>
      </c>
      <c r="P627" s="11" t="s">
        <v>32</v>
      </c>
      <c r="Q627" s="11" t="s">
        <v>52</v>
      </c>
      <c r="R627" s="1">
        <v>42370</v>
      </c>
      <c r="S627" s="1">
        <v>42593</v>
      </c>
      <c r="T627" s="12" t="s">
        <v>25</v>
      </c>
      <c r="U627" s="13" t="s">
        <v>118</v>
      </c>
      <c r="V627" s="13" t="s">
        <v>114</v>
      </c>
      <c r="W627" t="s">
        <v>196</v>
      </c>
      <c r="X627" s="16" t="str">
        <f t="shared" si="105"/>
        <v xml:space="preserve">Mediacom (Switzerland) - CHE - Media Markt E-Commerce AG - 2016_2_DIS_FlyerFlight_2016_CW11 - </v>
      </c>
      <c r="Y627" s="17" t="s">
        <v>410</v>
      </c>
      <c r="Z627" s="16" t="str">
        <f t="shared" si="106"/>
        <v>Mediacom (Switzerland)</v>
      </c>
      <c r="AA627" s="16" t="str">
        <f t="shared" si="107"/>
        <v>Mediacom (Switzerland) - CHE - Media Markt E-Commerce AG</v>
      </c>
      <c r="AB627" s="16" t="str">
        <f t="shared" si="108"/>
        <v>Xaxis Premium_XAXIS-XP-UAP-F</v>
      </c>
      <c r="AC627" s="16" t="str">
        <f>VLOOKUP($U627,Sheet3!$A$1:$D$438,3,FALSE)</f>
        <v>14.03.2016</v>
      </c>
      <c r="AD627" s="16" t="str">
        <f>VLOOKUP($U627,Sheet3!$A$1:$D$438,4,FALSE)</f>
        <v>18.03.2016</v>
      </c>
      <c r="AE627" s="20" t="str">
        <f t="shared" si="109"/>
        <v>Xaxis Premium_XAXIS-XP-UAP-F_März 2016</v>
      </c>
      <c r="AF627" s="20" t="s">
        <v>415</v>
      </c>
      <c r="AG627" s="20" t="str">
        <f t="shared" si="110"/>
        <v>Xaxis Premium</v>
      </c>
      <c r="AH627" s="20" t="s">
        <v>420</v>
      </c>
      <c r="AI627" s="21">
        <f t="shared" si="119"/>
        <v>11.999957713125845</v>
      </c>
      <c r="AJ627" s="21">
        <f t="shared" si="120"/>
        <v>567.54999999999995</v>
      </c>
      <c r="AK627" s="22">
        <f t="shared" si="121"/>
        <v>47296</v>
      </c>
      <c r="AL627" s="20" t="s">
        <v>667</v>
      </c>
      <c r="AM627" s="20">
        <f>$AJ627*VLOOKUP($AL627,Sheet2!$C$1:$D$66,2,FALSE)</f>
        <v>159.03545171079662</v>
      </c>
    </row>
    <row r="628" spans="1:39" x14ac:dyDescent="0.25">
      <c r="A628" s="1">
        <v>42466</v>
      </c>
      <c r="B628" s="2">
        <v>18348</v>
      </c>
      <c r="C628" s="3">
        <v>0</v>
      </c>
      <c r="D628" s="4">
        <v>6</v>
      </c>
      <c r="E628" s="5" t="s">
        <v>64</v>
      </c>
      <c r="F628" s="6">
        <v>5.84</v>
      </c>
      <c r="G628" s="7" t="s">
        <v>22</v>
      </c>
      <c r="H628" s="8" t="s">
        <v>23</v>
      </c>
      <c r="I628" s="9">
        <v>2.9</v>
      </c>
      <c r="J628" s="6">
        <v>0</v>
      </c>
      <c r="K628" s="6">
        <v>1.85</v>
      </c>
      <c r="L628" s="6">
        <v>23.2</v>
      </c>
      <c r="M628" s="6">
        <v>25.05</v>
      </c>
      <c r="N628" s="10" t="s">
        <v>28</v>
      </c>
      <c r="O628" s="10" t="s">
        <v>161</v>
      </c>
      <c r="P628" s="11" t="s">
        <v>32</v>
      </c>
      <c r="Q628" s="11" t="s">
        <v>52</v>
      </c>
      <c r="R628" s="1">
        <v>42370</v>
      </c>
      <c r="S628" s="1">
        <v>42593</v>
      </c>
      <c r="T628" s="12" t="s">
        <v>25</v>
      </c>
      <c r="U628" s="13" t="s">
        <v>118</v>
      </c>
      <c r="V628" s="13" t="s">
        <v>114</v>
      </c>
      <c r="W628" t="s">
        <v>196</v>
      </c>
      <c r="X628" s="16" t="str">
        <f t="shared" si="105"/>
        <v xml:space="preserve">Mediacom (Switzerland) - CHE - Media Markt E-Commerce AG - 2016_2_DIS_FlyerFlight_2016_CW11 - </v>
      </c>
      <c r="Y628" s="17" t="s">
        <v>410</v>
      </c>
      <c r="Z628" s="16" t="str">
        <f t="shared" si="106"/>
        <v>Mediacom (Switzerland)</v>
      </c>
      <c r="AA628" s="16" t="str">
        <f t="shared" si="107"/>
        <v>Mediacom (Switzerland) - CHE - Media Markt E-Commerce AG</v>
      </c>
      <c r="AB628" s="16" t="str">
        <f t="shared" si="108"/>
        <v>Xaxis Premium_XAXIS-XP-UAP-I</v>
      </c>
      <c r="AC628" s="16" t="str">
        <f>VLOOKUP($U628,Sheet3!$A$1:$D$438,3,FALSE)</f>
        <v>14.03.2016</v>
      </c>
      <c r="AD628" s="16" t="str">
        <f>VLOOKUP($U628,Sheet3!$A$1:$D$438,4,FALSE)</f>
        <v>18.03.2016</v>
      </c>
      <c r="AE628" s="20" t="str">
        <f t="shared" si="109"/>
        <v>Xaxis Premium_XAXIS-XP-UAP-I_März 2016</v>
      </c>
      <c r="AF628" s="20" t="s">
        <v>415</v>
      </c>
      <c r="AG628" s="20" t="str">
        <f t="shared" si="110"/>
        <v>Xaxis Premium</v>
      </c>
      <c r="AH628" s="20" t="s">
        <v>420</v>
      </c>
      <c r="AI628" s="21">
        <f t="shared" si="119"/>
        <v>8</v>
      </c>
      <c r="AJ628" s="21">
        <f t="shared" si="120"/>
        <v>23.2</v>
      </c>
      <c r="AK628" s="22">
        <f t="shared" si="121"/>
        <v>2900</v>
      </c>
      <c r="AL628" s="20" t="s">
        <v>667</v>
      </c>
      <c r="AM628" s="20">
        <f>$AJ628*VLOOKUP($AL628,Sheet2!$C$1:$D$66,2,FALSE)</f>
        <v>6.5009646369315162</v>
      </c>
    </row>
    <row r="629" spans="1:39" x14ac:dyDescent="0.25">
      <c r="A629" s="1">
        <v>42466</v>
      </c>
      <c r="B629" s="2">
        <v>18348</v>
      </c>
      <c r="C629" s="3">
        <v>0</v>
      </c>
      <c r="D629" s="4">
        <v>12</v>
      </c>
      <c r="E629" s="5" t="s">
        <v>64</v>
      </c>
      <c r="F629" s="6">
        <v>20.13</v>
      </c>
      <c r="G629" s="7" t="s">
        <v>22</v>
      </c>
      <c r="H629" s="8" t="s">
        <v>23</v>
      </c>
      <c r="I629" s="9">
        <v>10</v>
      </c>
      <c r="J629" s="6">
        <v>0</v>
      </c>
      <c r="K629" s="6">
        <v>9.6</v>
      </c>
      <c r="L629" s="6">
        <v>120</v>
      </c>
      <c r="M629" s="6">
        <v>129.6</v>
      </c>
      <c r="N629" s="10" t="s">
        <v>28</v>
      </c>
      <c r="O629" s="10" t="s">
        <v>161</v>
      </c>
      <c r="P629" s="11" t="s">
        <v>32</v>
      </c>
      <c r="Q629" s="11" t="s">
        <v>52</v>
      </c>
      <c r="R629" s="1">
        <v>42370</v>
      </c>
      <c r="S629" s="1">
        <v>42593</v>
      </c>
      <c r="T629" s="12" t="s">
        <v>25</v>
      </c>
      <c r="U629" s="13" t="s">
        <v>118</v>
      </c>
      <c r="V629" s="13" t="s">
        <v>114</v>
      </c>
      <c r="W629" t="s">
        <v>196</v>
      </c>
      <c r="X629" s="16" t="str">
        <f t="shared" ref="X629:X692" si="122">CONCATENATE(W629," - ","2016_",U629," - ")</f>
        <v xml:space="preserve">Mediacom (Switzerland) - CHE - Media Markt E-Commerce AG - 2016_2_DIS_FlyerFlight_2016_CW11 - </v>
      </c>
      <c r="Y629" s="17" t="s">
        <v>410</v>
      </c>
      <c r="Z629" s="16" t="str">
        <f t="shared" ref="Z629:Z692" si="123">O629</f>
        <v>Mediacom (Switzerland)</v>
      </c>
      <c r="AA629" s="16" t="str">
        <f t="shared" ref="AA629:AA692" si="124">W629</f>
        <v>Mediacom (Switzerland) - CHE - Media Markt E-Commerce AG</v>
      </c>
      <c r="AB629" s="16" t="str">
        <f t="shared" ref="AB629:AB692" si="125">CONCATENATE(Q629,"_",E629)</f>
        <v>Xaxis Premium_XAXIS-XP-UAP-I</v>
      </c>
      <c r="AC629" s="16" t="str">
        <f>VLOOKUP($U629,Sheet3!$A$1:$D$438,3,FALSE)</f>
        <v>14.03.2016</v>
      </c>
      <c r="AD629" s="16" t="str">
        <f>VLOOKUP($U629,Sheet3!$A$1:$D$438,4,FALSE)</f>
        <v>18.03.2016</v>
      </c>
      <c r="AE629" s="20" t="str">
        <f t="shared" ref="AE629:AE692" si="126">CONCATENATE(AB629,"_",V629)</f>
        <v>Xaxis Premium_XAXIS-XP-UAP-I_März 2016</v>
      </c>
      <c r="AF629" s="20" t="s">
        <v>415</v>
      </c>
      <c r="AG629" s="20" t="str">
        <f t="shared" ref="AG629:AG692" si="127">Q629</f>
        <v>Xaxis Premium</v>
      </c>
      <c r="AH629" s="20" t="s">
        <v>420</v>
      </c>
      <c r="AI629" s="21">
        <f t="shared" si="119"/>
        <v>12</v>
      </c>
      <c r="AJ629" s="21">
        <f t="shared" si="120"/>
        <v>120</v>
      </c>
      <c r="AK629" s="22">
        <f t="shared" si="121"/>
        <v>10000</v>
      </c>
      <c r="AL629" s="20" t="s">
        <v>667</v>
      </c>
      <c r="AM629" s="20">
        <f>$AJ629*VLOOKUP($AL629,Sheet2!$C$1:$D$66,2,FALSE)</f>
        <v>33.625679156542326</v>
      </c>
    </row>
    <row r="630" spans="1:39" x14ac:dyDescent="0.25">
      <c r="A630" s="1">
        <v>42466</v>
      </c>
      <c r="B630" s="2">
        <v>18348</v>
      </c>
      <c r="C630" s="3">
        <v>0</v>
      </c>
      <c r="D630" s="4">
        <v>1</v>
      </c>
      <c r="E630" s="5" t="s">
        <v>41</v>
      </c>
      <c r="F630" s="6">
        <v>283.55</v>
      </c>
      <c r="G630" s="7" t="s">
        <v>22</v>
      </c>
      <c r="H630" s="8" t="s">
        <v>23</v>
      </c>
      <c r="I630" s="9">
        <v>30</v>
      </c>
      <c r="J630" s="6">
        <v>0</v>
      </c>
      <c r="K630" s="6">
        <v>62.4</v>
      </c>
      <c r="L630" s="6">
        <v>780</v>
      </c>
      <c r="M630" s="6">
        <v>842.4</v>
      </c>
      <c r="N630" s="10" t="s">
        <v>28</v>
      </c>
      <c r="O630" s="10" t="s">
        <v>161</v>
      </c>
      <c r="P630" s="11" t="s">
        <v>32</v>
      </c>
      <c r="Q630" s="11" t="s">
        <v>37</v>
      </c>
      <c r="R630" s="1">
        <v>42370</v>
      </c>
      <c r="S630" s="1">
        <v>42593</v>
      </c>
      <c r="T630" s="12" t="s">
        <v>25</v>
      </c>
      <c r="U630" s="13" t="s">
        <v>118</v>
      </c>
      <c r="V630" s="13" t="s">
        <v>114</v>
      </c>
      <c r="W630" t="s">
        <v>196</v>
      </c>
      <c r="X630" s="16" t="str">
        <f t="shared" si="122"/>
        <v xml:space="preserve">Mediacom (Switzerland) - CHE - Media Markt E-Commerce AG - 2016_2_DIS_FlyerFlight_2016_CW11 - </v>
      </c>
      <c r="Y630" s="17" t="s">
        <v>410</v>
      </c>
      <c r="Z630" s="16" t="str">
        <f t="shared" si="123"/>
        <v>Mediacom (Switzerland)</v>
      </c>
      <c r="AA630" s="16" t="str">
        <f t="shared" si="124"/>
        <v>Mediacom (Switzerland) - CHE - Media Markt E-Commerce AG</v>
      </c>
      <c r="AB630" s="16" t="str">
        <f t="shared" si="125"/>
        <v>Xaxis Mobile_XAXIS-XM-MRT-D</v>
      </c>
      <c r="AC630" s="16" t="str">
        <f>VLOOKUP($U630,Sheet3!$A$1:$D$438,3,FALSE)</f>
        <v>14.03.2016</v>
      </c>
      <c r="AD630" s="16" t="str">
        <f>VLOOKUP($U630,Sheet3!$A$1:$D$438,4,FALSE)</f>
        <v>18.03.2016</v>
      </c>
      <c r="AE630" s="20" t="str">
        <f t="shared" si="126"/>
        <v>Xaxis Mobile_XAXIS-XM-MRT-D_März 2016</v>
      </c>
      <c r="AF630" s="20" t="s">
        <v>416</v>
      </c>
      <c r="AG630" s="20" t="str">
        <f t="shared" si="127"/>
        <v>Xaxis Mobile</v>
      </c>
      <c r="AH630" s="20" t="s">
        <v>420</v>
      </c>
      <c r="AI630" s="21">
        <f t="shared" si="119"/>
        <v>26</v>
      </c>
      <c r="AJ630" s="21">
        <f t="shared" si="120"/>
        <v>780</v>
      </c>
      <c r="AK630" s="22">
        <f t="shared" si="121"/>
        <v>30000</v>
      </c>
      <c r="AL630" s="20" t="s">
        <v>674</v>
      </c>
      <c r="AM630" s="20">
        <f>$AJ630*VLOOKUP($AL630,Sheet2!$C$1:$D$66,2,FALSE)</f>
        <v>187.2</v>
      </c>
    </row>
    <row r="631" spans="1:39" x14ac:dyDescent="0.25">
      <c r="A631" s="1">
        <v>42466</v>
      </c>
      <c r="B631" s="2">
        <v>18348</v>
      </c>
      <c r="C631" s="3">
        <v>0</v>
      </c>
      <c r="D631" s="4">
        <v>7</v>
      </c>
      <c r="E631" s="5" t="s">
        <v>41</v>
      </c>
      <c r="F631" s="6">
        <v>270.79000000000002</v>
      </c>
      <c r="G631" s="7" t="s">
        <v>22</v>
      </c>
      <c r="H631" s="8" t="s">
        <v>23</v>
      </c>
      <c r="I631" s="9">
        <v>28.65</v>
      </c>
      <c r="J631" s="6">
        <v>0</v>
      </c>
      <c r="K631" s="6">
        <v>68.75</v>
      </c>
      <c r="L631" s="6">
        <v>859.5</v>
      </c>
      <c r="M631" s="6">
        <v>928.25</v>
      </c>
      <c r="N631" s="10" t="s">
        <v>28</v>
      </c>
      <c r="O631" s="10" t="s">
        <v>161</v>
      </c>
      <c r="P631" s="11" t="s">
        <v>32</v>
      </c>
      <c r="Q631" s="11" t="s">
        <v>37</v>
      </c>
      <c r="R631" s="1">
        <v>42370</v>
      </c>
      <c r="S631" s="1">
        <v>42593</v>
      </c>
      <c r="T631" s="12" t="s">
        <v>25</v>
      </c>
      <c r="U631" s="13" t="s">
        <v>118</v>
      </c>
      <c r="V631" s="13" t="s">
        <v>114</v>
      </c>
      <c r="W631" t="s">
        <v>196</v>
      </c>
      <c r="X631" s="16" t="str">
        <f t="shared" si="122"/>
        <v xml:space="preserve">Mediacom (Switzerland) - CHE - Media Markt E-Commerce AG - 2016_2_DIS_FlyerFlight_2016_CW11 - </v>
      </c>
      <c r="Y631" s="17" t="s">
        <v>410</v>
      </c>
      <c r="Z631" s="16" t="str">
        <f t="shared" si="123"/>
        <v>Mediacom (Switzerland)</v>
      </c>
      <c r="AA631" s="16" t="str">
        <f t="shared" si="124"/>
        <v>Mediacom (Switzerland) - CHE - Media Markt E-Commerce AG</v>
      </c>
      <c r="AB631" s="16" t="str">
        <f t="shared" si="125"/>
        <v>Xaxis Mobile_XAXIS-XM-MRT-D</v>
      </c>
      <c r="AC631" s="16" t="str">
        <f>VLOOKUP($U631,Sheet3!$A$1:$D$438,3,FALSE)</f>
        <v>14.03.2016</v>
      </c>
      <c r="AD631" s="16" t="str">
        <f>VLOOKUP($U631,Sheet3!$A$1:$D$438,4,FALSE)</f>
        <v>18.03.2016</v>
      </c>
      <c r="AE631" s="20" t="str">
        <f t="shared" si="126"/>
        <v>Xaxis Mobile_XAXIS-XM-MRT-D_März 2016</v>
      </c>
      <c r="AF631" s="20" t="s">
        <v>416</v>
      </c>
      <c r="AG631" s="20" t="str">
        <f t="shared" si="127"/>
        <v>Xaxis Mobile</v>
      </c>
      <c r="AH631" s="20" t="s">
        <v>420</v>
      </c>
      <c r="AI631" s="21">
        <f t="shared" si="119"/>
        <v>30</v>
      </c>
      <c r="AJ631" s="21">
        <f t="shared" si="120"/>
        <v>859.5</v>
      </c>
      <c r="AK631" s="22">
        <f t="shared" si="121"/>
        <v>28650</v>
      </c>
      <c r="AL631" s="20" t="s">
        <v>674</v>
      </c>
      <c r="AM631" s="20">
        <f>$AJ631*VLOOKUP($AL631,Sheet2!$C$1:$D$66,2,FALSE)</f>
        <v>206.28</v>
      </c>
    </row>
    <row r="632" spans="1:39" x14ac:dyDescent="0.25">
      <c r="A632" s="1">
        <v>42466</v>
      </c>
      <c r="B632" s="2">
        <v>18348</v>
      </c>
      <c r="C632" s="3">
        <v>0</v>
      </c>
      <c r="D632" s="4">
        <v>2</v>
      </c>
      <c r="E632" s="5" t="s">
        <v>45</v>
      </c>
      <c r="F632" s="6">
        <v>38.6</v>
      </c>
      <c r="G632" s="7" t="s">
        <v>22</v>
      </c>
      <c r="H632" s="8" t="s">
        <v>23</v>
      </c>
      <c r="I632" s="9">
        <v>10</v>
      </c>
      <c r="J632" s="6">
        <v>0</v>
      </c>
      <c r="K632" s="6">
        <v>20.8</v>
      </c>
      <c r="L632" s="6">
        <v>260</v>
      </c>
      <c r="M632" s="6">
        <v>280.8</v>
      </c>
      <c r="N632" s="10" t="s">
        <v>28</v>
      </c>
      <c r="O632" s="10" t="s">
        <v>161</v>
      </c>
      <c r="P632" s="11" t="s">
        <v>32</v>
      </c>
      <c r="Q632" s="11" t="s">
        <v>37</v>
      </c>
      <c r="R632" s="1">
        <v>42370</v>
      </c>
      <c r="S632" s="1">
        <v>42593</v>
      </c>
      <c r="T632" s="12" t="s">
        <v>25</v>
      </c>
      <c r="U632" s="13" t="s">
        <v>118</v>
      </c>
      <c r="V632" s="13" t="s">
        <v>114</v>
      </c>
      <c r="W632" t="s">
        <v>196</v>
      </c>
      <c r="X632" s="16" t="str">
        <f t="shared" si="122"/>
        <v xml:space="preserve">Mediacom (Switzerland) - CHE - Media Markt E-Commerce AG - 2016_2_DIS_FlyerFlight_2016_CW11 - </v>
      </c>
      <c r="Y632" s="17" t="s">
        <v>410</v>
      </c>
      <c r="Z632" s="16" t="str">
        <f t="shared" si="123"/>
        <v>Mediacom (Switzerland)</v>
      </c>
      <c r="AA632" s="16" t="str">
        <f t="shared" si="124"/>
        <v>Mediacom (Switzerland) - CHE - Media Markt E-Commerce AG</v>
      </c>
      <c r="AB632" s="16" t="str">
        <f t="shared" si="125"/>
        <v>Xaxis Mobile_XAXIS-XM-MRT-F</v>
      </c>
      <c r="AC632" s="16" t="str">
        <f>VLOOKUP($U632,Sheet3!$A$1:$D$438,3,FALSE)</f>
        <v>14.03.2016</v>
      </c>
      <c r="AD632" s="16" t="str">
        <f>VLOOKUP($U632,Sheet3!$A$1:$D$438,4,FALSE)</f>
        <v>18.03.2016</v>
      </c>
      <c r="AE632" s="20" t="str">
        <f t="shared" si="126"/>
        <v>Xaxis Mobile_XAXIS-XM-MRT-F_März 2016</v>
      </c>
      <c r="AF632" s="20" t="s">
        <v>416</v>
      </c>
      <c r="AG632" s="20" t="str">
        <f t="shared" si="127"/>
        <v>Xaxis Mobile</v>
      </c>
      <c r="AH632" s="20" t="s">
        <v>420</v>
      </c>
      <c r="AI632" s="21">
        <f t="shared" si="119"/>
        <v>26</v>
      </c>
      <c r="AJ632" s="21">
        <f t="shared" si="120"/>
        <v>260</v>
      </c>
      <c r="AK632" s="22">
        <f t="shared" si="121"/>
        <v>10000</v>
      </c>
      <c r="AL632" s="20" t="s">
        <v>674</v>
      </c>
      <c r="AM632" s="20">
        <f>$AJ632*VLOOKUP($AL632,Sheet2!$C$1:$D$66,2,FALSE)</f>
        <v>62.4</v>
      </c>
    </row>
    <row r="633" spans="1:39" x14ac:dyDescent="0.25">
      <c r="A633" s="1">
        <v>42466</v>
      </c>
      <c r="B633" s="2">
        <v>18348</v>
      </c>
      <c r="C633" s="3">
        <v>0</v>
      </c>
      <c r="D633" s="4">
        <v>8</v>
      </c>
      <c r="E633" s="5" t="s">
        <v>45</v>
      </c>
      <c r="F633" s="6">
        <v>38.6</v>
      </c>
      <c r="G633" s="7" t="s">
        <v>22</v>
      </c>
      <c r="H633" s="8" t="s">
        <v>23</v>
      </c>
      <c r="I633" s="9">
        <v>10</v>
      </c>
      <c r="J633" s="6">
        <v>0</v>
      </c>
      <c r="K633" s="6">
        <v>24</v>
      </c>
      <c r="L633" s="6">
        <v>300</v>
      </c>
      <c r="M633" s="6">
        <v>324</v>
      </c>
      <c r="N633" s="10" t="s">
        <v>28</v>
      </c>
      <c r="O633" s="10" t="s">
        <v>161</v>
      </c>
      <c r="P633" s="11" t="s">
        <v>32</v>
      </c>
      <c r="Q633" s="11" t="s">
        <v>37</v>
      </c>
      <c r="R633" s="1">
        <v>42370</v>
      </c>
      <c r="S633" s="1">
        <v>42593</v>
      </c>
      <c r="T633" s="12" t="s">
        <v>25</v>
      </c>
      <c r="U633" s="13" t="s">
        <v>118</v>
      </c>
      <c r="V633" s="13" t="s">
        <v>114</v>
      </c>
      <c r="W633" t="s">
        <v>196</v>
      </c>
      <c r="X633" s="16" t="str">
        <f t="shared" si="122"/>
        <v xml:space="preserve">Mediacom (Switzerland) - CHE - Media Markt E-Commerce AG - 2016_2_DIS_FlyerFlight_2016_CW11 - </v>
      </c>
      <c r="Y633" s="17" t="s">
        <v>410</v>
      </c>
      <c r="Z633" s="16" t="str">
        <f t="shared" si="123"/>
        <v>Mediacom (Switzerland)</v>
      </c>
      <c r="AA633" s="16" t="str">
        <f t="shared" si="124"/>
        <v>Mediacom (Switzerland) - CHE - Media Markt E-Commerce AG</v>
      </c>
      <c r="AB633" s="16" t="str">
        <f t="shared" si="125"/>
        <v>Xaxis Mobile_XAXIS-XM-MRT-F</v>
      </c>
      <c r="AC633" s="16" t="str">
        <f>VLOOKUP($U633,Sheet3!$A$1:$D$438,3,FALSE)</f>
        <v>14.03.2016</v>
      </c>
      <c r="AD633" s="16" t="str">
        <f>VLOOKUP($U633,Sheet3!$A$1:$D$438,4,FALSE)</f>
        <v>18.03.2016</v>
      </c>
      <c r="AE633" s="20" t="str">
        <f t="shared" si="126"/>
        <v>Xaxis Mobile_XAXIS-XM-MRT-F_März 2016</v>
      </c>
      <c r="AF633" s="20" t="s">
        <v>416</v>
      </c>
      <c r="AG633" s="20" t="str">
        <f t="shared" si="127"/>
        <v>Xaxis Mobile</v>
      </c>
      <c r="AH633" s="20" t="s">
        <v>420</v>
      </c>
      <c r="AI633" s="21">
        <f t="shared" si="119"/>
        <v>30</v>
      </c>
      <c r="AJ633" s="21">
        <f t="shared" si="120"/>
        <v>300</v>
      </c>
      <c r="AK633" s="22">
        <f t="shared" si="121"/>
        <v>10000</v>
      </c>
      <c r="AL633" s="20" t="s">
        <v>674</v>
      </c>
      <c r="AM633" s="20">
        <f>$AJ633*VLOOKUP($AL633,Sheet2!$C$1:$D$66,2,FALSE)</f>
        <v>72</v>
      </c>
    </row>
    <row r="634" spans="1:39" x14ac:dyDescent="0.25">
      <c r="A634" s="1">
        <v>42466</v>
      </c>
      <c r="B634" s="2">
        <v>18348</v>
      </c>
      <c r="C634" s="3">
        <v>0</v>
      </c>
      <c r="D634" s="4">
        <v>3</v>
      </c>
      <c r="E634" s="5" t="s">
        <v>46</v>
      </c>
      <c r="F634" s="6">
        <v>19.27</v>
      </c>
      <c r="G634" s="7" t="s">
        <v>22</v>
      </c>
      <c r="H634" s="8" t="s">
        <v>23</v>
      </c>
      <c r="I634" s="9">
        <v>2</v>
      </c>
      <c r="J634" s="6">
        <v>0</v>
      </c>
      <c r="K634" s="6">
        <v>4.1500000000000004</v>
      </c>
      <c r="L634" s="6">
        <v>52</v>
      </c>
      <c r="M634" s="6">
        <v>56.15</v>
      </c>
      <c r="N634" s="10" t="s">
        <v>28</v>
      </c>
      <c r="O634" s="10" t="s">
        <v>161</v>
      </c>
      <c r="P634" s="11" t="s">
        <v>32</v>
      </c>
      <c r="Q634" s="11" t="s">
        <v>37</v>
      </c>
      <c r="R634" s="1">
        <v>42370</v>
      </c>
      <c r="S634" s="1">
        <v>42593</v>
      </c>
      <c r="T634" s="12" t="s">
        <v>25</v>
      </c>
      <c r="U634" s="13" t="s">
        <v>118</v>
      </c>
      <c r="V634" s="13" t="s">
        <v>114</v>
      </c>
      <c r="W634" t="s">
        <v>196</v>
      </c>
      <c r="X634" s="16" t="str">
        <f t="shared" si="122"/>
        <v xml:space="preserve">Mediacom (Switzerland) - CHE - Media Markt E-Commerce AG - 2016_2_DIS_FlyerFlight_2016_CW11 - </v>
      </c>
      <c r="Y634" s="17" t="s">
        <v>410</v>
      </c>
      <c r="Z634" s="16" t="str">
        <f t="shared" si="123"/>
        <v>Mediacom (Switzerland)</v>
      </c>
      <c r="AA634" s="16" t="str">
        <f t="shared" si="124"/>
        <v>Mediacom (Switzerland) - CHE - Media Markt E-Commerce AG</v>
      </c>
      <c r="AB634" s="16" t="str">
        <f t="shared" si="125"/>
        <v>Xaxis Mobile_XAXIS-XM-MRT-I</v>
      </c>
      <c r="AC634" s="16" t="str">
        <f>VLOOKUP($U634,Sheet3!$A$1:$D$438,3,FALSE)</f>
        <v>14.03.2016</v>
      </c>
      <c r="AD634" s="16" t="str">
        <f>VLOOKUP($U634,Sheet3!$A$1:$D$438,4,FALSE)</f>
        <v>18.03.2016</v>
      </c>
      <c r="AE634" s="20" t="str">
        <f t="shared" si="126"/>
        <v>Xaxis Mobile_XAXIS-XM-MRT-I_März 2016</v>
      </c>
      <c r="AF634" s="20" t="s">
        <v>416</v>
      </c>
      <c r="AG634" s="20" t="str">
        <f t="shared" si="127"/>
        <v>Xaxis Mobile</v>
      </c>
      <c r="AH634" s="20" t="s">
        <v>420</v>
      </c>
      <c r="AI634" s="21">
        <f t="shared" si="119"/>
        <v>26</v>
      </c>
      <c r="AJ634" s="21">
        <f t="shared" si="120"/>
        <v>52</v>
      </c>
      <c r="AK634" s="22">
        <f t="shared" si="121"/>
        <v>2000</v>
      </c>
      <c r="AL634" s="20" t="s">
        <v>674</v>
      </c>
      <c r="AM634" s="20">
        <f>$AJ634*VLOOKUP($AL634,Sheet2!$C$1:$D$66,2,FALSE)</f>
        <v>12.48</v>
      </c>
    </row>
    <row r="635" spans="1:39" x14ac:dyDescent="0.25">
      <c r="A635" s="1">
        <v>42466</v>
      </c>
      <c r="B635" s="2">
        <v>18348</v>
      </c>
      <c r="C635" s="3">
        <v>0</v>
      </c>
      <c r="D635" s="4">
        <v>9</v>
      </c>
      <c r="E635" s="5" t="s">
        <v>46</v>
      </c>
      <c r="F635" s="6">
        <v>19.27</v>
      </c>
      <c r="G635" s="7" t="s">
        <v>22</v>
      </c>
      <c r="H635" s="8" t="s">
        <v>23</v>
      </c>
      <c r="I635" s="9">
        <v>2</v>
      </c>
      <c r="J635" s="6">
        <v>0</v>
      </c>
      <c r="K635" s="6">
        <v>4.8</v>
      </c>
      <c r="L635" s="6">
        <v>60</v>
      </c>
      <c r="M635" s="6">
        <v>64.8</v>
      </c>
      <c r="N635" s="10" t="s">
        <v>28</v>
      </c>
      <c r="O635" s="10" t="s">
        <v>161</v>
      </c>
      <c r="P635" s="11" t="s">
        <v>32</v>
      </c>
      <c r="Q635" s="11" t="s">
        <v>37</v>
      </c>
      <c r="R635" s="1">
        <v>42370</v>
      </c>
      <c r="S635" s="1">
        <v>42593</v>
      </c>
      <c r="T635" s="12" t="s">
        <v>25</v>
      </c>
      <c r="U635" s="13" t="s">
        <v>118</v>
      </c>
      <c r="V635" s="13" t="s">
        <v>114</v>
      </c>
      <c r="W635" t="s">
        <v>196</v>
      </c>
      <c r="X635" s="16" t="str">
        <f t="shared" si="122"/>
        <v xml:space="preserve">Mediacom (Switzerland) - CHE - Media Markt E-Commerce AG - 2016_2_DIS_FlyerFlight_2016_CW11 - </v>
      </c>
      <c r="Y635" s="17" t="s">
        <v>410</v>
      </c>
      <c r="Z635" s="16" t="str">
        <f t="shared" si="123"/>
        <v>Mediacom (Switzerland)</v>
      </c>
      <c r="AA635" s="16" t="str">
        <f t="shared" si="124"/>
        <v>Mediacom (Switzerland) - CHE - Media Markt E-Commerce AG</v>
      </c>
      <c r="AB635" s="16" t="str">
        <f t="shared" si="125"/>
        <v>Xaxis Mobile_XAXIS-XM-MRT-I</v>
      </c>
      <c r="AC635" s="16" t="str">
        <f>VLOOKUP($U635,Sheet3!$A$1:$D$438,3,FALSE)</f>
        <v>14.03.2016</v>
      </c>
      <c r="AD635" s="16" t="str">
        <f>VLOOKUP($U635,Sheet3!$A$1:$D$438,4,FALSE)</f>
        <v>18.03.2016</v>
      </c>
      <c r="AE635" s="20" t="str">
        <f t="shared" si="126"/>
        <v>Xaxis Mobile_XAXIS-XM-MRT-I_März 2016</v>
      </c>
      <c r="AF635" s="20" t="s">
        <v>416</v>
      </c>
      <c r="AG635" s="20" t="str">
        <f t="shared" si="127"/>
        <v>Xaxis Mobile</v>
      </c>
      <c r="AH635" s="20" t="s">
        <v>420</v>
      </c>
      <c r="AI635" s="21">
        <f t="shared" si="119"/>
        <v>30</v>
      </c>
      <c r="AJ635" s="21">
        <f t="shared" si="120"/>
        <v>60</v>
      </c>
      <c r="AK635" s="22">
        <f t="shared" si="121"/>
        <v>2000</v>
      </c>
      <c r="AL635" s="20" t="s">
        <v>674</v>
      </c>
      <c r="AM635" s="20">
        <f>$AJ635*VLOOKUP($AL635,Sheet2!$C$1:$D$66,2,FALSE)</f>
        <v>14.399999999999999</v>
      </c>
    </row>
    <row r="636" spans="1:39" x14ac:dyDescent="0.25">
      <c r="A636" s="1">
        <v>42466</v>
      </c>
      <c r="B636" s="2">
        <v>18349</v>
      </c>
      <c r="C636" s="3">
        <v>0</v>
      </c>
      <c r="D636" s="4">
        <v>1</v>
      </c>
      <c r="E636" s="5" t="s">
        <v>72</v>
      </c>
      <c r="F636" s="6">
        <v>2876.03</v>
      </c>
      <c r="G636" s="7" t="s">
        <v>22</v>
      </c>
      <c r="H636" s="8" t="s">
        <v>23</v>
      </c>
      <c r="I636" s="9">
        <v>170.12899999999999</v>
      </c>
      <c r="J636" s="6">
        <v>0</v>
      </c>
      <c r="K636" s="6">
        <v>394.7</v>
      </c>
      <c r="L636" s="6">
        <v>4933.75</v>
      </c>
      <c r="M636" s="6">
        <v>5328.45</v>
      </c>
      <c r="N636" s="10" t="s">
        <v>28</v>
      </c>
      <c r="O636" s="10" t="s">
        <v>161</v>
      </c>
      <c r="P636" s="11" t="s">
        <v>32</v>
      </c>
      <c r="Q636" s="11" t="s">
        <v>73</v>
      </c>
      <c r="R636" s="1">
        <v>42370</v>
      </c>
      <c r="S636" s="1">
        <v>42593</v>
      </c>
      <c r="T636" s="12" t="s">
        <v>25</v>
      </c>
      <c r="U636" s="13" t="s">
        <v>130</v>
      </c>
      <c r="V636" s="13" t="s">
        <v>114</v>
      </c>
      <c r="W636" t="s">
        <v>196</v>
      </c>
      <c r="X636" s="16" t="str">
        <f t="shared" si="122"/>
        <v xml:space="preserve">Mediacom (Switzerland) - CHE - Media Markt E-Commerce AG - 2016_2_Video_N_2016_CW11 - </v>
      </c>
      <c r="Y636" s="17" t="s">
        <v>410</v>
      </c>
      <c r="Z636" s="16" t="str">
        <f t="shared" si="123"/>
        <v>Mediacom (Switzerland)</v>
      </c>
      <c r="AA636" s="16" t="str">
        <f t="shared" si="124"/>
        <v>Mediacom (Switzerland) - CHE - Media Markt E-Commerce AG</v>
      </c>
      <c r="AB636" s="16" t="str">
        <f t="shared" si="125"/>
        <v>Xaxis TV_XAXIS-XT-ROLLS-D</v>
      </c>
      <c r="AC636" s="16" t="str">
        <f>VLOOKUP($U636,Sheet3!$A$1:$D$438,3,FALSE)</f>
        <v>15.03.2016</v>
      </c>
      <c r="AD636" s="16" t="str">
        <f>VLOOKUP($U636,Sheet3!$A$1:$D$438,4,FALSE)</f>
        <v>20.03.2016</v>
      </c>
      <c r="AE636" s="20" t="str">
        <f t="shared" si="126"/>
        <v>Xaxis TV_XAXIS-XT-ROLLS-D_März 2016</v>
      </c>
      <c r="AF636" s="20" t="s">
        <v>816</v>
      </c>
      <c r="AG636" s="20" t="str">
        <f t="shared" si="127"/>
        <v>Xaxis TV</v>
      </c>
      <c r="AH636" s="20" t="s">
        <v>420</v>
      </c>
      <c r="AI636" s="21">
        <f t="shared" si="119"/>
        <v>29.000052901033921</v>
      </c>
      <c r="AJ636" s="21">
        <f t="shared" si="120"/>
        <v>4933.75</v>
      </c>
      <c r="AK636" s="22">
        <f t="shared" si="121"/>
        <v>170129</v>
      </c>
      <c r="AL636" s="20" t="s">
        <v>672</v>
      </c>
      <c r="AM636" s="20">
        <f>$AJ636*VLOOKUP($AL636,Sheet2!$C$1:$D$66,2,FALSE)</f>
        <v>2417.5374999999999</v>
      </c>
    </row>
    <row r="637" spans="1:39" x14ac:dyDescent="0.25">
      <c r="A637" s="1">
        <v>42466</v>
      </c>
      <c r="B637" s="2">
        <v>18349</v>
      </c>
      <c r="C637" s="3">
        <v>0</v>
      </c>
      <c r="D637" s="4">
        <v>2</v>
      </c>
      <c r="E637" s="5" t="s">
        <v>76</v>
      </c>
      <c r="F637" s="6">
        <v>1006.33</v>
      </c>
      <c r="G637" s="7" t="s">
        <v>22</v>
      </c>
      <c r="H637" s="8" t="s">
        <v>23</v>
      </c>
      <c r="I637" s="9">
        <v>62.206000000000003</v>
      </c>
      <c r="J637" s="6">
        <v>0</v>
      </c>
      <c r="K637" s="6">
        <v>144.30000000000001</v>
      </c>
      <c r="L637" s="6">
        <v>1803.95</v>
      </c>
      <c r="M637" s="6">
        <v>1948.25</v>
      </c>
      <c r="N637" s="10" t="s">
        <v>28</v>
      </c>
      <c r="O637" s="10" t="s">
        <v>161</v>
      </c>
      <c r="P637" s="11" t="s">
        <v>32</v>
      </c>
      <c r="Q637" s="11" t="s">
        <v>73</v>
      </c>
      <c r="R637" s="1">
        <v>42370</v>
      </c>
      <c r="S637" s="1">
        <v>42593</v>
      </c>
      <c r="T637" s="12" t="s">
        <v>25</v>
      </c>
      <c r="U637" s="13" t="s">
        <v>130</v>
      </c>
      <c r="V637" s="13" t="s">
        <v>114</v>
      </c>
      <c r="W637" t="s">
        <v>196</v>
      </c>
      <c r="X637" s="16" t="str">
        <f t="shared" si="122"/>
        <v xml:space="preserve">Mediacom (Switzerland) - CHE - Media Markt E-Commerce AG - 2016_2_Video_N_2016_CW11 - </v>
      </c>
      <c r="Y637" s="17" t="s">
        <v>410</v>
      </c>
      <c r="Z637" s="16" t="str">
        <f t="shared" si="123"/>
        <v>Mediacom (Switzerland)</v>
      </c>
      <c r="AA637" s="16" t="str">
        <f t="shared" si="124"/>
        <v>Mediacom (Switzerland) - CHE - Media Markt E-Commerce AG</v>
      </c>
      <c r="AB637" s="16" t="str">
        <f t="shared" si="125"/>
        <v>Xaxis TV_XAXIS-XT-ROLLS-F</v>
      </c>
      <c r="AC637" s="16" t="str">
        <f>VLOOKUP($U637,Sheet3!$A$1:$D$438,3,FALSE)</f>
        <v>15.03.2016</v>
      </c>
      <c r="AD637" s="16" t="str">
        <f>VLOOKUP($U637,Sheet3!$A$1:$D$438,4,FALSE)</f>
        <v>20.03.2016</v>
      </c>
      <c r="AE637" s="20" t="str">
        <f t="shared" si="126"/>
        <v>Xaxis TV_XAXIS-XT-ROLLS-F_März 2016</v>
      </c>
      <c r="AF637" s="20" t="s">
        <v>816</v>
      </c>
      <c r="AG637" s="20" t="str">
        <f t="shared" si="127"/>
        <v>Xaxis TV</v>
      </c>
      <c r="AH637" s="20" t="s">
        <v>420</v>
      </c>
      <c r="AI637" s="21">
        <f t="shared" si="119"/>
        <v>28.999614185126838</v>
      </c>
      <c r="AJ637" s="21">
        <f t="shared" si="120"/>
        <v>1803.95</v>
      </c>
      <c r="AK637" s="22">
        <f t="shared" si="121"/>
        <v>62206</v>
      </c>
      <c r="AL637" s="20" t="s">
        <v>672</v>
      </c>
      <c r="AM637" s="20">
        <f>$AJ637*VLOOKUP($AL637,Sheet2!$C$1:$D$66,2,FALSE)</f>
        <v>883.93550000000005</v>
      </c>
    </row>
    <row r="638" spans="1:39" x14ac:dyDescent="0.25">
      <c r="A638" s="1">
        <v>42466</v>
      </c>
      <c r="B638" s="2">
        <v>18349</v>
      </c>
      <c r="C638" s="3">
        <v>0</v>
      </c>
      <c r="D638" s="4">
        <v>3</v>
      </c>
      <c r="E638" s="5" t="s">
        <v>77</v>
      </c>
      <c r="F638" s="6">
        <v>176.3</v>
      </c>
      <c r="G638" s="7" t="s">
        <v>22</v>
      </c>
      <c r="H638" s="8" t="s">
        <v>23</v>
      </c>
      <c r="I638" s="9">
        <v>10.8</v>
      </c>
      <c r="J638" s="6">
        <v>0</v>
      </c>
      <c r="K638" s="6">
        <v>25.05</v>
      </c>
      <c r="L638" s="6">
        <v>313.2</v>
      </c>
      <c r="M638" s="6">
        <v>338.25</v>
      </c>
      <c r="N638" s="10" t="s">
        <v>28</v>
      </c>
      <c r="O638" s="10" t="s">
        <v>161</v>
      </c>
      <c r="P638" s="11" t="s">
        <v>32</v>
      </c>
      <c r="Q638" s="11" t="s">
        <v>73</v>
      </c>
      <c r="R638" s="1">
        <v>42370</v>
      </c>
      <c r="S638" s="1">
        <v>42593</v>
      </c>
      <c r="T638" s="12" t="s">
        <v>25</v>
      </c>
      <c r="U638" s="13" t="s">
        <v>130</v>
      </c>
      <c r="V638" s="13" t="s">
        <v>114</v>
      </c>
      <c r="W638" t="s">
        <v>196</v>
      </c>
      <c r="X638" s="16" t="str">
        <f t="shared" si="122"/>
        <v xml:space="preserve">Mediacom (Switzerland) - CHE - Media Markt E-Commerce AG - 2016_2_Video_N_2016_CW11 - </v>
      </c>
      <c r="Y638" s="17" t="s">
        <v>410</v>
      </c>
      <c r="Z638" s="16" t="str">
        <f t="shared" si="123"/>
        <v>Mediacom (Switzerland)</v>
      </c>
      <c r="AA638" s="16" t="str">
        <f t="shared" si="124"/>
        <v>Mediacom (Switzerland) - CHE - Media Markt E-Commerce AG</v>
      </c>
      <c r="AB638" s="16" t="str">
        <f t="shared" si="125"/>
        <v>Xaxis TV_XAXIS-XT-ROLLS-I</v>
      </c>
      <c r="AC638" s="16" t="str">
        <f>VLOOKUP($U638,Sheet3!$A$1:$D$438,3,FALSE)</f>
        <v>15.03.2016</v>
      </c>
      <c r="AD638" s="16" t="str">
        <f>VLOOKUP($U638,Sheet3!$A$1:$D$438,4,FALSE)</f>
        <v>20.03.2016</v>
      </c>
      <c r="AE638" s="20" t="str">
        <f t="shared" si="126"/>
        <v>Xaxis TV_XAXIS-XT-ROLLS-I_März 2016</v>
      </c>
      <c r="AF638" s="20" t="s">
        <v>816</v>
      </c>
      <c r="AG638" s="20" t="str">
        <f t="shared" si="127"/>
        <v>Xaxis TV</v>
      </c>
      <c r="AH638" s="20" t="s">
        <v>420</v>
      </c>
      <c r="AI638" s="21">
        <f t="shared" si="119"/>
        <v>28.999999999999996</v>
      </c>
      <c r="AJ638" s="21">
        <f t="shared" si="120"/>
        <v>313.2</v>
      </c>
      <c r="AK638" s="22">
        <f t="shared" si="121"/>
        <v>10800</v>
      </c>
      <c r="AL638" s="20" t="s">
        <v>672</v>
      </c>
      <c r="AM638" s="20">
        <f>$AJ638*VLOOKUP($AL638,Sheet2!$C$1:$D$66,2,FALSE)</f>
        <v>153.46799999999999</v>
      </c>
    </row>
    <row r="639" spans="1:39" x14ac:dyDescent="0.25">
      <c r="A639" s="1">
        <v>42466</v>
      </c>
      <c r="B639" s="2">
        <v>18350</v>
      </c>
      <c r="C639" s="3">
        <v>0</v>
      </c>
      <c r="D639" s="4">
        <v>4</v>
      </c>
      <c r="E639" s="5" t="s">
        <v>61</v>
      </c>
      <c r="F639" s="6">
        <v>228.19</v>
      </c>
      <c r="G639" s="7" t="s">
        <v>22</v>
      </c>
      <c r="H639" s="8" t="s">
        <v>23</v>
      </c>
      <c r="I639" s="9">
        <v>50</v>
      </c>
      <c r="J639" s="6">
        <v>0</v>
      </c>
      <c r="K639" s="6">
        <v>32</v>
      </c>
      <c r="L639" s="6">
        <v>400</v>
      </c>
      <c r="M639" s="6">
        <v>432</v>
      </c>
      <c r="N639" s="10" t="s">
        <v>28</v>
      </c>
      <c r="O639" s="10" t="s">
        <v>161</v>
      </c>
      <c r="P639" s="11" t="s">
        <v>32</v>
      </c>
      <c r="Q639" s="11" t="s">
        <v>52</v>
      </c>
      <c r="R639" s="1">
        <v>42370</v>
      </c>
      <c r="S639" s="1">
        <v>42593</v>
      </c>
      <c r="T639" s="12" t="s">
        <v>25</v>
      </c>
      <c r="U639" s="13" t="s">
        <v>119</v>
      </c>
      <c r="V639" s="13" t="s">
        <v>114</v>
      </c>
      <c r="W639" t="s">
        <v>196</v>
      </c>
      <c r="X639" s="16" t="str">
        <f t="shared" si="122"/>
        <v xml:space="preserve">Mediacom (Switzerland) - CHE - Media Markt E-Commerce AG - 2016_2_DIS_FlyerFlight_2016_CW12 - </v>
      </c>
      <c r="Y639" s="17" t="s">
        <v>410</v>
      </c>
      <c r="Z639" s="16" t="str">
        <f t="shared" si="123"/>
        <v>Mediacom (Switzerland)</v>
      </c>
      <c r="AA639" s="16" t="str">
        <f t="shared" si="124"/>
        <v>Mediacom (Switzerland) - CHE - Media Markt E-Commerce AG</v>
      </c>
      <c r="AB639" s="16" t="str">
        <f t="shared" si="125"/>
        <v>Xaxis Premium_XAXIS-XP-UAP-D</v>
      </c>
      <c r="AC639" s="16" t="str">
        <f>VLOOKUP($U639,Sheet3!$A$1:$D$438,3,FALSE)</f>
        <v>22.03.2016</v>
      </c>
      <c r="AD639" s="16" t="str">
        <f>VLOOKUP($U639,Sheet3!$A$1:$D$438,4,FALSE)</f>
        <v>26.03.2016</v>
      </c>
      <c r="AE639" s="20" t="str">
        <f t="shared" si="126"/>
        <v>Xaxis Premium_XAXIS-XP-UAP-D_März 2016</v>
      </c>
      <c r="AF639" s="20" t="s">
        <v>415</v>
      </c>
      <c r="AG639" s="20" t="str">
        <f t="shared" si="127"/>
        <v>Xaxis Premium</v>
      </c>
      <c r="AH639" s="20" t="s">
        <v>420</v>
      </c>
      <c r="AI639" s="21">
        <f t="shared" si="119"/>
        <v>8</v>
      </c>
      <c r="AJ639" s="21">
        <f t="shared" si="120"/>
        <v>400</v>
      </c>
      <c r="AK639" s="22">
        <f t="shared" si="121"/>
        <v>50000</v>
      </c>
      <c r="AL639" s="20" t="s">
        <v>667</v>
      </c>
      <c r="AM639" s="20">
        <f>$AJ639*VLOOKUP($AL639,Sheet2!$C$1:$D$66,2,FALSE)</f>
        <v>112.08559718847442</v>
      </c>
    </row>
    <row r="640" spans="1:39" x14ac:dyDescent="0.25">
      <c r="A640" s="1">
        <v>42466</v>
      </c>
      <c r="B640" s="2">
        <v>18350</v>
      </c>
      <c r="C640" s="3">
        <v>0</v>
      </c>
      <c r="D640" s="4">
        <v>10</v>
      </c>
      <c r="E640" s="5" t="s">
        <v>61</v>
      </c>
      <c r="F640" s="6">
        <v>593.29</v>
      </c>
      <c r="G640" s="7" t="s">
        <v>22</v>
      </c>
      <c r="H640" s="8" t="s">
        <v>23</v>
      </c>
      <c r="I640" s="9">
        <v>130</v>
      </c>
      <c r="J640" s="6">
        <v>0</v>
      </c>
      <c r="K640" s="6">
        <v>124.8</v>
      </c>
      <c r="L640" s="6">
        <v>1560</v>
      </c>
      <c r="M640" s="6">
        <v>1684.8</v>
      </c>
      <c r="N640" s="10" t="s">
        <v>28</v>
      </c>
      <c r="O640" s="10" t="s">
        <v>161</v>
      </c>
      <c r="P640" s="11" t="s">
        <v>32</v>
      </c>
      <c r="Q640" s="11" t="s">
        <v>52</v>
      </c>
      <c r="R640" s="1">
        <v>42370</v>
      </c>
      <c r="S640" s="1">
        <v>42593</v>
      </c>
      <c r="T640" s="12" t="s">
        <v>25</v>
      </c>
      <c r="U640" s="13" t="s">
        <v>119</v>
      </c>
      <c r="V640" s="13" t="s">
        <v>114</v>
      </c>
      <c r="W640" t="s">
        <v>196</v>
      </c>
      <c r="X640" s="16" t="str">
        <f t="shared" si="122"/>
        <v xml:space="preserve">Mediacom (Switzerland) - CHE - Media Markt E-Commerce AG - 2016_2_DIS_FlyerFlight_2016_CW12 - </v>
      </c>
      <c r="Y640" s="17" t="s">
        <v>410</v>
      </c>
      <c r="Z640" s="16" t="str">
        <f t="shared" si="123"/>
        <v>Mediacom (Switzerland)</v>
      </c>
      <c r="AA640" s="16" t="str">
        <f t="shared" si="124"/>
        <v>Mediacom (Switzerland) - CHE - Media Markt E-Commerce AG</v>
      </c>
      <c r="AB640" s="16" t="str">
        <f t="shared" si="125"/>
        <v>Xaxis Premium_XAXIS-XP-UAP-D</v>
      </c>
      <c r="AC640" s="16" t="str">
        <f>VLOOKUP($U640,Sheet3!$A$1:$D$438,3,FALSE)</f>
        <v>22.03.2016</v>
      </c>
      <c r="AD640" s="16" t="str">
        <f>VLOOKUP($U640,Sheet3!$A$1:$D$438,4,FALSE)</f>
        <v>26.03.2016</v>
      </c>
      <c r="AE640" s="20" t="str">
        <f t="shared" si="126"/>
        <v>Xaxis Premium_XAXIS-XP-UAP-D_März 2016</v>
      </c>
      <c r="AF640" s="20" t="s">
        <v>415</v>
      </c>
      <c r="AG640" s="20" t="str">
        <f t="shared" si="127"/>
        <v>Xaxis Premium</v>
      </c>
      <c r="AH640" s="20" t="s">
        <v>420</v>
      </c>
      <c r="AI640" s="21">
        <f t="shared" si="119"/>
        <v>12</v>
      </c>
      <c r="AJ640" s="21">
        <f t="shared" si="120"/>
        <v>1560</v>
      </c>
      <c r="AK640" s="22">
        <f t="shared" si="121"/>
        <v>130000</v>
      </c>
      <c r="AL640" s="20" t="s">
        <v>667</v>
      </c>
      <c r="AM640" s="20">
        <f>$AJ640*VLOOKUP($AL640,Sheet2!$C$1:$D$66,2,FALSE)</f>
        <v>437.13382903505021</v>
      </c>
    </row>
    <row r="641" spans="1:39" x14ac:dyDescent="0.25">
      <c r="A641" s="1">
        <v>42466</v>
      </c>
      <c r="B641" s="2">
        <v>18350</v>
      </c>
      <c r="C641" s="3">
        <v>0</v>
      </c>
      <c r="D641" s="4">
        <v>5</v>
      </c>
      <c r="E641" s="5" t="s">
        <v>63</v>
      </c>
      <c r="F641" s="6">
        <v>91.92</v>
      </c>
      <c r="G641" s="7" t="s">
        <v>22</v>
      </c>
      <c r="H641" s="8" t="s">
        <v>23</v>
      </c>
      <c r="I641" s="9">
        <v>20</v>
      </c>
      <c r="J641" s="6">
        <v>0</v>
      </c>
      <c r="K641" s="6">
        <v>12.8</v>
      </c>
      <c r="L641" s="6">
        <v>160</v>
      </c>
      <c r="M641" s="6">
        <v>172.8</v>
      </c>
      <c r="N641" s="10" t="s">
        <v>28</v>
      </c>
      <c r="O641" s="10" t="s">
        <v>161</v>
      </c>
      <c r="P641" s="11" t="s">
        <v>32</v>
      </c>
      <c r="Q641" s="11" t="s">
        <v>52</v>
      </c>
      <c r="R641" s="1">
        <v>42370</v>
      </c>
      <c r="S641" s="1">
        <v>42593</v>
      </c>
      <c r="T641" s="12" t="s">
        <v>25</v>
      </c>
      <c r="U641" s="13" t="s">
        <v>119</v>
      </c>
      <c r="V641" s="13" t="s">
        <v>114</v>
      </c>
      <c r="W641" t="s">
        <v>196</v>
      </c>
      <c r="X641" s="16" t="str">
        <f t="shared" si="122"/>
        <v xml:space="preserve">Mediacom (Switzerland) - CHE - Media Markt E-Commerce AG - 2016_2_DIS_FlyerFlight_2016_CW12 - </v>
      </c>
      <c r="Y641" s="17" t="s">
        <v>410</v>
      </c>
      <c r="Z641" s="16" t="str">
        <f t="shared" si="123"/>
        <v>Mediacom (Switzerland)</v>
      </c>
      <c r="AA641" s="16" t="str">
        <f t="shared" si="124"/>
        <v>Mediacom (Switzerland) - CHE - Media Markt E-Commerce AG</v>
      </c>
      <c r="AB641" s="16" t="str">
        <f t="shared" si="125"/>
        <v>Xaxis Premium_XAXIS-XP-UAP-F</v>
      </c>
      <c r="AC641" s="16" t="str">
        <f>VLOOKUP($U641,Sheet3!$A$1:$D$438,3,FALSE)</f>
        <v>22.03.2016</v>
      </c>
      <c r="AD641" s="16" t="str">
        <f>VLOOKUP($U641,Sheet3!$A$1:$D$438,4,FALSE)</f>
        <v>26.03.2016</v>
      </c>
      <c r="AE641" s="20" t="str">
        <f t="shared" si="126"/>
        <v>Xaxis Premium_XAXIS-XP-UAP-F_März 2016</v>
      </c>
      <c r="AF641" s="20" t="s">
        <v>415</v>
      </c>
      <c r="AG641" s="20" t="str">
        <f t="shared" si="127"/>
        <v>Xaxis Premium</v>
      </c>
      <c r="AH641" s="20" t="s">
        <v>420</v>
      </c>
      <c r="AI641" s="21">
        <f t="shared" si="119"/>
        <v>8</v>
      </c>
      <c r="AJ641" s="21">
        <f t="shared" si="120"/>
        <v>160</v>
      </c>
      <c r="AK641" s="22">
        <f t="shared" si="121"/>
        <v>20000</v>
      </c>
      <c r="AL641" s="20" t="s">
        <v>667</v>
      </c>
      <c r="AM641" s="20">
        <f>$AJ641*VLOOKUP($AL641,Sheet2!$C$1:$D$66,2,FALSE)</f>
        <v>44.834238875389765</v>
      </c>
    </row>
    <row r="642" spans="1:39" x14ac:dyDescent="0.25">
      <c r="A642" s="1">
        <v>42466</v>
      </c>
      <c r="B642" s="2">
        <v>18350</v>
      </c>
      <c r="C642" s="3">
        <v>0</v>
      </c>
      <c r="D642" s="4">
        <v>11</v>
      </c>
      <c r="E642" s="5" t="s">
        <v>63</v>
      </c>
      <c r="F642" s="6">
        <v>218.31</v>
      </c>
      <c r="G642" s="7" t="s">
        <v>22</v>
      </c>
      <c r="H642" s="8" t="s">
        <v>23</v>
      </c>
      <c r="I642" s="9">
        <v>47.5</v>
      </c>
      <c r="J642" s="6">
        <v>0</v>
      </c>
      <c r="K642" s="6">
        <v>45.6</v>
      </c>
      <c r="L642" s="6">
        <v>570</v>
      </c>
      <c r="M642" s="6">
        <v>615.6</v>
      </c>
      <c r="N642" s="10" t="s">
        <v>28</v>
      </c>
      <c r="O642" s="10" t="s">
        <v>161</v>
      </c>
      <c r="P642" s="11" t="s">
        <v>32</v>
      </c>
      <c r="Q642" s="11" t="s">
        <v>52</v>
      </c>
      <c r="R642" s="1">
        <v>42370</v>
      </c>
      <c r="S642" s="1">
        <v>42593</v>
      </c>
      <c r="T642" s="12" t="s">
        <v>25</v>
      </c>
      <c r="U642" s="13" t="s">
        <v>119</v>
      </c>
      <c r="V642" s="13" t="s">
        <v>114</v>
      </c>
      <c r="W642" t="s">
        <v>196</v>
      </c>
      <c r="X642" s="16" t="str">
        <f t="shared" si="122"/>
        <v xml:space="preserve">Mediacom (Switzerland) - CHE - Media Markt E-Commerce AG - 2016_2_DIS_FlyerFlight_2016_CW12 - </v>
      </c>
      <c r="Y642" s="17" t="s">
        <v>410</v>
      </c>
      <c r="Z642" s="16" t="str">
        <f t="shared" si="123"/>
        <v>Mediacom (Switzerland)</v>
      </c>
      <c r="AA642" s="16" t="str">
        <f t="shared" si="124"/>
        <v>Mediacom (Switzerland) - CHE - Media Markt E-Commerce AG</v>
      </c>
      <c r="AB642" s="16" t="str">
        <f t="shared" si="125"/>
        <v>Xaxis Premium_XAXIS-XP-UAP-F</v>
      </c>
      <c r="AC642" s="16" t="str">
        <f>VLOOKUP($U642,Sheet3!$A$1:$D$438,3,FALSE)</f>
        <v>22.03.2016</v>
      </c>
      <c r="AD642" s="16" t="str">
        <f>VLOOKUP($U642,Sheet3!$A$1:$D$438,4,FALSE)</f>
        <v>26.03.2016</v>
      </c>
      <c r="AE642" s="20" t="str">
        <f t="shared" si="126"/>
        <v>Xaxis Premium_XAXIS-XP-UAP-F_März 2016</v>
      </c>
      <c r="AF642" s="20" t="s">
        <v>415</v>
      </c>
      <c r="AG642" s="20" t="str">
        <f t="shared" si="127"/>
        <v>Xaxis Premium</v>
      </c>
      <c r="AH642" s="20" t="s">
        <v>420</v>
      </c>
      <c r="AI642" s="21">
        <f t="shared" si="119"/>
        <v>12</v>
      </c>
      <c r="AJ642" s="21">
        <f t="shared" si="120"/>
        <v>570</v>
      </c>
      <c r="AK642" s="22">
        <f t="shared" si="121"/>
        <v>47500</v>
      </c>
      <c r="AL642" s="20" t="s">
        <v>667</v>
      </c>
      <c r="AM642" s="20">
        <f>$AJ642*VLOOKUP($AL642,Sheet2!$C$1:$D$66,2,FALSE)</f>
        <v>159.72197599357605</v>
      </c>
    </row>
    <row r="643" spans="1:39" x14ac:dyDescent="0.25">
      <c r="A643" s="1">
        <v>42466</v>
      </c>
      <c r="B643" s="2">
        <v>18350</v>
      </c>
      <c r="C643" s="3">
        <v>0</v>
      </c>
      <c r="D643" s="4">
        <v>6</v>
      </c>
      <c r="E643" s="5" t="s">
        <v>64</v>
      </c>
      <c r="F643" s="6">
        <v>5.84</v>
      </c>
      <c r="G643" s="7" t="s">
        <v>22</v>
      </c>
      <c r="H643" s="8" t="s">
        <v>23</v>
      </c>
      <c r="I643" s="9">
        <v>2.9</v>
      </c>
      <c r="J643" s="6">
        <v>0</v>
      </c>
      <c r="K643" s="6">
        <v>1.85</v>
      </c>
      <c r="L643" s="6">
        <v>23.2</v>
      </c>
      <c r="M643" s="6">
        <v>25.05</v>
      </c>
      <c r="N643" s="10" t="s">
        <v>28</v>
      </c>
      <c r="O643" s="10" t="s">
        <v>161</v>
      </c>
      <c r="P643" s="11" t="s">
        <v>32</v>
      </c>
      <c r="Q643" s="11" t="s">
        <v>52</v>
      </c>
      <c r="R643" s="1">
        <v>42370</v>
      </c>
      <c r="S643" s="1">
        <v>42593</v>
      </c>
      <c r="T643" s="12" t="s">
        <v>25</v>
      </c>
      <c r="U643" s="13" t="s">
        <v>119</v>
      </c>
      <c r="V643" s="13" t="s">
        <v>114</v>
      </c>
      <c r="W643" t="s">
        <v>196</v>
      </c>
      <c r="X643" s="16" t="str">
        <f t="shared" si="122"/>
        <v xml:space="preserve">Mediacom (Switzerland) - CHE - Media Markt E-Commerce AG - 2016_2_DIS_FlyerFlight_2016_CW12 - </v>
      </c>
      <c r="Y643" s="17" t="s">
        <v>410</v>
      </c>
      <c r="Z643" s="16" t="str">
        <f t="shared" si="123"/>
        <v>Mediacom (Switzerland)</v>
      </c>
      <c r="AA643" s="16" t="str">
        <f t="shared" si="124"/>
        <v>Mediacom (Switzerland) - CHE - Media Markt E-Commerce AG</v>
      </c>
      <c r="AB643" s="16" t="str">
        <f t="shared" si="125"/>
        <v>Xaxis Premium_XAXIS-XP-UAP-I</v>
      </c>
      <c r="AC643" s="16" t="str">
        <f>VLOOKUP($U643,Sheet3!$A$1:$D$438,3,FALSE)</f>
        <v>22.03.2016</v>
      </c>
      <c r="AD643" s="16" t="str">
        <f>VLOOKUP($U643,Sheet3!$A$1:$D$438,4,FALSE)</f>
        <v>26.03.2016</v>
      </c>
      <c r="AE643" s="20" t="str">
        <f t="shared" si="126"/>
        <v>Xaxis Premium_XAXIS-XP-UAP-I_März 2016</v>
      </c>
      <c r="AF643" s="20" t="s">
        <v>415</v>
      </c>
      <c r="AG643" s="20" t="str">
        <f t="shared" si="127"/>
        <v>Xaxis Premium</v>
      </c>
      <c r="AH643" s="20" t="s">
        <v>420</v>
      </c>
      <c r="AI643" s="21">
        <f t="shared" si="119"/>
        <v>8</v>
      </c>
      <c r="AJ643" s="21">
        <f t="shared" si="120"/>
        <v>23.2</v>
      </c>
      <c r="AK643" s="22">
        <f t="shared" si="121"/>
        <v>2900</v>
      </c>
      <c r="AL643" s="20" t="s">
        <v>667</v>
      </c>
      <c r="AM643" s="20">
        <f>$AJ643*VLOOKUP($AL643,Sheet2!$C$1:$D$66,2,FALSE)</f>
        <v>6.5009646369315162</v>
      </c>
    </row>
    <row r="644" spans="1:39" x14ac:dyDescent="0.25">
      <c r="A644" s="1">
        <v>42466</v>
      </c>
      <c r="B644" s="2">
        <v>18350</v>
      </c>
      <c r="C644" s="3">
        <v>0</v>
      </c>
      <c r="D644" s="4">
        <v>12</v>
      </c>
      <c r="E644" s="5" t="s">
        <v>64</v>
      </c>
      <c r="F644" s="6">
        <v>20.13</v>
      </c>
      <c r="G644" s="7" t="s">
        <v>22</v>
      </c>
      <c r="H644" s="8" t="s">
        <v>23</v>
      </c>
      <c r="I644" s="9">
        <v>10</v>
      </c>
      <c r="J644" s="6">
        <v>0</v>
      </c>
      <c r="K644" s="6">
        <v>9.6</v>
      </c>
      <c r="L644" s="6">
        <v>120</v>
      </c>
      <c r="M644" s="6">
        <v>129.6</v>
      </c>
      <c r="N644" s="10" t="s">
        <v>28</v>
      </c>
      <c r="O644" s="10" t="s">
        <v>161</v>
      </c>
      <c r="P644" s="11" t="s">
        <v>32</v>
      </c>
      <c r="Q644" s="11" t="s">
        <v>52</v>
      </c>
      <c r="R644" s="1">
        <v>42370</v>
      </c>
      <c r="S644" s="1">
        <v>42593</v>
      </c>
      <c r="T644" s="12" t="s">
        <v>25</v>
      </c>
      <c r="U644" s="13" t="s">
        <v>119</v>
      </c>
      <c r="V644" s="13" t="s">
        <v>114</v>
      </c>
      <c r="W644" t="s">
        <v>196</v>
      </c>
      <c r="X644" s="16" t="str">
        <f t="shared" si="122"/>
        <v xml:space="preserve">Mediacom (Switzerland) - CHE - Media Markt E-Commerce AG - 2016_2_DIS_FlyerFlight_2016_CW12 - </v>
      </c>
      <c r="Y644" s="17" t="s">
        <v>410</v>
      </c>
      <c r="Z644" s="16" t="str">
        <f t="shared" si="123"/>
        <v>Mediacom (Switzerland)</v>
      </c>
      <c r="AA644" s="16" t="str">
        <f t="shared" si="124"/>
        <v>Mediacom (Switzerland) - CHE - Media Markt E-Commerce AG</v>
      </c>
      <c r="AB644" s="16" t="str">
        <f t="shared" si="125"/>
        <v>Xaxis Premium_XAXIS-XP-UAP-I</v>
      </c>
      <c r="AC644" s="16" t="str">
        <f>VLOOKUP($U644,Sheet3!$A$1:$D$438,3,FALSE)</f>
        <v>22.03.2016</v>
      </c>
      <c r="AD644" s="16" t="str">
        <f>VLOOKUP($U644,Sheet3!$A$1:$D$438,4,FALSE)</f>
        <v>26.03.2016</v>
      </c>
      <c r="AE644" s="20" t="str">
        <f t="shared" si="126"/>
        <v>Xaxis Premium_XAXIS-XP-UAP-I_März 2016</v>
      </c>
      <c r="AF644" s="20" t="s">
        <v>415</v>
      </c>
      <c r="AG644" s="20" t="str">
        <f t="shared" si="127"/>
        <v>Xaxis Premium</v>
      </c>
      <c r="AH644" s="20" t="s">
        <v>420</v>
      </c>
      <c r="AI644" s="21">
        <f t="shared" si="119"/>
        <v>12</v>
      </c>
      <c r="AJ644" s="21">
        <f t="shared" si="120"/>
        <v>120</v>
      </c>
      <c r="AK644" s="22">
        <f t="shared" si="121"/>
        <v>10000</v>
      </c>
      <c r="AL644" s="20" t="s">
        <v>667</v>
      </c>
      <c r="AM644" s="20">
        <f>$AJ644*VLOOKUP($AL644,Sheet2!$C$1:$D$66,2,FALSE)</f>
        <v>33.625679156542326</v>
      </c>
    </row>
    <row r="645" spans="1:39" x14ac:dyDescent="0.25">
      <c r="A645" s="1">
        <v>42466</v>
      </c>
      <c r="B645" s="2">
        <v>18350</v>
      </c>
      <c r="C645" s="3">
        <v>0</v>
      </c>
      <c r="D645" s="4">
        <v>1</v>
      </c>
      <c r="E645" s="5" t="s">
        <v>41</v>
      </c>
      <c r="F645" s="6">
        <v>283.55</v>
      </c>
      <c r="G645" s="7" t="s">
        <v>22</v>
      </c>
      <c r="H645" s="8" t="s">
        <v>23</v>
      </c>
      <c r="I645" s="9">
        <v>30</v>
      </c>
      <c r="J645" s="6">
        <v>0</v>
      </c>
      <c r="K645" s="6">
        <v>62.4</v>
      </c>
      <c r="L645" s="6">
        <v>780</v>
      </c>
      <c r="M645" s="6">
        <v>842.4</v>
      </c>
      <c r="N645" s="10" t="s">
        <v>28</v>
      </c>
      <c r="O645" s="10" t="s">
        <v>161</v>
      </c>
      <c r="P645" s="11" t="s">
        <v>32</v>
      </c>
      <c r="Q645" s="11" t="s">
        <v>37</v>
      </c>
      <c r="R645" s="1">
        <v>42370</v>
      </c>
      <c r="S645" s="1">
        <v>42593</v>
      </c>
      <c r="T645" s="12" t="s">
        <v>25</v>
      </c>
      <c r="U645" s="13" t="s">
        <v>119</v>
      </c>
      <c r="V645" s="13" t="s">
        <v>114</v>
      </c>
      <c r="W645" t="s">
        <v>196</v>
      </c>
      <c r="X645" s="16" t="str">
        <f t="shared" si="122"/>
        <v xml:space="preserve">Mediacom (Switzerland) - CHE - Media Markt E-Commerce AG - 2016_2_DIS_FlyerFlight_2016_CW12 - </v>
      </c>
      <c r="Y645" s="17" t="s">
        <v>410</v>
      </c>
      <c r="Z645" s="16" t="str">
        <f t="shared" si="123"/>
        <v>Mediacom (Switzerland)</v>
      </c>
      <c r="AA645" s="16" t="str">
        <f t="shared" si="124"/>
        <v>Mediacom (Switzerland) - CHE - Media Markt E-Commerce AG</v>
      </c>
      <c r="AB645" s="16" t="str">
        <f t="shared" si="125"/>
        <v>Xaxis Mobile_XAXIS-XM-MRT-D</v>
      </c>
      <c r="AC645" s="16" t="str">
        <f>VLOOKUP($U645,Sheet3!$A$1:$D$438,3,FALSE)</f>
        <v>22.03.2016</v>
      </c>
      <c r="AD645" s="16" t="str">
        <f>VLOOKUP($U645,Sheet3!$A$1:$D$438,4,FALSE)</f>
        <v>26.03.2016</v>
      </c>
      <c r="AE645" s="20" t="str">
        <f t="shared" si="126"/>
        <v>Xaxis Mobile_XAXIS-XM-MRT-D_März 2016</v>
      </c>
      <c r="AF645" s="20" t="s">
        <v>416</v>
      </c>
      <c r="AG645" s="20" t="str">
        <f t="shared" si="127"/>
        <v>Xaxis Mobile</v>
      </c>
      <c r="AH645" s="20" t="s">
        <v>420</v>
      </c>
      <c r="AI645" s="21">
        <f t="shared" si="119"/>
        <v>26</v>
      </c>
      <c r="AJ645" s="21">
        <f t="shared" si="120"/>
        <v>780</v>
      </c>
      <c r="AK645" s="22">
        <f t="shared" si="121"/>
        <v>30000</v>
      </c>
      <c r="AL645" s="20" t="s">
        <v>674</v>
      </c>
      <c r="AM645" s="20">
        <f>$AJ645*VLOOKUP($AL645,Sheet2!$C$1:$D$66,2,FALSE)</f>
        <v>187.2</v>
      </c>
    </row>
    <row r="646" spans="1:39" x14ac:dyDescent="0.25">
      <c r="A646" s="1">
        <v>42466</v>
      </c>
      <c r="B646" s="2">
        <v>18350</v>
      </c>
      <c r="C646" s="3">
        <v>0</v>
      </c>
      <c r="D646" s="4">
        <v>7</v>
      </c>
      <c r="E646" s="5" t="s">
        <v>41</v>
      </c>
      <c r="F646" s="6">
        <v>270.79000000000002</v>
      </c>
      <c r="G646" s="7" t="s">
        <v>22</v>
      </c>
      <c r="H646" s="8" t="s">
        <v>23</v>
      </c>
      <c r="I646" s="9">
        <v>28.65</v>
      </c>
      <c r="J646" s="6">
        <v>0</v>
      </c>
      <c r="K646" s="6">
        <v>68.75</v>
      </c>
      <c r="L646" s="6">
        <v>859.5</v>
      </c>
      <c r="M646" s="6">
        <v>928.25</v>
      </c>
      <c r="N646" s="10" t="s">
        <v>28</v>
      </c>
      <c r="O646" s="10" t="s">
        <v>161</v>
      </c>
      <c r="P646" s="11" t="s">
        <v>32</v>
      </c>
      <c r="Q646" s="11" t="s">
        <v>37</v>
      </c>
      <c r="R646" s="1">
        <v>42370</v>
      </c>
      <c r="S646" s="1">
        <v>42593</v>
      </c>
      <c r="T646" s="12" t="s">
        <v>25</v>
      </c>
      <c r="U646" s="13" t="s">
        <v>119</v>
      </c>
      <c r="V646" s="13" t="s">
        <v>114</v>
      </c>
      <c r="W646" t="s">
        <v>196</v>
      </c>
      <c r="X646" s="16" t="str">
        <f t="shared" si="122"/>
        <v xml:space="preserve">Mediacom (Switzerland) - CHE - Media Markt E-Commerce AG - 2016_2_DIS_FlyerFlight_2016_CW12 - </v>
      </c>
      <c r="Y646" s="17" t="s">
        <v>410</v>
      </c>
      <c r="Z646" s="16" t="str">
        <f t="shared" si="123"/>
        <v>Mediacom (Switzerland)</v>
      </c>
      <c r="AA646" s="16" t="str">
        <f t="shared" si="124"/>
        <v>Mediacom (Switzerland) - CHE - Media Markt E-Commerce AG</v>
      </c>
      <c r="AB646" s="16" t="str">
        <f t="shared" si="125"/>
        <v>Xaxis Mobile_XAXIS-XM-MRT-D</v>
      </c>
      <c r="AC646" s="16" t="str">
        <f>VLOOKUP($U646,Sheet3!$A$1:$D$438,3,FALSE)</f>
        <v>22.03.2016</v>
      </c>
      <c r="AD646" s="16" t="str">
        <f>VLOOKUP($U646,Sheet3!$A$1:$D$438,4,FALSE)</f>
        <v>26.03.2016</v>
      </c>
      <c r="AE646" s="20" t="str">
        <f t="shared" si="126"/>
        <v>Xaxis Mobile_XAXIS-XM-MRT-D_März 2016</v>
      </c>
      <c r="AF646" s="20" t="s">
        <v>416</v>
      </c>
      <c r="AG646" s="20" t="str">
        <f t="shared" si="127"/>
        <v>Xaxis Mobile</v>
      </c>
      <c r="AH646" s="20" t="s">
        <v>420</v>
      </c>
      <c r="AI646" s="21">
        <f t="shared" si="119"/>
        <v>30</v>
      </c>
      <c r="AJ646" s="21">
        <f t="shared" si="120"/>
        <v>859.5</v>
      </c>
      <c r="AK646" s="22">
        <f t="shared" si="121"/>
        <v>28650</v>
      </c>
      <c r="AL646" s="20" t="s">
        <v>674</v>
      </c>
      <c r="AM646" s="20">
        <f>$AJ646*VLOOKUP($AL646,Sheet2!$C$1:$D$66,2,FALSE)</f>
        <v>206.28</v>
      </c>
    </row>
    <row r="647" spans="1:39" x14ac:dyDescent="0.25">
      <c r="A647" s="1">
        <v>42466</v>
      </c>
      <c r="B647" s="2">
        <v>18350</v>
      </c>
      <c r="C647" s="3">
        <v>0</v>
      </c>
      <c r="D647" s="4">
        <v>2</v>
      </c>
      <c r="E647" s="5" t="s">
        <v>45</v>
      </c>
      <c r="F647" s="6">
        <v>38.6</v>
      </c>
      <c r="G647" s="7" t="s">
        <v>22</v>
      </c>
      <c r="H647" s="8" t="s">
        <v>23</v>
      </c>
      <c r="I647" s="9">
        <v>10</v>
      </c>
      <c r="J647" s="6">
        <v>0</v>
      </c>
      <c r="K647" s="6">
        <v>20.8</v>
      </c>
      <c r="L647" s="6">
        <v>260</v>
      </c>
      <c r="M647" s="6">
        <v>280.8</v>
      </c>
      <c r="N647" s="10" t="s">
        <v>28</v>
      </c>
      <c r="O647" s="10" t="s">
        <v>161</v>
      </c>
      <c r="P647" s="11" t="s">
        <v>32</v>
      </c>
      <c r="Q647" s="11" t="s">
        <v>37</v>
      </c>
      <c r="R647" s="1">
        <v>42370</v>
      </c>
      <c r="S647" s="1">
        <v>42593</v>
      </c>
      <c r="T647" s="12" t="s">
        <v>25</v>
      </c>
      <c r="U647" s="13" t="s">
        <v>119</v>
      </c>
      <c r="V647" s="13" t="s">
        <v>114</v>
      </c>
      <c r="W647" t="s">
        <v>196</v>
      </c>
      <c r="X647" s="16" t="str">
        <f t="shared" si="122"/>
        <v xml:space="preserve">Mediacom (Switzerland) - CHE - Media Markt E-Commerce AG - 2016_2_DIS_FlyerFlight_2016_CW12 - </v>
      </c>
      <c r="Y647" s="17" t="s">
        <v>410</v>
      </c>
      <c r="Z647" s="16" t="str">
        <f t="shared" si="123"/>
        <v>Mediacom (Switzerland)</v>
      </c>
      <c r="AA647" s="16" t="str">
        <f t="shared" si="124"/>
        <v>Mediacom (Switzerland) - CHE - Media Markt E-Commerce AG</v>
      </c>
      <c r="AB647" s="16" t="str">
        <f t="shared" si="125"/>
        <v>Xaxis Mobile_XAXIS-XM-MRT-F</v>
      </c>
      <c r="AC647" s="16" t="str">
        <f>VLOOKUP($U647,Sheet3!$A$1:$D$438,3,FALSE)</f>
        <v>22.03.2016</v>
      </c>
      <c r="AD647" s="16" t="str">
        <f>VLOOKUP($U647,Sheet3!$A$1:$D$438,4,FALSE)</f>
        <v>26.03.2016</v>
      </c>
      <c r="AE647" s="20" t="str">
        <f t="shared" si="126"/>
        <v>Xaxis Mobile_XAXIS-XM-MRT-F_März 2016</v>
      </c>
      <c r="AF647" s="20" t="s">
        <v>416</v>
      </c>
      <c r="AG647" s="20" t="str">
        <f t="shared" si="127"/>
        <v>Xaxis Mobile</v>
      </c>
      <c r="AH647" s="20" t="s">
        <v>420</v>
      </c>
      <c r="AI647" s="21">
        <f t="shared" si="119"/>
        <v>26</v>
      </c>
      <c r="AJ647" s="21">
        <f t="shared" si="120"/>
        <v>260</v>
      </c>
      <c r="AK647" s="22">
        <f t="shared" si="121"/>
        <v>10000</v>
      </c>
      <c r="AL647" s="20" t="s">
        <v>674</v>
      </c>
      <c r="AM647" s="20">
        <f>$AJ647*VLOOKUP($AL647,Sheet2!$C$1:$D$66,2,FALSE)</f>
        <v>62.4</v>
      </c>
    </row>
    <row r="648" spans="1:39" x14ac:dyDescent="0.25">
      <c r="A648" s="1">
        <v>42466</v>
      </c>
      <c r="B648" s="2">
        <v>18350</v>
      </c>
      <c r="C648" s="3">
        <v>0</v>
      </c>
      <c r="D648" s="4">
        <v>8</v>
      </c>
      <c r="E648" s="5" t="s">
        <v>45</v>
      </c>
      <c r="F648" s="6">
        <v>38.6</v>
      </c>
      <c r="G648" s="7" t="s">
        <v>22</v>
      </c>
      <c r="H648" s="8" t="s">
        <v>23</v>
      </c>
      <c r="I648" s="9">
        <v>10</v>
      </c>
      <c r="J648" s="6">
        <v>0</v>
      </c>
      <c r="K648" s="6">
        <v>24</v>
      </c>
      <c r="L648" s="6">
        <v>300</v>
      </c>
      <c r="M648" s="6">
        <v>324</v>
      </c>
      <c r="N648" s="10" t="s">
        <v>28</v>
      </c>
      <c r="O648" s="10" t="s">
        <v>161</v>
      </c>
      <c r="P648" s="11" t="s">
        <v>32</v>
      </c>
      <c r="Q648" s="11" t="s">
        <v>37</v>
      </c>
      <c r="R648" s="1">
        <v>42370</v>
      </c>
      <c r="S648" s="1">
        <v>42593</v>
      </c>
      <c r="T648" s="12" t="s">
        <v>25</v>
      </c>
      <c r="U648" s="13" t="s">
        <v>119</v>
      </c>
      <c r="V648" s="13" t="s">
        <v>114</v>
      </c>
      <c r="W648" t="s">
        <v>196</v>
      </c>
      <c r="X648" s="16" t="str">
        <f t="shared" si="122"/>
        <v xml:space="preserve">Mediacom (Switzerland) - CHE - Media Markt E-Commerce AG - 2016_2_DIS_FlyerFlight_2016_CW12 - </v>
      </c>
      <c r="Y648" s="17" t="s">
        <v>410</v>
      </c>
      <c r="Z648" s="16" t="str">
        <f t="shared" si="123"/>
        <v>Mediacom (Switzerland)</v>
      </c>
      <c r="AA648" s="16" t="str">
        <f t="shared" si="124"/>
        <v>Mediacom (Switzerland) - CHE - Media Markt E-Commerce AG</v>
      </c>
      <c r="AB648" s="16" t="str">
        <f t="shared" si="125"/>
        <v>Xaxis Mobile_XAXIS-XM-MRT-F</v>
      </c>
      <c r="AC648" s="16" t="str">
        <f>VLOOKUP($U648,Sheet3!$A$1:$D$438,3,FALSE)</f>
        <v>22.03.2016</v>
      </c>
      <c r="AD648" s="16" t="str">
        <f>VLOOKUP($U648,Sheet3!$A$1:$D$438,4,FALSE)</f>
        <v>26.03.2016</v>
      </c>
      <c r="AE648" s="20" t="str">
        <f t="shared" si="126"/>
        <v>Xaxis Mobile_XAXIS-XM-MRT-F_März 2016</v>
      </c>
      <c r="AF648" s="20" t="s">
        <v>416</v>
      </c>
      <c r="AG648" s="20" t="str">
        <f t="shared" si="127"/>
        <v>Xaxis Mobile</v>
      </c>
      <c r="AH648" s="20" t="s">
        <v>420</v>
      </c>
      <c r="AI648" s="21">
        <f t="shared" si="119"/>
        <v>30</v>
      </c>
      <c r="AJ648" s="21">
        <f t="shared" si="120"/>
        <v>300</v>
      </c>
      <c r="AK648" s="22">
        <f t="shared" si="121"/>
        <v>10000</v>
      </c>
      <c r="AL648" s="20" t="s">
        <v>674</v>
      </c>
      <c r="AM648" s="20">
        <f>$AJ648*VLOOKUP($AL648,Sheet2!$C$1:$D$66,2,FALSE)</f>
        <v>72</v>
      </c>
    </row>
    <row r="649" spans="1:39" x14ac:dyDescent="0.25">
      <c r="A649" s="1">
        <v>42466</v>
      </c>
      <c r="B649" s="2">
        <v>18350</v>
      </c>
      <c r="C649" s="3">
        <v>0</v>
      </c>
      <c r="D649" s="4">
        <v>3</v>
      </c>
      <c r="E649" s="5" t="s">
        <v>46</v>
      </c>
      <c r="F649" s="6">
        <v>19.27</v>
      </c>
      <c r="G649" s="7" t="s">
        <v>22</v>
      </c>
      <c r="H649" s="8" t="s">
        <v>23</v>
      </c>
      <c r="I649" s="9">
        <v>2</v>
      </c>
      <c r="J649" s="6">
        <v>0</v>
      </c>
      <c r="K649" s="6">
        <v>4.1500000000000004</v>
      </c>
      <c r="L649" s="6">
        <v>52</v>
      </c>
      <c r="M649" s="6">
        <v>56.15</v>
      </c>
      <c r="N649" s="10" t="s">
        <v>28</v>
      </c>
      <c r="O649" s="10" t="s">
        <v>161</v>
      </c>
      <c r="P649" s="11" t="s">
        <v>32</v>
      </c>
      <c r="Q649" s="11" t="s">
        <v>37</v>
      </c>
      <c r="R649" s="1">
        <v>42370</v>
      </c>
      <c r="S649" s="1">
        <v>42593</v>
      </c>
      <c r="T649" s="12" t="s">
        <v>25</v>
      </c>
      <c r="U649" s="13" t="s">
        <v>119</v>
      </c>
      <c r="V649" s="13" t="s">
        <v>114</v>
      </c>
      <c r="W649" t="s">
        <v>196</v>
      </c>
      <c r="X649" s="16" t="str">
        <f t="shared" si="122"/>
        <v xml:space="preserve">Mediacom (Switzerland) - CHE - Media Markt E-Commerce AG - 2016_2_DIS_FlyerFlight_2016_CW12 - </v>
      </c>
      <c r="Y649" s="17" t="s">
        <v>410</v>
      </c>
      <c r="Z649" s="16" t="str">
        <f t="shared" si="123"/>
        <v>Mediacom (Switzerland)</v>
      </c>
      <c r="AA649" s="16" t="str">
        <f t="shared" si="124"/>
        <v>Mediacom (Switzerland) - CHE - Media Markt E-Commerce AG</v>
      </c>
      <c r="AB649" s="16" t="str">
        <f t="shared" si="125"/>
        <v>Xaxis Mobile_XAXIS-XM-MRT-I</v>
      </c>
      <c r="AC649" s="16" t="str">
        <f>VLOOKUP($U649,Sheet3!$A$1:$D$438,3,FALSE)</f>
        <v>22.03.2016</v>
      </c>
      <c r="AD649" s="16" t="str">
        <f>VLOOKUP($U649,Sheet3!$A$1:$D$438,4,FALSE)</f>
        <v>26.03.2016</v>
      </c>
      <c r="AE649" s="20" t="str">
        <f t="shared" si="126"/>
        <v>Xaxis Mobile_XAXIS-XM-MRT-I_März 2016</v>
      </c>
      <c r="AF649" s="20" t="s">
        <v>416</v>
      </c>
      <c r="AG649" s="20" t="str">
        <f t="shared" si="127"/>
        <v>Xaxis Mobile</v>
      </c>
      <c r="AH649" s="20" t="s">
        <v>420</v>
      </c>
      <c r="AI649" s="21">
        <f t="shared" si="119"/>
        <v>26</v>
      </c>
      <c r="AJ649" s="21">
        <f t="shared" si="120"/>
        <v>52</v>
      </c>
      <c r="AK649" s="22">
        <f t="shared" si="121"/>
        <v>2000</v>
      </c>
      <c r="AL649" s="20" t="s">
        <v>674</v>
      </c>
      <c r="AM649" s="20">
        <f>$AJ649*VLOOKUP($AL649,Sheet2!$C$1:$D$66,2,FALSE)</f>
        <v>12.48</v>
      </c>
    </row>
    <row r="650" spans="1:39" x14ac:dyDescent="0.25">
      <c r="A650" s="1">
        <v>42466</v>
      </c>
      <c r="B650" s="2">
        <v>18350</v>
      </c>
      <c r="C650" s="3">
        <v>0</v>
      </c>
      <c r="D650" s="4">
        <v>9</v>
      </c>
      <c r="E650" s="5" t="s">
        <v>46</v>
      </c>
      <c r="F650" s="6">
        <v>19.27</v>
      </c>
      <c r="G650" s="7" t="s">
        <v>22</v>
      </c>
      <c r="H650" s="8" t="s">
        <v>23</v>
      </c>
      <c r="I650" s="9">
        <v>2</v>
      </c>
      <c r="J650" s="6">
        <v>0</v>
      </c>
      <c r="K650" s="6">
        <v>4.8</v>
      </c>
      <c r="L650" s="6">
        <v>60</v>
      </c>
      <c r="M650" s="6">
        <v>64.8</v>
      </c>
      <c r="N650" s="10" t="s">
        <v>28</v>
      </c>
      <c r="O650" s="10" t="s">
        <v>161</v>
      </c>
      <c r="P650" s="11" t="s">
        <v>32</v>
      </c>
      <c r="Q650" s="11" t="s">
        <v>37</v>
      </c>
      <c r="R650" s="1">
        <v>42370</v>
      </c>
      <c r="S650" s="1">
        <v>42593</v>
      </c>
      <c r="T650" s="12" t="s">
        <v>25</v>
      </c>
      <c r="U650" s="13" t="s">
        <v>119</v>
      </c>
      <c r="V650" s="13" t="s">
        <v>114</v>
      </c>
      <c r="W650" t="s">
        <v>196</v>
      </c>
      <c r="X650" s="16" t="str">
        <f t="shared" si="122"/>
        <v xml:space="preserve">Mediacom (Switzerland) - CHE - Media Markt E-Commerce AG - 2016_2_DIS_FlyerFlight_2016_CW12 - </v>
      </c>
      <c r="Y650" s="17" t="s">
        <v>410</v>
      </c>
      <c r="Z650" s="16" t="str">
        <f t="shared" si="123"/>
        <v>Mediacom (Switzerland)</v>
      </c>
      <c r="AA650" s="16" t="str">
        <f t="shared" si="124"/>
        <v>Mediacom (Switzerland) - CHE - Media Markt E-Commerce AG</v>
      </c>
      <c r="AB650" s="16" t="str">
        <f t="shared" si="125"/>
        <v>Xaxis Mobile_XAXIS-XM-MRT-I</v>
      </c>
      <c r="AC650" s="16" t="str">
        <f>VLOOKUP($U650,Sheet3!$A$1:$D$438,3,FALSE)</f>
        <v>22.03.2016</v>
      </c>
      <c r="AD650" s="16" t="str">
        <f>VLOOKUP($U650,Sheet3!$A$1:$D$438,4,FALSE)</f>
        <v>26.03.2016</v>
      </c>
      <c r="AE650" s="20" t="str">
        <f t="shared" si="126"/>
        <v>Xaxis Mobile_XAXIS-XM-MRT-I_März 2016</v>
      </c>
      <c r="AF650" s="20" t="s">
        <v>416</v>
      </c>
      <c r="AG650" s="20" t="str">
        <f t="shared" si="127"/>
        <v>Xaxis Mobile</v>
      </c>
      <c r="AH650" s="20" t="s">
        <v>420</v>
      </c>
      <c r="AI650" s="21">
        <f t="shared" si="119"/>
        <v>30</v>
      </c>
      <c r="AJ650" s="21">
        <f t="shared" si="120"/>
        <v>60</v>
      </c>
      <c r="AK650" s="22">
        <f t="shared" si="121"/>
        <v>2000</v>
      </c>
      <c r="AL650" s="20" t="s">
        <v>674</v>
      </c>
      <c r="AM650" s="20">
        <f>$AJ650*VLOOKUP($AL650,Sheet2!$C$1:$D$66,2,FALSE)</f>
        <v>14.399999999999999</v>
      </c>
    </row>
    <row r="651" spans="1:39" x14ac:dyDescent="0.25">
      <c r="A651" s="1">
        <v>42466</v>
      </c>
      <c r="B651" s="2">
        <v>18351</v>
      </c>
      <c r="C651" s="3">
        <v>0</v>
      </c>
      <c r="D651" s="4">
        <v>1</v>
      </c>
      <c r="E651" s="5" t="s">
        <v>65</v>
      </c>
      <c r="F651" s="6">
        <v>1074.01</v>
      </c>
      <c r="G651" s="7" t="s">
        <v>22</v>
      </c>
      <c r="H651" s="8" t="s">
        <v>23</v>
      </c>
      <c r="I651" s="9">
        <v>144.9</v>
      </c>
      <c r="J651" s="6">
        <v>0</v>
      </c>
      <c r="K651" s="6">
        <v>278.2</v>
      </c>
      <c r="L651" s="6">
        <v>3477.6</v>
      </c>
      <c r="M651" s="6">
        <v>3755.8</v>
      </c>
      <c r="N651" s="10" t="s">
        <v>28</v>
      </c>
      <c r="O651" s="10" t="s">
        <v>161</v>
      </c>
      <c r="P651" s="11" t="s">
        <v>32</v>
      </c>
      <c r="Q651" s="11" t="s">
        <v>52</v>
      </c>
      <c r="R651" s="1">
        <v>42370</v>
      </c>
      <c r="S651" s="1">
        <v>42593</v>
      </c>
      <c r="T651" s="12" t="s">
        <v>25</v>
      </c>
      <c r="U651" s="13" t="s">
        <v>332</v>
      </c>
      <c r="V651" s="13" t="s">
        <v>114</v>
      </c>
      <c r="W651" t="s">
        <v>196</v>
      </c>
      <c r="X651" s="16" t="str">
        <f t="shared" si="122"/>
        <v xml:space="preserve">Mediacom (Switzerland) - CHE - Media Markt E-Commerce AG - 2016_Hasenrasen_2016 - </v>
      </c>
      <c r="Y651" s="17" t="s">
        <v>410</v>
      </c>
      <c r="Z651" s="16" t="str">
        <f t="shared" si="123"/>
        <v>Mediacom (Switzerland)</v>
      </c>
      <c r="AA651" s="16" t="str">
        <f t="shared" si="124"/>
        <v>Mediacom (Switzerland) - CHE - Media Markt E-Commerce AG</v>
      </c>
      <c r="AB651" s="16" t="str">
        <f t="shared" si="125"/>
        <v>Xaxis Premium_XAXIS-XP-WB-D</v>
      </c>
      <c r="AC651" s="16" t="str">
        <f>VLOOKUP($U651,Sheet3!$A$1:$D$438,3,FALSE)</f>
        <v>22.03.2016</v>
      </c>
      <c r="AD651" s="16" t="str">
        <f>VLOOKUP($U651,Sheet3!$A$1:$D$438,4,FALSE)</f>
        <v>26.03.2016</v>
      </c>
      <c r="AE651" s="20" t="str">
        <f t="shared" si="126"/>
        <v>Xaxis Premium_XAXIS-XP-WB-D_März 2016</v>
      </c>
      <c r="AF651" s="20" t="s">
        <v>415</v>
      </c>
      <c r="AG651" s="20" t="str">
        <f t="shared" si="127"/>
        <v>Xaxis Premium</v>
      </c>
      <c r="AH651" s="20" t="s">
        <v>420</v>
      </c>
      <c r="AI651" s="21">
        <f t="shared" si="119"/>
        <v>24</v>
      </c>
      <c r="AJ651" s="21">
        <f t="shared" si="120"/>
        <v>3477.6</v>
      </c>
      <c r="AK651" s="22">
        <f t="shared" si="121"/>
        <v>144900</v>
      </c>
      <c r="AL651" s="20" t="s">
        <v>668</v>
      </c>
      <c r="AM651" s="20">
        <f>$AJ651*VLOOKUP($AL651,Sheet2!$C$1:$D$66,2,FALSE)</f>
        <v>1410.0240486459302</v>
      </c>
    </row>
    <row r="652" spans="1:39" x14ac:dyDescent="0.25">
      <c r="A652" s="1">
        <v>42466</v>
      </c>
      <c r="B652" s="2">
        <v>18351</v>
      </c>
      <c r="C652" s="3">
        <v>0</v>
      </c>
      <c r="D652" s="4">
        <v>2</v>
      </c>
      <c r="E652" s="5" t="s">
        <v>69</v>
      </c>
      <c r="F652" s="6">
        <v>311.27999999999997</v>
      </c>
      <c r="G652" s="7" t="s">
        <v>22</v>
      </c>
      <c r="H652" s="8" t="s">
        <v>23</v>
      </c>
      <c r="I652" s="9">
        <v>51.75</v>
      </c>
      <c r="J652" s="6">
        <v>0</v>
      </c>
      <c r="K652" s="6">
        <v>99.35</v>
      </c>
      <c r="L652" s="6">
        <v>1242</v>
      </c>
      <c r="M652" s="6">
        <v>1341.35</v>
      </c>
      <c r="N652" s="10" t="s">
        <v>28</v>
      </c>
      <c r="O652" s="10" t="s">
        <v>161</v>
      </c>
      <c r="P652" s="11" t="s">
        <v>32</v>
      </c>
      <c r="Q652" s="11" t="s">
        <v>52</v>
      </c>
      <c r="R652" s="1">
        <v>42370</v>
      </c>
      <c r="S652" s="1">
        <v>42593</v>
      </c>
      <c r="T652" s="12" t="s">
        <v>25</v>
      </c>
      <c r="U652" s="13" t="s">
        <v>332</v>
      </c>
      <c r="V652" s="13" t="s">
        <v>114</v>
      </c>
      <c r="W652" t="s">
        <v>196</v>
      </c>
      <c r="X652" s="16" t="str">
        <f t="shared" si="122"/>
        <v xml:space="preserve">Mediacom (Switzerland) - CHE - Media Markt E-Commerce AG - 2016_Hasenrasen_2016 - </v>
      </c>
      <c r="Y652" s="17" t="s">
        <v>410</v>
      </c>
      <c r="Z652" s="16" t="str">
        <f t="shared" si="123"/>
        <v>Mediacom (Switzerland)</v>
      </c>
      <c r="AA652" s="16" t="str">
        <f t="shared" si="124"/>
        <v>Mediacom (Switzerland) - CHE - Media Markt E-Commerce AG</v>
      </c>
      <c r="AB652" s="16" t="str">
        <f t="shared" si="125"/>
        <v>Xaxis Premium_XAXIS-XP-WB-F</v>
      </c>
      <c r="AC652" s="16" t="str">
        <f>VLOOKUP($U652,Sheet3!$A$1:$D$438,3,FALSE)</f>
        <v>22.03.2016</v>
      </c>
      <c r="AD652" s="16" t="str">
        <f>VLOOKUP($U652,Sheet3!$A$1:$D$438,4,FALSE)</f>
        <v>26.03.2016</v>
      </c>
      <c r="AE652" s="20" t="str">
        <f t="shared" si="126"/>
        <v>Xaxis Premium_XAXIS-XP-WB-F_März 2016</v>
      </c>
      <c r="AF652" s="20" t="s">
        <v>415</v>
      </c>
      <c r="AG652" s="20" t="str">
        <f t="shared" si="127"/>
        <v>Xaxis Premium</v>
      </c>
      <c r="AH652" s="20" t="s">
        <v>420</v>
      </c>
      <c r="AI652" s="21">
        <f t="shared" si="119"/>
        <v>24</v>
      </c>
      <c r="AJ652" s="21">
        <f t="shared" si="120"/>
        <v>1242</v>
      </c>
      <c r="AK652" s="22">
        <f t="shared" si="121"/>
        <v>51750</v>
      </c>
      <c r="AL652" s="20" t="s">
        <v>668</v>
      </c>
      <c r="AM652" s="20">
        <f>$AJ652*VLOOKUP($AL652,Sheet2!$C$1:$D$66,2,FALSE)</f>
        <v>503.58001737354653</v>
      </c>
    </row>
    <row r="653" spans="1:39" x14ac:dyDescent="0.25">
      <c r="A653" s="1">
        <v>42466</v>
      </c>
      <c r="B653" s="2">
        <v>18351</v>
      </c>
      <c r="C653" s="3">
        <v>0</v>
      </c>
      <c r="D653" s="4">
        <v>3</v>
      </c>
      <c r="E653" s="5" t="s">
        <v>70</v>
      </c>
      <c r="F653" s="6">
        <v>58.08</v>
      </c>
      <c r="G653" s="7" t="s">
        <v>22</v>
      </c>
      <c r="H653" s="8" t="s">
        <v>23</v>
      </c>
      <c r="I653" s="9">
        <v>10.250999999999999</v>
      </c>
      <c r="J653" s="6">
        <v>0</v>
      </c>
      <c r="K653" s="6">
        <v>19.7</v>
      </c>
      <c r="L653" s="6">
        <v>246</v>
      </c>
      <c r="M653" s="6">
        <v>265.7</v>
      </c>
      <c r="N653" s="10" t="s">
        <v>28</v>
      </c>
      <c r="O653" s="10" t="s">
        <v>161</v>
      </c>
      <c r="P653" s="11" t="s">
        <v>32</v>
      </c>
      <c r="Q653" s="11" t="s">
        <v>52</v>
      </c>
      <c r="R653" s="1">
        <v>42370</v>
      </c>
      <c r="S653" s="1">
        <v>42593</v>
      </c>
      <c r="T653" s="12" t="s">
        <v>25</v>
      </c>
      <c r="U653" s="13" t="s">
        <v>332</v>
      </c>
      <c r="V653" s="13" t="s">
        <v>114</v>
      </c>
      <c r="W653" t="s">
        <v>196</v>
      </c>
      <c r="X653" s="16" t="str">
        <f t="shared" si="122"/>
        <v xml:space="preserve">Mediacom (Switzerland) - CHE - Media Markt E-Commerce AG - 2016_Hasenrasen_2016 - </v>
      </c>
      <c r="Y653" s="17" t="s">
        <v>410</v>
      </c>
      <c r="Z653" s="16" t="str">
        <f t="shared" si="123"/>
        <v>Mediacom (Switzerland)</v>
      </c>
      <c r="AA653" s="16" t="str">
        <f t="shared" si="124"/>
        <v>Mediacom (Switzerland) - CHE - Media Markt E-Commerce AG</v>
      </c>
      <c r="AB653" s="16" t="str">
        <f t="shared" si="125"/>
        <v>Xaxis Premium_XAXIS-XP-WB-I</v>
      </c>
      <c r="AC653" s="16" t="str">
        <f>VLOOKUP($U653,Sheet3!$A$1:$D$438,3,FALSE)</f>
        <v>22.03.2016</v>
      </c>
      <c r="AD653" s="16" t="str">
        <f>VLOOKUP($U653,Sheet3!$A$1:$D$438,4,FALSE)</f>
        <v>26.03.2016</v>
      </c>
      <c r="AE653" s="20" t="str">
        <f t="shared" si="126"/>
        <v>Xaxis Premium_XAXIS-XP-WB-I_März 2016</v>
      </c>
      <c r="AF653" s="20" t="s">
        <v>415</v>
      </c>
      <c r="AG653" s="20" t="str">
        <f t="shared" si="127"/>
        <v>Xaxis Premium</v>
      </c>
      <c r="AH653" s="20" t="s">
        <v>420</v>
      </c>
      <c r="AI653" s="21">
        <f t="shared" si="119"/>
        <v>23.997658764998537</v>
      </c>
      <c r="AJ653" s="21">
        <f t="shared" si="120"/>
        <v>246</v>
      </c>
      <c r="AK653" s="22">
        <f t="shared" si="121"/>
        <v>10251</v>
      </c>
      <c r="AL653" s="20" t="s">
        <v>668</v>
      </c>
      <c r="AM653" s="20">
        <f>$AJ653*VLOOKUP($AL653,Sheet2!$C$1:$D$66,2,FALSE)</f>
        <v>99.742901991861871</v>
      </c>
    </row>
    <row r="654" spans="1:39" x14ac:dyDescent="0.25">
      <c r="A654" s="1">
        <v>42466</v>
      </c>
      <c r="B654" s="2">
        <v>18352</v>
      </c>
      <c r="C654" s="3">
        <v>0</v>
      </c>
      <c r="D654" s="4">
        <v>1</v>
      </c>
      <c r="E654" s="5" t="s">
        <v>113</v>
      </c>
      <c r="F654" s="6">
        <v>0</v>
      </c>
      <c r="G654" s="7" t="s">
        <v>22</v>
      </c>
      <c r="H654" s="8" t="s">
        <v>23</v>
      </c>
      <c r="I654" s="9">
        <v>3</v>
      </c>
      <c r="J654" s="6">
        <v>0</v>
      </c>
      <c r="K654" s="6">
        <v>5294.15</v>
      </c>
      <c r="L654" s="6">
        <v>66177</v>
      </c>
      <c r="M654" s="6">
        <v>71471.149999999994</v>
      </c>
      <c r="N654" s="10" t="s">
        <v>28</v>
      </c>
      <c r="O654" s="10" t="s">
        <v>161</v>
      </c>
      <c r="P654" s="11" t="s">
        <v>32</v>
      </c>
      <c r="Q654" s="11" t="s">
        <v>84</v>
      </c>
      <c r="R654" s="1">
        <v>42370</v>
      </c>
      <c r="S654" s="1">
        <v>42593</v>
      </c>
      <c r="T654" s="12" t="s">
        <v>25</v>
      </c>
      <c r="U654" s="13" t="s">
        <v>328</v>
      </c>
      <c r="V654" s="13" t="s">
        <v>114</v>
      </c>
      <c r="W654" t="s">
        <v>196</v>
      </c>
      <c r="X654" s="16" t="str">
        <f t="shared" si="122"/>
        <v xml:space="preserve">Mediacom (Switzerland) - CHE - Media Markt E-Commerce AG - 2016_Hasenrasen_2016_Mastheads - </v>
      </c>
      <c r="Y654" s="17" t="s">
        <v>410</v>
      </c>
      <c r="Z654" s="16" t="str">
        <f t="shared" si="123"/>
        <v>Mediacom (Switzerland)</v>
      </c>
      <c r="AA654" s="16" t="str">
        <f t="shared" si="124"/>
        <v>Mediacom (Switzerland) - CHE - Media Markt E-Commerce AG</v>
      </c>
      <c r="AB654" s="16" t="str">
        <f t="shared" si="125"/>
        <v>Xaxis Masthead_XAXIS-MH-LIVE</v>
      </c>
      <c r="AC654" s="16" t="str">
        <f>VLOOKUP($U654,Sheet3!$A$1:$D$438,3,FALSE)</f>
        <v>23.03.2016</v>
      </c>
      <c r="AD654" s="16" t="str">
        <f>VLOOKUP($U654,Sheet3!$A$1:$D$438,4,FALSE)</f>
        <v>26.03.2016</v>
      </c>
      <c r="AE654" s="20" t="str">
        <f t="shared" si="126"/>
        <v>Xaxis Masthead_XAXIS-MH-LIVE_März 2016</v>
      </c>
      <c r="AF654" s="20" t="s">
        <v>415</v>
      </c>
      <c r="AG654" s="20" t="str">
        <f t="shared" si="127"/>
        <v>Xaxis Masthead</v>
      </c>
      <c r="AH654" s="20" t="s">
        <v>426</v>
      </c>
      <c r="AI654" s="21">
        <f t="shared" ref="AI654:AI690" si="128">(AJ654/AK654)</f>
        <v>22059</v>
      </c>
      <c r="AJ654" s="21">
        <f t="shared" ref="AJ654:AJ691" si="129">L654</f>
        <v>66177</v>
      </c>
      <c r="AK654" s="22">
        <f>I654</f>
        <v>3</v>
      </c>
      <c r="AL654" s="20" t="s">
        <v>675</v>
      </c>
      <c r="AM654" s="20">
        <f>$AJ654*VLOOKUP($AL654,Sheet2!$C$1:$D$66,2,FALSE)</f>
        <v>57863.709264530844</v>
      </c>
    </row>
    <row r="655" spans="1:39" x14ac:dyDescent="0.25">
      <c r="A655" s="1">
        <v>42466</v>
      </c>
      <c r="B655" s="2">
        <v>18354</v>
      </c>
      <c r="C655" s="3">
        <v>0</v>
      </c>
      <c r="D655" s="4">
        <v>1</v>
      </c>
      <c r="E655" s="5" t="s">
        <v>72</v>
      </c>
      <c r="F655" s="6">
        <v>2138.5300000000002</v>
      </c>
      <c r="G655" s="7" t="s">
        <v>22</v>
      </c>
      <c r="H655" s="8" t="s">
        <v>23</v>
      </c>
      <c r="I655" s="9">
        <v>126.503</v>
      </c>
      <c r="J655" s="6">
        <v>0</v>
      </c>
      <c r="K655" s="6">
        <v>293.5</v>
      </c>
      <c r="L655" s="6">
        <v>3668.6</v>
      </c>
      <c r="M655" s="6">
        <v>3962.1</v>
      </c>
      <c r="N655" s="10" t="s">
        <v>71</v>
      </c>
      <c r="O655" s="10" t="s">
        <v>161</v>
      </c>
      <c r="P655" s="11" t="s">
        <v>32</v>
      </c>
      <c r="Q655" s="11" t="s">
        <v>73</v>
      </c>
      <c r="R655" s="1">
        <v>42370</v>
      </c>
      <c r="S655" s="1">
        <v>42593</v>
      </c>
      <c r="T655" s="12" t="s">
        <v>25</v>
      </c>
      <c r="U655" s="13" t="s">
        <v>340</v>
      </c>
      <c r="V655" s="13" t="s">
        <v>114</v>
      </c>
      <c r="W655" t="s">
        <v>198</v>
      </c>
      <c r="X655" s="16" t="str">
        <f t="shared" si="122"/>
        <v xml:space="preserve">Mediacom (Switzerland) - CHE - Novartis - 2016_Neo_Citran_Cold&amp;Flu - </v>
      </c>
      <c r="Y655" s="17" t="s">
        <v>410</v>
      </c>
      <c r="Z655" s="16" t="str">
        <f t="shared" si="123"/>
        <v>Mediacom (Switzerland)</v>
      </c>
      <c r="AA655" s="16" t="str">
        <f t="shared" si="124"/>
        <v>Mediacom (Switzerland) - CHE - Novartis</v>
      </c>
      <c r="AB655" s="16" t="str">
        <f t="shared" si="125"/>
        <v>Xaxis TV_XAXIS-XT-ROLLS-D</v>
      </c>
      <c r="AC655" s="16" t="str">
        <f>VLOOKUP($U655,Sheet3!$A$1:$D$438,3,FALSE)</f>
        <v>01.01.2016</v>
      </c>
      <c r="AD655" s="16" t="str">
        <f>VLOOKUP($U655,Sheet3!$A$1:$D$438,4,FALSE)</f>
        <v>06.03.2016</v>
      </c>
      <c r="AE655" s="20" t="str">
        <f t="shared" si="126"/>
        <v>Xaxis TV_XAXIS-XT-ROLLS-D_März 2016</v>
      </c>
      <c r="AF655" s="20" t="s">
        <v>816</v>
      </c>
      <c r="AG655" s="20" t="str">
        <f t="shared" si="127"/>
        <v>Xaxis TV</v>
      </c>
      <c r="AH655" s="20" t="s">
        <v>420</v>
      </c>
      <c r="AI655" s="21">
        <f t="shared" ref="AI655" si="130">(AJ655/AK655)*1000</f>
        <v>29.000102764361316</v>
      </c>
      <c r="AJ655" s="21">
        <f t="shared" si="129"/>
        <v>3668.6</v>
      </c>
      <c r="AK655" s="22">
        <f t="shared" ref="AK655" si="131">I655*1000</f>
        <v>126503</v>
      </c>
      <c r="AL655" s="20" t="s">
        <v>672</v>
      </c>
      <c r="AM655" s="20">
        <f>$AJ655*VLOOKUP($AL655,Sheet2!$C$1:$D$66,2,FALSE)</f>
        <v>1797.614</v>
      </c>
    </row>
    <row r="656" spans="1:39" x14ac:dyDescent="0.25">
      <c r="A656" s="1">
        <v>42466</v>
      </c>
      <c r="B656" s="2">
        <v>18354</v>
      </c>
      <c r="C656" s="3">
        <v>0</v>
      </c>
      <c r="D656" s="4">
        <v>2</v>
      </c>
      <c r="E656" s="5" t="s">
        <v>76</v>
      </c>
      <c r="F656" s="6">
        <v>204.24</v>
      </c>
      <c r="G656" s="7" t="s">
        <v>22</v>
      </c>
      <c r="H656" s="8" t="s">
        <v>23</v>
      </c>
      <c r="I656" s="9">
        <v>12.625</v>
      </c>
      <c r="J656" s="6">
        <v>0</v>
      </c>
      <c r="K656" s="6">
        <v>29.3</v>
      </c>
      <c r="L656" s="6">
        <v>366.15</v>
      </c>
      <c r="M656" s="6">
        <v>395.45</v>
      </c>
      <c r="N656" s="10" t="s">
        <v>71</v>
      </c>
      <c r="O656" s="10" t="s">
        <v>161</v>
      </c>
      <c r="P656" s="11" t="s">
        <v>32</v>
      </c>
      <c r="Q656" s="11" t="s">
        <v>73</v>
      </c>
      <c r="R656" s="1">
        <v>42370</v>
      </c>
      <c r="S656" s="1">
        <v>42593</v>
      </c>
      <c r="T656" s="12" t="s">
        <v>25</v>
      </c>
      <c r="U656" s="13" t="s">
        <v>340</v>
      </c>
      <c r="V656" s="13" t="s">
        <v>114</v>
      </c>
      <c r="W656" t="s">
        <v>198</v>
      </c>
      <c r="X656" s="16" t="str">
        <f t="shared" si="122"/>
        <v xml:space="preserve">Mediacom (Switzerland) - CHE - Novartis - 2016_Neo_Citran_Cold&amp;Flu - </v>
      </c>
      <c r="Y656" s="17" t="s">
        <v>410</v>
      </c>
      <c r="Z656" s="16" t="str">
        <f t="shared" si="123"/>
        <v>Mediacom (Switzerland)</v>
      </c>
      <c r="AA656" s="16" t="str">
        <f t="shared" si="124"/>
        <v>Mediacom (Switzerland) - CHE - Novartis</v>
      </c>
      <c r="AB656" s="16" t="str">
        <f t="shared" si="125"/>
        <v>Xaxis TV_XAXIS-XT-ROLLS-F</v>
      </c>
      <c r="AC656" s="16" t="str">
        <f>VLOOKUP($U656,Sheet3!$A$1:$D$438,3,FALSE)</f>
        <v>01.01.2016</v>
      </c>
      <c r="AD656" s="16" t="str">
        <f>VLOOKUP($U656,Sheet3!$A$1:$D$438,4,FALSE)</f>
        <v>06.03.2016</v>
      </c>
      <c r="AE656" s="20" t="str">
        <f t="shared" si="126"/>
        <v>Xaxis TV_XAXIS-XT-ROLLS-F_März 2016</v>
      </c>
      <c r="AF656" s="20" t="s">
        <v>816</v>
      </c>
      <c r="AG656" s="20" t="str">
        <f t="shared" si="127"/>
        <v>Xaxis TV</v>
      </c>
      <c r="AH656" s="20" t="s">
        <v>420</v>
      </c>
      <c r="AI656" s="21">
        <f t="shared" ref="AI656:AI688" si="132">(AJ656/AK656)*1000</f>
        <v>29.001980198019798</v>
      </c>
      <c r="AJ656" s="21">
        <f t="shared" ref="AJ656:AJ688" si="133">L656</f>
        <v>366.15</v>
      </c>
      <c r="AK656" s="22">
        <f t="shared" ref="AK656:AK688" si="134">I656*1000</f>
        <v>12625</v>
      </c>
      <c r="AL656" s="20" t="s">
        <v>672</v>
      </c>
      <c r="AM656" s="20">
        <f>$AJ656*VLOOKUP($AL656,Sheet2!$C$1:$D$66,2,FALSE)</f>
        <v>179.4135</v>
      </c>
    </row>
    <row r="657" spans="1:39" x14ac:dyDescent="0.25">
      <c r="A657" s="1">
        <v>42466</v>
      </c>
      <c r="B657" s="2">
        <v>18354</v>
      </c>
      <c r="C657" s="3">
        <v>0</v>
      </c>
      <c r="D657" s="4">
        <v>3</v>
      </c>
      <c r="E657" s="5" t="s">
        <v>77</v>
      </c>
      <c r="F657" s="6">
        <v>156.5</v>
      </c>
      <c r="G657" s="7" t="s">
        <v>22</v>
      </c>
      <c r="H657" s="8" t="s">
        <v>23</v>
      </c>
      <c r="I657" s="9">
        <v>9.5869999999999997</v>
      </c>
      <c r="J657" s="6">
        <v>0</v>
      </c>
      <c r="K657" s="6">
        <v>22.25</v>
      </c>
      <c r="L657" s="6">
        <v>278</v>
      </c>
      <c r="M657" s="6">
        <v>300.25</v>
      </c>
      <c r="N657" s="10" t="s">
        <v>71</v>
      </c>
      <c r="O657" s="10" t="s">
        <v>161</v>
      </c>
      <c r="P657" s="11" t="s">
        <v>32</v>
      </c>
      <c r="Q657" s="11" t="s">
        <v>73</v>
      </c>
      <c r="R657" s="1">
        <v>42370</v>
      </c>
      <c r="S657" s="1">
        <v>42593</v>
      </c>
      <c r="T657" s="12" t="s">
        <v>25</v>
      </c>
      <c r="U657" s="13" t="s">
        <v>340</v>
      </c>
      <c r="V657" s="13" t="s">
        <v>114</v>
      </c>
      <c r="W657" t="s">
        <v>198</v>
      </c>
      <c r="X657" s="16" t="str">
        <f t="shared" si="122"/>
        <v xml:space="preserve">Mediacom (Switzerland) - CHE - Novartis - 2016_Neo_Citran_Cold&amp;Flu - </v>
      </c>
      <c r="Y657" s="17" t="s">
        <v>410</v>
      </c>
      <c r="Z657" s="16" t="str">
        <f t="shared" si="123"/>
        <v>Mediacom (Switzerland)</v>
      </c>
      <c r="AA657" s="16" t="str">
        <f t="shared" si="124"/>
        <v>Mediacom (Switzerland) - CHE - Novartis</v>
      </c>
      <c r="AB657" s="16" t="str">
        <f t="shared" si="125"/>
        <v>Xaxis TV_XAXIS-XT-ROLLS-I</v>
      </c>
      <c r="AC657" s="16" t="str">
        <f>VLOOKUP($U657,Sheet3!$A$1:$D$438,3,FALSE)</f>
        <v>01.01.2016</v>
      </c>
      <c r="AD657" s="16" t="str">
        <f>VLOOKUP($U657,Sheet3!$A$1:$D$438,4,FALSE)</f>
        <v>06.03.2016</v>
      </c>
      <c r="AE657" s="20" t="str">
        <f t="shared" si="126"/>
        <v>Xaxis TV_XAXIS-XT-ROLLS-I_März 2016</v>
      </c>
      <c r="AF657" s="20" t="s">
        <v>816</v>
      </c>
      <c r="AG657" s="20" t="str">
        <f t="shared" si="127"/>
        <v>Xaxis TV</v>
      </c>
      <c r="AH657" s="20" t="s">
        <v>420</v>
      </c>
      <c r="AI657" s="21">
        <f t="shared" si="132"/>
        <v>28.997600917909669</v>
      </c>
      <c r="AJ657" s="21">
        <f t="shared" si="133"/>
        <v>278</v>
      </c>
      <c r="AK657" s="22">
        <f t="shared" si="134"/>
        <v>9587</v>
      </c>
      <c r="AL657" s="20" t="s">
        <v>672</v>
      </c>
      <c r="AM657" s="20">
        <f>$AJ657*VLOOKUP($AL657,Sheet2!$C$1:$D$66,2,FALSE)</f>
        <v>136.22</v>
      </c>
    </row>
    <row r="658" spans="1:39" x14ac:dyDescent="0.25">
      <c r="A658" s="1">
        <v>42466</v>
      </c>
      <c r="B658" s="2">
        <v>18355</v>
      </c>
      <c r="C658" s="3">
        <v>0</v>
      </c>
      <c r="D658" s="4">
        <v>3</v>
      </c>
      <c r="E658" s="5" t="s">
        <v>72</v>
      </c>
      <c r="F658" s="6">
        <v>602.71</v>
      </c>
      <c r="G658" s="7" t="s">
        <v>22</v>
      </c>
      <c r="H658" s="8" t="s">
        <v>23</v>
      </c>
      <c r="I658" s="9">
        <v>35.652999999999999</v>
      </c>
      <c r="J658" s="6">
        <v>0</v>
      </c>
      <c r="K658" s="6">
        <v>82.7</v>
      </c>
      <c r="L658" s="6">
        <v>1033.95</v>
      </c>
      <c r="M658" s="6">
        <v>1116.6500000000001</v>
      </c>
      <c r="N658" s="10" t="s">
        <v>68</v>
      </c>
      <c r="O658" s="10" t="s">
        <v>161</v>
      </c>
      <c r="P658" s="11" t="s">
        <v>32</v>
      </c>
      <c r="Q658" s="11" t="s">
        <v>73</v>
      </c>
      <c r="R658" s="1">
        <v>42370</v>
      </c>
      <c r="S658" s="1">
        <v>42593</v>
      </c>
      <c r="T658" s="12" t="s">
        <v>25</v>
      </c>
      <c r="U658" s="13" t="s">
        <v>358</v>
      </c>
      <c r="V658" s="13" t="s">
        <v>114</v>
      </c>
      <c r="W658" t="s">
        <v>199</v>
      </c>
      <c r="X658" s="16" t="str">
        <f t="shared" si="122"/>
        <v xml:space="preserve">Mediacom (Switzerland) - CHE - Skoda - 2016_Skoda_Swissness - </v>
      </c>
      <c r="Y658" s="17" t="s">
        <v>410</v>
      </c>
      <c r="Z658" s="16" t="str">
        <f t="shared" si="123"/>
        <v>Mediacom (Switzerland)</v>
      </c>
      <c r="AA658" s="16" t="str">
        <f t="shared" si="124"/>
        <v>Mediacom (Switzerland) - CHE - Skoda</v>
      </c>
      <c r="AB658" s="16" t="str">
        <f t="shared" si="125"/>
        <v>Xaxis TV_XAXIS-XT-ROLLS-D</v>
      </c>
      <c r="AC658" s="16" t="str">
        <f>VLOOKUP($U658,Sheet3!$A$1:$D$438,3,FALSE)</f>
        <v>01.02.2016</v>
      </c>
      <c r="AD658" s="16" t="str">
        <f>VLOOKUP($U658,Sheet3!$A$1:$D$438,4,FALSE)</f>
        <v>06.03.2016</v>
      </c>
      <c r="AE658" s="20" t="str">
        <f t="shared" si="126"/>
        <v>Xaxis TV_XAXIS-XT-ROLLS-D_März 2016</v>
      </c>
      <c r="AF658" s="20" t="s">
        <v>816</v>
      </c>
      <c r="AG658" s="20" t="str">
        <f t="shared" si="127"/>
        <v>Xaxis TV</v>
      </c>
      <c r="AH658" s="20" t="s">
        <v>420</v>
      </c>
      <c r="AI658" s="21">
        <f t="shared" si="132"/>
        <v>29.000364625697699</v>
      </c>
      <c r="AJ658" s="21">
        <f t="shared" si="133"/>
        <v>1033.95</v>
      </c>
      <c r="AK658" s="22">
        <f t="shared" si="134"/>
        <v>35653</v>
      </c>
      <c r="AL658" s="20" t="s">
        <v>672</v>
      </c>
      <c r="AM658" s="20">
        <f>$AJ658*VLOOKUP($AL658,Sheet2!$C$1:$D$66,2,FALSE)</f>
        <v>506.63550000000004</v>
      </c>
    </row>
    <row r="659" spans="1:39" x14ac:dyDescent="0.25">
      <c r="A659" s="1">
        <v>42466</v>
      </c>
      <c r="B659" s="2">
        <v>18355</v>
      </c>
      <c r="C659" s="3">
        <v>0</v>
      </c>
      <c r="D659" s="4">
        <v>4</v>
      </c>
      <c r="E659" s="5" t="s">
        <v>76</v>
      </c>
      <c r="F659" s="6">
        <v>33.81</v>
      </c>
      <c r="G659" s="7" t="s">
        <v>22</v>
      </c>
      <c r="H659" s="8" t="s">
        <v>23</v>
      </c>
      <c r="I659" s="9">
        <v>2.09</v>
      </c>
      <c r="J659" s="6">
        <v>0</v>
      </c>
      <c r="K659" s="6">
        <v>4.8499999999999996</v>
      </c>
      <c r="L659" s="6">
        <v>60.6</v>
      </c>
      <c r="M659" s="6">
        <v>65.45</v>
      </c>
      <c r="N659" s="10" t="s">
        <v>68</v>
      </c>
      <c r="O659" s="10" t="s">
        <v>161</v>
      </c>
      <c r="P659" s="11" t="s">
        <v>32</v>
      </c>
      <c r="Q659" s="11" t="s">
        <v>73</v>
      </c>
      <c r="R659" s="1">
        <v>42370</v>
      </c>
      <c r="S659" s="1">
        <v>42593</v>
      </c>
      <c r="T659" s="12" t="s">
        <v>25</v>
      </c>
      <c r="U659" s="13" t="s">
        <v>358</v>
      </c>
      <c r="V659" s="13" t="s">
        <v>114</v>
      </c>
      <c r="W659" t="s">
        <v>199</v>
      </c>
      <c r="X659" s="16" t="str">
        <f t="shared" si="122"/>
        <v xml:space="preserve">Mediacom (Switzerland) - CHE - Skoda - 2016_Skoda_Swissness - </v>
      </c>
      <c r="Y659" s="17" t="s">
        <v>410</v>
      </c>
      <c r="Z659" s="16" t="str">
        <f t="shared" si="123"/>
        <v>Mediacom (Switzerland)</v>
      </c>
      <c r="AA659" s="16" t="str">
        <f t="shared" si="124"/>
        <v>Mediacom (Switzerland) - CHE - Skoda</v>
      </c>
      <c r="AB659" s="16" t="str">
        <f t="shared" si="125"/>
        <v>Xaxis TV_XAXIS-XT-ROLLS-F</v>
      </c>
      <c r="AC659" s="16" t="str">
        <f>VLOOKUP($U659,Sheet3!$A$1:$D$438,3,FALSE)</f>
        <v>01.02.2016</v>
      </c>
      <c r="AD659" s="16" t="str">
        <f>VLOOKUP($U659,Sheet3!$A$1:$D$438,4,FALSE)</f>
        <v>06.03.2016</v>
      </c>
      <c r="AE659" s="20" t="str">
        <f t="shared" si="126"/>
        <v>Xaxis TV_XAXIS-XT-ROLLS-F_März 2016</v>
      </c>
      <c r="AF659" s="20" t="s">
        <v>816</v>
      </c>
      <c r="AG659" s="20" t="str">
        <f t="shared" si="127"/>
        <v>Xaxis TV</v>
      </c>
      <c r="AH659" s="20" t="s">
        <v>420</v>
      </c>
      <c r="AI659" s="21">
        <f t="shared" si="132"/>
        <v>28.995215311004785</v>
      </c>
      <c r="AJ659" s="21">
        <f t="shared" si="133"/>
        <v>60.6</v>
      </c>
      <c r="AK659" s="22">
        <f t="shared" si="134"/>
        <v>2090</v>
      </c>
      <c r="AL659" s="20" t="s">
        <v>672</v>
      </c>
      <c r="AM659" s="20">
        <f>$AJ659*VLOOKUP($AL659,Sheet2!$C$1:$D$66,2,FALSE)</f>
        <v>29.693999999999999</v>
      </c>
    </row>
    <row r="660" spans="1:39" x14ac:dyDescent="0.25">
      <c r="A660" s="1">
        <v>42466</v>
      </c>
      <c r="B660" s="2">
        <v>18355</v>
      </c>
      <c r="C660" s="3">
        <v>0</v>
      </c>
      <c r="D660" s="4">
        <v>1</v>
      </c>
      <c r="E660" s="5" t="s">
        <v>65</v>
      </c>
      <c r="F660" s="6">
        <v>161.97999999999999</v>
      </c>
      <c r="G660" s="7" t="s">
        <v>22</v>
      </c>
      <c r="H660" s="8" t="s">
        <v>23</v>
      </c>
      <c r="I660" s="9">
        <v>21.853999999999999</v>
      </c>
      <c r="J660" s="6">
        <v>0</v>
      </c>
      <c r="K660" s="6">
        <v>41.95</v>
      </c>
      <c r="L660" s="6">
        <v>524.5</v>
      </c>
      <c r="M660" s="6">
        <v>566.45000000000005</v>
      </c>
      <c r="N660" s="10" t="s">
        <v>68</v>
      </c>
      <c r="O660" s="10" t="s">
        <v>161</v>
      </c>
      <c r="P660" s="11" t="s">
        <v>32</v>
      </c>
      <c r="Q660" s="11" t="s">
        <v>52</v>
      </c>
      <c r="R660" s="1">
        <v>42370</v>
      </c>
      <c r="S660" s="1">
        <v>42593</v>
      </c>
      <c r="T660" s="12" t="s">
        <v>25</v>
      </c>
      <c r="U660" s="13" t="s">
        <v>358</v>
      </c>
      <c r="V660" s="13" t="s">
        <v>114</v>
      </c>
      <c r="W660" t="s">
        <v>199</v>
      </c>
      <c r="X660" s="16" t="str">
        <f t="shared" si="122"/>
        <v xml:space="preserve">Mediacom (Switzerland) - CHE - Skoda - 2016_Skoda_Swissness - </v>
      </c>
      <c r="Y660" s="17" t="s">
        <v>410</v>
      </c>
      <c r="Z660" s="16" t="str">
        <f t="shared" si="123"/>
        <v>Mediacom (Switzerland)</v>
      </c>
      <c r="AA660" s="16" t="str">
        <f t="shared" si="124"/>
        <v>Mediacom (Switzerland) - CHE - Skoda</v>
      </c>
      <c r="AB660" s="16" t="str">
        <f t="shared" si="125"/>
        <v>Xaxis Premium_XAXIS-XP-WB-D</v>
      </c>
      <c r="AC660" s="16" t="str">
        <f>VLOOKUP($U660,Sheet3!$A$1:$D$438,3,FALSE)</f>
        <v>01.02.2016</v>
      </c>
      <c r="AD660" s="16" t="str">
        <f>VLOOKUP($U660,Sheet3!$A$1:$D$438,4,FALSE)</f>
        <v>06.03.2016</v>
      </c>
      <c r="AE660" s="20" t="str">
        <f t="shared" si="126"/>
        <v>Xaxis Premium_XAXIS-XP-WB-D_März 2016</v>
      </c>
      <c r="AF660" s="20" t="s">
        <v>415</v>
      </c>
      <c r="AG660" s="20" t="str">
        <f t="shared" si="127"/>
        <v>Xaxis Premium</v>
      </c>
      <c r="AH660" s="20" t="s">
        <v>420</v>
      </c>
      <c r="AI660" s="21">
        <f t="shared" si="132"/>
        <v>24.000183032854398</v>
      </c>
      <c r="AJ660" s="21">
        <f t="shared" si="133"/>
        <v>524.5</v>
      </c>
      <c r="AK660" s="22">
        <f t="shared" si="134"/>
        <v>21854</v>
      </c>
      <c r="AL660" s="20" t="s">
        <v>668</v>
      </c>
      <c r="AM660" s="20">
        <f>$AJ660*VLOOKUP($AL660,Sheet2!$C$1:$D$66,2,FALSE)</f>
        <v>212.66321989728274</v>
      </c>
    </row>
    <row r="661" spans="1:39" x14ac:dyDescent="0.25">
      <c r="A661" s="1">
        <v>42466</v>
      </c>
      <c r="B661" s="2">
        <v>18355</v>
      </c>
      <c r="C661" s="3">
        <v>0</v>
      </c>
      <c r="D661" s="4">
        <v>2</v>
      </c>
      <c r="E661" s="5" t="s">
        <v>69</v>
      </c>
      <c r="F661" s="6">
        <v>47.78</v>
      </c>
      <c r="G661" s="7" t="s">
        <v>22</v>
      </c>
      <c r="H661" s="8" t="s">
        <v>23</v>
      </c>
      <c r="I661" s="9">
        <v>7.9429999999999996</v>
      </c>
      <c r="J661" s="6">
        <v>0</v>
      </c>
      <c r="K661" s="6">
        <v>15.25</v>
      </c>
      <c r="L661" s="6">
        <v>190.65</v>
      </c>
      <c r="M661" s="6">
        <v>205.9</v>
      </c>
      <c r="N661" s="10" t="s">
        <v>68</v>
      </c>
      <c r="O661" s="10" t="s">
        <v>161</v>
      </c>
      <c r="P661" s="11" t="s">
        <v>32</v>
      </c>
      <c r="Q661" s="11" t="s">
        <v>52</v>
      </c>
      <c r="R661" s="1">
        <v>42370</v>
      </c>
      <c r="S661" s="1">
        <v>42593</v>
      </c>
      <c r="T661" s="12" t="s">
        <v>25</v>
      </c>
      <c r="U661" s="13" t="s">
        <v>358</v>
      </c>
      <c r="V661" s="13" t="s">
        <v>114</v>
      </c>
      <c r="W661" t="s">
        <v>199</v>
      </c>
      <c r="X661" s="16" t="str">
        <f t="shared" si="122"/>
        <v xml:space="preserve">Mediacom (Switzerland) - CHE - Skoda - 2016_Skoda_Swissness - </v>
      </c>
      <c r="Y661" s="17" t="s">
        <v>410</v>
      </c>
      <c r="Z661" s="16" t="str">
        <f t="shared" si="123"/>
        <v>Mediacom (Switzerland)</v>
      </c>
      <c r="AA661" s="16" t="str">
        <f t="shared" si="124"/>
        <v>Mediacom (Switzerland) - CHE - Skoda</v>
      </c>
      <c r="AB661" s="16" t="str">
        <f t="shared" si="125"/>
        <v>Xaxis Premium_XAXIS-XP-WB-F</v>
      </c>
      <c r="AC661" s="16" t="str">
        <f>VLOOKUP($U661,Sheet3!$A$1:$D$438,3,FALSE)</f>
        <v>01.02.2016</v>
      </c>
      <c r="AD661" s="16" t="str">
        <f>VLOOKUP($U661,Sheet3!$A$1:$D$438,4,FALSE)</f>
        <v>06.03.2016</v>
      </c>
      <c r="AE661" s="20" t="str">
        <f t="shared" si="126"/>
        <v>Xaxis Premium_XAXIS-XP-WB-F_März 2016</v>
      </c>
      <c r="AF661" s="20" t="s">
        <v>415</v>
      </c>
      <c r="AG661" s="20" t="str">
        <f t="shared" si="127"/>
        <v>Xaxis Premium</v>
      </c>
      <c r="AH661" s="20" t="s">
        <v>420</v>
      </c>
      <c r="AI661" s="21">
        <f t="shared" si="132"/>
        <v>24.002266146292335</v>
      </c>
      <c r="AJ661" s="21">
        <f t="shared" si="133"/>
        <v>190.65</v>
      </c>
      <c r="AK661" s="22">
        <f t="shared" si="134"/>
        <v>7943</v>
      </c>
      <c r="AL661" s="20" t="s">
        <v>668</v>
      </c>
      <c r="AM661" s="20">
        <f>$AJ661*VLOOKUP($AL661,Sheet2!$C$1:$D$66,2,FALSE)</f>
        <v>77.30074904369296</v>
      </c>
    </row>
    <row r="662" spans="1:39" x14ac:dyDescent="0.25">
      <c r="A662" s="1">
        <v>42466</v>
      </c>
      <c r="B662" s="2">
        <v>18356</v>
      </c>
      <c r="C662" s="3">
        <v>0</v>
      </c>
      <c r="D662" s="4">
        <v>4</v>
      </c>
      <c r="E662" s="5" t="s">
        <v>53</v>
      </c>
      <c r="F662" s="6">
        <v>251.24</v>
      </c>
      <c r="G662" s="7" t="s">
        <v>22</v>
      </c>
      <c r="H662" s="8" t="s">
        <v>23</v>
      </c>
      <c r="I662" s="9">
        <v>39.463000000000001</v>
      </c>
      <c r="J662" s="6">
        <v>0</v>
      </c>
      <c r="K662" s="6">
        <v>60</v>
      </c>
      <c r="L662" s="6">
        <v>749.8</v>
      </c>
      <c r="M662" s="6">
        <v>809.8</v>
      </c>
      <c r="N662" s="10" t="s">
        <v>82</v>
      </c>
      <c r="O662" s="10" t="s">
        <v>161</v>
      </c>
      <c r="P662" s="11" t="s">
        <v>32</v>
      </c>
      <c r="Q662" s="11" t="s">
        <v>52</v>
      </c>
      <c r="R662" s="1">
        <v>42370</v>
      </c>
      <c r="S662" s="1">
        <v>42593</v>
      </c>
      <c r="T662" s="12" t="s">
        <v>25</v>
      </c>
      <c r="U662" s="13" t="s">
        <v>363</v>
      </c>
      <c r="V662" s="13" t="s">
        <v>114</v>
      </c>
      <c r="W662" t="s">
        <v>203</v>
      </c>
      <c r="X662" s="16" t="str">
        <f t="shared" si="122"/>
        <v xml:space="preserve">Mediacom (Switzerland) - CHE - Tempur Sealy International - 2016_2016_Q1 - </v>
      </c>
      <c r="Y662" s="17" t="s">
        <v>410</v>
      </c>
      <c r="Z662" s="16" t="str">
        <f t="shared" si="123"/>
        <v>Mediacom (Switzerland)</v>
      </c>
      <c r="AA662" s="16" t="str">
        <f t="shared" si="124"/>
        <v>Mediacom (Switzerland) - CHE - Tempur Sealy International</v>
      </c>
      <c r="AB662" s="16" t="str">
        <f t="shared" si="125"/>
        <v>Xaxis Premium_XAXIS-XP-HP-D</v>
      </c>
      <c r="AC662" s="16" t="str">
        <f>VLOOKUP($U662,Sheet3!$A$1:$D$438,3,FALSE)</f>
        <v>11.01.2016</v>
      </c>
      <c r="AD662" s="16" t="str">
        <f>VLOOKUP($U662,Sheet3!$A$1:$D$438,4,FALSE)</f>
        <v>03.04.2016</v>
      </c>
      <c r="AE662" s="20" t="str">
        <f t="shared" si="126"/>
        <v>Xaxis Premium_XAXIS-XP-HP-D_März 2016</v>
      </c>
      <c r="AF662" s="20" t="s">
        <v>415</v>
      </c>
      <c r="AG662" s="20" t="str">
        <f t="shared" si="127"/>
        <v>Xaxis Premium</v>
      </c>
      <c r="AH662" s="20" t="s">
        <v>420</v>
      </c>
      <c r="AI662" s="21">
        <f t="shared" si="132"/>
        <v>19.000076020576238</v>
      </c>
      <c r="AJ662" s="21">
        <f t="shared" si="133"/>
        <v>749.8</v>
      </c>
      <c r="AK662" s="22">
        <f t="shared" si="134"/>
        <v>39463</v>
      </c>
      <c r="AL662" s="20" t="s">
        <v>669</v>
      </c>
      <c r="AM662" s="20">
        <f>$AJ662*VLOOKUP($AL662,Sheet2!$C$1:$D$66,2,FALSE)</f>
        <v>282.73605180130596</v>
      </c>
    </row>
    <row r="663" spans="1:39" x14ac:dyDescent="0.25">
      <c r="A663" s="1">
        <v>42466</v>
      </c>
      <c r="B663" s="2">
        <v>18356</v>
      </c>
      <c r="C663" s="3">
        <v>0</v>
      </c>
      <c r="D663" s="4">
        <v>5</v>
      </c>
      <c r="E663" s="5" t="s">
        <v>59</v>
      </c>
      <c r="F663" s="6">
        <v>157.18</v>
      </c>
      <c r="G663" s="7" t="s">
        <v>22</v>
      </c>
      <c r="H663" s="8" t="s">
        <v>23</v>
      </c>
      <c r="I663" s="9">
        <v>27.175999999999998</v>
      </c>
      <c r="J663" s="6">
        <v>0</v>
      </c>
      <c r="K663" s="6">
        <v>41.3</v>
      </c>
      <c r="L663" s="6">
        <v>516.35</v>
      </c>
      <c r="M663" s="6">
        <v>557.65</v>
      </c>
      <c r="N663" s="10" t="s">
        <v>82</v>
      </c>
      <c r="O663" s="10" t="s">
        <v>161</v>
      </c>
      <c r="P663" s="11" t="s">
        <v>32</v>
      </c>
      <c r="Q663" s="11" t="s">
        <v>52</v>
      </c>
      <c r="R663" s="1">
        <v>42370</v>
      </c>
      <c r="S663" s="1">
        <v>42593</v>
      </c>
      <c r="T663" s="12" t="s">
        <v>25</v>
      </c>
      <c r="U663" s="13" t="s">
        <v>363</v>
      </c>
      <c r="V663" s="13" t="s">
        <v>114</v>
      </c>
      <c r="W663" t="s">
        <v>203</v>
      </c>
      <c r="X663" s="16" t="str">
        <f t="shared" si="122"/>
        <v xml:space="preserve">Mediacom (Switzerland) - CHE - Tempur Sealy International - 2016_2016_Q1 - </v>
      </c>
      <c r="Y663" s="17" t="s">
        <v>410</v>
      </c>
      <c r="Z663" s="16" t="str">
        <f t="shared" si="123"/>
        <v>Mediacom (Switzerland)</v>
      </c>
      <c r="AA663" s="16" t="str">
        <f t="shared" si="124"/>
        <v>Mediacom (Switzerland) - CHE - Tempur Sealy International</v>
      </c>
      <c r="AB663" s="16" t="str">
        <f t="shared" si="125"/>
        <v>Xaxis Premium_XAXIS-XP-HP-F</v>
      </c>
      <c r="AC663" s="16" t="str">
        <f>VLOOKUP($U663,Sheet3!$A$1:$D$438,3,FALSE)</f>
        <v>11.01.2016</v>
      </c>
      <c r="AD663" s="16" t="str">
        <f>VLOOKUP($U663,Sheet3!$A$1:$D$438,4,FALSE)</f>
        <v>03.04.2016</v>
      </c>
      <c r="AE663" s="20" t="str">
        <f t="shared" si="126"/>
        <v>Xaxis Premium_XAXIS-XP-HP-F_März 2016</v>
      </c>
      <c r="AF663" s="20" t="s">
        <v>415</v>
      </c>
      <c r="AG663" s="20" t="str">
        <f t="shared" si="127"/>
        <v>Xaxis Premium</v>
      </c>
      <c r="AH663" s="20" t="s">
        <v>420</v>
      </c>
      <c r="AI663" s="21">
        <f t="shared" si="132"/>
        <v>19.000220783043865</v>
      </c>
      <c r="AJ663" s="21">
        <f t="shared" si="133"/>
        <v>516.35</v>
      </c>
      <c r="AK663" s="22">
        <f t="shared" si="134"/>
        <v>27176</v>
      </c>
      <c r="AL663" s="20" t="s">
        <v>669</v>
      </c>
      <c r="AM663" s="20">
        <f>$AJ663*VLOOKUP($AL663,Sheet2!$C$1:$D$66,2,FALSE)</f>
        <v>194.70626880181962</v>
      </c>
    </row>
    <row r="664" spans="1:39" x14ac:dyDescent="0.25">
      <c r="A664" s="1">
        <v>42466</v>
      </c>
      <c r="B664" s="2">
        <v>18356</v>
      </c>
      <c r="C664" s="3">
        <v>0</v>
      </c>
      <c r="D664" s="4">
        <v>6</v>
      </c>
      <c r="E664" s="5" t="s">
        <v>60</v>
      </c>
      <c r="F664" s="6">
        <v>23.42</v>
      </c>
      <c r="G664" s="7" t="s">
        <v>22</v>
      </c>
      <c r="H664" s="8" t="s">
        <v>23</v>
      </c>
      <c r="I664" s="9">
        <v>3.4649999999999999</v>
      </c>
      <c r="J664" s="6">
        <v>0</v>
      </c>
      <c r="K664" s="6">
        <v>5.25</v>
      </c>
      <c r="L664" s="6">
        <v>65.849999999999994</v>
      </c>
      <c r="M664" s="6">
        <v>71.099999999999994</v>
      </c>
      <c r="N664" s="10" t="s">
        <v>82</v>
      </c>
      <c r="O664" s="10" t="s">
        <v>161</v>
      </c>
      <c r="P664" s="11" t="s">
        <v>32</v>
      </c>
      <c r="Q664" s="11" t="s">
        <v>52</v>
      </c>
      <c r="R664" s="1">
        <v>42370</v>
      </c>
      <c r="S664" s="1">
        <v>42593</v>
      </c>
      <c r="T664" s="12" t="s">
        <v>25</v>
      </c>
      <c r="U664" s="13" t="s">
        <v>363</v>
      </c>
      <c r="V664" s="13" t="s">
        <v>114</v>
      </c>
      <c r="W664" t="s">
        <v>203</v>
      </c>
      <c r="X664" s="16" t="str">
        <f t="shared" si="122"/>
        <v xml:space="preserve">Mediacom (Switzerland) - CHE - Tempur Sealy International - 2016_2016_Q1 - </v>
      </c>
      <c r="Y664" s="17" t="s">
        <v>410</v>
      </c>
      <c r="Z664" s="16" t="str">
        <f t="shared" si="123"/>
        <v>Mediacom (Switzerland)</v>
      </c>
      <c r="AA664" s="16" t="str">
        <f t="shared" si="124"/>
        <v>Mediacom (Switzerland) - CHE - Tempur Sealy International</v>
      </c>
      <c r="AB664" s="16" t="str">
        <f t="shared" si="125"/>
        <v>Xaxis Premium_XAXIS-XP-HP-I</v>
      </c>
      <c r="AC664" s="16" t="str">
        <f>VLOOKUP($U664,Sheet3!$A$1:$D$438,3,FALSE)</f>
        <v>11.01.2016</v>
      </c>
      <c r="AD664" s="16" t="str">
        <f>VLOOKUP($U664,Sheet3!$A$1:$D$438,4,FALSE)</f>
        <v>03.04.2016</v>
      </c>
      <c r="AE664" s="20" t="str">
        <f t="shared" si="126"/>
        <v>Xaxis Premium_XAXIS-XP-HP-I_März 2016</v>
      </c>
      <c r="AF664" s="20" t="s">
        <v>415</v>
      </c>
      <c r="AG664" s="20" t="str">
        <f t="shared" si="127"/>
        <v>Xaxis Premium</v>
      </c>
      <c r="AH664" s="20" t="s">
        <v>420</v>
      </c>
      <c r="AI664" s="21">
        <f t="shared" si="132"/>
        <v>19.004329004329001</v>
      </c>
      <c r="AJ664" s="21">
        <f t="shared" si="133"/>
        <v>65.849999999999994</v>
      </c>
      <c r="AK664" s="22">
        <f t="shared" si="134"/>
        <v>3465</v>
      </c>
      <c r="AL664" s="20" t="s">
        <v>669</v>
      </c>
      <c r="AM664" s="20">
        <f>$AJ664*VLOOKUP($AL664,Sheet2!$C$1:$D$66,2,FALSE)</f>
        <v>24.830846907329953</v>
      </c>
    </row>
    <row r="665" spans="1:39" x14ac:dyDescent="0.25">
      <c r="A665" s="1">
        <v>42466</v>
      </c>
      <c r="B665" s="2">
        <v>18356</v>
      </c>
      <c r="C665" s="3">
        <v>0</v>
      </c>
      <c r="D665" s="4">
        <v>12</v>
      </c>
      <c r="E665" s="5" t="s">
        <v>61</v>
      </c>
      <c r="F665" s="6">
        <v>364.11</v>
      </c>
      <c r="G665" s="7" t="s">
        <v>22</v>
      </c>
      <c r="H665" s="8" t="s">
        <v>23</v>
      </c>
      <c r="I665" s="9">
        <v>79.781999999999996</v>
      </c>
      <c r="J665" s="6">
        <v>0</v>
      </c>
      <c r="K665" s="6">
        <v>76.599999999999994</v>
      </c>
      <c r="L665" s="6">
        <v>957.4</v>
      </c>
      <c r="M665" s="6">
        <v>1034</v>
      </c>
      <c r="N665" s="10" t="s">
        <v>82</v>
      </c>
      <c r="O665" s="10" t="s">
        <v>161</v>
      </c>
      <c r="P665" s="11" t="s">
        <v>32</v>
      </c>
      <c r="Q665" s="11" t="s">
        <v>52</v>
      </c>
      <c r="R665" s="1">
        <v>42370</v>
      </c>
      <c r="S665" s="1">
        <v>42593</v>
      </c>
      <c r="T665" s="12" t="s">
        <v>25</v>
      </c>
      <c r="U665" s="13" t="s">
        <v>363</v>
      </c>
      <c r="V665" s="13" t="s">
        <v>114</v>
      </c>
      <c r="W665" t="s">
        <v>203</v>
      </c>
      <c r="X665" s="16" t="str">
        <f t="shared" si="122"/>
        <v xml:space="preserve">Mediacom (Switzerland) - CHE - Tempur Sealy International - 2016_2016_Q1 - </v>
      </c>
      <c r="Y665" s="17" t="s">
        <v>410</v>
      </c>
      <c r="Z665" s="16" t="str">
        <f t="shared" si="123"/>
        <v>Mediacom (Switzerland)</v>
      </c>
      <c r="AA665" s="16" t="str">
        <f t="shared" si="124"/>
        <v>Mediacom (Switzerland) - CHE - Tempur Sealy International</v>
      </c>
      <c r="AB665" s="16" t="str">
        <f t="shared" si="125"/>
        <v>Xaxis Premium_XAXIS-XP-UAP-D</v>
      </c>
      <c r="AC665" s="16" t="str">
        <f>VLOOKUP($U665,Sheet3!$A$1:$D$438,3,FALSE)</f>
        <v>11.01.2016</v>
      </c>
      <c r="AD665" s="16" t="str">
        <f>VLOOKUP($U665,Sheet3!$A$1:$D$438,4,FALSE)</f>
        <v>03.04.2016</v>
      </c>
      <c r="AE665" s="20" t="str">
        <f t="shared" si="126"/>
        <v>Xaxis Premium_XAXIS-XP-UAP-D_März 2016</v>
      </c>
      <c r="AF665" s="20" t="s">
        <v>415</v>
      </c>
      <c r="AG665" s="20" t="str">
        <f t="shared" si="127"/>
        <v>Xaxis Premium</v>
      </c>
      <c r="AH665" s="20" t="s">
        <v>420</v>
      </c>
      <c r="AI665" s="21">
        <f t="shared" si="132"/>
        <v>12.000200546489182</v>
      </c>
      <c r="AJ665" s="21">
        <f t="shared" si="133"/>
        <v>957.4</v>
      </c>
      <c r="AK665" s="22">
        <f t="shared" si="134"/>
        <v>79782</v>
      </c>
      <c r="AL665" s="20" t="s">
        <v>667</v>
      </c>
      <c r="AM665" s="20">
        <f>$AJ665*VLOOKUP($AL665,Sheet2!$C$1:$D$66,2,FALSE)</f>
        <v>268.27687687061353</v>
      </c>
    </row>
    <row r="666" spans="1:39" x14ac:dyDescent="0.25">
      <c r="A666" s="1">
        <v>42466</v>
      </c>
      <c r="B666" s="2">
        <v>18356</v>
      </c>
      <c r="C666" s="3">
        <v>0</v>
      </c>
      <c r="D666" s="4">
        <v>13</v>
      </c>
      <c r="E666" s="5" t="s">
        <v>63</v>
      </c>
      <c r="F666" s="6">
        <v>106.88</v>
      </c>
      <c r="G666" s="7" t="s">
        <v>22</v>
      </c>
      <c r="H666" s="8" t="s">
        <v>23</v>
      </c>
      <c r="I666" s="9">
        <v>23.256</v>
      </c>
      <c r="J666" s="6">
        <v>0</v>
      </c>
      <c r="K666" s="6">
        <v>22.3</v>
      </c>
      <c r="L666" s="6">
        <v>279.05</v>
      </c>
      <c r="M666" s="6">
        <v>301.35000000000002</v>
      </c>
      <c r="N666" s="10" t="s">
        <v>82</v>
      </c>
      <c r="O666" s="10" t="s">
        <v>161</v>
      </c>
      <c r="P666" s="11" t="s">
        <v>32</v>
      </c>
      <c r="Q666" s="11" t="s">
        <v>52</v>
      </c>
      <c r="R666" s="1">
        <v>42370</v>
      </c>
      <c r="S666" s="1">
        <v>42593</v>
      </c>
      <c r="T666" s="12" t="s">
        <v>25</v>
      </c>
      <c r="U666" s="13" t="s">
        <v>363</v>
      </c>
      <c r="V666" s="13" t="s">
        <v>114</v>
      </c>
      <c r="W666" t="s">
        <v>203</v>
      </c>
      <c r="X666" s="16" t="str">
        <f t="shared" si="122"/>
        <v xml:space="preserve">Mediacom (Switzerland) - CHE - Tempur Sealy International - 2016_2016_Q1 - </v>
      </c>
      <c r="Y666" s="17" t="s">
        <v>410</v>
      </c>
      <c r="Z666" s="16" t="str">
        <f t="shared" si="123"/>
        <v>Mediacom (Switzerland)</v>
      </c>
      <c r="AA666" s="16" t="str">
        <f t="shared" si="124"/>
        <v>Mediacom (Switzerland) - CHE - Tempur Sealy International</v>
      </c>
      <c r="AB666" s="16" t="str">
        <f t="shared" si="125"/>
        <v>Xaxis Premium_XAXIS-XP-UAP-F</v>
      </c>
      <c r="AC666" s="16" t="str">
        <f>VLOOKUP($U666,Sheet3!$A$1:$D$438,3,FALSE)</f>
        <v>11.01.2016</v>
      </c>
      <c r="AD666" s="16" t="str">
        <f>VLOOKUP($U666,Sheet3!$A$1:$D$438,4,FALSE)</f>
        <v>03.04.2016</v>
      </c>
      <c r="AE666" s="20" t="str">
        <f t="shared" si="126"/>
        <v>Xaxis Premium_XAXIS-XP-UAP-F_März 2016</v>
      </c>
      <c r="AF666" s="20" t="s">
        <v>415</v>
      </c>
      <c r="AG666" s="20" t="str">
        <f t="shared" si="127"/>
        <v>Xaxis Premium</v>
      </c>
      <c r="AH666" s="20" t="s">
        <v>420</v>
      </c>
      <c r="AI666" s="21">
        <f t="shared" si="132"/>
        <v>11.99905400756794</v>
      </c>
      <c r="AJ666" s="21">
        <f t="shared" si="133"/>
        <v>279.05</v>
      </c>
      <c r="AK666" s="22">
        <f t="shared" si="134"/>
        <v>23256</v>
      </c>
      <c r="AL666" s="20" t="s">
        <v>667</v>
      </c>
      <c r="AM666" s="20">
        <f>$AJ666*VLOOKUP($AL666,Sheet2!$C$1:$D$66,2,FALSE)</f>
        <v>78.193714738609472</v>
      </c>
    </row>
    <row r="667" spans="1:39" x14ac:dyDescent="0.25">
      <c r="A667" s="1">
        <v>42466</v>
      </c>
      <c r="B667" s="2">
        <v>18356</v>
      </c>
      <c r="C667" s="3">
        <v>0</v>
      </c>
      <c r="D667" s="4">
        <v>14</v>
      </c>
      <c r="E667" s="5" t="s">
        <v>64</v>
      </c>
      <c r="F667" s="6">
        <v>8.4700000000000006</v>
      </c>
      <c r="G667" s="7" t="s">
        <v>22</v>
      </c>
      <c r="H667" s="8" t="s">
        <v>23</v>
      </c>
      <c r="I667" s="9">
        <v>4.2089999999999996</v>
      </c>
      <c r="J667" s="6">
        <v>0</v>
      </c>
      <c r="K667" s="6">
        <v>4.05</v>
      </c>
      <c r="L667" s="6">
        <v>50.5</v>
      </c>
      <c r="M667" s="6">
        <v>54.55</v>
      </c>
      <c r="N667" s="10" t="s">
        <v>82</v>
      </c>
      <c r="O667" s="10" t="s">
        <v>161</v>
      </c>
      <c r="P667" s="11" t="s">
        <v>32</v>
      </c>
      <c r="Q667" s="11" t="s">
        <v>52</v>
      </c>
      <c r="R667" s="1">
        <v>42370</v>
      </c>
      <c r="S667" s="1">
        <v>42593</v>
      </c>
      <c r="T667" s="12" t="s">
        <v>25</v>
      </c>
      <c r="U667" s="13" t="s">
        <v>363</v>
      </c>
      <c r="V667" s="13" t="s">
        <v>114</v>
      </c>
      <c r="W667" t="s">
        <v>203</v>
      </c>
      <c r="X667" s="16" t="str">
        <f t="shared" si="122"/>
        <v xml:space="preserve">Mediacom (Switzerland) - CHE - Tempur Sealy International - 2016_2016_Q1 - </v>
      </c>
      <c r="Y667" s="17" t="s">
        <v>410</v>
      </c>
      <c r="Z667" s="16" t="str">
        <f t="shared" si="123"/>
        <v>Mediacom (Switzerland)</v>
      </c>
      <c r="AA667" s="16" t="str">
        <f t="shared" si="124"/>
        <v>Mediacom (Switzerland) - CHE - Tempur Sealy International</v>
      </c>
      <c r="AB667" s="16" t="str">
        <f t="shared" si="125"/>
        <v>Xaxis Premium_XAXIS-XP-UAP-I</v>
      </c>
      <c r="AC667" s="16" t="str">
        <f>VLOOKUP($U667,Sheet3!$A$1:$D$438,3,FALSE)</f>
        <v>11.01.2016</v>
      </c>
      <c r="AD667" s="16" t="str">
        <f>VLOOKUP($U667,Sheet3!$A$1:$D$438,4,FALSE)</f>
        <v>03.04.2016</v>
      </c>
      <c r="AE667" s="20" t="str">
        <f t="shared" si="126"/>
        <v>Xaxis Premium_XAXIS-XP-UAP-I_März 2016</v>
      </c>
      <c r="AF667" s="20" t="s">
        <v>415</v>
      </c>
      <c r="AG667" s="20" t="str">
        <f t="shared" si="127"/>
        <v>Xaxis Premium</v>
      </c>
      <c r="AH667" s="20" t="s">
        <v>420</v>
      </c>
      <c r="AI667" s="21">
        <f t="shared" si="132"/>
        <v>11.998099311000237</v>
      </c>
      <c r="AJ667" s="21">
        <f t="shared" si="133"/>
        <v>50.5</v>
      </c>
      <c r="AK667" s="22">
        <f t="shared" si="134"/>
        <v>4209</v>
      </c>
      <c r="AL667" s="20" t="s">
        <v>667</v>
      </c>
      <c r="AM667" s="20">
        <f>$AJ667*VLOOKUP($AL667,Sheet2!$C$1:$D$66,2,FALSE)</f>
        <v>14.150806645044895</v>
      </c>
    </row>
    <row r="668" spans="1:39" x14ac:dyDescent="0.25">
      <c r="A668" s="1">
        <v>42466</v>
      </c>
      <c r="B668" s="2">
        <v>18356</v>
      </c>
      <c r="C668" s="3">
        <v>0</v>
      </c>
      <c r="D668" s="4">
        <v>1</v>
      </c>
      <c r="E668" s="5" t="s">
        <v>65</v>
      </c>
      <c r="F668" s="6">
        <v>250.11</v>
      </c>
      <c r="G668" s="7" t="s">
        <v>22</v>
      </c>
      <c r="H668" s="8" t="s">
        <v>23</v>
      </c>
      <c r="I668" s="9">
        <v>33.743000000000002</v>
      </c>
      <c r="J668" s="6">
        <v>0</v>
      </c>
      <c r="K668" s="6">
        <v>64.8</v>
      </c>
      <c r="L668" s="6">
        <v>809.85</v>
      </c>
      <c r="M668" s="6">
        <v>874.65</v>
      </c>
      <c r="N668" s="10" t="s">
        <v>82</v>
      </c>
      <c r="O668" s="10" t="s">
        <v>161</v>
      </c>
      <c r="P668" s="11" t="s">
        <v>32</v>
      </c>
      <c r="Q668" s="11" t="s">
        <v>52</v>
      </c>
      <c r="R668" s="1">
        <v>42370</v>
      </c>
      <c r="S668" s="1">
        <v>42593</v>
      </c>
      <c r="T668" s="12" t="s">
        <v>25</v>
      </c>
      <c r="U668" s="13" t="s">
        <v>363</v>
      </c>
      <c r="V668" s="13" t="s">
        <v>114</v>
      </c>
      <c r="W668" t="s">
        <v>203</v>
      </c>
      <c r="X668" s="16" t="str">
        <f t="shared" si="122"/>
        <v xml:space="preserve">Mediacom (Switzerland) - CHE - Tempur Sealy International - 2016_2016_Q1 - </v>
      </c>
      <c r="Y668" s="17" t="s">
        <v>410</v>
      </c>
      <c r="Z668" s="16" t="str">
        <f t="shared" si="123"/>
        <v>Mediacom (Switzerland)</v>
      </c>
      <c r="AA668" s="16" t="str">
        <f t="shared" si="124"/>
        <v>Mediacom (Switzerland) - CHE - Tempur Sealy International</v>
      </c>
      <c r="AB668" s="16" t="str">
        <f t="shared" si="125"/>
        <v>Xaxis Premium_XAXIS-XP-WB-D</v>
      </c>
      <c r="AC668" s="16" t="str">
        <f>VLOOKUP($U668,Sheet3!$A$1:$D$438,3,FALSE)</f>
        <v>11.01.2016</v>
      </c>
      <c r="AD668" s="16" t="str">
        <f>VLOOKUP($U668,Sheet3!$A$1:$D$438,4,FALSE)</f>
        <v>03.04.2016</v>
      </c>
      <c r="AE668" s="20" t="str">
        <f t="shared" si="126"/>
        <v>Xaxis Premium_XAXIS-XP-WB-D_März 2016</v>
      </c>
      <c r="AF668" s="20" t="s">
        <v>415</v>
      </c>
      <c r="AG668" s="20" t="str">
        <f t="shared" si="127"/>
        <v>Xaxis Premium</v>
      </c>
      <c r="AH668" s="20" t="s">
        <v>420</v>
      </c>
      <c r="AI668" s="21">
        <f t="shared" si="132"/>
        <v>24.000533443973566</v>
      </c>
      <c r="AJ668" s="21">
        <f t="shared" si="133"/>
        <v>809.85</v>
      </c>
      <c r="AK668" s="22">
        <f t="shared" si="134"/>
        <v>33743</v>
      </c>
      <c r="AL668" s="20" t="s">
        <v>668</v>
      </c>
      <c r="AM668" s="20">
        <f>$AJ668*VLOOKUP($AL668,Sheet2!$C$1:$D$66,2,FALSE)</f>
        <v>328.36093161833065</v>
      </c>
    </row>
    <row r="669" spans="1:39" x14ac:dyDescent="0.25">
      <c r="A669" s="1">
        <v>42466</v>
      </c>
      <c r="B669" s="2">
        <v>18356</v>
      </c>
      <c r="C669" s="3">
        <v>0</v>
      </c>
      <c r="D669" s="4">
        <v>2</v>
      </c>
      <c r="E669" s="5" t="s">
        <v>69</v>
      </c>
      <c r="F669" s="6">
        <v>126.47</v>
      </c>
      <c r="G669" s="7" t="s">
        <v>22</v>
      </c>
      <c r="H669" s="8" t="s">
        <v>23</v>
      </c>
      <c r="I669" s="9">
        <v>21.026</v>
      </c>
      <c r="J669" s="6">
        <v>0</v>
      </c>
      <c r="K669" s="6">
        <v>40.35</v>
      </c>
      <c r="L669" s="6">
        <v>504.6</v>
      </c>
      <c r="M669" s="6">
        <v>544.95000000000005</v>
      </c>
      <c r="N669" s="10" t="s">
        <v>82</v>
      </c>
      <c r="O669" s="10" t="s">
        <v>161</v>
      </c>
      <c r="P669" s="11" t="s">
        <v>32</v>
      </c>
      <c r="Q669" s="11" t="s">
        <v>52</v>
      </c>
      <c r="R669" s="1">
        <v>42370</v>
      </c>
      <c r="S669" s="1">
        <v>42593</v>
      </c>
      <c r="T669" s="12" t="s">
        <v>25</v>
      </c>
      <c r="U669" s="13" t="s">
        <v>363</v>
      </c>
      <c r="V669" s="13" t="s">
        <v>114</v>
      </c>
      <c r="W669" t="s">
        <v>203</v>
      </c>
      <c r="X669" s="16" t="str">
        <f t="shared" si="122"/>
        <v xml:space="preserve">Mediacom (Switzerland) - CHE - Tempur Sealy International - 2016_2016_Q1 - </v>
      </c>
      <c r="Y669" s="17" t="s">
        <v>410</v>
      </c>
      <c r="Z669" s="16" t="str">
        <f t="shared" si="123"/>
        <v>Mediacom (Switzerland)</v>
      </c>
      <c r="AA669" s="16" t="str">
        <f t="shared" si="124"/>
        <v>Mediacom (Switzerland) - CHE - Tempur Sealy International</v>
      </c>
      <c r="AB669" s="16" t="str">
        <f t="shared" si="125"/>
        <v>Xaxis Premium_XAXIS-XP-WB-F</v>
      </c>
      <c r="AC669" s="16" t="str">
        <f>VLOOKUP($U669,Sheet3!$A$1:$D$438,3,FALSE)</f>
        <v>11.01.2016</v>
      </c>
      <c r="AD669" s="16" t="str">
        <f>VLOOKUP($U669,Sheet3!$A$1:$D$438,4,FALSE)</f>
        <v>03.04.2016</v>
      </c>
      <c r="AE669" s="20" t="str">
        <f t="shared" si="126"/>
        <v>Xaxis Premium_XAXIS-XP-WB-F_März 2016</v>
      </c>
      <c r="AF669" s="20" t="s">
        <v>415</v>
      </c>
      <c r="AG669" s="20" t="str">
        <f t="shared" si="127"/>
        <v>Xaxis Premium</v>
      </c>
      <c r="AH669" s="20" t="s">
        <v>420</v>
      </c>
      <c r="AI669" s="21">
        <f t="shared" si="132"/>
        <v>23.998858556073436</v>
      </c>
      <c r="AJ669" s="21">
        <f t="shared" si="133"/>
        <v>504.6</v>
      </c>
      <c r="AK669" s="22">
        <f t="shared" si="134"/>
        <v>21026</v>
      </c>
      <c r="AL669" s="20" t="s">
        <v>668</v>
      </c>
      <c r="AM669" s="20">
        <f>$AJ669*VLOOKUP($AL669,Sheet2!$C$1:$D$66,2,FALSE)</f>
        <v>204.59458676867277</v>
      </c>
    </row>
    <row r="670" spans="1:39" x14ac:dyDescent="0.25">
      <c r="A670" s="1">
        <v>42466</v>
      </c>
      <c r="B670" s="2">
        <v>18356</v>
      </c>
      <c r="C670" s="3">
        <v>0</v>
      </c>
      <c r="D670" s="4">
        <v>3</v>
      </c>
      <c r="E670" s="5" t="s">
        <v>70</v>
      </c>
      <c r="F670" s="6">
        <v>20.440000000000001</v>
      </c>
      <c r="G670" s="7" t="s">
        <v>22</v>
      </c>
      <c r="H670" s="8" t="s">
        <v>23</v>
      </c>
      <c r="I670" s="9">
        <v>3.6070000000000002</v>
      </c>
      <c r="J670" s="6">
        <v>0</v>
      </c>
      <c r="K670" s="6">
        <v>6.9</v>
      </c>
      <c r="L670" s="6">
        <v>86.55</v>
      </c>
      <c r="M670" s="6">
        <v>93.45</v>
      </c>
      <c r="N670" s="10" t="s">
        <v>82</v>
      </c>
      <c r="O670" s="10" t="s">
        <v>161</v>
      </c>
      <c r="P670" s="11" t="s">
        <v>32</v>
      </c>
      <c r="Q670" s="11" t="s">
        <v>52</v>
      </c>
      <c r="R670" s="1">
        <v>42370</v>
      </c>
      <c r="S670" s="1">
        <v>42593</v>
      </c>
      <c r="T670" s="12" t="s">
        <v>25</v>
      </c>
      <c r="U670" s="13" t="s">
        <v>363</v>
      </c>
      <c r="V670" s="13" t="s">
        <v>114</v>
      </c>
      <c r="W670" t="s">
        <v>203</v>
      </c>
      <c r="X670" s="16" t="str">
        <f t="shared" si="122"/>
        <v xml:space="preserve">Mediacom (Switzerland) - CHE - Tempur Sealy International - 2016_2016_Q1 - </v>
      </c>
      <c r="Y670" s="17" t="s">
        <v>410</v>
      </c>
      <c r="Z670" s="16" t="str">
        <f t="shared" si="123"/>
        <v>Mediacom (Switzerland)</v>
      </c>
      <c r="AA670" s="16" t="str">
        <f t="shared" si="124"/>
        <v>Mediacom (Switzerland) - CHE - Tempur Sealy International</v>
      </c>
      <c r="AB670" s="16" t="str">
        <f t="shared" si="125"/>
        <v>Xaxis Premium_XAXIS-XP-WB-I</v>
      </c>
      <c r="AC670" s="16" t="str">
        <f>VLOOKUP($U670,Sheet3!$A$1:$D$438,3,FALSE)</f>
        <v>11.01.2016</v>
      </c>
      <c r="AD670" s="16" t="str">
        <f>VLOOKUP($U670,Sheet3!$A$1:$D$438,4,FALSE)</f>
        <v>03.04.2016</v>
      </c>
      <c r="AE670" s="20" t="str">
        <f t="shared" si="126"/>
        <v>Xaxis Premium_XAXIS-XP-WB-I_März 2016</v>
      </c>
      <c r="AF670" s="20" t="s">
        <v>415</v>
      </c>
      <c r="AG670" s="20" t="str">
        <f t="shared" si="127"/>
        <v>Xaxis Premium</v>
      </c>
      <c r="AH670" s="20" t="s">
        <v>420</v>
      </c>
      <c r="AI670" s="21">
        <f t="shared" si="132"/>
        <v>23.995009703354587</v>
      </c>
      <c r="AJ670" s="21">
        <f t="shared" si="133"/>
        <v>86.55</v>
      </c>
      <c r="AK670" s="22">
        <f t="shared" si="134"/>
        <v>3607</v>
      </c>
      <c r="AL670" s="20" t="s">
        <v>668</v>
      </c>
      <c r="AM670" s="20">
        <f>$AJ670*VLOOKUP($AL670,Sheet2!$C$1:$D$66,2,FALSE)</f>
        <v>35.092472225185546</v>
      </c>
    </row>
    <row r="671" spans="1:39" x14ac:dyDescent="0.25">
      <c r="A671" s="1">
        <v>42466</v>
      </c>
      <c r="B671" s="2">
        <v>18356</v>
      </c>
      <c r="C671" s="3">
        <v>0</v>
      </c>
      <c r="D671" s="4">
        <v>7</v>
      </c>
      <c r="E671" s="5" t="s">
        <v>41</v>
      </c>
      <c r="F671" s="6">
        <v>280.39999999999998</v>
      </c>
      <c r="G671" s="7" t="s">
        <v>22</v>
      </c>
      <c r="H671" s="8" t="s">
        <v>23</v>
      </c>
      <c r="I671" s="9">
        <v>29.667000000000002</v>
      </c>
      <c r="J671" s="6">
        <v>0</v>
      </c>
      <c r="K671" s="6">
        <v>61.7</v>
      </c>
      <c r="L671" s="6">
        <v>771.35</v>
      </c>
      <c r="M671" s="6">
        <v>833.05</v>
      </c>
      <c r="N671" s="10" t="s">
        <v>82</v>
      </c>
      <c r="O671" s="10" t="s">
        <v>161</v>
      </c>
      <c r="P671" s="11" t="s">
        <v>32</v>
      </c>
      <c r="Q671" s="11" t="s">
        <v>37</v>
      </c>
      <c r="R671" s="1">
        <v>42370</v>
      </c>
      <c r="S671" s="1">
        <v>42593</v>
      </c>
      <c r="T671" s="12" t="s">
        <v>25</v>
      </c>
      <c r="U671" s="13" t="s">
        <v>363</v>
      </c>
      <c r="V671" s="13" t="s">
        <v>114</v>
      </c>
      <c r="W671" t="s">
        <v>203</v>
      </c>
      <c r="X671" s="16" t="str">
        <f t="shared" si="122"/>
        <v xml:space="preserve">Mediacom (Switzerland) - CHE - Tempur Sealy International - 2016_2016_Q1 - </v>
      </c>
      <c r="Y671" s="17" t="s">
        <v>410</v>
      </c>
      <c r="Z671" s="16" t="str">
        <f t="shared" si="123"/>
        <v>Mediacom (Switzerland)</v>
      </c>
      <c r="AA671" s="16" t="str">
        <f t="shared" si="124"/>
        <v>Mediacom (Switzerland) - CHE - Tempur Sealy International</v>
      </c>
      <c r="AB671" s="16" t="str">
        <f t="shared" si="125"/>
        <v>Xaxis Mobile_XAXIS-XM-MRT-D</v>
      </c>
      <c r="AC671" s="16" t="str">
        <f>VLOOKUP($U671,Sheet3!$A$1:$D$438,3,FALSE)</f>
        <v>11.01.2016</v>
      </c>
      <c r="AD671" s="16" t="str">
        <f>VLOOKUP($U671,Sheet3!$A$1:$D$438,4,FALSE)</f>
        <v>03.04.2016</v>
      </c>
      <c r="AE671" s="20" t="str">
        <f t="shared" si="126"/>
        <v>Xaxis Mobile_XAXIS-XM-MRT-D_März 2016</v>
      </c>
      <c r="AF671" s="20" t="s">
        <v>416</v>
      </c>
      <c r="AG671" s="20" t="str">
        <f t="shared" si="127"/>
        <v>Xaxis Mobile</v>
      </c>
      <c r="AH671" s="20" t="s">
        <v>420</v>
      </c>
      <c r="AI671" s="21">
        <f t="shared" si="132"/>
        <v>26.000269659891465</v>
      </c>
      <c r="AJ671" s="21">
        <f t="shared" si="133"/>
        <v>771.35</v>
      </c>
      <c r="AK671" s="22">
        <f t="shared" si="134"/>
        <v>29667</v>
      </c>
      <c r="AL671" s="20" t="s">
        <v>674</v>
      </c>
      <c r="AM671" s="20">
        <f>$AJ671*VLOOKUP($AL671,Sheet2!$C$1:$D$66,2,FALSE)</f>
        <v>185.124</v>
      </c>
    </row>
    <row r="672" spans="1:39" x14ac:dyDescent="0.25">
      <c r="A672" s="1">
        <v>42466</v>
      </c>
      <c r="B672" s="2">
        <v>18356</v>
      </c>
      <c r="C672" s="3">
        <v>0</v>
      </c>
      <c r="D672" s="4">
        <v>8</v>
      </c>
      <c r="E672" s="5" t="s">
        <v>45</v>
      </c>
      <c r="F672" s="6">
        <v>80.290000000000006</v>
      </c>
      <c r="G672" s="7" t="s">
        <v>22</v>
      </c>
      <c r="H672" s="8" t="s">
        <v>23</v>
      </c>
      <c r="I672" s="9">
        <v>20.803000000000001</v>
      </c>
      <c r="J672" s="6">
        <v>0</v>
      </c>
      <c r="K672" s="6">
        <v>43.25</v>
      </c>
      <c r="L672" s="6">
        <v>540.9</v>
      </c>
      <c r="M672" s="6">
        <v>584.15</v>
      </c>
      <c r="N672" s="10" t="s">
        <v>82</v>
      </c>
      <c r="O672" s="10" t="s">
        <v>161</v>
      </c>
      <c r="P672" s="11" t="s">
        <v>32</v>
      </c>
      <c r="Q672" s="11" t="s">
        <v>37</v>
      </c>
      <c r="R672" s="1">
        <v>42370</v>
      </c>
      <c r="S672" s="1">
        <v>42593</v>
      </c>
      <c r="T672" s="12" t="s">
        <v>25</v>
      </c>
      <c r="U672" s="13" t="s">
        <v>363</v>
      </c>
      <c r="V672" s="13" t="s">
        <v>114</v>
      </c>
      <c r="W672" t="s">
        <v>203</v>
      </c>
      <c r="X672" s="16" t="str">
        <f t="shared" si="122"/>
        <v xml:space="preserve">Mediacom (Switzerland) - CHE - Tempur Sealy International - 2016_2016_Q1 - </v>
      </c>
      <c r="Y672" s="17" t="s">
        <v>410</v>
      </c>
      <c r="Z672" s="16" t="str">
        <f t="shared" si="123"/>
        <v>Mediacom (Switzerland)</v>
      </c>
      <c r="AA672" s="16" t="str">
        <f t="shared" si="124"/>
        <v>Mediacom (Switzerland) - CHE - Tempur Sealy International</v>
      </c>
      <c r="AB672" s="16" t="str">
        <f t="shared" si="125"/>
        <v>Xaxis Mobile_XAXIS-XM-MRT-F</v>
      </c>
      <c r="AC672" s="16" t="str">
        <f>VLOOKUP($U672,Sheet3!$A$1:$D$438,3,FALSE)</f>
        <v>11.01.2016</v>
      </c>
      <c r="AD672" s="16" t="str">
        <f>VLOOKUP($U672,Sheet3!$A$1:$D$438,4,FALSE)</f>
        <v>03.04.2016</v>
      </c>
      <c r="AE672" s="20" t="str">
        <f t="shared" si="126"/>
        <v>Xaxis Mobile_XAXIS-XM-MRT-F_März 2016</v>
      </c>
      <c r="AF672" s="20" t="s">
        <v>416</v>
      </c>
      <c r="AG672" s="20" t="str">
        <f t="shared" si="127"/>
        <v>Xaxis Mobile</v>
      </c>
      <c r="AH672" s="20" t="s">
        <v>420</v>
      </c>
      <c r="AI672" s="21">
        <f t="shared" si="132"/>
        <v>26.001057539777914</v>
      </c>
      <c r="AJ672" s="21">
        <f t="shared" si="133"/>
        <v>540.9</v>
      </c>
      <c r="AK672" s="22">
        <f t="shared" si="134"/>
        <v>20803</v>
      </c>
      <c r="AL672" s="20" t="s">
        <v>674</v>
      </c>
      <c r="AM672" s="20">
        <f>$AJ672*VLOOKUP($AL672,Sheet2!$C$1:$D$66,2,FALSE)</f>
        <v>129.816</v>
      </c>
    </row>
    <row r="673" spans="1:39" x14ac:dyDescent="0.25">
      <c r="A673" s="1">
        <v>42466</v>
      </c>
      <c r="B673" s="2">
        <v>18356</v>
      </c>
      <c r="C673" s="3">
        <v>0</v>
      </c>
      <c r="D673" s="4">
        <v>9</v>
      </c>
      <c r="E673" s="5" t="s">
        <v>46</v>
      </c>
      <c r="F673" s="6">
        <v>10.62</v>
      </c>
      <c r="G673" s="7" t="s">
        <v>22</v>
      </c>
      <c r="H673" s="8" t="s">
        <v>23</v>
      </c>
      <c r="I673" s="9">
        <v>1.1020000000000001</v>
      </c>
      <c r="J673" s="6">
        <v>0</v>
      </c>
      <c r="K673" s="6">
        <v>2.2999999999999998</v>
      </c>
      <c r="L673" s="6">
        <v>28.65</v>
      </c>
      <c r="M673" s="6">
        <v>30.95</v>
      </c>
      <c r="N673" s="10" t="s">
        <v>82</v>
      </c>
      <c r="O673" s="10" t="s">
        <v>161</v>
      </c>
      <c r="P673" s="11" t="s">
        <v>32</v>
      </c>
      <c r="Q673" s="11" t="s">
        <v>37</v>
      </c>
      <c r="R673" s="1">
        <v>42370</v>
      </c>
      <c r="S673" s="1">
        <v>42593</v>
      </c>
      <c r="T673" s="12" t="s">
        <v>25</v>
      </c>
      <c r="U673" s="13" t="s">
        <v>363</v>
      </c>
      <c r="V673" s="13" t="s">
        <v>114</v>
      </c>
      <c r="W673" t="s">
        <v>203</v>
      </c>
      <c r="X673" s="16" t="str">
        <f t="shared" si="122"/>
        <v xml:space="preserve">Mediacom (Switzerland) - CHE - Tempur Sealy International - 2016_2016_Q1 - </v>
      </c>
      <c r="Y673" s="17" t="s">
        <v>410</v>
      </c>
      <c r="Z673" s="16" t="str">
        <f t="shared" si="123"/>
        <v>Mediacom (Switzerland)</v>
      </c>
      <c r="AA673" s="16" t="str">
        <f t="shared" si="124"/>
        <v>Mediacom (Switzerland) - CHE - Tempur Sealy International</v>
      </c>
      <c r="AB673" s="16" t="str">
        <f t="shared" si="125"/>
        <v>Xaxis Mobile_XAXIS-XM-MRT-I</v>
      </c>
      <c r="AC673" s="16" t="str">
        <f>VLOOKUP($U673,Sheet3!$A$1:$D$438,3,FALSE)</f>
        <v>11.01.2016</v>
      </c>
      <c r="AD673" s="16" t="str">
        <f>VLOOKUP($U673,Sheet3!$A$1:$D$438,4,FALSE)</f>
        <v>03.04.2016</v>
      </c>
      <c r="AE673" s="20" t="str">
        <f t="shared" si="126"/>
        <v>Xaxis Mobile_XAXIS-XM-MRT-I_März 2016</v>
      </c>
      <c r="AF673" s="20" t="s">
        <v>416</v>
      </c>
      <c r="AG673" s="20" t="str">
        <f t="shared" si="127"/>
        <v>Xaxis Mobile</v>
      </c>
      <c r="AH673" s="20" t="s">
        <v>420</v>
      </c>
      <c r="AI673" s="21">
        <f t="shared" si="132"/>
        <v>25.998185117967331</v>
      </c>
      <c r="AJ673" s="21">
        <f t="shared" si="133"/>
        <v>28.65</v>
      </c>
      <c r="AK673" s="22">
        <f t="shared" si="134"/>
        <v>1102</v>
      </c>
      <c r="AL673" s="20" t="s">
        <v>674</v>
      </c>
      <c r="AM673" s="20">
        <f>$AJ673*VLOOKUP($AL673,Sheet2!$C$1:$D$66,2,FALSE)</f>
        <v>6.8759999999999994</v>
      </c>
    </row>
    <row r="674" spans="1:39" x14ac:dyDescent="0.25">
      <c r="A674" s="1">
        <v>42466</v>
      </c>
      <c r="B674" s="2">
        <v>18356</v>
      </c>
      <c r="C674" s="3">
        <v>0</v>
      </c>
      <c r="D674" s="4">
        <v>10</v>
      </c>
      <c r="E674" s="5" t="s">
        <v>72</v>
      </c>
      <c r="F674" s="6">
        <v>1538.56</v>
      </c>
      <c r="G674" s="7" t="s">
        <v>22</v>
      </c>
      <c r="H674" s="8" t="s">
        <v>23</v>
      </c>
      <c r="I674" s="9">
        <v>91.012</v>
      </c>
      <c r="J674" s="6">
        <v>0</v>
      </c>
      <c r="K674" s="6">
        <v>240.25</v>
      </c>
      <c r="L674" s="6">
        <v>3003.4</v>
      </c>
      <c r="M674" s="6">
        <v>3243.65</v>
      </c>
      <c r="N674" s="10" t="s">
        <v>82</v>
      </c>
      <c r="O674" s="10" t="s">
        <v>161</v>
      </c>
      <c r="P674" s="11" t="s">
        <v>32</v>
      </c>
      <c r="Q674" s="11" t="s">
        <v>73</v>
      </c>
      <c r="R674" s="1">
        <v>42370</v>
      </c>
      <c r="S674" s="1">
        <v>42593</v>
      </c>
      <c r="T674" s="12" t="s">
        <v>25</v>
      </c>
      <c r="U674" s="13" t="s">
        <v>363</v>
      </c>
      <c r="V674" s="13" t="s">
        <v>114</v>
      </c>
      <c r="W674" t="s">
        <v>203</v>
      </c>
      <c r="X674" s="16" t="str">
        <f t="shared" si="122"/>
        <v xml:space="preserve">Mediacom (Switzerland) - CHE - Tempur Sealy International - 2016_2016_Q1 - </v>
      </c>
      <c r="Y674" s="17" t="s">
        <v>410</v>
      </c>
      <c r="Z674" s="16" t="str">
        <f t="shared" si="123"/>
        <v>Mediacom (Switzerland)</v>
      </c>
      <c r="AA674" s="16" t="str">
        <f t="shared" si="124"/>
        <v>Mediacom (Switzerland) - CHE - Tempur Sealy International</v>
      </c>
      <c r="AB674" s="16" t="str">
        <f t="shared" si="125"/>
        <v>Xaxis TV_XAXIS-XT-ROLLS-D</v>
      </c>
      <c r="AC674" s="16" t="str">
        <f>VLOOKUP($U674,Sheet3!$A$1:$D$438,3,FALSE)</f>
        <v>11.01.2016</v>
      </c>
      <c r="AD674" s="16" t="str">
        <f>VLOOKUP($U674,Sheet3!$A$1:$D$438,4,FALSE)</f>
        <v>03.04.2016</v>
      </c>
      <c r="AE674" s="20" t="str">
        <f t="shared" si="126"/>
        <v>Xaxis TV_XAXIS-XT-ROLLS-D_März 2016</v>
      </c>
      <c r="AF674" s="20" t="s">
        <v>816</v>
      </c>
      <c r="AG674" s="20" t="str">
        <f t="shared" si="127"/>
        <v>Xaxis TV</v>
      </c>
      <c r="AH674" s="20" t="s">
        <v>420</v>
      </c>
      <c r="AI674" s="21">
        <f t="shared" si="132"/>
        <v>33.000043950248319</v>
      </c>
      <c r="AJ674" s="21">
        <f t="shared" si="133"/>
        <v>3003.4</v>
      </c>
      <c r="AK674" s="22">
        <f t="shared" si="134"/>
        <v>91012</v>
      </c>
      <c r="AL674" s="20" t="s">
        <v>672</v>
      </c>
      <c r="AM674" s="20">
        <f>$AJ674*VLOOKUP($AL674,Sheet2!$C$1:$D$66,2,FALSE)</f>
        <v>1471.6659999999999</v>
      </c>
    </row>
    <row r="675" spans="1:39" x14ac:dyDescent="0.25">
      <c r="A675" s="1">
        <v>42466</v>
      </c>
      <c r="B675" s="2">
        <v>18356</v>
      </c>
      <c r="C675" s="3">
        <v>0</v>
      </c>
      <c r="D675" s="4">
        <v>11</v>
      </c>
      <c r="E675" s="5" t="s">
        <v>76</v>
      </c>
      <c r="F675" s="6">
        <v>245.78</v>
      </c>
      <c r="G675" s="7" t="s">
        <v>22</v>
      </c>
      <c r="H675" s="8" t="s">
        <v>23</v>
      </c>
      <c r="I675" s="9">
        <v>15.193</v>
      </c>
      <c r="J675" s="6">
        <v>0</v>
      </c>
      <c r="K675" s="6">
        <v>40.1</v>
      </c>
      <c r="L675" s="6">
        <v>501.35</v>
      </c>
      <c r="M675" s="6">
        <v>541.45000000000005</v>
      </c>
      <c r="N675" s="10" t="s">
        <v>82</v>
      </c>
      <c r="O675" s="10" t="s">
        <v>161</v>
      </c>
      <c r="P675" s="11" t="s">
        <v>32</v>
      </c>
      <c r="Q675" s="11" t="s">
        <v>73</v>
      </c>
      <c r="R675" s="1">
        <v>42370</v>
      </c>
      <c r="S675" s="1">
        <v>42593</v>
      </c>
      <c r="T675" s="12" t="s">
        <v>25</v>
      </c>
      <c r="U675" s="13" t="s">
        <v>363</v>
      </c>
      <c r="V675" s="13" t="s">
        <v>114</v>
      </c>
      <c r="W675" t="s">
        <v>203</v>
      </c>
      <c r="X675" s="16" t="str">
        <f t="shared" si="122"/>
        <v xml:space="preserve">Mediacom (Switzerland) - CHE - Tempur Sealy International - 2016_2016_Q1 - </v>
      </c>
      <c r="Y675" s="17" t="s">
        <v>410</v>
      </c>
      <c r="Z675" s="16" t="str">
        <f t="shared" si="123"/>
        <v>Mediacom (Switzerland)</v>
      </c>
      <c r="AA675" s="16" t="str">
        <f t="shared" si="124"/>
        <v>Mediacom (Switzerland) - CHE - Tempur Sealy International</v>
      </c>
      <c r="AB675" s="16" t="str">
        <f t="shared" si="125"/>
        <v>Xaxis TV_XAXIS-XT-ROLLS-F</v>
      </c>
      <c r="AC675" s="16" t="str">
        <f>VLOOKUP($U675,Sheet3!$A$1:$D$438,3,FALSE)</f>
        <v>11.01.2016</v>
      </c>
      <c r="AD675" s="16" t="str">
        <f>VLOOKUP($U675,Sheet3!$A$1:$D$438,4,FALSE)</f>
        <v>03.04.2016</v>
      </c>
      <c r="AE675" s="20" t="str">
        <f t="shared" si="126"/>
        <v>Xaxis TV_XAXIS-XT-ROLLS-F_März 2016</v>
      </c>
      <c r="AF675" s="20" t="s">
        <v>816</v>
      </c>
      <c r="AG675" s="20" t="str">
        <f t="shared" si="127"/>
        <v>Xaxis TV</v>
      </c>
      <c r="AH675" s="20" t="s">
        <v>420</v>
      </c>
      <c r="AI675" s="21">
        <f t="shared" si="132"/>
        <v>32.998749424076877</v>
      </c>
      <c r="AJ675" s="21">
        <f t="shared" si="133"/>
        <v>501.35</v>
      </c>
      <c r="AK675" s="22">
        <f t="shared" si="134"/>
        <v>15193</v>
      </c>
      <c r="AL675" s="20" t="s">
        <v>672</v>
      </c>
      <c r="AM675" s="20">
        <f>$AJ675*VLOOKUP($AL675,Sheet2!$C$1:$D$66,2,FALSE)</f>
        <v>245.66150000000002</v>
      </c>
    </row>
    <row r="676" spans="1:39" x14ac:dyDescent="0.25">
      <c r="A676" s="1">
        <v>42466</v>
      </c>
      <c r="B676" s="2">
        <v>18357</v>
      </c>
      <c r="C676" s="3">
        <v>0</v>
      </c>
      <c r="D676" s="4">
        <v>1</v>
      </c>
      <c r="E676" s="5" t="s">
        <v>53</v>
      </c>
      <c r="F676" s="6">
        <v>1684.95</v>
      </c>
      <c r="G676" s="7" t="s">
        <v>22</v>
      </c>
      <c r="H676" s="8" t="s">
        <v>23</v>
      </c>
      <c r="I676" s="9">
        <v>264.65899999999999</v>
      </c>
      <c r="J676" s="6">
        <v>0</v>
      </c>
      <c r="K676" s="6">
        <v>402.3</v>
      </c>
      <c r="L676" s="6">
        <v>5028.5</v>
      </c>
      <c r="M676" s="6">
        <v>5430.8</v>
      </c>
      <c r="N676" s="10" t="s">
        <v>26</v>
      </c>
      <c r="O676" s="10" t="s">
        <v>161</v>
      </c>
      <c r="P676" s="11" t="s">
        <v>32</v>
      </c>
      <c r="Q676" s="11" t="s">
        <v>52</v>
      </c>
      <c r="R676" s="1">
        <v>42370</v>
      </c>
      <c r="S676" s="1">
        <v>42593</v>
      </c>
      <c r="T676" s="12" t="s">
        <v>25</v>
      </c>
      <c r="U676" s="13" t="s">
        <v>390</v>
      </c>
      <c r="V676" s="13" t="s">
        <v>114</v>
      </c>
      <c r="W676" t="s">
        <v>204</v>
      </c>
      <c r="X676" s="16" t="str">
        <f t="shared" si="122"/>
        <v xml:space="preserve">Mediacom (Switzerland) - CHE - Volkswagen AG - 2016_Passat_GTE - </v>
      </c>
      <c r="Y676" s="17" t="s">
        <v>410</v>
      </c>
      <c r="Z676" s="16" t="str">
        <f t="shared" si="123"/>
        <v>Mediacom (Switzerland)</v>
      </c>
      <c r="AA676" s="16" t="str">
        <f t="shared" si="124"/>
        <v>Mediacom (Switzerland) - CHE - Volkswagen AG</v>
      </c>
      <c r="AB676" s="16" t="str">
        <f t="shared" si="125"/>
        <v>Xaxis Premium_XAXIS-XP-HP-D</v>
      </c>
      <c r="AC676" s="16" t="str">
        <f>VLOOKUP($U676,Sheet3!$A$1:$D$438,3,FALSE)</f>
        <v>22.02.2016</v>
      </c>
      <c r="AD676" s="16" t="str">
        <f>VLOOKUP($U676,Sheet3!$A$1:$D$438,4,FALSE)</f>
        <v>20.03.2016</v>
      </c>
      <c r="AE676" s="20" t="str">
        <f t="shared" si="126"/>
        <v>Xaxis Premium_XAXIS-XP-HP-D_März 2016</v>
      </c>
      <c r="AF676" s="20" t="s">
        <v>415</v>
      </c>
      <c r="AG676" s="20" t="str">
        <f t="shared" si="127"/>
        <v>Xaxis Premium</v>
      </c>
      <c r="AH676" s="20" t="s">
        <v>420</v>
      </c>
      <c r="AI676" s="21">
        <f t="shared" si="132"/>
        <v>18.999920652613362</v>
      </c>
      <c r="AJ676" s="21">
        <f t="shared" si="133"/>
        <v>5028.5</v>
      </c>
      <c r="AK676" s="22">
        <f t="shared" si="134"/>
        <v>264659</v>
      </c>
      <c r="AL676" s="20" t="s">
        <v>669</v>
      </c>
      <c r="AM676" s="20">
        <f>$AJ676*VLOOKUP($AL676,Sheet2!$C$1:$D$66,2,FALSE)</f>
        <v>1896.1566237434879</v>
      </c>
    </row>
    <row r="677" spans="1:39" x14ac:dyDescent="0.25">
      <c r="A677" s="1">
        <v>42466</v>
      </c>
      <c r="B677" s="2">
        <v>18357</v>
      </c>
      <c r="C677" s="3">
        <v>0</v>
      </c>
      <c r="D677" s="4">
        <v>4</v>
      </c>
      <c r="E677" s="5" t="s">
        <v>53</v>
      </c>
      <c r="F677" s="6">
        <v>1799.72</v>
      </c>
      <c r="G677" s="7" t="s">
        <v>22</v>
      </c>
      <c r="H677" s="8" t="s">
        <v>23</v>
      </c>
      <c r="I677" s="9">
        <v>282.68599999999998</v>
      </c>
      <c r="J677" s="6">
        <v>0</v>
      </c>
      <c r="K677" s="6">
        <v>520.15</v>
      </c>
      <c r="L677" s="6">
        <v>6501.8</v>
      </c>
      <c r="M677" s="6">
        <v>7021.95</v>
      </c>
      <c r="N677" s="10" t="s">
        <v>26</v>
      </c>
      <c r="O677" s="10" t="s">
        <v>161</v>
      </c>
      <c r="P677" s="11" t="s">
        <v>32</v>
      </c>
      <c r="Q677" s="11" t="s">
        <v>52</v>
      </c>
      <c r="R677" s="1">
        <v>42370</v>
      </c>
      <c r="S677" s="1">
        <v>42593</v>
      </c>
      <c r="T677" s="12" t="s">
        <v>25</v>
      </c>
      <c r="U677" s="13" t="s">
        <v>390</v>
      </c>
      <c r="V677" s="13" t="s">
        <v>114</v>
      </c>
      <c r="W677" t="s">
        <v>204</v>
      </c>
      <c r="X677" s="16" t="str">
        <f t="shared" si="122"/>
        <v xml:space="preserve">Mediacom (Switzerland) - CHE - Volkswagen AG - 2016_Passat_GTE - </v>
      </c>
      <c r="Y677" s="17" t="s">
        <v>410</v>
      </c>
      <c r="Z677" s="16" t="str">
        <f t="shared" si="123"/>
        <v>Mediacom (Switzerland)</v>
      </c>
      <c r="AA677" s="16" t="str">
        <f t="shared" si="124"/>
        <v>Mediacom (Switzerland) - CHE - Volkswagen AG</v>
      </c>
      <c r="AB677" s="16" t="str">
        <f t="shared" si="125"/>
        <v>Xaxis Premium_XAXIS-XP-HP-D</v>
      </c>
      <c r="AC677" s="16" t="str">
        <f>VLOOKUP($U677,Sheet3!$A$1:$D$438,3,FALSE)</f>
        <v>22.02.2016</v>
      </c>
      <c r="AD677" s="16" t="str">
        <f>VLOOKUP($U677,Sheet3!$A$1:$D$438,4,FALSE)</f>
        <v>20.03.2016</v>
      </c>
      <c r="AE677" s="20" t="str">
        <f t="shared" si="126"/>
        <v>Xaxis Premium_XAXIS-XP-HP-D_März 2016</v>
      </c>
      <c r="AF677" s="20" t="s">
        <v>415</v>
      </c>
      <c r="AG677" s="20" t="str">
        <f t="shared" si="127"/>
        <v>Xaxis Premium</v>
      </c>
      <c r="AH677" s="20" t="s">
        <v>420</v>
      </c>
      <c r="AI677" s="21">
        <f t="shared" si="132"/>
        <v>23.000077824865752</v>
      </c>
      <c r="AJ677" s="21">
        <f t="shared" si="133"/>
        <v>6501.8</v>
      </c>
      <c r="AK677" s="22">
        <f t="shared" si="134"/>
        <v>282686</v>
      </c>
      <c r="AL677" s="20" t="s">
        <v>669</v>
      </c>
      <c r="AM677" s="20">
        <f>$AJ677*VLOOKUP($AL677,Sheet2!$C$1:$D$66,2,FALSE)</f>
        <v>2451.7114718614716</v>
      </c>
    </row>
    <row r="678" spans="1:39" x14ac:dyDescent="0.25">
      <c r="A678" s="1">
        <v>42466</v>
      </c>
      <c r="B678" s="2">
        <v>18357</v>
      </c>
      <c r="C678" s="3">
        <v>0</v>
      </c>
      <c r="D678" s="4">
        <v>2</v>
      </c>
      <c r="E678" s="5" t="s">
        <v>59</v>
      </c>
      <c r="F678" s="6">
        <v>674.67</v>
      </c>
      <c r="G678" s="7" t="s">
        <v>22</v>
      </c>
      <c r="H678" s="8" t="s">
        <v>23</v>
      </c>
      <c r="I678" s="9">
        <v>116.65300000000001</v>
      </c>
      <c r="J678" s="6">
        <v>0</v>
      </c>
      <c r="K678" s="6">
        <v>177.3</v>
      </c>
      <c r="L678" s="6">
        <v>2216.4</v>
      </c>
      <c r="M678" s="6">
        <v>2393.6999999999998</v>
      </c>
      <c r="N678" s="10" t="s">
        <v>26</v>
      </c>
      <c r="O678" s="10" t="s">
        <v>161</v>
      </c>
      <c r="P678" s="11" t="s">
        <v>32</v>
      </c>
      <c r="Q678" s="11" t="s">
        <v>52</v>
      </c>
      <c r="R678" s="1">
        <v>42370</v>
      </c>
      <c r="S678" s="1">
        <v>42593</v>
      </c>
      <c r="T678" s="12" t="s">
        <v>25</v>
      </c>
      <c r="U678" s="13" t="s">
        <v>390</v>
      </c>
      <c r="V678" s="13" t="s">
        <v>114</v>
      </c>
      <c r="W678" t="s">
        <v>204</v>
      </c>
      <c r="X678" s="16" t="str">
        <f t="shared" si="122"/>
        <v xml:space="preserve">Mediacom (Switzerland) - CHE - Volkswagen AG - 2016_Passat_GTE - </v>
      </c>
      <c r="Y678" s="17" t="s">
        <v>410</v>
      </c>
      <c r="Z678" s="16" t="str">
        <f t="shared" si="123"/>
        <v>Mediacom (Switzerland)</v>
      </c>
      <c r="AA678" s="16" t="str">
        <f t="shared" si="124"/>
        <v>Mediacom (Switzerland) - CHE - Volkswagen AG</v>
      </c>
      <c r="AB678" s="16" t="str">
        <f t="shared" si="125"/>
        <v>Xaxis Premium_XAXIS-XP-HP-F</v>
      </c>
      <c r="AC678" s="16" t="str">
        <f>VLOOKUP($U678,Sheet3!$A$1:$D$438,3,FALSE)</f>
        <v>22.02.2016</v>
      </c>
      <c r="AD678" s="16" t="str">
        <f>VLOOKUP($U678,Sheet3!$A$1:$D$438,4,FALSE)</f>
        <v>20.03.2016</v>
      </c>
      <c r="AE678" s="20" t="str">
        <f t="shared" si="126"/>
        <v>Xaxis Premium_XAXIS-XP-HP-F_März 2016</v>
      </c>
      <c r="AF678" s="20" t="s">
        <v>415</v>
      </c>
      <c r="AG678" s="20" t="str">
        <f t="shared" si="127"/>
        <v>Xaxis Premium</v>
      </c>
      <c r="AH678" s="20" t="s">
        <v>420</v>
      </c>
      <c r="AI678" s="21">
        <f t="shared" si="132"/>
        <v>18.999939992970607</v>
      </c>
      <c r="AJ678" s="21">
        <f t="shared" si="133"/>
        <v>2216.4</v>
      </c>
      <c r="AK678" s="22">
        <f t="shared" si="134"/>
        <v>116653</v>
      </c>
      <c r="AL678" s="20" t="s">
        <v>669</v>
      </c>
      <c r="AM678" s="20">
        <f>$AJ678*VLOOKUP($AL678,Sheet2!$C$1:$D$66,2,FALSE)</f>
        <v>835.76445080343376</v>
      </c>
    </row>
    <row r="679" spans="1:39" x14ac:dyDescent="0.25">
      <c r="A679" s="1">
        <v>42466</v>
      </c>
      <c r="B679" s="2">
        <v>18357</v>
      </c>
      <c r="C679" s="3">
        <v>0</v>
      </c>
      <c r="D679" s="4">
        <v>5</v>
      </c>
      <c r="E679" s="5" t="s">
        <v>59</v>
      </c>
      <c r="F679" s="6">
        <v>582.16</v>
      </c>
      <c r="G679" s="7" t="s">
        <v>22</v>
      </c>
      <c r="H679" s="8" t="s">
        <v>23</v>
      </c>
      <c r="I679" s="9">
        <v>100.657</v>
      </c>
      <c r="J679" s="6">
        <v>0</v>
      </c>
      <c r="K679" s="6">
        <v>185.2</v>
      </c>
      <c r="L679" s="6">
        <v>2315.1</v>
      </c>
      <c r="M679" s="6">
        <v>2500.3000000000002</v>
      </c>
      <c r="N679" s="10" t="s">
        <v>26</v>
      </c>
      <c r="O679" s="10" t="s">
        <v>161</v>
      </c>
      <c r="P679" s="11" t="s">
        <v>32</v>
      </c>
      <c r="Q679" s="11" t="s">
        <v>52</v>
      </c>
      <c r="R679" s="1">
        <v>42370</v>
      </c>
      <c r="S679" s="1">
        <v>42593</v>
      </c>
      <c r="T679" s="12" t="s">
        <v>25</v>
      </c>
      <c r="U679" s="13" t="s">
        <v>390</v>
      </c>
      <c r="V679" s="13" t="s">
        <v>114</v>
      </c>
      <c r="W679" t="s">
        <v>204</v>
      </c>
      <c r="X679" s="16" t="str">
        <f t="shared" si="122"/>
        <v xml:space="preserve">Mediacom (Switzerland) - CHE - Volkswagen AG - 2016_Passat_GTE - </v>
      </c>
      <c r="Y679" s="17" t="s">
        <v>410</v>
      </c>
      <c r="Z679" s="16" t="str">
        <f t="shared" si="123"/>
        <v>Mediacom (Switzerland)</v>
      </c>
      <c r="AA679" s="16" t="str">
        <f t="shared" si="124"/>
        <v>Mediacom (Switzerland) - CHE - Volkswagen AG</v>
      </c>
      <c r="AB679" s="16" t="str">
        <f t="shared" si="125"/>
        <v>Xaxis Premium_XAXIS-XP-HP-F</v>
      </c>
      <c r="AC679" s="16" t="str">
        <f>VLOOKUP($U679,Sheet3!$A$1:$D$438,3,FALSE)</f>
        <v>22.02.2016</v>
      </c>
      <c r="AD679" s="16" t="str">
        <f>VLOOKUP($U679,Sheet3!$A$1:$D$438,4,FALSE)</f>
        <v>20.03.2016</v>
      </c>
      <c r="AE679" s="20" t="str">
        <f t="shared" si="126"/>
        <v>Xaxis Premium_XAXIS-XP-HP-F_März 2016</v>
      </c>
      <c r="AF679" s="20" t="s">
        <v>415</v>
      </c>
      <c r="AG679" s="20" t="str">
        <f t="shared" si="127"/>
        <v>Xaxis Premium</v>
      </c>
      <c r="AH679" s="20" t="s">
        <v>420</v>
      </c>
      <c r="AI679" s="21">
        <f t="shared" si="132"/>
        <v>22.999890717982851</v>
      </c>
      <c r="AJ679" s="21">
        <f t="shared" si="133"/>
        <v>2315.1</v>
      </c>
      <c r="AK679" s="22">
        <f t="shared" si="134"/>
        <v>100657</v>
      </c>
      <c r="AL679" s="20" t="s">
        <v>669</v>
      </c>
      <c r="AM679" s="20">
        <f>$AJ679*VLOOKUP($AL679,Sheet2!$C$1:$D$66,2,FALSE)</f>
        <v>872.98244001760941</v>
      </c>
    </row>
    <row r="680" spans="1:39" x14ac:dyDescent="0.25">
      <c r="A680" s="1">
        <v>42466</v>
      </c>
      <c r="B680" s="2">
        <v>18357</v>
      </c>
      <c r="C680" s="3">
        <v>0</v>
      </c>
      <c r="D680" s="4">
        <v>3</v>
      </c>
      <c r="E680" s="5" t="s">
        <v>60</v>
      </c>
      <c r="F680" s="6">
        <v>184.16</v>
      </c>
      <c r="G680" s="7" t="s">
        <v>22</v>
      </c>
      <c r="H680" s="8" t="s">
        <v>23</v>
      </c>
      <c r="I680" s="9">
        <v>27.248000000000001</v>
      </c>
      <c r="J680" s="6">
        <v>0</v>
      </c>
      <c r="K680" s="6">
        <v>41.4</v>
      </c>
      <c r="L680" s="6">
        <v>517.70000000000005</v>
      </c>
      <c r="M680" s="6">
        <v>559.1</v>
      </c>
      <c r="N680" s="10" t="s">
        <v>26</v>
      </c>
      <c r="O680" s="10" t="s">
        <v>161</v>
      </c>
      <c r="P680" s="11" t="s">
        <v>32</v>
      </c>
      <c r="Q680" s="11" t="s">
        <v>52</v>
      </c>
      <c r="R680" s="1">
        <v>42370</v>
      </c>
      <c r="S680" s="1">
        <v>42593</v>
      </c>
      <c r="T680" s="12" t="s">
        <v>25</v>
      </c>
      <c r="U680" s="13" t="s">
        <v>390</v>
      </c>
      <c r="V680" s="13" t="s">
        <v>114</v>
      </c>
      <c r="W680" t="s">
        <v>204</v>
      </c>
      <c r="X680" s="16" t="str">
        <f t="shared" si="122"/>
        <v xml:space="preserve">Mediacom (Switzerland) - CHE - Volkswagen AG - 2016_Passat_GTE - </v>
      </c>
      <c r="Y680" s="17" t="s">
        <v>410</v>
      </c>
      <c r="Z680" s="16" t="str">
        <f t="shared" si="123"/>
        <v>Mediacom (Switzerland)</v>
      </c>
      <c r="AA680" s="16" t="str">
        <f t="shared" si="124"/>
        <v>Mediacom (Switzerland) - CHE - Volkswagen AG</v>
      </c>
      <c r="AB680" s="16" t="str">
        <f t="shared" si="125"/>
        <v>Xaxis Premium_XAXIS-XP-HP-I</v>
      </c>
      <c r="AC680" s="16" t="str">
        <f>VLOOKUP($U680,Sheet3!$A$1:$D$438,3,FALSE)</f>
        <v>22.02.2016</v>
      </c>
      <c r="AD680" s="16" t="str">
        <f>VLOOKUP($U680,Sheet3!$A$1:$D$438,4,FALSE)</f>
        <v>20.03.2016</v>
      </c>
      <c r="AE680" s="20" t="str">
        <f t="shared" si="126"/>
        <v>Xaxis Premium_XAXIS-XP-HP-I_März 2016</v>
      </c>
      <c r="AF680" s="20" t="s">
        <v>415</v>
      </c>
      <c r="AG680" s="20" t="str">
        <f t="shared" si="127"/>
        <v>Xaxis Premium</v>
      </c>
      <c r="AH680" s="20" t="s">
        <v>420</v>
      </c>
      <c r="AI680" s="21">
        <f t="shared" si="132"/>
        <v>18.999559600704643</v>
      </c>
      <c r="AJ680" s="21">
        <f t="shared" si="133"/>
        <v>517.70000000000005</v>
      </c>
      <c r="AK680" s="22">
        <f t="shared" si="134"/>
        <v>27248</v>
      </c>
      <c r="AL680" s="20" t="s">
        <v>669</v>
      </c>
      <c r="AM680" s="20">
        <f>$AJ680*VLOOKUP($AL680,Sheet2!$C$1:$D$66,2,FALSE)</f>
        <v>195.21532944456672</v>
      </c>
    </row>
    <row r="681" spans="1:39" x14ac:dyDescent="0.25">
      <c r="A681" s="1">
        <v>42466</v>
      </c>
      <c r="B681" s="2">
        <v>18357</v>
      </c>
      <c r="C681" s="3">
        <v>0</v>
      </c>
      <c r="D681" s="4">
        <v>6</v>
      </c>
      <c r="E681" s="5" t="s">
        <v>60</v>
      </c>
      <c r="F681" s="6">
        <v>165.48</v>
      </c>
      <c r="G681" s="7" t="s">
        <v>22</v>
      </c>
      <c r="H681" s="8" t="s">
        <v>23</v>
      </c>
      <c r="I681" s="9">
        <v>24.484000000000002</v>
      </c>
      <c r="J681" s="6">
        <v>0</v>
      </c>
      <c r="K681" s="6">
        <v>45.05</v>
      </c>
      <c r="L681" s="6">
        <v>563.15</v>
      </c>
      <c r="M681" s="6">
        <v>608.20000000000005</v>
      </c>
      <c r="N681" s="10" t="s">
        <v>26</v>
      </c>
      <c r="O681" s="10" t="s">
        <v>161</v>
      </c>
      <c r="P681" s="11" t="s">
        <v>32</v>
      </c>
      <c r="Q681" s="11" t="s">
        <v>52</v>
      </c>
      <c r="R681" s="1">
        <v>42370</v>
      </c>
      <c r="S681" s="1">
        <v>42593</v>
      </c>
      <c r="T681" s="12" t="s">
        <v>25</v>
      </c>
      <c r="U681" s="13" t="s">
        <v>390</v>
      </c>
      <c r="V681" s="13" t="s">
        <v>114</v>
      </c>
      <c r="W681" t="s">
        <v>204</v>
      </c>
      <c r="X681" s="16" t="str">
        <f t="shared" si="122"/>
        <v xml:space="preserve">Mediacom (Switzerland) - CHE - Volkswagen AG - 2016_Passat_GTE - </v>
      </c>
      <c r="Y681" s="17" t="s">
        <v>410</v>
      </c>
      <c r="Z681" s="16" t="str">
        <f t="shared" si="123"/>
        <v>Mediacom (Switzerland)</v>
      </c>
      <c r="AA681" s="16" t="str">
        <f t="shared" si="124"/>
        <v>Mediacom (Switzerland) - CHE - Volkswagen AG</v>
      </c>
      <c r="AB681" s="16" t="str">
        <f t="shared" si="125"/>
        <v>Xaxis Premium_XAXIS-XP-HP-I</v>
      </c>
      <c r="AC681" s="16" t="str">
        <f>VLOOKUP($U681,Sheet3!$A$1:$D$438,3,FALSE)</f>
        <v>22.02.2016</v>
      </c>
      <c r="AD681" s="16" t="str">
        <f>VLOOKUP($U681,Sheet3!$A$1:$D$438,4,FALSE)</f>
        <v>20.03.2016</v>
      </c>
      <c r="AE681" s="20" t="str">
        <f t="shared" si="126"/>
        <v>Xaxis Premium_XAXIS-XP-HP-I_März 2016</v>
      </c>
      <c r="AF681" s="20" t="s">
        <v>415</v>
      </c>
      <c r="AG681" s="20" t="str">
        <f t="shared" si="127"/>
        <v>Xaxis Premium</v>
      </c>
      <c r="AH681" s="20" t="s">
        <v>420</v>
      </c>
      <c r="AI681" s="21">
        <f t="shared" si="132"/>
        <v>23.000735173991178</v>
      </c>
      <c r="AJ681" s="21">
        <f t="shared" si="133"/>
        <v>563.15</v>
      </c>
      <c r="AK681" s="22">
        <f t="shared" si="134"/>
        <v>24484</v>
      </c>
      <c r="AL681" s="20" t="s">
        <v>669</v>
      </c>
      <c r="AM681" s="20">
        <f>$AJ681*VLOOKUP($AL681,Sheet2!$C$1:$D$66,2,FALSE)</f>
        <v>212.35370441705183</v>
      </c>
    </row>
    <row r="682" spans="1:39" x14ac:dyDescent="0.25">
      <c r="A682" s="1">
        <v>42466</v>
      </c>
      <c r="B682" s="2">
        <v>18357</v>
      </c>
      <c r="C682" s="3">
        <v>0</v>
      </c>
      <c r="D682" s="4">
        <v>7</v>
      </c>
      <c r="E682" s="5" t="s">
        <v>72</v>
      </c>
      <c r="F682" s="6">
        <v>7137.92</v>
      </c>
      <c r="G682" s="7" t="s">
        <v>22</v>
      </c>
      <c r="H682" s="8" t="s">
        <v>23</v>
      </c>
      <c r="I682" s="9">
        <v>422.23700000000002</v>
      </c>
      <c r="J682" s="6">
        <v>0</v>
      </c>
      <c r="K682" s="6">
        <v>979.6</v>
      </c>
      <c r="L682" s="6">
        <v>12244.85</v>
      </c>
      <c r="M682" s="6">
        <v>13224.45</v>
      </c>
      <c r="N682" s="10" t="s">
        <v>26</v>
      </c>
      <c r="O682" s="10" t="s">
        <v>161</v>
      </c>
      <c r="P682" s="11" t="s">
        <v>32</v>
      </c>
      <c r="Q682" s="11" t="s">
        <v>73</v>
      </c>
      <c r="R682" s="1">
        <v>42370</v>
      </c>
      <c r="S682" s="1">
        <v>42593</v>
      </c>
      <c r="T682" s="12" t="s">
        <v>25</v>
      </c>
      <c r="U682" s="13" t="s">
        <v>390</v>
      </c>
      <c r="V682" s="13" t="s">
        <v>114</v>
      </c>
      <c r="W682" t="s">
        <v>204</v>
      </c>
      <c r="X682" s="16" t="str">
        <f t="shared" si="122"/>
        <v xml:space="preserve">Mediacom (Switzerland) - CHE - Volkswagen AG - 2016_Passat_GTE - </v>
      </c>
      <c r="Y682" s="17" t="s">
        <v>410</v>
      </c>
      <c r="Z682" s="16" t="str">
        <f t="shared" si="123"/>
        <v>Mediacom (Switzerland)</v>
      </c>
      <c r="AA682" s="16" t="str">
        <f t="shared" si="124"/>
        <v>Mediacom (Switzerland) - CHE - Volkswagen AG</v>
      </c>
      <c r="AB682" s="16" t="str">
        <f t="shared" si="125"/>
        <v>Xaxis TV_XAXIS-XT-ROLLS-D</v>
      </c>
      <c r="AC682" s="16" t="str">
        <f>VLOOKUP($U682,Sheet3!$A$1:$D$438,3,FALSE)</f>
        <v>22.02.2016</v>
      </c>
      <c r="AD682" s="16" t="str">
        <f>VLOOKUP($U682,Sheet3!$A$1:$D$438,4,FALSE)</f>
        <v>20.03.2016</v>
      </c>
      <c r="AE682" s="20" t="str">
        <f t="shared" si="126"/>
        <v>Xaxis TV_XAXIS-XT-ROLLS-D_März 2016</v>
      </c>
      <c r="AF682" s="20" t="s">
        <v>816</v>
      </c>
      <c r="AG682" s="20" t="str">
        <f t="shared" si="127"/>
        <v>Xaxis TV</v>
      </c>
      <c r="AH682" s="20" t="s">
        <v>420</v>
      </c>
      <c r="AI682" s="21">
        <f t="shared" si="132"/>
        <v>28.999945528222302</v>
      </c>
      <c r="AJ682" s="21">
        <f t="shared" si="133"/>
        <v>12244.85</v>
      </c>
      <c r="AK682" s="22">
        <f t="shared" si="134"/>
        <v>422237</v>
      </c>
      <c r="AL682" s="20" t="s">
        <v>672</v>
      </c>
      <c r="AM682" s="20">
        <f>$AJ682*VLOOKUP($AL682,Sheet2!$C$1:$D$66,2,FALSE)</f>
        <v>5999.9764999999998</v>
      </c>
    </row>
    <row r="683" spans="1:39" x14ac:dyDescent="0.25">
      <c r="A683" s="1">
        <v>42466</v>
      </c>
      <c r="B683" s="2">
        <v>18357</v>
      </c>
      <c r="C683" s="3">
        <v>0</v>
      </c>
      <c r="D683" s="4">
        <v>8</v>
      </c>
      <c r="E683" s="5" t="s">
        <v>76</v>
      </c>
      <c r="F683" s="6">
        <v>1466.81</v>
      </c>
      <c r="G683" s="7" t="s">
        <v>22</v>
      </c>
      <c r="H683" s="8" t="s">
        <v>23</v>
      </c>
      <c r="I683" s="9">
        <v>90.671000000000006</v>
      </c>
      <c r="J683" s="6">
        <v>0</v>
      </c>
      <c r="K683" s="6">
        <v>210.35</v>
      </c>
      <c r="L683" s="6">
        <v>2629.45</v>
      </c>
      <c r="M683" s="6">
        <v>2839.8</v>
      </c>
      <c r="N683" s="10" t="s">
        <v>26</v>
      </c>
      <c r="O683" s="10" t="s">
        <v>161</v>
      </c>
      <c r="P683" s="11" t="s">
        <v>32</v>
      </c>
      <c r="Q683" s="11" t="s">
        <v>73</v>
      </c>
      <c r="R683" s="1">
        <v>42370</v>
      </c>
      <c r="S683" s="1">
        <v>42593</v>
      </c>
      <c r="T683" s="12" t="s">
        <v>25</v>
      </c>
      <c r="U683" s="13" t="s">
        <v>390</v>
      </c>
      <c r="V683" s="13" t="s">
        <v>114</v>
      </c>
      <c r="W683" t="s">
        <v>204</v>
      </c>
      <c r="X683" s="16" t="str">
        <f t="shared" si="122"/>
        <v xml:space="preserve">Mediacom (Switzerland) - CHE - Volkswagen AG - 2016_Passat_GTE - </v>
      </c>
      <c r="Y683" s="17" t="s">
        <v>410</v>
      </c>
      <c r="Z683" s="16" t="str">
        <f t="shared" si="123"/>
        <v>Mediacom (Switzerland)</v>
      </c>
      <c r="AA683" s="16" t="str">
        <f t="shared" si="124"/>
        <v>Mediacom (Switzerland) - CHE - Volkswagen AG</v>
      </c>
      <c r="AB683" s="16" t="str">
        <f t="shared" si="125"/>
        <v>Xaxis TV_XAXIS-XT-ROLLS-F</v>
      </c>
      <c r="AC683" s="16" t="str">
        <f>VLOOKUP($U683,Sheet3!$A$1:$D$438,3,FALSE)</f>
        <v>22.02.2016</v>
      </c>
      <c r="AD683" s="16" t="str">
        <f>VLOOKUP($U683,Sheet3!$A$1:$D$438,4,FALSE)</f>
        <v>20.03.2016</v>
      </c>
      <c r="AE683" s="20" t="str">
        <f t="shared" si="126"/>
        <v>Xaxis TV_XAXIS-XT-ROLLS-F_März 2016</v>
      </c>
      <c r="AF683" s="20" t="s">
        <v>816</v>
      </c>
      <c r="AG683" s="20" t="str">
        <f t="shared" si="127"/>
        <v>Xaxis TV</v>
      </c>
      <c r="AH683" s="20" t="s">
        <v>420</v>
      </c>
      <c r="AI683" s="21">
        <f t="shared" si="132"/>
        <v>28.999900740038157</v>
      </c>
      <c r="AJ683" s="21">
        <f t="shared" si="133"/>
        <v>2629.45</v>
      </c>
      <c r="AK683" s="22">
        <f t="shared" si="134"/>
        <v>90671</v>
      </c>
      <c r="AL683" s="20" t="s">
        <v>672</v>
      </c>
      <c r="AM683" s="20">
        <f>$AJ683*VLOOKUP($AL683,Sheet2!$C$1:$D$66,2,FALSE)</f>
        <v>1288.4304999999999</v>
      </c>
    </row>
    <row r="684" spans="1:39" x14ac:dyDescent="0.25">
      <c r="A684" s="1">
        <v>42466</v>
      </c>
      <c r="B684" s="2">
        <v>18357</v>
      </c>
      <c r="C684" s="3">
        <v>0</v>
      </c>
      <c r="D684" s="4">
        <v>9</v>
      </c>
      <c r="E684" s="5" t="s">
        <v>77</v>
      </c>
      <c r="F684" s="6">
        <v>413.4</v>
      </c>
      <c r="G684" s="7" t="s">
        <v>22</v>
      </c>
      <c r="H684" s="8" t="s">
        <v>23</v>
      </c>
      <c r="I684" s="9">
        <v>25.324000000000002</v>
      </c>
      <c r="J684" s="6">
        <v>0</v>
      </c>
      <c r="K684" s="6">
        <v>58.75</v>
      </c>
      <c r="L684" s="6">
        <v>734.4</v>
      </c>
      <c r="M684" s="6">
        <v>793.15</v>
      </c>
      <c r="N684" s="10" t="s">
        <v>26</v>
      </c>
      <c r="O684" s="10" t="s">
        <v>161</v>
      </c>
      <c r="P684" s="11" t="s">
        <v>32</v>
      </c>
      <c r="Q684" s="11" t="s">
        <v>73</v>
      </c>
      <c r="R684" s="1">
        <v>42370</v>
      </c>
      <c r="S684" s="1">
        <v>42593</v>
      </c>
      <c r="T684" s="12" t="s">
        <v>25</v>
      </c>
      <c r="U684" s="13" t="s">
        <v>390</v>
      </c>
      <c r="V684" s="13" t="s">
        <v>114</v>
      </c>
      <c r="W684" t="s">
        <v>204</v>
      </c>
      <c r="X684" s="16" t="str">
        <f t="shared" si="122"/>
        <v xml:space="preserve">Mediacom (Switzerland) - CHE - Volkswagen AG - 2016_Passat_GTE - </v>
      </c>
      <c r="Y684" s="17" t="s">
        <v>410</v>
      </c>
      <c r="Z684" s="16" t="str">
        <f t="shared" si="123"/>
        <v>Mediacom (Switzerland)</v>
      </c>
      <c r="AA684" s="16" t="str">
        <f t="shared" si="124"/>
        <v>Mediacom (Switzerland) - CHE - Volkswagen AG</v>
      </c>
      <c r="AB684" s="16" t="str">
        <f t="shared" si="125"/>
        <v>Xaxis TV_XAXIS-XT-ROLLS-I</v>
      </c>
      <c r="AC684" s="16" t="str">
        <f>VLOOKUP($U684,Sheet3!$A$1:$D$438,3,FALSE)</f>
        <v>22.02.2016</v>
      </c>
      <c r="AD684" s="16" t="str">
        <f>VLOOKUP($U684,Sheet3!$A$1:$D$438,4,FALSE)</f>
        <v>20.03.2016</v>
      </c>
      <c r="AE684" s="20" t="str">
        <f t="shared" si="126"/>
        <v>Xaxis TV_XAXIS-XT-ROLLS-I_März 2016</v>
      </c>
      <c r="AF684" s="20" t="s">
        <v>816</v>
      </c>
      <c r="AG684" s="20" t="str">
        <f t="shared" si="127"/>
        <v>Xaxis TV</v>
      </c>
      <c r="AH684" s="20" t="s">
        <v>420</v>
      </c>
      <c r="AI684" s="21">
        <f t="shared" si="132"/>
        <v>29.000157952930024</v>
      </c>
      <c r="AJ684" s="21">
        <f t="shared" si="133"/>
        <v>734.4</v>
      </c>
      <c r="AK684" s="22">
        <f t="shared" si="134"/>
        <v>25324</v>
      </c>
      <c r="AL684" s="20" t="s">
        <v>672</v>
      </c>
      <c r="AM684" s="20">
        <f>$AJ684*VLOOKUP($AL684,Sheet2!$C$1:$D$66,2,FALSE)</f>
        <v>359.85599999999999</v>
      </c>
    </row>
    <row r="685" spans="1:39" x14ac:dyDescent="0.25">
      <c r="A685" s="1">
        <v>42466</v>
      </c>
      <c r="B685" s="2">
        <v>18358</v>
      </c>
      <c r="C685" s="3">
        <v>0</v>
      </c>
      <c r="D685" s="4">
        <v>1</v>
      </c>
      <c r="E685" s="5" t="s">
        <v>76</v>
      </c>
      <c r="F685" s="6">
        <v>1495.25</v>
      </c>
      <c r="G685" s="7" t="s">
        <v>22</v>
      </c>
      <c r="H685" s="8" t="s">
        <v>23</v>
      </c>
      <c r="I685" s="9">
        <v>92.429000000000002</v>
      </c>
      <c r="J685" s="6">
        <v>0</v>
      </c>
      <c r="K685" s="6">
        <v>244</v>
      </c>
      <c r="L685" s="6">
        <v>3050.15</v>
      </c>
      <c r="M685" s="6">
        <v>3294.15</v>
      </c>
      <c r="N685" s="10" t="s">
        <v>26</v>
      </c>
      <c r="O685" s="10" t="s">
        <v>161</v>
      </c>
      <c r="P685" s="11" t="s">
        <v>32</v>
      </c>
      <c r="Q685" s="11" t="s">
        <v>73</v>
      </c>
      <c r="R685" s="1">
        <v>42370</v>
      </c>
      <c r="S685" s="1">
        <v>42593</v>
      </c>
      <c r="T685" s="12" t="s">
        <v>25</v>
      </c>
      <c r="U685" s="13" t="s">
        <v>392</v>
      </c>
      <c r="V685" s="13" t="s">
        <v>114</v>
      </c>
      <c r="W685" t="s">
        <v>204</v>
      </c>
      <c r="X685" s="16" t="str">
        <f t="shared" si="122"/>
        <v xml:space="preserve">Mediacom (Switzerland) - CHE - Volkswagen AG - 2016_Fussball_EM_All_Star - </v>
      </c>
      <c r="Y685" s="17" t="s">
        <v>410</v>
      </c>
      <c r="Z685" s="16" t="str">
        <f t="shared" si="123"/>
        <v>Mediacom (Switzerland)</v>
      </c>
      <c r="AA685" s="16" t="str">
        <f t="shared" si="124"/>
        <v>Mediacom (Switzerland) - CHE - Volkswagen AG</v>
      </c>
      <c r="AB685" s="16" t="str">
        <f t="shared" si="125"/>
        <v>Xaxis TV_XAXIS-XT-ROLLS-F</v>
      </c>
      <c r="AC685" s="16" t="str">
        <f>VLOOKUP($U685,Sheet3!$A$1:$D$438,3,FALSE)</f>
        <v>14.03.2016</v>
      </c>
      <c r="AD685" s="16" t="str">
        <f>VLOOKUP($U685,Sheet3!$A$1:$D$438,4,FALSE)</f>
        <v>26.06.2016</v>
      </c>
      <c r="AE685" s="20" t="str">
        <f t="shared" si="126"/>
        <v>Xaxis TV_XAXIS-XT-ROLLS-F_März 2016</v>
      </c>
      <c r="AF685" s="20" t="s">
        <v>816</v>
      </c>
      <c r="AG685" s="20" t="str">
        <f t="shared" si="127"/>
        <v>Xaxis TV</v>
      </c>
      <c r="AH685" s="20" t="s">
        <v>420</v>
      </c>
      <c r="AI685" s="21">
        <f t="shared" si="132"/>
        <v>32.99992426619351</v>
      </c>
      <c r="AJ685" s="21">
        <f t="shared" si="133"/>
        <v>3050.15</v>
      </c>
      <c r="AK685" s="22">
        <f t="shared" si="134"/>
        <v>92429</v>
      </c>
      <c r="AL685" s="20" t="s">
        <v>672</v>
      </c>
      <c r="AM685" s="20">
        <f>$AJ685*VLOOKUP($AL685,Sheet2!$C$1:$D$66,2,FALSE)</f>
        <v>1494.5735</v>
      </c>
    </row>
    <row r="686" spans="1:39" x14ac:dyDescent="0.25">
      <c r="A686" s="1">
        <v>42466</v>
      </c>
      <c r="B686" s="2">
        <v>18358</v>
      </c>
      <c r="C686" s="3">
        <v>0</v>
      </c>
      <c r="D686" s="4">
        <v>2</v>
      </c>
      <c r="E686" s="5" t="s">
        <v>77</v>
      </c>
      <c r="F686" s="6">
        <v>246.06</v>
      </c>
      <c r="G686" s="7" t="s">
        <v>22</v>
      </c>
      <c r="H686" s="8" t="s">
        <v>23</v>
      </c>
      <c r="I686" s="9">
        <v>15.073</v>
      </c>
      <c r="J686" s="6">
        <v>0</v>
      </c>
      <c r="K686" s="6">
        <v>39.799999999999997</v>
      </c>
      <c r="L686" s="6">
        <v>497.4</v>
      </c>
      <c r="M686" s="6">
        <v>537.20000000000005</v>
      </c>
      <c r="N686" s="10" t="s">
        <v>26</v>
      </c>
      <c r="O686" s="10" t="s">
        <v>161</v>
      </c>
      <c r="P686" s="11" t="s">
        <v>32</v>
      </c>
      <c r="Q686" s="11" t="s">
        <v>73</v>
      </c>
      <c r="R686" s="1">
        <v>42370</v>
      </c>
      <c r="S686" s="1">
        <v>42593</v>
      </c>
      <c r="T686" s="12" t="s">
        <v>25</v>
      </c>
      <c r="U686" s="13" t="s">
        <v>392</v>
      </c>
      <c r="V686" s="13" t="s">
        <v>114</v>
      </c>
      <c r="W686" t="s">
        <v>204</v>
      </c>
      <c r="X686" s="16" t="str">
        <f t="shared" si="122"/>
        <v xml:space="preserve">Mediacom (Switzerland) - CHE - Volkswagen AG - 2016_Fussball_EM_All_Star - </v>
      </c>
      <c r="Y686" s="17" t="s">
        <v>410</v>
      </c>
      <c r="Z686" s="16" t="str">
        <f t="shared" si="123"/>
        <v>Mediacom (Switzerland)</v>
      </c>
      <c r="AA686" s="16" t="str">
        <f t="shared" si="124"/>
        <v>Mediacom (Switzerland) - CHE - Volkswagen AG</v>
      </c>
      <c r="AB686" s="16" t="str">
        <f t="shared" si="125"/>
        <v>Xaxis TV_XAXIS-XT-ROLLS-I</v>
      </c>
      <c r="AC686" s="16" t="str">
        <f>VLOOKUP($U686,Sheet3!$A$1:$D$438,3,FALSE)</f>
        <v>14.03.2016</v>
      </c>
      <c r="AD686" s="16" t="str">
        <f>VLOOKUP($U686,Sheet3!$A$1:$D$438,4,FALSE)</f>
        <v>26.06.2016</v>
      </c>
      <c r="AE686" s="20" t="str">
        <f t="shared" si="126"/>
        <v>Xaxis TV_XAXIS-XT-ROLLS-I_März 2016</v>
      </c>
      <c r="AF686" s="20" t="s">
        <v>816</v>
      </c>
      <c r="AG686" s="20" t="str">
        <f t="shared" si="127"/>
        <v>Xaxis TV</v>
      </c>
      <c r="AH686" s="20" t="s">
        <v>420</v>
      </c>
      <c r="AI686" s="21">
        <f t="shared" si="132"/>
        <v>32.999402905858155</v>
      </c>
      <c r="AJ686" s="21">
        <f t="shared" si="133"/>
        <v>497.4</v>
      </c>
      <c r="AK686" s="22">
        <f t="shared" si="134"/>
        <v>15073</v>
      </c>
      <c r="AL686" s="20" t="s">
        <v>672</v>
      </c>
      <c r="AM686" s="20">
        <f>$AJ686*VLOOKUP($AL686,Sheet2!$C$1:$D$66,2,FALSE)</f>
        <v>243.72599999999997</v>
      </c>
    </row>
    <row r="687" spans="1:39" x14ac:dyDescent="0.25">
      <c r="A687" s="1">
        <v>42481</v>
      </c>
      <c r="B687" s="2">
        <v>18484</v>
      </c>
      <c r="C687" s="3">
        <v>0</v>
      </c>
      <c r="D687" s="4">
        <v>1</v>
      </c>
      <c r="E687" s="5" t="s">
        <v>72</v>
      </c>
      <c r="F687" s="6">
        <v>8347.3700000000008</v>
      </c>
      <c r="G687" s="7" t="s">
        <v>22</v>
      </c>
      <c r="H687" s="8" t="s">
        <v>23</v>
      </c>
      <c r="I687" s="9">
        <v>493.78100000000001</v>
      </c>
      <c r="J687" s="6">
        <v>0</v>
      </c>
      <c r="K687" s="6">
        <v>1303.5999999999999</v>
      </c>
      <c r="L687" s="6">
        <v>16294.75</v>
      </c>
      <c r="M687" s="6">
        <v>17598.349999999999</v>
      </c>
      <c r="N687" s="10" t="s">
        <v>58</v>
      </c>
      <c r="O687" s="10" t="s">
        <v>161</v>
      </c>
      <c r="P687" s="11" t="s">
        <v>32</v>
      </c>
      <c r="Q687" s="11" t="s">
        <v>73</v>
      </c>
      <c r="R687" s="1">
        <v>42370</v>
      </c>
      <c r="S687" s="1">
        <v>42593</v>
      </c>
      <c r="T687" s="12" t="s">
        <v>25</v>
      </c>
      <c r="U687" s="13" t="s">
        <v>232</v>
      </c>
      <c r="V687" s="13" t="s">
        <v>114</v>
      </c>
      <c r="W687" t="s">
        <v>187</v>
      </c>
      <c r="X687" s="16" t="str">
        <f t="shared" si="122"/>
        <v xml:space="preserve">Mediacom (Switzerland) - CHE - Bayer AG - 2016_SUN_ENE_Digital_2016 - </v>
      </c>
      <c r="Y687" s="17" t="s">
        <v>410</v>
      </c>
      <c r="Z687" s="16" t="str">
        <f t="shared" si="123"/>
        <v>Mediacom (Switzerland)</v>
      </c>
      <c r="AA687" s="16" t="str">
        <f t="shared" si="124"/>
        <v>Mediacom (Switzerland) - CHE - Bayer AG</v>
      </c>
      <c r="AB687" s="16" t="str">
        <f t="shared" si="125"/>
        <v>Xaxis TV_XAXIS-XT-ROLLS-D</v>
      </c>
      <c r="AC687" s="16" t="str">
        <f>VLOOKUP($U687,Sheet3!$A$1:$D$438,3,FALSE)</f>
        <v>01.02.2016</v>
      </c>
      <c r="AD687" s="16" t="str">
        <f>VLOOKUP($U687,Sheet3!$A$1:$D$438,4,FALSE)</f>
        <v>03.04.2016</v>
      </c>
      <c r="AE687" s="20" t="str">
        <f t="shared" si="126"/>
        <v>Xaxis TV_XAXIS-XT-ROLLS-D_März 2016</v>
      </c>
      <c r="AF687" s="20" t="s">
        <v>816</v>
      </c>
      <c r="AG687" s="20" t="str">
        <f t="shared" si="127"/>
        <v>Xaxis TV</v>
      </c>
      <c r="AH687" s="20" t="s">
        <v>420</v>
      </c>
      <c r="AI687" s="21">
        <f t="shared" si="132"/>
        <v>32.999953420645994</v>
      </c>
      <c r="AJ687" s="21">
        <f t="shared" si="133"/>
        <v>16294.75</v>
      </c>
      <c r="AK687" s="22">
        <f t="shared" si="134"/>
        <v>493781</v>
      </c>
      <c r="AL687" s="20" t="s">
        <v>672</v>
      </c>
      <c r="AM687" s="20">
        <f>$AJ687*VLOOKUP($AL687,Sheet2!$C$1:$D$66,2,FALSE)</f>
        <v>7984.4274999999998</v>
      </c>
    </row>
    <row r="688" spans="1:39" x14ac:dyDescent="0.25">
      <c r="A688" s="1">
        <v>42481</v>
      </c>
      <c r="B688" s="2">
        <v>18484</v>
      </c>
      <c r="C688" s="3">
        <v>0</v>
      </c>
      <c r="D688" s="4">
        <v>2</v>
      </c>
      <c r="E688" s="5" t="s">
        <v>76</v>
      </c>
      <c r="F688" s="6">
        <v>1939.85</v>
      </c>
      <c r="G688" s="7" t="s">
        <v>22</v>
      </c>
      <c r="H688" s="8" t="s">
        <v>23</v>
      </c>
      <c r="I688" s="9">
        <v>119.91200000000001</v>
      </c>
      <c r="J688" s="6">
        <v>0</v>
      </c>
      <c r="K688" s="6">
        <v>316.55</v>
      </c>
      <c r="L688" s="6">
        <v>3957.1</v>
      </c>
      <c r="M688" s="6">
        <v>4273.6499999999996</v>
      </c>
      <c r="N688" s="10" t="s">
        <v>58</v>
      </c>
      <c r="O688" s="10" t="s">
        <v>161</v>
      </c>
      <c r="P688" s="11" t="s">
        <v>32</v>
      </c>
      <c r="Q688" s="11" t="s">
        <v>73</v>
      </c>
      <c r="R688" s="1">
        <v>42370</v>
      </c>
      <c r="S688" s="1">
        <v>42593</v>
      </c>
      <c r="T688" s="12" t="s">
        <v>25</v>
      </c>
      <c r="U688" s="13" t="s">
        <v>232</v>
      </c>
      <c r="V688" s="13" t="s">
        <v>114</v>
      </c>
      <c r="W688" t="s">
        <v>187</v>
      </c>
      <c r="X688" s="16" t="str">
        <f t="shared" si="122"/>
        <v xml:space="preserve">Mediacom (Switzerland) - CHE - Bayer AG - 2016_SUN_ENE_Digital_2016 - </v>
      </c>
      <c r="Y688" s="17" t="s">
        <v>410</v>
      </c>
      <c r="Z688" s="16" t="str">
        <f t="shared" si="123"/>
        <v>Mediacom (Switzerland)</v>
      </c>
      <c r="AA688" s="16" t="str">
        <f t="shared" si="124"/>
        <v>Mediacom (Switzerland) - CHE - Bayer AG</v>
      </c>
      <c r="AB688" s="16" t="str">
        <f t="shared" si="125"/>
        <v>Xaxis TV_XAXIS-XT-ROLLS-F</v>
      </c>
      <c r="AC688" s="16" t="str">
        <f>VLOOKUP($U688,Sheet3!$A$1:$D$438,3,FALSE)</f>
        <v>01.02.2016</v>
      </c>
      <c r="AD688" s="16" t="str">
        <f>VLOOKUP($U688,Sheet3!$A$1:$D$438,4,FALSE)</f>
        <v>03.04.2016</v>
      </c>
      <c r="AE688" s="20" t="str">
        <f t="shared" si="126"/>
        <v>Xaxis TV_XAXIS-XT-ROLLS-F_März 2016</v>
      </c>
      <c r="AF688" s="20" t="s">
        <v>816</v>
      </c>
      <c r="AG688" s="20" t="str">
        <f t="shared" si="127"/>
        <v>Xaxis TV</v>
      </c>
      <c r="AH688" s="20" t="s">
        <v>420</v>
      </c>
      <c r="AI688" s="21">
        <f t="shared" si="132"/>
        <v>33.000033357795715</v>
      </c>
      <c r="AJ688" s="21">
        <f t="shared" si="133"/>
        <v>3957.1</v>
      </c>
      <c r="AK688" s="22">
        <f t="shared" si="134"/>
        <v>119912</v>
      </c>
      <c r="AL688" s="20" t="s">
        <v>672</v>
      </c>
      <c r="AM688" s="20">
        <f>$AJ688*VLOOKUP($AL688,Sheet2!$C$1:$D$66,2,FALSE)</f>
        <v>1938.9789999999998</v>
      </c>
    </row>
    <row r="689" spans="1:39" x14ac:dyDescent="0.25">
      <c r="A689" s="1">
        <v>42466</v>
      </c>
      <c r="B689" s="2">
        <v>18488</v>
      </c>
      <c r="C689" s="3">
        <v>0</v>
      </c>
      <c r="D689" s="4">
        <v>1</v>
      </c>
      <c r="E689" s="5" t="s">
        <v>83</v>
      </c>
      <c r="F689" s="6">
        <v>0</v>
      </c>
      <c r="G689" s="7" t="s">
        <v>22</v>
      </c>
      <c r="H689" s="8" t="s">
        <v>23</v>
      </c>
      <c r="I689" s="9">
        <v>1</v>
      </c>
      <c r="J689" s="6">
        <v>0</v>
      </c>
      <c r="K689" s="6">
        <v>686.4</v>
      </c>
      <c r="L689" s="6">
        <v>8580.2000000000007</v>
      </c>
      <c r="M689" s="6">
        <v>9266.6</v>
      </c>
      <c r="N689" s="10" t="s">
        <v>78</v>
      </c>
      <c r="O689" s="10" t="s">
        <v>161</v>
      </c>
      <c r="P689" s="11" t="s">
        <v>32</v>
      </c>
      <c r="Q689" s="11" t="s">
        <v>84</v>
      </c>
      <c r="R689" s="1">
        <v>42370</v>
      </c>
      <c r="S689" s="1">
        <v>42593</v>
      </c>
      <c r="T689" s="12" t="s">
        <v>25</v>
      </c>
      <c r="U689" s="13" t="s">
        <v>223</v>
      </c>
      <c r="V689" s="13" t="s">
        <v>114</v>
      </c>
      <c r="W689" t="s">
        <v>184</v>
      </c>
      <c r="X689" s="16" t="str">
        <f t="shared" si="122"/>
        <v xml:space="preserve">MEC (Switzerland) - CHE - ALLIANZ - 2016_LCS_DE_Allianz_Suisse_Elvia_X-Screen_Custom_MH_3/8 - </v>
      </c>
      <c r="Y689" s="17" t="s">
        <v>410</v>
      </c>
      <c r="Z689" s="16" t="str">
        <f t="shared" si="123"/>
        <v>Mediacom (Switzerland)</v>
      </c>
      <c r="AA689" s="16" t="str">
        <f t="shared" si="124"/>
        <v>MEC (Switzerland) - CHE - ALLIANZ</v>
      </c>
      <c r="AB689" s="16" t="str">
        <f t="shared" si="125"/>
        <v>Xaxis Masthead_XAXIS-MH-RICH MEDIA</v>
      </c>
      <c r="AC689" s="16" t="str">
        <f>VLOOKUP($U689,Sheet3!$A$1:$D$438,3,FALSE)</f>
        <v>08.03.2016</v>
      </c>
      <c r="AD689" s="16" t="str">
        <f>VLOOKUP($U689,Sheet3!$A$1:$D$438,4,FALSE)</f>
        <v>08.03.2016</v>
      </c>
      <c r="AE689" s="20" t="str">
        <f t="shared" si="126"/>
        <v>Xaxis Masthead_XAXIS-MH-RICH MEDIA_März 2016</v>
      </c>
      <c r="AF689" s="20" t="s">
        <v>415</v>
      </c>
      <c r="AG689" s="20" t="str">
        <f t="shared" si="127"/>
        <v>Xaxis Masthead</v>
      </c>
      <c r="AH689" s="20" t="s">
        <v>426</v>
      </c>
      <c r="AI689" s="21">
        <f t="shared" si="128"/>
        <v>8580.2000000000007</v>
      </c>
      <c r="AJ689" s="21">
        <f t="shared" si="129"/>
        <v>8580.2000000000007</v>
      </c>
      <c r="AK689" s="22">
        <f t="shared" ref="AK689:AK727" si="135">I689</f>
        <v>1</v>
      </c>
      <c r="AL689" s="20" t="s">
        <v>675</v>
      </c>
      <c r="AM689" s="20">
        <f>$AJ689*VLOOKUP($AL689,Sheet2!$C$1:$D$66,2,FALSE)</f>
        <v>7502.3376434641577</v>
      </c>
    </row>
    <row r="690" spans="1:39" x14ac:dyDescent="0.25">
      <c r="A690" s="1">
        <v>42466</v>
      </c>
      <c r="B690" s="2">
        <v>18489</v>
      </c>
      <c r="C690" s="3">
        <v>0</v>
      </c>
      <c r="D690" s="4">
        <v>1</v>
      </c>
      <c r="E690" s="5" t="s">
        <v>83</v>
      </c>
      <c r="F690" s="6">
        <v>0</v>
      </c>
      <c r="G690" s="7" t="s">
        <v>22</v>
      </c>
      <c r="H690" s="8" t="s">
        <v>23</v>
      </c>
      <c r="I690" s="9">
        <v>1</v>
      </c>
      <c r="J690" s="6">
        <v>0</v>
      </c>
      <c r="K690" s="6">
        <v>553.6</v>
      </c>
      <c r="L690" s="6">
        <v>6919.8</v>
      </c>
      <c r="M690" s="6">
        <v>7473.4</v>
      </c>
      <c r="N690" s="10" t="s">
        <v>78</v>
      </c>
      <c r="O690" s="10" t="s">
        <v>161</v>
      </c>
      <c r="P690" s="11" t="s">
        <v>32</v>
      </c>
      <c r="Q690" s="11" t="s">
        <v>84</v>
      </c>
      <c r="R690" s="1">
        <v>42370</v>
      </c>
      <c r="S690" s="1">
        <v>42593</v>
      </c>
      <c r="T690" s="12" t="s">
        <v>25</v>
      </c>
      <c r="U690" s="13" t="s">
        <v>223</v>
      </c>
      <c r="V690" s="13" t="s">
        <v>114</v>
      </c>
      <c r="W690" t="s">
        <v>184</v>
      </c>
      <c r="X690" s="16" t="str">
        <f t="shared" si="122"/>
        <v xml:space="preserve">MEC (Switzerland) - CHE - ALLIANZ - 2016_LCS_DE_Allianz_Suisse_Elvia_X-Screen_Custom_MH_3/8 - </v>
      </c>
      <c r="Y690" s="17" t="s">
        <v>410</v>
      </c>
      <c r="Z690" s="16" t="str">
        <f t="shared" si="123"/>
        <v>Mediacom (Switzerland)</v>
      </c>
      <c r="AA690" s="16" t="str">
        <f t="shared" si="124"/>
        <v>MEC (Switzerland) - CHE - ALLIANZ</v>
      </c>
      <c r="AB690" s="16" t="str">
        <f t="shared" si="125"/>
        <v>Xaxis Masthead_XAXIS-MH-RICH MEDIA</v>
      </c>
      <c r="AC690" s="16" t="str">
        <f>VLOOKUP($U690,Sheet3!$A$1:$D$438,3,FALSE)</f>
        <v>08.03.2016</v>
      </c>
      <c r="AD690" s="16" t="str">
        <f>VLOOKUP($U690,Sheet3!$A$1:$D$438,4,FALSE)</f>
        <v>08.03.2016</v>
      </c>
      <c r="AE690" s="20" t="str">
        <f t="shared" si="126"/>
        <v>Xaxis Masthead_XAXIS-MH-RICH MEDIA_März 2016</v>
      </c>
      <c r="AF690" s="20" t="s">
        <v>415</v>
      </c>
      <c r="AG690" s="20" t="str">
        <f t="shared" si="127"/>
        <v>Xaxis Masthead</v>
      </c>
      <c r="AH690" s="20" t="s">
        <v>426</v>
      </c>
      <c r="AI690" s="21">
        <f t="shared" si="128"/>
        <v>6919.8</v>
      </c>
      <c r="AJ690" s="21">
        <f t="shared" si="129"/>
        <v>6919.8</v>
      </c>
      <c r="AK690" s="22">
        <f t="shared" si="135"/>
        <v>1</v>
      </c>
      <c r="AL690" s="20" t="s">
        <v>675</v>
      </c>
      <c r="AM690" s="20">
        <f>$AJ690*VLOOKUP($AL690,Sheet2!$C$1:$D$66,2,FALSE)</f>
        <v>6050.5205036296684</v>
      </c>
    </row>
    <row r="691" spans="1:39" x14ac:dyDescent="0.25">
      <c r="A691" s="1">
        <v>42494</v>
      </c>
      <c r="B691" s="2">
        <v>18538</v>
      </c>
      <c r="C691" s="3">
        <v>0</v>
      </c>
      <c r="D691" s="4">
        <v>3</v>
      </c>
      <c r="E691" s="5" t="s">
        <v>61</v>
      </c>
      <c r="F691" s="6">
        <v>0.12</v>
      </c>
      <c r="G691" s="7" t="s">
        <v>22</v>
      </c>
      <c r="H691" s="8" t="s">
        <v>23</v>
      </c>
      <c r="I691" s="9">
        <v>2.5999999999999999E-2</v>
      </c>
      <c r="J691" s="6">
        <v>0</v>
      </c>
      <c r="K691" s="6">
        <v>0</v>
      </c>
      <c r="L691" s="6">
        <v>0.3</v>
      </c>
      <c r="M691" s="6">
        <v>0.3</v>
      </c>
      <c r="N691" s="10" t="s">
        <v>66</v>
      </c>
      <c r="O691" s="10" t="s">
        <v>162</v>
      </c>
      <c r="P691" s="11" t="s">
        <v>32</v>
      </c>
      <c r="Q691" s="11" t="s">
        <v>52</v>
      </c>
      <c r="R691" s="1">
        <v>42370</v>
      </c>
      <c r="S691" s="1">
        <v>42593</v>
      </c>
      <c r="T691" s="12" t="s">
        <v>25</v>
      </c>
      <c r="U691" s="13" t="s">
        <v>244</v>
      </c>
      <c r="V691" s="13" t="s">
        <v>131</v>
      </c>
      <c r="W691" t="s">
        <v>177</v>
      </c>
      <c r="X691" s="16" t="str">
        <f t="shared" si="122"/>
        <v xml:space="preserve">MEC (Switzerland) - CHE - Eckes Granini - 2016_MyMoment_2016 - </v>
      </c>
      <c r="Y691" s="17" t="s">
        <v>410</v>
      </c>
      <c r="Z691" s="16" t="str">
        <f t="shared" si="123"/>
        <v>MEC (Switzerland)</v>
      </c>
      <c r="AA691" s="16" t="str">
        <f t="shared" si="124"/>
        <v>MEC (Switzerland) - CHE - Eckes Granini</v>
      </c>
      <c r="AB691" s="16" t="str">
        <f t="shared" si="125"/>
        <v>Xaxis Premium_XAXIS-XP-UAP-D</v>
      </c>
      <c r="AC691" s="16" t="str">
        <f>VLOOKUP($U691,Sheet3!$A$1:$D$438,3,FALSE)</f>
        <v>20.04.2016</v>
      </c>
      <c r="AD691" s="16" t="str">
        <f>VLOOKUP($U691,Sheet3!$A$1:$D$438,4,FALSE)</f>
        <v>12.06.2016</v>
      </c>
      <c r="AE691" s="20" t="str">
        <f t="shared" si="126"/>
        <v>Xaxis Premium_XAXIS-XP-UAP-D_April 2016</v>
      </c>
      <c r="AF691" s="20" t="s">
        <v>415</v>
      </c>
      <c r="AG691" s="20" t="str">
        <f t="shared" si="127"/>
        <v>Xaxis Premium</v>
      </c>
      <c r="AH691" s="20" t="s">
        <v>420</v>
      </c>
      <c r="AI691" s="21">
        <f t="shared" ref="AI691" si="136">(AJ691/AK691)*1000</f>
        <v>11.538461538461537</v>
      </c>
      <c r="AJ691" s="21">
        <f t="shared" si="129"/>
        <v>0.3</v>
      </c>
      <c r="AK691" s="22">
        <f t="shared" ref="AK691" si="137">I691*1000</f>
        <v>26</v>
      </c>
      <c r="AL691" s="20" t="s">
        <v>676</v>
      </c>
      <c r="AM691" s="20">
        <f>$AJ691*VLOOKUP($AL691,Sheet2!$C$1:$D$66,2,FALSE)</f>
        <v>6.7573158702323541E-2</v>
      </c>
    </row>
    <row r="692" spans="1:39" x14ac:dyDescent="0.25">
      <c r="A692" s="1">
        <v>42494</v>
      </c>
      <c r="B692" s="2">
        <v>18538</v>
      </c>
      <c r="C692" s="3">
        <v>0</v>
      </c>
      <c r="D692" s="4">
        <v>4</v>
      </c>
      <c r="E692" s="5" t="s">
        <v>63</v>
      </c>
      <c r="F692" s="6">
        <v>0.13</v>
      </c>
      <c r="G692" s="7" t="s">
        <v>22</v>
      </c>
      <c r="H692" s="8" t="s">
        <v>23</v>
      </c>
      <c r="I692" s="9">
        <v>2.8000000000000001E-2</v>
      </c>
      <c r="J692" s="6">
        <v>0</v>
      </c>
      <c r="K692" s="6">
        <v>0.05</v>
      </c>
      <c r="L692" s="6">
        <v>0.35</v>
      </c>
      <c r="M692" s="6">
        <v>0.4</v>
      </c>
      <c r="N692" s="10" t="s">
        <v>66</v>
      </c>
      <c r="O692" s="10" t="s">
        <v>162</v>
      </c>
      <c r="P692" s="11" t="s">
        <v>32</v>
      </c>
      <c r="Q692" s="11" t="s">
        <v>52</v>
      </c>
      <c r="R692" s="1">
        <v>42370</v>
      </c>
      <c r="S692" s="1">
        <v>42593</v>
      </c>
      <c r="T692" s="12" t="s">
        <v>25</v>
      </c>
      <c r="U692" s="13" t="s">
        <v>244</v>
      </c>
      <c r="V692" s="13" t="s">
        <v>131</v>
      </c>
      <c r="W692" t="s">
        <v>177</v>
      </c>
      <c r="X692" s="16" t="str">
        <f t="shared" si="122"/>
        <v xml:space="preserve">MEC (Switzerland) - CHE - Eckes Granini - 2016_MyMoment_2016 - </v>
      </c>
      <c r="Y692" s="17" t="s">
        <v>410</v>
      </c>
      <c r="Z692" s="16" t="str">
        <f t="shared" si="123"/>
        <v>MEC (Switzerland)</v>
      </c>
      <c r="AA692" s="16" t="str">
        <f t="shared" si="124"/>
        <v>MEC (Switzerland) - CHE - Eckes Granini</v>
      </c>
      <c r="AB692" s="16" t="str">
        <f t="shared" si="125"/>
        <v>Xaxis Premium_XAXIS-XP-UAP-F</v>
      </c>
      <c r="AC692" s="16" t="str">
        <f>VLOOKUP($U692,Sheet3!$A$1:$D$438,3,FALSE)</f>
        <v>20.04.2016</v>
      </c>
      <c r="AD692" s="16" t="str">
        <f>VLOOKUP($U692,Sheet3!$A$1:$D$438,4,FALSE)</f>
        <v>12.06.2016</v>
      </c>
      <c r="AE692" s="20" t="str">
        <f t="shared" si="126"/>
        <v>Xaxis Premium_XAXIS-XP-UAP-F_April 2016</v>
      </c>
      <c r="AF692" s="20" t="s">
        <v>415</v>
      </c>
      <c r="AG692" s="20" t="str">
        <f t="shared" si="127"/>
        <v>Xaxis Premium</v>
      </c>
      <c r="AH692" s="20" t="s">
        <v>420</v>
      </c>
      <c r="AI692" s="21">
        <f t="shared" ref="AI692:AI725" si="138">(AJ692/AK692)*1000</f>
        <v>12.499999999999998</v>
      </c>
      <c r="AJ692" s="21">
        <f t="shared" ref="AJ692:AJ725" si="139">L692</f>
        <v>0.35</v>
      </c>
      <c r="AK692" s="22">
        <f t="shared" ref="AK692:AK725" si="140">I692*1000</f>
        <v>28</v>
      </c>
      <c r="AL692" s="20" t="s">
        <v>676</v>
      </c>
      <c r="AM692" s="20">
        <f>$AJ692*VLOOKUP($AL692,Sheet2!$C$1:$D$66,2,FALSE)</f>
        <v>7.8835351819377467E-2</v>
      </c>
    </row>
    <row r="693" spans="1:39" x14ac:dyDescent="0.25">
      <c r="A693" s="1">
        <v>42494</v>
      </c>
      <c r="B693" s="2">
        <v>18538</v>
      </c>
      <c r="C693" s="3">
        <v>0</v>
      </c>
      <c r="D693" s="4">
        <v>1</v>
      </c>
      <c r="E693" s="5" t="s">
        <v>65</v>
      </c>
      <c r="F693" s="6">
        <v>1946.2</v>
      </c>
      <c r="G693" s="7" t="s">
        <v>22</v>
      </c>
      <c r="H693" s="8" t="s">
        <v>23</v>
      </c>
      <c r="I693" s="9">
        <v>262.57</v>
      </c>
      <c r="J693" s="6">
        <v>0</v>
      </c>
      <c r="K693" s="6">
        <v>504.15</v>
      </c>
      <c r="L693" s="6">
        <v>6301.7</v>
      </c>
      <c r="M693" s="6">
        <v>6805.85</v>
      </c>
      <c r="N693" s="10" t="s">
        <v>66</v>
      </c>
      <c r="O693" s="10" t="s">
        <v>162</v>
      </c>
      <c r="P693" s="11" t="s">
        <v>32</v>
      </c>
      <c r="Q693" s="11" t="s">
        <v>52</v>
      </c>
      <c r="R693" s="1">
        <v>42370</v>
      </c>
      <c r="S693" s="1">
        <v>42593</v>
      </c>
      <c r="T693" s="12" t="s">
        <v>25</v>
      </c>
      <c r="U693" s="13" t="s">
        <v>244</v>
      </c>
      <c r="V693" s="13" t="s">
        <v>131</v>
      </c>
      <c r="W693" t="s">
        <v>177</v>
      </c>
      <c r="X693" s="16" t="str">
        <f t="shared" ref="X693:X756" si="141">CONCATENATE(W693," - ","2016_",U693," - ")</f>
        <v xml:space="preserve">MEC (Switzerland) - CHE - Eckes Granini - 2016_MyMoment_2016 - </v>
      </c>
      <c r="Y693" s="17" t="s">
        <v>410</v>
      </c>
      <c r="Z693" s="16" t="str">
        <f t="shared" ref="Z693:Z756" si="142">O693</f>
        <v>MEC (Switzerland)</v>
      </c>
      <c r="AA693" s="16" t="str">
        <f t="shared" ref="AA693:AA756" si="143">W693</f>
        <v>MEC (Switzerland) - CHE - Eckes Granini</v>
      </c>
      <c r="AB693" s="16" t="str">
        <f t="shared" ref="AB693:AB756" si="144">CONCATENATE(Q693,"_",E693)</f>
        <v>Xaxis Premium_XAXIS-XP-WB-D</v>
      </c>
      <c r="AC693" s="16" t="str">
        <f>VLOOKUP($U693,Sheet3!$A$1:$D$438,3,FALSE)</f>
        <v>20.04.2016</v>
      </c>
      <c r="AD693" s="16" t="str">
        <f>VLOOKUP($U693,Sheet3!$A$1:$D$438,4,FALSE)</f>
        <v>12.06.2016</v>
      </c>
      <c r="AE693" s="20" t="str">
        <f t="shared" ref="AE693:AE756" si="145">CONCATENATE(AB693,"_",V693)</f>
        <v>Xaxis Premium_XAXIS-XP-WB-D_April 2016</v>
      </c>
      <c r="AF693" s="20" t="s">
        <v>415</v>
      </c>
      <c r="AG693" s="20" t="str">
        <f t="shared" ref="AG693:AG756" si="146">Q693</f>
        <v>Xaxis Premium</v>
      </c>
      <c r="AH693" s="20" t="s">
        <v>420</v>
      </c>
      <c r="AI693" s="21">
        <f t="shared" si="138"/>
        <v>24.000076170164146</v>
      </c>
      <c r="AJ693" s="21">
        <f t="shared" si="139"/>
        <v>6301.7</v>
      </c>
      <c r="AK693" s="22">
        <f t="shared" si="140"/>
        <v>262570</v>
      </c>
      <c r="AL693" s="20" t="s">
        <v>677</v>
      </c>
      <c r="AM693" s="20">
        <f>$AJ693*VLOOKUP($AL693,Sheet2!$C$1:$D$66,2,FALSE)</f>
        <v>3119.7744163944535</v>
      </c>
    </row>
    <row r="694" spans="1:39" x14ac:dyDescent="0.25">
      <c r="A694" s="1">
        <v>42494</v>
      </c>
      <c r="B694" s="2">
        <v>18538</v>
      </c>
      <c r="C694" s="3">
        <v>0</v>
      </c>
      <c r="D694" s="4">
        <v>2</v>
      </c>
      <c r="E694" s="5" t="s">
        <v>69</v>
      </c>
      <c r="F694" s="6">
        <v>345.99</v>
      </c>
      <c r="G694" s="7" t="s">
        <v>22</v>
      </c>
      <c r="H694" s="8" t="s">
        <v>23</v>
      </c>
      <c r="I694" s="9">
        <v>57.521000000000001</v>
      </c>
      <c r="J694" s="6">
        <v>0</v>
      </c>
      <c r="K694" s="6">
        <v>110.45</v>
      </c>
      <c r="L694" s="6">
        <v>1380.5</v>
      </c>
      <c r="M694" s="6">
        <v>1490.95</v>
      </c>
      <c r="N694" s="10" t="s">
        <v>66</v>
      </c>
      <c r="O694" s="10" t="s">
        <v>162</v>
      </c>
      <c r="P694" s="11" t="s">
        <v>32</v>
      </c>
      <c r="Q694" s="11" t="s">
        <v>52</v>
      </c>
      <c r="R694" s="1">
        <v>42370</v>
      </c>
      <c r="S694" s="1">
        <v>42593</v>
      </c>
      <c r="T694" s="12" t="s">
        <v>25</v>
      </c>
      <c r="U694" s="13" t="s">
        <v>244</v>
      </c>
      <c r="V694" s="13" t="s">
        <v>131</v>
      </c>
      <c r="W694" t="s">
        <v>177</v>
      </c>
      <c r="X694" s="16" t="str">
        <f t="shared" si="141"/>
        <v xml:space="preserve">MEC (Switzerland) - CHE - Eckes Granini - 2016_MyMoment_2016 - </v>
      </c>
      <c r="Y694" s="17" t="s">
        <v>410</v>
      </c>
      <c r="Z694" s="16" t="str">
        <f t="shared" si="142"/>
        <v>MEC (Switzerland)</v>
      </c>
      <c r="AA694" s="16" t="str">
        <f t="shared" si="143"/>
        <v>MEC (Switzerland) - CHE - Eckes Granini</v>
      </c>
      <c r="AB694" s="16" t="str">
        <f t="shared" si="144"/>
        <v>Xaxis Premium_XAXIS-XP-WB-F</v>
      </c>
      <c r="AC694" s="16" t="str">
        <f>VLOOKUP($U694,Sheet3!$A$1:$D$438,3,FALSE)</f>
        <v>20.04.2016</v>
      </c>
      <c r="AD694" s="16" t="str">
        <f>VLOOKUP($U694,Sheet3!$A$1:$D$438,4,FALSE)</f>
        <v>12.06.2016</v>
      </c>
      <c r="AE694" s="20" t="str">
        <f t="shared" si="145"/>
        <v>Xaxis Premium_XAXIS-XP-WB-F_April 2016</v>
      </c>
      <c r="AF694" s="20" t="s">
        <v>415</v>
      </c>
      <c r="AG694" s="20" t="str">
        <f t="shared" si="146"/>
        <v>Xaxis Premium</v>
      </c>
      <c r="AH694" s="20" t="s">
        <v>420</v>
      </c>
      <c r="AI694" s="21">
        <f t="shared" si="138"/>
        <v>23.999930460179762</v>
      </c>
      <c r="AJ694" s="21">
        <f t="shared" si="139"/>
        <v>1380.5</v>
      </c>
      <c r="AK694" s="22">
        <f t="shared" si="140"/>
        <v>57521</v>
      </c>
      <c r="AL694" s="20" t="s">
        <v>677</v>
      </c>
      <c r="AM694" s="20">
        <f>$AJ694*VLOOKUP($AL694,Sheet2!$C$1:$D$66,2,FALSE)</f>
        <v>683.44233807266983</v>
      </c>
    </row>
    <row r="695" spans="1:39" x14ac:dyDescent="0.25">
      <c r="A695" s="1">
        <v>42494</v>
      </c>
      <c r="B695" s="2">
        <v>18539</v>
      </c>
      <c r="C695" s="3">
        <v>0</v>
      </c>
      <c r="D695" s="4">
        <v>1</v>
      </c>
      <c r="E695" s="5" t="s">
        <v>53</v>
      </c>
      <c r="F695" s="6">
        <v>476.14</v>
      </c>
      <c r="G695" s="7" t="s">
        <v>22</v>
      </c>
      <c r="H695" s="8" t="s">
        <v>23</v>
      </c>
      <c r="I695" s="9">
        <v>74.787999999999997</v>
      </c>
      <c r="J695" s="6">
        <v>0</v>
      </c>
      <c r="K695" s="6">
        <v>137.6</v>
      </c>
      <c r="L695" s="6">
        <v>1720.1</v>
      </c>
      <c r="M695" s="6">
        <v>1857.7</v>
      </c>
      <c r="N695" s="10" t="s">
        <v>42</v>
      </c>
      <c r="O695" s="10" t="s">
        <v>162</v>
      </c>
      <c r="P695" s="11" t="s">
        <v>32</v>
      </c>
      <c r="Q695" s="11" t="s">
        <v>52</v>
      </c>
      <c r="R695" s="1">
        <v>42370</v>
      </c>
      <c r="S695" s="1">
        <v>42593</v>
      </c>
      <c r="T695" s="12" t="s">
        <v>25</v>
      </c>
      <c r="U695" s="13" t="s">
        <v>245</v>
      </c>
      <c r="V695" s="13" t="s">
        <v>131</v>
      </c>
      <c r="W695" t="s">
        <v>178</v>
      </c>
      <c r="X695" s="16" t="str">
        <f t="shared" si="141"/>
        <v xml:space="preserve">MEC (Switzerland) - CHE - Geberit - 2016_SAS_2016 - </v>
      </c>
      <c r="Y695" s="17" t="s">
        <v>410</v>
      </c>
      <c r="Z695" s="16" t="str">
        <f t="shared" si="142"/>
        <v>MEC (Switzerland)</v>
      </c>
      <c r="AA695" s="16" t="str">
        <f t="shared" si="143"/>
        <v>MEC (Switzerland) - CHE - Geberit</v>
      </c>
      <c r="AB695" s="16" t="str">
        <f t="shared" si="144"/>
        <v>Xaxis Premium_XAXIS-XP-HP-D</v>
      </c>
      <c r="AC695" s="16" t="str">
        <f>VLOOKUP($U695,Sheet3!$A$1:$D$438,3,FALSE)</f>
        <v>11.01.2016</v>
      </c>
      <c r="AD695" s="16" t="str">
        <f>VLOOKUP($U695,Sheet3!$A$1:$D$438,4,FALSE)</f>
        <v>31.12.2016</v>
      </c>
      <c r="AE695" s="20" t="str">
        <f t="shared" si="145"/>
        <v>Xaxis Premium_XAXIS-XP-HP-D_April 2016</v>
      </c>
      <c r="AF695" s="20" t="s">
        <v>415</v>
      </c>
      <c r="AG695" s="20" t="str">
        <f t="shared" si="146"/>
        <v>Xaxis Premium</v>
      </c>
      <c r="AH695" s="20" t="s">
        <v>420</v>
      </c>
      <c r="AI695" s="21">
        <f t="shared" si="138"/>
        <v>22.999679092902603</v>
      </c>
      <c r="AJ695" s="21">
        <f t="shared" si="139"/>
        <v>1720.1</v>
      </c>
      <c r="AK695" s="22">
        <f t="shared" si="140"/>
        <v>74788</v>
      </c>
      <c r="AL695" s="20" t="s">
        <v>678</v>
      </c>
      <c r="AM695" s="20">
        <f>$AJ695*VLOOKUP($AL695,Sheet2!$C$1:$D$66,2,FALSE)</f>
        <v>739.52640877551835</v>
      </c>
    </row>
    <row r="696" spans="1:39" x14ac:dyDescent="0.25">
      <c r="A696" s="1">
        <v>42494</v>
      </c>
      <c r="B696" s="2">
        <v>18540</v>
      </c>
      <c r="C696" s="3">
        <v>0</v>
      </c>
      <c r="D696" s="4">
        <v>3</v>
      </c>
      <c r="E696" s="5" t="s">
        <v>53</v>
      </c>
      <c r="F696" s="6">
        <v>1479.52</v>
      </c>
      <c r="G696" s="7" t="s">
        <v>22</v>
      </c>
      <c r="H696" s="8" t="s">
        <v>23</v>
      </c>
      <c r="I696" s="9">
        <v>232.392</v>
      </c>
      <c r="J696" s="6">
        <v>0</v>
      </c>
      <c r="K696" s="6">
        <v>427.6</v>
      </c>
      <c r="L696" s="6">
        <v>5345</v>
      </c>
      <c r="M696" s="6">
        <v>5772.6</v>
      </c>
      <c r="N696" s="10" t="s">
        <v>42</v>
      </c>
      <c r="O696" s="10" t="s">
        <v>162</v>
      </c>
      <c r="P696" s="11" t="s">
        <v>32</v>
      </c>
      <c r="Q696" s="11" t="s">
        <v>52</v>
      </c>
      <c r="R696" s="1">
        <v>42370</v>
      </c>
      <c r="S696" s="1">
        <v>42593</v>
      </c>
      <c r="T696" s="12" t="s">
        <v>25</v>
      </c>
      <c r="U696" s="13" t="s">
        <v>246</v>
      </c>
      <c r="V696" s="13" t="s">
        <v>131</v>
      </c>
      <c r="W696" t="s">
        <v>178</v>
      </c>
      <c r="X696" s="16" t="str">
        <f t="shared" si="141"/>
        <v xml:space="preserve">MEC (Switzerland) - CHE - Geberit - 2016_Aquaclean_2016 - </v>
      </c>
      <c r="Y696" s="17" t="s">
        <v>410</v>
      </c>
      <c r="Z696" s="16" t="str">
        <f t="shared" si="142"/>
        <v>MEC (Switzerland)</v>
      </c>
      <c r="AA696" s="16" t="str">
        <f t="shared" si="143"/>
        <v>MEC (Switzerland) - CHE - Geberit</v>
      </c>
      <c r="AB696" s="16" t="str">
        <f t="shared" si="144"/>
        <v>Xaxis Premium_XAXIS-XP-HP-D</v>
      </c>
      <c r="AC696" s="16" t="str">
        <f>VLOOKUP($U696,Sheet3!$A$1:$D$438,3,FALSE)</f>
        <v>04.01.2016</v>
      </c>
      <c r="AD696" s="16" t="str">
        <f>VLOOKUP($U696,Sheet3!$A$1:$D$438,4,FALSE)</f>
        <v>26.06.2016</v>
      </c>
      <c r="AE696" s="20" t="str">
        <f t="shared" si="145"/>
        <v>Xaxis Premium_XAXIS-XP-HP-D_April 2016</v>
      </c>
      <c r="AF696" s="20" t="s">
        <v>415</v>
      </c>
      <c r="AG696" s="20" t="str">
        <f t="shared" si="146"/>
        <v>Xaxis Premium</v>
      </c>
      <c r="AH696" s="20" t="s">
        <v>420</v>
      </c>
      <c r="AI696" s="21">
        <f t="shared" si="138"/>
        <v>22.999931150814142</v>
      </c>
      <c r="AJ696" s="21">
        <f t="shared" si="139"/>
        <v>5345</v>
      </c>
      <c r="AK696" s="22">
        <f t="shared" si="140"/>
        <v>232392</v>
      </c>
      <c r="AL696" s="20" t="s">
        <v>678</v>
      </c>
      <c r="AM696" s="20">
        <f>$AJ696*VLOOKUP($AL696,Sheet2!$C$1:$D$66,2,FALSE)</f>
        <v>2297.9877070549073</v>
      </c>
    </row>
    <row r="697" spans="1:39" x14ac:dyDescent="0.25">
      <c r="A697" s="1">
        <v>42494</v>
      </c>
      <c r="B697" s="2">
        <v>18540</v>
      </c>
      <c r="C697" s="3">
        <v>0</v>
      </c>
      <c r="D697" s="4">
        <v>4</v>
      </c>
      <c r="E697" s="5" t="s">
        <v>59</v>
      </c>
      <c r="F697" s="6">
        <v>257.51</v>
      </c>
      <c r="G697" s="7" t="s">
        <v>22</v>
      </c>
      <c r="H697" s="8" t="s">
        <v>23</v>
      </c>
      <c r="I697" s="9">
        <v>44.524999999999999</v>
      </c>
      <c r="J697" s="6">
        <v>0</v>
      </c>
      <c r="K697" s="6">
        <v>81.95</v>
      </c>
      <c r="L697" s="6">
        <v>1024.0999999999999</v>
      </c>
      <c r="M697" s="6">
        <v>1106.05</v>
      </c>
      <c r="N697" s="10" t="s">
        <v>42</v>
      </c>
      <c r="O697" s="10" t="s">
        <v>162</v>
      </c>
      <c r="P697" s="11" t="s">
        <v>32</v>
      </c>
      <c r="Q697" s="11" t="s">
        <v>52</v>
      </c>
      <c r="R697" s="1">
        <v>42370</v>
      </c>
      <c r="S697" s="1">
        <v>42593</v>
      </c>
      <c r="T697" s="12" t="s">
        <v>25</v>
      </c>
      <c r="U697" s="13" t="s">
        <v>246</v>
      </c>
      <c r="V697" s="13" t="s">
        <v>131</v>
      </c>
      <c r="W697" t="s">
        <v>178</v>
      </c>
      <c r="X697" s="16" t="str">
        <f t="shared" si="141"/>
        <v xml:space="preserve">MEC (Switzerland) - CHE - Geberit - 2016_Aquaclean_2016 - </v>
      </c>
      <c r="Y697" s="17" t="s">
        <v>410</v>
      </c>
      <c r="Z697" s="16" t="str">
        <f t="shared" si="142"/>
        <v>MEC (Switzerland)</v>
      </c>
      <c r="AA697" s="16" t="str">
        <f t="shared" si="143"/>
        <v>MEC (Switzerland) - CHE - Geberit</v>
      </c>
      <c r="AB697" s="16" t="str">
        <f t="shared" si="144"/>
        <v>Xaxis Premium_XAXIS-XP-HP-F</v>
      </c>
      <c r="AC697" s="16" t="str">
        <f>VLOOKUP($U697,Sheet3!$A$1:$D$438,3,FALSE)</f>
        <v>04.01.2016</v>
      </c>
      <c r="AD697" s="16" t="str">
        <f>VLOOKUP($U697,Sheet3!$A$1:$D$438,4,FALSE)</f>
        <v>26.06.2016</v>
      </c>
      <c r="AE697" s="20" t="str">
        <f t="shared" si="145"/>
        <v>Xaxis Premium_XAXIS-XP-HP-F_April 2016</v>
      </c>
      <c r="AF697" s="20" t="s">
        <v>415</v>
      </c>
      <c r="AG697" s="20" t="str">
        <f t="shared" si="146"/>
        <v>Xaxis Premium</v>
      </c>
      <c r="AH697" s="20" t="s">
        <v>420</v>
      </c>
      <c r="AI697" s="21">
        <f t="shared" si="138"/>
        <v>23.000561482313305</v>
      </c>
      <c r="AJ697" s="21">
        <f t="shared" si="139"/>
        <v>1024.0999999999999</v>
      </c>
      <c r="AK697" s="22">
        <f t="shared" si="140"/>
        <v>44525</v>
      </c>
      <c r="AL697" s="20" t="s">
        <v>678</v>
      </c>
      <c r="AM697" s="20">
        <f>$AJ697*VLOOKUP($AL697,Sheet2!$C$1:$D$66,2,FALSE)</f>
        <v>440.29358480728348</v>
      </c>
    </row>
    <row r="698" spans="1:39" x14ac:dyDescent="0.25">
      <c r="A698" s="1">
        <v>42494</v>
      </c>
      <c r="B698" s="2">
        <v>18540</v>
      </c>
      <c r="C698" s="3">
        <v>0</v>
      </c>
      <c r="D698" s="4">
        <v>1</v>
      </c>
      <c r="E698" s="5" t="s">
        <v>72</v>
      </c>
      <c r="F698" s="6">
        <v>2759.69</v>
      </c>
      <c r="G698" s="7" t="s">
        <v>22</v>
      </c>
      <c r="H698" s="8" t="s">
        <v>23</v>
      </c>
      <c r="I698" s="9">
        <v>163.24700000000001</v>
      </c>
      <c r="J698" s="6">
        <v>0</v>
      </c>
      <c r="K698" s="6">
        <v>326.5</v>
      </c>
      <c r="L698" s="6">
        <v>4081.2</v>
      </c>
      <c r="M698" s="6">
        <v>4407.7</v>
      </c>
      <c r="N698" s="10" t="s">
        <v>42</v>
      </c>
      <c r="O698" s="10" t="s">
        <v>162</v>
      </c>
      <c r="P698" s="11" t="s">
        <v>32</v>
      </c>
      <c r="Q698" s="11" t="s">
        <v>73</v>
      </c>
      <c r="R698" s="1">
        <v>42370</v>
      </c>
      <c r="S698" s="1">
        <v>42593</v>
      </c>
      <c r="T698" s="12" t="s">
        <v>25</v>
      </c>
      <c r="U698" s="13" t="s">
        <v>246</v>
      </c>
      <c r="V698" s="13" t="s">
        <v>131</v>
      </c>
      <c r="W698" t="s">
        <v>178</v>
      </c>
      <c r="X698" s="16" t="str">
        <f t="shared" si="141"/>
        <v xml:space="preserve">MEC (Switzerland) - CHE - Geberit - 2016_Aquaclean_2016 - </v>
      </c>
      <c r="Y698" s="17" t="s">
        <v>410</v>
      </c>
      <c r="Z698" s="16" t="str">
        <f t="shared" si="142"/>
        <v>MEC (Switzerland)</v>
      </c>
      <c r="AA698" s="16" t="str">
        <f t="shared" si="143"/>
        <v>MEC (Switzerland) - CHE - Geberit</v>
      </c>
      <c r="AB698" s="16" t="str">
        <f t="shared" si="144"/>
        <v>Xaxis TV_XAXIS-XT-ROLLS-D</v>
      </c>
      <c r="AC698" s="16" t="str">
        <f>VLOOKUP($U698,Sheet3!$A$1:$D$438,3,FALSE)</f>
        <v>04.01.2016</v>
      </c>
      <c r="AD698" s="16" t="str">
        <f>VLOOKUP($U698,Sheet3!$A$1:$D$438,4,FALSE)</f>
        <v>26.06.2016</v>
      </c>
      <c r="AE698" s="20" t="str">
        <f t="shared" si="145"/>
        <v>Xaxis TV_XAXIS-XT-ROLLS-D_April 2016</v>
      </c>
      <c r="AF698" s="20" t="s">
        <v>816</v>
      </c>
      <c r="AG698" s="20" t="str">
        <f t="shared" si="146"/>
        <v>Xaxis TV</v>
      </c>
      <c r="AH698" s="20" t="s">
        <v>420</v>
      </c>
      <c r="AI698" s="21">
        <f t="shared" si="138"/>
        <v>25.000153142171065</v>
      </c>
      <c r="AJ698" s="21">
        <f t="shared" si="139"/>
        <v>4081.2</v>
      </c>
      <c r="AK698" s="22">
        <f t="shared" si="140"/>
        <v>163247</v>
      </c>
      <c r="AL698" s="20" t="s">
        <v>679</v>
      </c>
      <c r="AM698" s="20">
        <f>$AJ698*VLOOKUP($AL698,Sheet2!$C$1:$D$66,2,FALSE)</f>
        <v>2122.2240000000002</v>
      </c>
    </row>
    <row r="699" spans="1:39" x14ac:dyDescent="0.25">
      <c r="A699" s="1">
        <v>42494</v>
      </c>
      <c r="B699" s="2">
        <v>18540</v>
      </c>
      <c r="C699" s="3">
        <v>0</v>
      </c>
      <c r="D699" s="4">
        <v>2</v>
      </c>
      <c r="E699" s="5" t="s">
        <v>76</v>
      </c>
      <c r="F699" s="6">
        <v>904.91</v>
      </c>
      <c r="G699" s="7" t="s">
        <v>22</v>
      </c>
      <c r="H699" s="8" t="s">
        <v>23</v>
      </c>
      <c r="I699" s="9">
        <v>55.936999999999998</v>
      </c>
      <c r="J699" s="6">
        <v>0</v>
      </c>
      <c r="K699" s="6">
        <v>111.9</v>
      </c>
      <c r="L699" s="6">
        <v>1398.45</v>
      </c>
      <c r="M699" s="6">
        <v>1510.35</v>
      </c>
      <c r="N699" s="10" t="s">
        <v>42</v>
      </c>
      <c r="O699" s="10" t="s">
        <v>162</v>
      </c>
      <c r="P699" s="11" t="s">
        <v>32</v>
      </c>
      <c r="Q699" s="11" t="s">
        <v>73</v>
      </c>
      <c r="R699" s="1">
        <v>42370</v>
      </c>
      <c r="S699" s="1">
        <v>42593</v>
      </c>
      <c r="T699" s="12" t="s">
        <v>25</v>
      </c>
      <c r="U699" s="13" t="s">
        <v>246</v>
      </c>
      <c r="V699" s="13" t="s">
        <v>131</v>
      </c>
      <c r="W699" t="s">
        <v>178</v>
      </c>
      <c r="X699" s="16" t="str">
        <f t="shared" si="141"/>
        <v xml:space="preserve">MEC (Switzerland) - CHE - Geberit - 2016_Aquaclean_2016 - </v>
      </c>
      <c r="Y699" s="17" t="s">
        <v>410</v>
      </c>
      <c r="Z699" s="16" t="str">
        <f t="shared" si="142"/>
        <v>MEC (Switzerland)</v>
      </c>
      <c r="AA699" s="16" t="str">
        <f t="shared" si="143"/>
        <v>MEC (Switzerland) - CHE - Geberit</v>
      </c>
      <c r="AB699" s="16" t="str">
        <f t="shared" si="144"/>
        <v>Xaxis TV_XAXIS-XT-ROLLS-F</v>
      </c>
      <c r="AC699" s="16" t="str">
        <f>VLOOKUP($U699,Sheet3!$A$1:$D$438,3,FALSE)</f>
        <v>04.01.2016</v>
      </c>
      <c r="AD699" s="16" t="str">
        <f>VLOOKUP($U699,Sheet3!$A$1:$D$438,4,FALSE)</f>
        <v>26.06.2016</v>
      </c>
      <c r="AE699" s="20" t="str">
        <f t="shared" si="145"/>
        <v>Xaxis TV_XAXIS-XT-ROLLS-F_April 2016</v>
      </c>
      <c r="AF699" s="20" t="s">
        <v>816</v>
      </c>
      <c r="AG699" s="20" t="str">
        <f t="shared" si="146"/>
        <v>Xaxis TV</v>
      </c>
      <c r="AH699" s="20" t="s">
        <v>420</v>
      </c>
      <c r="AI699" s="21">
        <f t="shared" si="138"/>
        <v>25.000446931369222</v>
      </c>
      <c r="AJ699" s="21">
        <f t="shared" si="139"/>
        <v>1398.45</v>
      </c>
      <c r="AK699" s="22">
        <f t="shared" si="140"/>
        <v>55937</v>
      </c>
      <c r="AL699" s="20" t="s">
        <v>679</v>
      </c>
      <c r="AM699" s="20">
        <f>$AJ699*VLOOKUP($AL699,Sheet2!$C$1:$D$66,2,FALSE)</f>
        <v>727.19400000000007</v>
      </c>
    </row>
    <row r="700" spans="1:39" x14ac:dyDescent="0.25">
      <c r="A700" s="1">
        <v>42494</v>
      </c>
      <c r="B700" s="2">
        <v>18541</v>
      </c>
      <c r="C700" s="3">
        <v>0</v>
      </c>
      <c r="D700" s="4">
        <v>1</v>
      </c>
      <c r="E700" s="5" t="s">
        <v>47</v>
      </c>
      <c r="F700" s="6">
        <v>0</v>
      </c>
      <c r="G700" s="7" t="s">
        <v>22</v>
      </c>
      <c r="H700" s="8" t="s">
        <v>23</v>
      </c>
      <c r="I700" s="9">
        <v>75</v>
      </c>
      <c r="J700" s="6">
        <v>0</v>
      </c>
      <c r="K700" s="6">
        <v>240</v>
      </c>
      <c r="L700" s="6">
        <v>3000</v>
      </c>
      <c r="M700" s="6">
        <v>3240</v>
      </c>
      <c r="N700" s="10" t="s">
        <v>27</v>
      </c>
      <c r="O700" s="10" t="s">
        <v>162</v>
      </c>
      <c r="P700" s="11" t="s">
        <v>32</v>
      </c>
      <c r="Q700" s="11" t="s">
        <v>37</v>
      </c>
      <c r="R700" s="1">
        <v>42370</v>
      </c>
      <c r="S700" s="1">
        <v>42593</v>
      </c>
      <c r="T700" s="12" t="s">
        <v>25</v>
      </c>
      <c r="U700" s="13" t="s">
        <v>339</v>
      </c>
      <c r="V700" s="13" t="s">
        <v>131</v>
      </c>
      <c r="W700" t="s">
        <v>179</v>
      </c>
      <c r="X700" s="16" t="str">
        <f t="shared" si="141"/>
        <v xml:space="preserve">MEC (Switzerland) - CHE - L'oreal - 2016_Lancome_Juicy_Shaker - </v>
      </c>
      <c r="Y700" s="17" t="s">
        <v>410</v>
      </c>
      <c r="Z700" s="16" t="str">
        <f t="shared" si="142"/>
        <v>MEC (Switzerland)</v>
      </c>
      <c r="AA700" s="16" t="str">
        <f t="shared" si="143"/>
        <v>MEC (Switzerland) - CHE - L'oreal</v>
      </c>
      <c r="AB700" s="16" t="str">
        <f t="shared" si="144"/>
        <v>Xaxis Mobile_XAXIS-XM-RICH-D</v>
      </c>
      <c r="AC700" s="16" t="str">
        <f>VLOOKUP($U700,Sheet3!$A$1:$D$438,3,FALSE)</f>
        <v>04.04.2016</v>
      </c>
      <c r="AD700" s="16" t="str">
        <f>VLOOKUP($U700,Sheet3!$A$1:$D$438,4,FALSE)</f>
        <v>30.04.2016</v>
      </c>
      <c r="AE700" s="20" t="str">
        <f t="shared" si="145"/>
        <v>Xaxis Mobile_XAXIS-XM-RICH-D_April 2016</v>
      </c>
      <c r="AF700" s="20" t="s">
        <v>416</v>
      </c>
      <c r="AG700" s="20" t="str">
        <f t="shared" si="146"/>
        <v>Xaxis Mobile</v>
      </c>
      <c r="AH700" s="20" t="s">
        <v>420</v>
      </c>
      <c r="AI700" s="21">
        <f t="shared" si="138"/>
        <v>40</v>
      </c>
      <c r="AJ700" s="21">
        <f t="shared" si="139"/>
        <v>3000</v>
      </c>
      <c r="AK700" s="22">
        <f t="shared" si="140"/>
        <v>75000</v>
      </c>
      <c r="AL700" s="20" t="s">
        <v>680</v>
      </c>
      <c r="AM700" s="20">
        <f>$AJ700*VLOOKUP($AL700,Sheet2!$C$1:$D$66,2,FALSE)</f>
        <v>1709.9999999999998</v>
      </c>
    </row>
    <row r="701" spans="1:39" x14ac:dyDescent="0.25">
      <c r="A701" s="1">
        <v>42494</v>
      </c>
      <c r="B701" s="2">
        <v>18541</v>
      </c>
      <c r="C701" s="3">
        <v>0</v>
      </c>
      <c r="D701" s="4">
        <v>2</v>
      </c>
      <c r="E701" s="5" t="s">
        <v>49</v>
      </c>
      <c r="F701" s="6">
        <v>0</v>
      </c>
      <c r="G701" s="7" t="s">
        <v>22</v>
      </c>
      <c r="H701" s="8" t="s">
        <v>23</v>
      </c>
      <c r="I701" s="9">
        <v>20.875</v>
      </c>
      <c r="J701" s="6">
        <v>0</v>
      </c>
      <c r="K701" s="6">
        <v>66.8</v>
      </c>
      <c r="L701" s="6">
        <v>835</v>
      </c>
      <c r="M701" s="6">
        <v>901.8</v>
      </c>
      <c r="N701" s="10" t="s">
        <v>27</v>
      </c>
      <c r="O701" s="10" t="s">
        <v>162</v>
      </c>
      <c r="P701" s="11" t="s">
        <v>32</v>
      </c>
      <c r="Q701" s="11" t="s">
        <v>37</v>
      </c>
      <c r="R701" s="1">
        <v>42370</v>
      </c>
      <c r="S701" s="1">
        <v>42593</v>
      </c>
      <c r="T701" s="12" t="s">
        <v>25</v>
      </c>
      <c r="U701" s="13" t="s">
        <v>339</v>
      </c>
      <c r="V701" s="13" t="s">
        <v>131</v>
      </c>
      <c r="W701" t="s">
        <v>179</v>
      </c>
      <c r="X701" s="16" t="str">
        <f t="shared" si="141"/>
        <v xml:space="preserve">MEC (Switzerland) - CHE - L'oreal - 2016_Lancome_Juicy_Shaker - </v>
      </c>
      <c r="Y701" s="17" t="s">
        <v>410</v>
      </c>
      <c r="Z701" s="16" t="str">
        <f t="shared" si="142"/>
        <v>MEC (Switzerland)</v>
      </c>
      <c r="AA701" s="16" t="str">
        <f t="shared" si="143"/>
        <v>MEC (Switzerland) - CHE - L'oreal</v>
      </c>
      <c r="AB701" s="16" t="str">
        <f t="shared" si="144"/>
        <v>Xaxis Mobile_XAXIS-XM-RICH-F</v>
      </c>
      <c r="AC701" s="16" t="str">
        <f>VLOOKUP($U701,Sheet3!$A$1:$D$438,3,FALSE)</f>
        <v>04.04.2016</v>
      </c>
      <c r="AD701" s="16" t="str">
        <f>VLOOKUP($U701,Sheet3!$A$1:$D$438,4,FALSE)</f>
        <v>30.04.2016</v>
      </c>
      <c r="AE701" s="20" t="str">
        <f t="shared" si="145"/>
        <v>Xaxis Mobile_XAXIS-XM-RICH-F_April 2016</v>
      </c>
      <c r="AF701" s="20" t="s">
        <v>416</v>
      </c>
      <c r="AG701" s="20" t="str">
        <f t="shared" si="146"/>
        <v>Xaxis Mobile</v>
      </c>
      <c r="AH701" s="20" t="s">
        <v>420</v>
      </c>
      <c r="AI701" s="21">
        <f t="shared" si="138"/>
        <v>40</v>
      </c>
      <c r="AJ701" s="21">
        <f t="shared" si="139"/>
        <v>835</v>
      </c>
      <c r="AK701" s="22">
        <f t="shared" si="140"/>
        <v>20875</v>
      </c>
      <c r="AL701" s="20" t="s">
        <v>680</v>
      </c>
      <c r="AM701" s="20">
        <f>$AJ701*VLOOKUP($AL701,Sheet2!$C$1:$D$66,2,FALSE)</f>
        <v>475.94999999999993</v>
      </c>
    </row>
    <row r="702" spans="1:39" x14ac:dyDescent="0.25">
      <c r="A702" s="1">
        <v>42494</v>
      </c>
      <c r="B702" s="2">
        <v>18542</v>
      </c>
      <c r="C702" s="3">
        <v>0</v>
      </c>
      <c r="D702" s="4">
        <v>1</v>
      </c>
      <c r="E702" s="5" t="s">
        <v>96</v>
      </c>
      <c r="F702" s="6">
        <v>0</v>
      </c>
      <c r="G702" s="7" t="s">
        <v>22</v>
      </c>
      <c r="H702" s="8" t="s">
        <v>23</v>
      </c>
      <c r="I702" s="9">
        <v>22.631</v>
      </c>
      <c r="J702" s="6">
        <v>0</v>
      </c>
      <c r="K702" s="6">
        <v>81.45</v>
      </c>
      <c r="L702" s="6">
        <v>1018.4</v>
      </c>
      <c r="M702" s="6">
        <v>1099.8499999999999</v>
      </c>
      <c r="N702" s="10" t="s">
        <v>27</v>
      </c>
      <c r="O702" s="10" t="s">
        <v>162</v>
      </c>
      <c r="P702" s="11" t="s">
        <v>32</v>
      </c>
      <c r="Q702" s="11" t="s">
        <v>73</v>
      </c>
      <c r="R702" s="1">
        <v>42370</v>
      </c>
      <c r="S702" s="1">
        <v>42593</v>
      </c>
      <c r="T702" s="12" t="s">
        <v>25</v>
      </c>
      <c r="U702" s="13" t="s">
        <v>326</v>
      </c>
      <c r="V702" s="13" t="s">
        <v>131</v>
      </c>
      <c r="W702" t="s">
        <v>179</v>
      </c>
      <c r="X702" s="16" t="str">
        <f t="shared" si="141"/>
        <v xml:space="preserve">MEC (Switzerland) - CHE - L'oreal - 2016_OAP_Revitalift_Filler_2 - </v>
      </c>
      <c r="Y702" s="17" t="s">
        <v>410</v>
      </c>
      <c r="Z702" s="16" t="str">
        <f t="shared" si="142"/>
        <v>MEC (Switzerland)</v>
      </c>
      <c r="AA702" s="16" t="str">
        <f t="shared" si="143"/>
        <v>MEC (Switzerland) - CHE - L'oreal</v>
      </c>
      <c r="AB702" s="16" t="str">
        <f t="shared" si="144"/>
        <v>Xaxis TV_XAXIS-XT-MULTI-D</v>
      </c>
      <c r="AC702" s="16" t="str">
        <f>VLOOKUP($U702,Sheet3!$A$1:$D$438,3,FALSE)</f>
        <v>21.03.2016</v>
      </c>
      <c r="AD702" s="16" t="str">
        <f>VLOOKUP($U702,Sheet3!$A$1:$D$438,4,FALSE)</f>
        <v>03.04.2016</v>
      </c>
      <c r="AE702" s="20" t="str">
        <f t="shared" si="145"/>
        <v>Xaxis TV_XAXIS-XT-MULTI-D_April 2016</v>
      </c>
      <c r="AF702" s="20" t="s">
        <v>816</v>
      </c>
      <c r="AG702" s="20" t="str">
        <f t="shared" si="146"/>
        <v>Xaxis TV</v>
      </c>
      <c r="AH702" s="20" t="s">
        <v>420</v>
      </c>
      <c r="AI702" s="21">
        <f t="shared" si="138"/>
        <v>45.000220935884407</v>
      </c>
      <c r="AJ702" s="21">
        <f t="shared" si="139"/>
        <v>1018.4</v>
      </c>
      <c r="AK702" s="22">
        <f t="shared" si="140"/>
        <v>22631</v>
      </c>
      <c r="AL702" s="20" t="s">
        <v>681</v>
      </c>
      <c r="AM702" s="20">
        <f>$AJ702*VLOOKUP($AL702,Sheet2!$C$1:$D$66,2,FALSE)</f>
        <v>763.8</v>
      </c>
    </row>
    <row r="703" spans="1:39" x14ac:dyDescent="0.25">
      <c r="A703" s="1">
        <v>42494</v>
      </c>
      <c r="B703" s="2">
        <v>18545</v>
      </c>
      <c r="C703" s="3">
        <v>0</v>
      </c>
      <c r="D703" s="4">
        <v>1</v>
      </c>
      <c r="E703" s="5" t="s">
        <v>96</v>
      </c>
      <c r="F703" s="6">
        <v>0</v>
      </c>
      <c r="G703" s="7" t="s">
        <v>22</v>
      </c>
      <c r="H703" s="8" t="s">
        <v>23</v>
      </c>
      <c r="I703" s="9">
        <v>116.20699999999999</v>
      </c>
      <c r="J703" s="6">
        <v>0</v>
      </c>
      <c r="K703" s="6">
        <v>418.35</v>
      </c>
      <c r="L703" s="6">
        <v>5229.3</v>
      </c>
      <c r="M703" s="6">
        <v>5647.65</v>
      </c>
      <c r="N703" s="10" t="s">
        <v>27</v>
      </c>
      <c r="O703" s="10" t="s">
        <v>162</v>
      </c>
      <c r="P703" s="11" t="s">
        <v>32</v>
      </c>
      <c r="Q703" s="11" t="s">
        <v>73</v>
      </c>
      <c r="R703" s="1">
        <v>42370</v>
      </c>
      <c r="S703" s="1">
        <v>42593</v>
      </c>
      <c r="T703" s="12" t="s">
        <v>25</v>
      </c>
      <c r="U703" s="13" t="s">
        <v>316</v>
      </c>
      <c r="V703" s="13" t="s">
        <v>131</v>
      </c>
      <c r="W703" t="s">
        <v>179</v>
      </c>
      <c r="X703" s="16" t="str">
        <f t="shared" si="141"/>
        <v xml:space="preserve">MEC (Switzerland) - CHE - L'oreal - 2016_Casting_Creme_Gloss_February/March - </v>
      </c>
      <c r="Y703" s="17" t="s">
        <v>410</v>
      </c>
      <c r="Z703" s="16" t="str">
        <f t="shared" si="142"/>
        <v>MEC (Switzerland)</v>
      </c>
      <c r="AA703" s="16" t="str">
        <f t="shared" si="143"/>
        <v>MEC (Switzerland) - CHE - L'oreal</v>
      </c>
      <c r="AB703" s="16" t="str">
        <f t="shared" si="144"/>
        <v>Xaxis TV_XAXIS-XT-MULTI-D</v>
      </c>
      <c r="AC703" s="16" t="str">
        <f>VLOOKUP($U703,Sheet3!$A$1:$D$438,3,FALSE)</f>
        <v>29.02.2016</v>
      </c>
      <c r="AD703" s="16" t="str">
        <f>VLOOKUP($U703,Sheet3!$A$1:$D$438,4,FALSE)</f>
        <v>17.04.2016</v>
      </c>
      <c r="AE703" s="20" t="str">
        <f t="shared" si="145"/>
        <v>Xaxis TV_XAXIS-XT-MULTI-D_April 2016</v>
      </c>
      <c r="AF703" s="20" t="s">
        <v>816</v>
      </c>
      <c r="AG703" s="20" t="str">
        <f t="shared" si="146"/>
        <v>Xaxis TV</v>
      </c>
      <c r="AH703" s="20" t="s">
        <v>420</v>
      </c>
      <c r="AI703" s="21">
        <f t="shared" si="138"/>
        <v>44.999870919996212</v>
      </c>
      <c r="AJ703" s="21">
        <f t="shared" si="139"/>
        <v>5229.3</v>
      </c>
      <c r="AK703" s="22">
        <f t="shared" si="140"/>
        <v>116207</v>
      </c>
      <c r="AL703" s="20" t="s">
        <v>681</v>
      </c>
      <c r="AM703" s="20">
        <f>$AJ703*VLOOKUP($AL703,Sheet2!$C$1:$D$66,2,FALSE)</f>
        <v>3921.9750000000004</v>
      </c>
    </row>
    <row r="704" spans="1:39" x14ac:dyDescent="0.25">
      <c r="A704" s="1">
        <v>42494</v>
      </c>
      <c r="B704" s="2">
        <v>18546</v>
      </c>
      <c r="C704" s="3">
        <v>0</v>
      </c>
      <c r="D704" s="4">
        <v>1</v>
      </c>
      <c r="E704" s="5" t="s">
        <v>96</v>
      </c>
      <c r="F704" s="6">
        <v>0</v>
      </c>
      <c r="G704" s="7" t="s">
        <v>22</v>
      </c>
      <c r="H704" s="8" t="s">
        <v>23</v>
      </c>
      <c r="I704" s="9">
        <v>103.43600000000001</v>
      </c>
      <c r="J704" s="6">
        <v>0</v>
      </c>
      <c r="K704" s="6">
        <v>372.35</v>
      </c>
      <c r="L704" s="6">
        <v>4654.6000000000004</v>
      </c>
      <c r="M704" s="6">
        <v>5026.95</v>
      </c>
      <c r="N704" s="10" t="s">
        <v>27</v>
      </c>
      <c r="O704" s="10" t="s">
        <v>162</v>
      </c>
      <c r="P704" s="11" t="s">
        <v>32</v>
      </c>
      <c r="Q704" s="11" t="s">
        <v>73</v>
      </c>
      <c r="R704" s="1">
        <v>42370</v>
      </c>
      <c r="S704" s="1">
        <v>42593</v>
      </c>
      <c r="T704" s="12" t="s">
        <v>25</v>
      </c>
      <c r="U704" s="13" t="s">
        <v>322</v>
      </c>
      <c r="V704" s="13" t="s">
        <v>131</v>
      </c>
      <c r="W704" t="s">
        <v>179</v>
      </c>
      <c r="X704" s="16" t="str">
        <f t="shared" si="141"/>
        <v xml:space="preserve">MEC (Switzerland) - CHE - L'oreal - 2016_Pure_Active_Smartstream_1._Flight - </v>
      </c>
      <c r="Y704" s="17" t="s">
        <v>410</v>
      </c>
      <c r="Z704" s="16" t="str">
        <f t="shared" si="142"/>
        <v>MEC (Switzerland)</v>
      </c>
      <c r="AA704" s="16" t="str">
        <f t="shared" si="143"/>
        <v>MEC (Switzerland) - CHE - L'oreal</v>
      </c>
      <c r="AB704" s="16" t="str">
        <f t="shared" si="144"/>
        <v>Xaxis TV_XAXIS-XT-MULTI-D</v>
      </c>
      <c r="AC704" s="16" t="str">
        <f>VLOOKUP($U704,Sheet3!$A$1:$D$438,3,FALSE)</f>
        <v>21.03.2016</v>
      </c>
      <c r="AD704" s="16" t="str">
        <f>VLOOKUP($U704,Sheet3!$A$1:$D$438,4,FALSE)</f>
        <v>10.04.2016</v>
      </c>
      <c r="AE704" s="20" t="str">
        <f t="shared" si="145"/>
        <v>Xaxis TV_XAXIS-XT-MULTI-D_April 2016</v>
      </c>
      <c r="AF704" s="20" t="s">
        <v>816</v>
      </c>
      <c r="AG704" s="20" t="str">
        <f t="shared" si="146"/>
        <v>Xaxis TV</v>
      </c>
      <c r="AH704" s="20" t="s">
        <v>420</v>
      </c>
      <c r="AI704" s="21">
        <f t="shared" si="138"/>
        <v>44.999806643721726</v>
      </c>
      <c r="AJ704" s="21">
        <f t="shared" si="139"/>
        <v>4654.6000000000004</v>
      </c>
      <c r="AK704" s="22">
        <f t="shared" si="140"/>
        <v>103436</v>
      </c>
      <c r="AL704" s="20" t="s">
        <v>681</v>
      </c>
      <c r="AM704" s="20">
        <f>$AJ704*VLOOKUP($AL704,Sheet2!$C$1:$D$66,2,FALSE)</f>
        <v>3490.9500000000003</v>
      </c>
    </row>
    <row r="705" spans="1:39" x14ac:dyDescent="0.25">
      <c r="A705" s="1">
        <v>42494</v>
      </c>
      <c r="B705" s="2">
        <v>18547</v>
      </c>
      <c r="C705" s="3">
        <v>0</v>
      </c>
      <c r="D705" s="4">
        <v>1</v>
      </c>
      <c r="E705" s="5" t="s">
        <v>96</v>
      </c>
      <c r="F705" s="6">
        <v>0</v>
      </c>
      <c r="G705" s="7" t="s">
        <v>22</v>
      </c>
      <c r="H705" s="8" t="s">
        <v>23</v>
      </c>
      <c r="I705" s="9">
        <v>72.045000000000002</v>
      </c>
      <c r="J705" s="6">
        <v>0</v>
      </c>
      <c r="K705" s="6">
        <v>259.35000000000002</v>
      </c>
      <c r="L705" s="6">
        <v>3242.05</v>
      </c>
      <c r="M705" s="6">
        <v>3501.4</v>
      </c>
      <c r="N705" s="10" t="s">
        <v>27</v>
      </c>
      <c r="O705" s="10" t="s">
        <v>162</v>
      </c>
      <c r="P705" s="11" t="s">
        <v>32</v>
      </c>
      <c r="Q705" s="11" t="s">
        <v>73</v>
      </c>
      <c r="R705" s="1">
        <v>42370</v>
      </c>
      <c r="S705" s="1">
        <v>42593</v>
      </c>
      <c r="T705" s="12" t="s">
        <v>25</v>
      </c>
      <c r="U705" s="13" t="s">
        <v>317</v>
      </c>
      <c r="V705" s="13" t="s">
        <v>131</v>
      </c>
      <c r="W705" t="s">
        <v>179</v>
      </c>
      <c r="X705" s="16" t="str">
        <f t="shared" si="141"/>
        <v xml:space="preserve">MEC (Switzerland) - CHE - L'oreal - 2016_Micellar_Water_F2 - </v>
      </c>
      <c r="Y705" s="17" t="s">
        <v>410</v>
      </c>
      <c r="Z705" s="16" t="str">
        <f t="shared" si="142"/>
        <v>MEC (Switzerland)</v>
      </c>
      <c r="AA705" s="16" t="str">
        <f t="shared" si="143"/>
        <v>MEC (Switzerland) - CHE - L'oreal</v>
      </c>
      <c r="AB705" s="16" t="str">
        <f t="shared" si="144"/>
        <v>Xaxis TV_XAXIS-XT-MULTI-D</v>
      </c>
      <c r="AC705" s="16" t="str">
        <f>VLOOKUP($U705,Sheet3!$A$1:$D$438,3,FALSE)</f>
        <v>21.03.2016</v>
      </c>
      <c r="AD705" s="16" t="str">
        <f>VLOOKUP($U705,Sheet3!$A$1:$D$438,4,FALSE)</f>
        <v>10.04.2016</v>
      </c>
      <c r="AE705" s="20" t="str">
        <f t="shared" si="145"/>
        <v>Xaxis TV_XAXIS-XT-MULTI-D_April 2016</v>
      </c>
      <c r="AF705" s="20" t="s">
        <v>816</v>
      </c>
      <c r="AG705" s="20" t="str">
        <f t="shared" si="146"/>
        <v>Xaxis TV</v>
      </c>
      <c r="AH705" s="20" t="s">
        <v>420</v>
      </c>
      <c r="AI705" s="21">
        <f t="shared" si="138"/>
        <v>45.00034700534389</v>
      </c>
      <c r="AJ705" s="21">
        <f t="shared" si="139"/>
        <v>3242.05</v>
      </c>
      <c r="AK705" s="22">
        <f t="shared" si="140"/>
        <v>72045</v>
      </c>
      <c r="AL705" s="20" t="s">
        <v>681</v>
      </c>
      <c r="AM705" s="20">
        <f>$AJ705*VLOOKUP($AL705,Sheet2!$C$1:$D$66,2,FALSE)</f>
        <v>2431.5375000000004</v>
      </c>
    </row>
    <row r="706" spans="1:39" x14ac:dyDescent="0.25">
      <c r="A706" s="1">
        <v>42494</v>
      </c>
      <c r="B706" s="2">
        <v>18547</v>
      </c>
      <c r="C706" s="3">
        <v>0</v>
      </c>
      <c r="D706" s="4">
        <v>2</v>
      </c>
      <c r="E706" s="5" t="s">
        <v>110</v>
      </c>
      <c r="F706" s="6">
        <v>0</v>
      </c>
      <c r="G706" s="7" t="s">
        <v>22</v>
      </c>
      <c r="H706" s="8" t="s">
        <v>23</v>
      </c>
      <c r="I706" s="9">
        <v>31.184999999999999</v>
      </c>
      <c r="J706" s="6">
        <v>0</v>
      </c>
      <c r="K706" s="6">
        <v>112.25</v>
      </c>
      <c r="L706" s="6">
        <v>1403.35</v>
      </c>
      <c r="M706" s="6">
        <v>1515.6</v>
      </c>
      <c r="N706" s="10" t="s">
        <v>27</v>
      </c>
      <c r="O706" s="10" t="s">
        <v>162</v>
      </c>
      <c r="P706" s="11" t="s">
        <v>32</v>
      </c>
      <c r="Q706" s="11" t="s">
        <v>73</v>
      </c>
      <c r="R706" s="1">
        <v>42370</v>
      </c>
      <c r="S706" s="1">
        <v>42593</v>
      </c>
      <c r="T706" s="12" t="s">
        <v>25</v>
      </c>
      <c r="U706" s="13" t="s">
        <v>317</v>
      </c>
      <c r="V706" s="13" t="s">
        <v>131</v>
      </c>
      <c r="W706" t="s">
        <v>179</v>
      </c>
      <c r="X706" s="16" t="str">
        <f t="shared" si="141"/>
        <v xml:space="preserve">MEC (Switzerland) - CHE - L'oreal - 2016_Micellar_Water_F2 - </v>
      </c>
      <c r="Y706" s="17" t="s">
        <v>410</v>
      </c>
      <c r="Z706" s="16" t="str">
        <f t="shared" si="142"/>
        <v>MEC (Switzerland)</v>
      </c>
      <c r="AA706" s="16" t="str">
        <f t="shared" si="143"/>
        <v>MEC (Switzerland) - CHE - L'oreal</v>
      </c>
      <c r="AB706" s="16" t="str">
        <f t="shared" si="144"/>
        <v>Xaxis TV_XAXIS-XT-MULTI-F</v>
      </c>
      <c r="AC706" s="16" t="str">
        <f>VLOOKUP($U706,Sheet3!$A$1:$D$438,3,FALSE)</f>
        <v>21.03.2016</v>
      </c>
      <c r="AD706" s="16" t="str">
        <f>VLOOKUP($U706,Sheet3!$A$1:$D$438,4,FALSE)</f>
        <v>10.04.2016</v>
      </c>
      <c r="AE706" s="20" t="str">
        <f t="shared" si="145"/>
        <v>Xaxis TV_XAXIS-XT-MULTI-F_April 2016</v>
      </c>
      <c r="AF706" s="20" t="s">
        <v>816</v>
      </c>
      <c r="AG706" s="20" t="str">
        <f t="shared" si="146"/>
        <v>Xaxis TV</v>
      </c>
      <c r="AH706" s="20" t="s">
        <v>420</v>
      </c>
      <c r="AI706" s="21">
        <f t="shared" si="138"/>
        <v>45.00080166746833</v>
      </c>
      <c r="AJ706" s="21">
        <f t="shared" si="139"/>
        <v>1403.35</v>
      </c>
      <c r="AK706" s="22">
        <f t="shared" si="140"/>
        <v>31185</v>
      </c>
      <c r="AL706" s="20" t="s">
        <v>681</v>
      </c>
      <c r="AM706" s="20">
        <f>$AJ706*VLOOKUP($AL706,Sheet2!$C$1:$D$66,2,FALSE)</f>
        <v>1052.5124999999998</v>
      </c>
    </row>
    <row r="707" spans="1:39" x14ac:dyDescent="0.25">
      <c r="A707" s="1">
        <v>42494</v>
      </c>
      <c r="B707" s="2">
        <v>18548</v>
      </c>
      <c r="C707" s="3">
        <v>0</v>
      </c>
      <c r="D707" s="4">
        <v>1</v>
      </c>
      <c r="E707" s="5" t="s">
        <v>35</v>
      </c>
      <c r="F707" s="6">
        <v>971.32</v>
      </c>
      <c r="G707" s="7" t="s">
        <v>22</v>
      </c>
      <c r="H707" s="8" t="s">
        <v>23</v>
      </c>
      <c r="I707" s="9">
        <v>76.923000000000002</v>
      </c>
      <c r="J707" s="6">
        <v>0</v>
      </c>
      <c r="K707" s="6">
        <v>240</v>
      </c>
      <c r="L707" s="6">
        <v>3000</v>
      </c>
      <c r="M707" s="6">
        <v>3240</v>
      </c>
      <c r="N707" s="10" t="s">
        <v>27</v>
      </c>
      <c r="O707" s="10" t="s">
        <v>162</v>
      </c>
      <c r="P707" s="11" t="s">
        <v>32</v>
      </c>
      <c r="Q707" s="11" t="s">
        <v>37</v>
      </c>
      <c r="R707" s="1">
        <v>42370</v>
      </c>
      <c r="S707" s="1">
        <v>42593</v>
      </c>
      <c r="T707" s="12" t="s">
        <v>25</v>
      </c>
      <c r="U707" s="13" t="s">
        <v>330</v>
      </c>
      <c r="V707" s="13" t="s">
        <v>131</v>
      </c>
      <c r="W707" t="s">
        <v>179</v>
      </c>
      <c r="X707" s="16" t="str">
        <f t="shared" si="141"/>
        <v xml:space="preserve">MEC (Switzerland) - CHE - L'oreal - 2016_False_Lash_Schmetterling_Sculpt_1._Flight - </v>
      </c>
      <c r="Y707" s="17" t="s">
        <v>410</v>
      </c>
      <c r="Z707" s="16" t="str">
        <f t="shared" si="142"/>
        <v>MEC (Switzerland)</v>
      </c>
      <c r="AA707" s="16" t="str">
        <f t="shared" si="143"/>
        <v>MEC (Switzerland) - CHE - L'oreal</v>
      </c>
      <c r="AB707" s="16" t="str">
        <f t="shared" si="144"/>
        <v>Xaxis Mobile_XAXIS-XM-INST-D</v>
      </c>
      <c r="AC707" s="16" t="str">
        <f>VLOOKUP($U707,Sheet3!$A$1:$D$438,3,FALSE)</f>
        <v>28.03.2016</v>
      </c>
      <c r="AD707" s="16" t="str">
        <f>VLOOKUP($U707,Sheet3!$A$1:$D$438,4,FALSE)</f>
        <v>24.04.2016</v>
      </c>
      <c r="AE707" s="20" t="str">
        <f t="shared" si="145"/>
        <v>Xaxis Mobile_XAXIS-XM-INST-D_April 2016</v>
      </c>
      <c r="AF707" s="20" t="s">
        <v>416</v>
      </c>
      <c r="AG707" s="20" t="str">
        <f t="shared" si="146"/>
        <v>Xaxis Mobile</v>
      </c>
      <c r="AH707" s="20" t="s">
        <v>420</v>
      </c>
      <c r="AI707" s="21">
        <f t="shared" si="138"/>
        <v>39.000039000038996</v>
      </c>
      <c r="AJ707" s="21">
        <f t="shared" si="139"/>
        <v>3000</v>
      </c>
      <c r="AK707" s="22">
        <f t="shared" si="140"/>
        <v>76923</v>
      </c>
      <c r="AL707" s="20" t="s">
        <v>682</v>
      </c>
      <c r="AM707" s="20">
        <f>$AJ707*VLOOKUP($AL707,Sheet2!$C$1:$D$66,2,FALSE)</f>
        <v>1110</v>
      </c>
    </row>
    <row r="708" spans="1:39" x14ac:dyDescent="0.25">
      <c r="A708" s="1">
        <v>42494</v>
      </c>
      <c r="B708" s="2">
        <v>18548</v>
      </c>
      <c r="C708" s="3">
        <v>0</v>
      </c>
      <c r="D708" s="4">
        <v>2</v>
      </c>
      <c r="E708" s="5" t="s">
        <v>39</v>
      </c>
      <c r="F708" s="6">
        <v>652.83000000000004</v>
      </c>
      <c r="G708" s="7" t="s">
        <v>22</v>
      </c>
      <c r="H708" s="8" t="s">
        <v>23</v>
      </c>
      <c r="I708" s="9">
        <v>51.201000000000001</v>
      </c>
      <c r="J708" s="6">
        <v>0</v>
      </c>
      <c r="K708" s="6">
        <v>159.75</v>
      </c>
      <c r="L708" s="6">
        <v>1996.85</v>
      </c>
      <c r="M708" s="6">
        <v>2156.6</v>
      </c>
      <c r="N708" s="10" t="s">
        <v>27</v>
      </c>
      <c r="O708" s="10" t="s">
        <v>162</v>
      </c>
      <c r="P708" s="11" t="s">
        <v>32</v>
      </c>
      <c r="Q708" s="11" t="s">
        <v>37</v>
      </c>
      <c r="R708" s="1">
        <v>42370</v>
      </c>
      <c r="S708" s="1">
        <v>42593</v>
      </c>
      <c r="T708" s="12" t="s">
        <v>25</v>
      </c>
      <c r="U708" s="13" t="s">
        <v>330</v>
      </c>
      <c r="V708" s="13" t="s">
        <v>131</v>
      </c>
      <c r="W708" t="s">
        <v>179</v>
      </c>
      <c r="X708" s="16" t="str">
        <f t="shared" si="141"/>
        <v xml:space="preserve">MEC (Switzerland) - CHE - L'oreal - 2016_False_Lash_Schmetterling_Sculpt_1._Flight - </v>
      </c>
      <c r="Y708" s="17" t="s">
        <v>410</v>
      </c>
      <c r="Z708" s="16" t="str">
        <f t="shared" si="142"/>
        <v>MEC (Switzerland)</v>
      </c>
      <c r="AA708" s="16" t="str">
        <f t="shared" si="143"/>
        <v>MEC (Switzerland) - CHE - L'oreal</v>
      </c>
      <c r="AB708" s="16" t="str">
        <f t="shared" si="144"/>
        <v>Xaxis Mobile_XAXIS-XM-INST-F</v>
      </c>
      <c r="AC708" s="16" t="str">
        <f>VLOOKUP($U708,Sheet3!$A$1:$D$438,3,FALSE)</f>
        <v>28.03.2016</v>
      </c>
      <c r="AD708" s="16" t="str">
        <f>VLOOKUP($U708,Sheet3!$A$1:$D$438,4,FALSE)</f>
        <v>24.04.2016</v>
      </c>
      <c r="AE708" s="20" t="str">
        <f t="shared" si="145"/>
        <v>Xaxis Mobile_XAXIS-XM-INST-F_April 2016</v>
      </c>
      <c r="AF708" s="20" t="s">
        <v>416</v>
      </c>
      <c r="AG708" s="20" t="str">
        <f t="shared" si="146"/>
        <v>Xaxis Mobile</v>
      </c>
      <c r="AH708" s="20" t="s">
        <v>420</v>
      </c>
      <c r="AI708" s="21">
        <f t="shared" si="138"/>
        <v>39.000214839553912</v>
      </c>
      <c r="AJ708" s="21">
        <f t="shared" si="139"/>
        <v>1996.85</v>
      </c>
      <c r="AK708" s="22">
        <f t="shared" si="140"/>
        <v>51201</v>
      </c>
      <c r="AL708" s="20" t="s">
        <v>682</v>
      </c>
      <c r="AM708" s="20">
        <f>$AJ708*VLOOKUP($AL708,Sheet2!$C$1:$D$66,2,FALSE)</f>
        <v>738.83449999999993</v>
      </c>
    </row>
    <row r="709" spans="1:39" x14ac:dyDescent="0.25">
      <c r="A709" s="1">
        <v>42494</v>
      </c>
      <c r="B709" s="2">
        <v>18549</v>
      </c>
      <c r="C709" s="3">
        <v>0</v>
      </c>
      <c r="D709" s="4">
        <v>1</v>
      </c>
      <c r="E709" s="5" t="s">
        <v>96</v>
      </c>
      <c r="F709" s="6">
        <v>0</v>
      </c>
      <c r="G709" s="7" t="s">
        <v>22</v>
      </c>
      <c r="H709" s="8" t="s">
        <v>23</v>
      </c>
      <c r="I709" s="9">
        <v>175.48699999999999</v>
      </c>
      <c r="J709" s="6">
        <v>0</v>
      </c>
      <c r="K709" s="6">
        <v>631.75</v>
      </c>
      <c r="L709" s="6">
        <v>7896.9</v>
      </c>
      <c r="M709" s="6">
        <v>8528.65</v>
      </c>
      <c r="N709" s="10" t="s">
        <v>27</v>
      </c>
      <c r="O709" s="10" t="s">
        <v>162</v>
      </c>
      <c r="P709" s="11" t="s">
        <v>32</v>
      </c>
      <c r="Q709" s="11" t="s">
        <v>73</v>
      </c>
      <c r="R709" s="1">
        <v>42370</v>
      </c>
      <c r="S709" s="1">
        <v>42593</v>
      </c>
      <c r="T709" s="12" t="s">
        <v>25</v>
      </c>
      <c r="U709" s="13" t="s">
        <v>323</v>
      </c>
      <c r="V709" s="13" t="s">
        <v>131</v>
      </c>
      <c r="W709" t="s">
        <v>179</v>
      </c>
      <c r="X709" s="16" t="str">
        <f t="shared" si="141"/>
        <v xml:space="preserve">MEC (Switzerland) - CHE - L'oreal - 2016_False_Lash_Schmetterlinge_1_Flight_2016 - </v>
      </c>
      <c r="Y709" s="17" t="s">
        <v>410</v>
      </c>
      <c r="Z709" s="16" t="str">
        <f t="shared" si="142"/>
        <v>MEC (Switzerland)</v>
      </c>
      <c r="AA709" s="16" t="str">
        <f t="shared" si="143"/>
        <v>MEC (Switzerland) - CHE - L'oreal</v>
      </c>
      <c r="AB709" s="16" t="str">
        <f t="shared" si="144"/>
        <v>Xaxis TV_XAXIS-XT-MULTI-D</v>
      </c>
      <c r="AC709" s="16" t="str">
        <f>VLOOKUP($U709,Sheet3!$A$1:$D$438,3,FALSE)</f>
        <v>28.03.2016</v>
      </c>
      <c r="AD709" s="16" t="str">
        <f>VLOOKUP($U709,Sheet3!$A$1:$D$438,4,FALSE)</f>
        <v>17.04.2016</v>
      </c>
      <c r="AE709" s="20" t="str">
        <f t="shared" si="145"/>
        <v>Xaxis TV_XAXIS-XT-MULTI-D_April 2016</v>
      </c>
      <c r="AF709" s="20" t="s">
        <v>816</v>
      </c>
      <c r="AG709" s="20" t="str">
        <f t="shared" si="146"/>
        <v>Xaxis TV</v>
      </c>
      <c r="AH709" s="20" t="s">
        <v>420</v>
      </c>
      <c r="AI709" s="21">
        <f t="shared" si="138"/>
        <v>44.999914523582945</v>
      </c>
      <c r="AJ709" s="21">
        <f t="shared" si="139"/>
        <v>7896.9</v>
      </c>
      <c r="AK709" s="22">
        <f t="shared" si="140"/>
        <v>175487</v>
      </c>
      <c r="AL709" s="20" t="s">
        <v>681</v>
      </c>
      <c r="AM709" s="20">
        <f>$AJ709*VLOOKUP($AL709,Sheet2!$C$1:$D$66,2,FALSE)</f>
        <v>5922.6749999999993</v>
      </c>
    </row>
    <row r="710" spans="1:39" x14ac:dyDescent="0.25">
      <c r="A710" s="1">
        <v>42494</v>
      </c>
      <c r="B710" s="2">
        <v>18550</v>
      </c>
      <c r="C710" s="3">
        <v>0</v>
      </c>
      <c r="D710" s="4">
        <v>1</v>
      </c>
      <c r="E710" s="5" t="s">
        <v>96</v>
      </c>
      <c r="F710" s="6">
        <v>0</v>
      </c>
      <c r="G710" s="7" t="s">
        <v>22</v>
      </c>
      <c r="H710" s="8" t="s">
        <v>23</v>
      </c>
      <c r="I710" s="9">
        <v>141.19800000000001</v>
      </c>
      <c r="J710" s="6">
        <v>0</v>
      </c>
      <c r="K710" s="6">
        <v>508.3</v>
      </c>
      <c r="L710" s="6">
        <v>6353.9</v>
      </c>
      <c r="M710" s="6">
        <v>6862.2</v>
      </c>
      <c r="N710" s="10" t="s">
        <v>27</v>
      </c>
      <c r="O710" s="10" t="s">
        <v>162</v>
      </c>
      <c r="P710" s="11" t="s">
        <v>32</v>
      </c>
      <c r="Q710" s="11" t="s">
        <v>73</v>
      </c>
      <c r="R710" s="1">
        <v>42370</v>
      </c>
      <c r="S710" s="1">
        <v>42593</v>
      </c>
      <c r="T710" s="12" t="s">
        <v>25</v>
      </c>
      <c r="U710" s="13" t="s">
        <v>344</v>
      </c>
      <c r="V710" s="13" t="s">
        <v>131</v>
      </c>
      <c r="W710" t="s">
        <v>179</v>
      </c>
      <c r="X710" s="16" t="str">
        <f t="shared" si="141"/>
        <v xml:space="preserve">MEC (Switzerland) - CHE - L'oreal - 2016_Revitalift_Filler_1._Flight_V1 - </v>
      </c>
      <c r="Y710" s="17" t="s">
        <v>410</v>
      </c>
      <c r="Z710" s="16" t="str">
        <f t="shared" si="142"/>
        <v>MEC (Switzerland)</v>
      </c>
      <c r="AA710" s="16" t="str">
        <f t="shared" si="143"/>
        <v>MEC (Switzerland) - CHE - L'oreal</v>
      </c>
      <c r="AB710" s="16" t="str">
        <f t="shared" si="144"/>
        <v>Xaxis TV_XAXIS-XT-MULTI-D</v>
      </c>
      <c r="AC710" s="16" t="str">
        <f>VLOOKUP($U710,Sheet3!$A$1:$D$438,3,FALSE)</f>
        <v>07.03.2016</v>
      </c>
      <c r="AD710" s="16" t="str">
        <f>VLOOKUP($U710,Sheet3!$A$1:$D$438,4,FALSE)</f>
        <v>01.05.2016</v>
      </c>
      <c r="AE710" s="20" t="str">
        <f t="shared" si="145"/>
        <v>Xaxis TV_XAXIS-XT-MULTI-D_April 2016</v>
      </c>
      <c r="AF710" s="20" t="s">
        <v>816</v>
      </c>
      <c r="AG710" s="20" t="str">
        <f t="shared" si="146"/>
        <v>Xaxis TV</v>
      </c>
      <c r="AH710" s="20" t="s">
        <v>420</v>
      </c>
      <c r="AI710" s="21">
        <f t="shared" si="138"/>
        <v>44.999929177467095</v>
      </c>
      <c r="AJ710" s="21">
        <f t="shared" si="139"/>
        <v>6353.9</v>
      </c>
      <c r="AK710" s="22">
        <f t="shared" si="140"/>
        <v>141198</v>
      </c>
      <c r="AL710" s="20" t="s">
        <v>681</v>
      </c>
      <c r="AM710" s="20">
        <f>$AJ710*VLOOKUP($AL710,Sheet2!$C$1:$D$66,2,FALSE)</f>
        <v>4765.4249999999993</v>
      </c>
    </row>
    <row r="711" spans="1:39" x14ac:dyDescent="0.25">
      <c r="A711" s="1">
        <v>42494</v>
      </c>
      <c r="B711" s="2">
        <v>18551</v>
      </c>
      <c r="C711" s="3">
        <v>0</v>
      </c>
      <c r="D711" s="4">
        <v>3</v>
      </c>
      <c r="E711" s="5" t="s">
        <v>35</v>
      </c>
      <c r="F711" s="6">
        <v>778.28</v>
      </c>
      <c r="G711" s="7" t="s">
        <v>22</v>
      </c>
      <c r="H711" s="8" t="s">
        <v>23</v>
      </c>
      <c r="I711" s="9">
        <v>61.634999999999998</v>
      </c>
      <c r="J711" s="6">
        <v>0</v>
      </c>
      <c r="K711" s="6">
        <v>133.15</v>
      </c>
      <c r="L711" s="6">
        <v>1664.15</v>
      </c>
      <c r="M711" s="6">
        <v>1797.3</v>
      </c>
      <c r="N711" s="10" t="s">
        <v>27</v>
      </c>
      <c r="O711" s="10" t="s">
        <v>162</v>
      </c>
      <c r="P711" s="11" t="s">
        <v>32</v>
      </c>
      <c r="Q711" s="11" t="s">
        <v>37</v>
      </c>
      <c r="R711" s="1">
        <v>42370</v>
      </c>
      <c r="S711" s="1">
        <v>42593</v>
      </c>
      <c r="T711" s="12" t="s">
        <v>25</v>
      </c>
      <c r="U711" s="13" t="s">
        <v>331</v>
      </c>
      <c r="V711" s="13" t="s">
        <v>131</v>
      </c>
      <c r="W711" t="s">
        <v>179</v>
      </c>
      <c r="X711" s="16" t="str">
        <f t="shared" si="141"/>
        <v xml:space="preserve">MEC (Switzerland) - CHE - L'oreal - 2016_Lancome_La_Nuit_Tresor - </v>
      </c>
      <c r="Y711" s="17" t="s">
        <v>410</v>
      </c>
      <c r="Z711" s="16" t="str">
        <f t="shared" si="142"/>
        <v>MEC (Switzerland)</v>
      </c>
      <c r="AA711" s="16" t="str">
        <f t="shared" si="143"/>
        <v>MEC (Switzerland) - CHE - L'oreal</v>
      </c>
      <c r="AB711" s="16" t="str">
        <f t="shared" si="144"/>
        <v>Xaxis Mobile_XAXIS-XM-INST-D</v>
      </c>
      <c r="AC711" s="16" t="str">
        <f>VLOOKUP($U711,Sheet3!$A$1:$D$438,3,FALSE)</f>
        <v>20.04.2016</v>
      </c>
      <c r="AD711" s="16" t="str">
        <f>VLOOKUP($U711,Sheet3!$A$1:$D$438,4,FALSE)</f>
        <v>07.05.2016</v>
      </c>
      <c r="AE711" s="20" t="str">
        <f t="shared" si="145"/>
        <v>Xaxis Mobile_XAXIS-XM-INST-D_April 2016</v>
      </c>
      <c r="AF711" s="20" t="s">
        <v>416</v>
      </c>
      <c r="AG711" s="20" t="str">
        <f t="shared" si="146"/>
        <v>Xaxis Mobile</v>
      </c>
      <c r="AH711" s="20" t="s">
        <v>420</v>
      </c>
      <c r="AI711" s="21">
        <f t="shared" si="138"/>
        <v>27.000081122738706</v>
      </c>
      <c r="AJ711" s="21">
        <f t="shared" si="139"/>
        <v>1664.15</v>
      </c>
      <c r="AK711" s="22">
        <f t="shared" si="140"/>
        <v>61635</v>
      </c>
      <c r="AL711" s="20" t="s">
        <v>682</v>
      </c>
      <c r="AM711" s="20">
        <f>$AJ711*VLOOKUP($AL711,Sheet2!$C$1:$D$66,2,FALSE)</f>
        <v>615.7355</v>
      </c>
    </row>
    <row r="712" spans="1:39" x14ac:dyDescent="0.25">
      <c r="A712" s="1">
        <v>42494</v>
      </c>
      <c r="B712" s="2">
        <v>18551</v>
      </c>
      <c r="C712" s="3">
        <v>0</v>
      </c>
      <c r="D712" s="4">
        <v>4</v>
      </c>
      <c r="E712" s="5" t="s">
        <v>39</v>
      </c>
      <c r="F712" s="6">
        <v>469.28</v>
      </c>
      <c r="G712" s="7" t="s">
        <v>22</v>
      </c>
      <c r="H712" s="8" t="s">
        <v>23</v>
      </c>
      <c r="I712" s="9">
        <v>36.805</v>
      </c>
      <c r="J712" s="6">
        <v>0</v>
      </c>
      <c r="K712" s="6">
        <v>79.5</v>
      </c>
      <c r="L712" s="6">
        <v>993.75</v>
      </c>
      <c r="M712" s="6">
        <v>1073.25</v>
      </c>
      <c r="N712" s="10" t="s">
        <v>27</v>
      </c>
      <c r="O712" s="10" t="s">
        <v>162</v>
      </c>
      <c r="P712" s="11" t="s">
        <v>32</v>
      </c>
      <c r="Q712" s="11" t="s">
        <v>37</v>
      </c>
      <c r="R712" s="1">
        <v>42370</v>
      </c>
      <c r="S712" s="1">
        <v>42593</v>
      </c>
      <c r="T712" s="12" t="s">
        <v>25</v>
      </c>
      <c r="U712" s="13" t="s">
        <v>331</v>
      </c>
      <c r="V712" s="13" t="s">
        <v>131</v>
      </c>
      <c r="W712" t="s">
        <v>179</v>
      </c>
      <c r="X712" s="16" t="str">
        <f t="shared" si="141"/>
        <v xml:space="preserve">MEC (Switzerland) - CHE - L'oreal - 2016_Lancome_La_Nuit_Tresor - </v>
      </c>
      <c r="Y712" s="17" t="s">
        <v>410</v>
      </c>
      <c r="Z712" s="16" t="str">
        <f t="shared" si="142"/>
        <v>MEC (Switzerland)</v>
      </c>
      <c r="AA712" s="16" t="str">
        <f t="shared" si="143"/>
        <v>MEC (Switzerland) - CHE - L'oreal</v>
      </c>
      <c r="AB712" s="16" t="str">
        <f t="shared" si="144"/>
        <v>Xaxis Mobile_XAXIS-XM-INST-F</v>
      </c>
      <c r="AC712" s="16" t="str">
        <f>VLOOKUP($U712,Sheet3!$A$1:$D$438,3,FALSE)</f>
        <v>20.04.2016</v>
      </c>
      <c r="AD712" s="16" t="str">
        <f>VLOOKUP($U712,Sheet3!$A$1:$D$438,4,FALSE)</f>
        <v>07.05.2016</v>
      </c>
      <c r="AE712" s="20" t="str">
        <f t="shared" si="145"/>
        <v>Xaxis Mobile_XAXIS-XM-INST-F_April 2016</v>
      </c>
      <c r="AF712" s="20" t="s">
        <v>416</v>
      </c>
      <c r="AG712" s="20" t="str">
        <f t="shared" si="146"/>
        <v>Xaxis Mobile</v>
      </c>
      <c r="AH712" s="20" t="s">
        <v>420</v>
      </c>
      <c r="AI712" s="21">
        <f t="shared" si="138"/>
        <v>27.000407553321558</v>
      </c>
      <c r="AJ712" s="21">
        <f t="shared" si="139"/>
        <v>993.75</v>
      </c>
      <c r="AK712" s="22">
        <f t="shared" si="140"/>
        <v>36805</v>
      </c>
      <c r="AL712" s="20" t="s">
        <v>682</v>
      </c>
      <c r="AM712" s="20">
        <f>$AJ712*VLOOKUP($AL712,Sheet2!$C$1:$D$66,2,FALSE)</f>
        <v>367.6875</v>
      </c>
    </row>
    <row r="713" spans="1:39" x14ac:dyDescent="0.25">
      <c r="A713" s="1">
        <v>42494</v>
      </c>
      <c r="B713" s="2">
        <v>18551</v>
      </c>
      <c r="C713" s="3">
        <v>0</v>
      </c>
      <c r="D713" s="4">
        <v>1</v>
      </c>
      <c r="E713" s="5" t="s">
        <v>96</v>
      </c>
      <c r="F713" s="6">
        <v>0</v>
      </c>
      <c r="G713" s="7" t="s">
        <v>22</v>
      </c>
      <c r="H713" s="8" t="s">
        <v>23</v>
      </c>
      <c r="I713" s="9">
        <v>190.12299999999999</v>
      </c>
      <c r="J713" s="6">
        <v>0</v>
      </c>
      <c r="K713" s="6">
        <v>684.45</v>
      </c>
      <c r="L713" s="6">
        <v>8555.5499999999993</v>
      </c>
      <c r="M713" s="6">
        <v>9240</v>
      </c>
      <c r="N713" s="10" t="s">
        <v>27</v>
      </c>
      <c r="O713" s="10" t="s">
        <v>162</v>
      </c>
      <c r="P713" s="11" t="s">
        <v>32</v>
      </c>
      <c r="Q713" s="11" t="s">
        <v>73</v>
      </c>
      <c r="R713" s="1">
        <v>42370</v>
      </c>
      <c r="S713" s="1">
        <v>42593</v>
      </c>
      <c r="T713" s="12" t="s">
        <v>25</v>
      </c>
      <c r="U713" s="13" t="s">
        <v>331</v>
      </c>
      <c r="V713" s="13" t="s">
        <v>131</v>
      </c>
      <c r="W713" t="s">
        <v>179</v>
      </c>
      <c r="X713" s="16" t="str">
        <f t="shared" si="141"/>
        <v xml:space="preserve">MEC (Switzerland) - CHE - L'oreal - 2016_Lancome_La_Nuit_Tresor - </v>
      </c>
      <c r="Y713" s="17" t="s">
        <v>410</v>
      </c>
      <c r="Z713" s="16" t="str">
        <f t="shared" si="142"/>
        <v>MEC (Switzerland)</v>
      </c>
      <c r="AA713" s="16" t="str">
        <f t="shared" si="143"/>
        <v>MEC (Switzerland) - CHE - L'oreal</v>
      </c>
      <c r="AB713" s="16" t="str">
        <f t="shared" si="144"/>
        <v>Xaxis TV_XAXIS-XT-MULTI-D</v>
      </c>
      <c r="AC713" s="16" t="str">
        <f>VLOOKUP($U713,Sheet3!$A$1:$D$438,3,FALSE)</f>
        <v>20.04.2016</v>
      </c>
      <c r="AD713" s="16" t="str">
        <f>VLOOKUP($U713,Sheet3!$A$1:$D$438,4,FALSE)</f>
        <v>07.05.2016</v>
      </c>
      <c r="AE713" s="20" t="str">
        <f t="shared" si="145"/>
        <v>Xaxis TV_XAXIS-XT-MULTI-D_April 2016</v>
      </c>
      <c r="AF713" s="20" t="s">
        <v>816</v>
      </c>
      <c r="AG713" s="20" t="str">
        <f t="shared" si="146"/>
        <v>Xaxis TV</v>
      </c>
      <c r="AH713" s="20" t="s">
        <v>420</v>
      </c>
      <c r="AI713" s="21">
        <f t="shared" si="138"/>
        <v>45.000078896293445</v>
      </c>
      <c r="AJ713" s="21">
        <f t="shared" si="139"/>
        <v>8555.5499999999993</v>
      </c>
      <c r="AK713" s="22">
        <f t="shared" si="140"/>
        <v>190123</v>
      </c>
      <c r="AL713" s="20" t="s">
        <v>681</v>
      </c>
      <c r="AM713" s="20">
        <f>$AJ713*VLOOKUP($AL713,Sheet2!$C$1:$D$66,2,FALSE)</f>
        <v>6416.6624999999995</v>
      </c>
    </row>
    <row r="714" spans="1:39" x14ac:dyDescent="0.25">
      <c r="A714" s="1">
        <v>42494</v>
      </c>
      <c r="B714" s="2">
        <v>18551</v>
      </c>
      <c r="C714" s="3">
        <v>0</v>
      </c>
      <c r="D714" s="4">
        <v>2</v>
      </c>
      <c r="E714" s="5" t="s">
        <v>110</v>
      </c>
      <c r="F714" s="6">
        <v>0</v>
      </c>
      <c r="G714" s="7" t="s">
        <v>22</v>
      </c>
      <c r="H714" s="8" t="s">
        <v>23</v>
      </c>
      <c r="I714" s="9">
        <v>81.480999999999995</v>
      </c>
      <c r="J714" s="6">
        <v>0</v>
      </c>
      <c r="K714" s="6">
        <v>293.35000000000002</v>
      </c>
      <c r="L714" s="6">
        <v>3666.65</v>
      </c>
      <c r="M714" s="6">
        <v>3960</v>
      </c>
      <c r="N714" s="10" t="s">
        <v>27</v>
      </c>
      <c r="O714" s="10" t="s">
        <v>162</v>
      </c>
      <c r="P714" s="11" t="s">
        <v>32</v>
      </c>
      <c r="Q714" s="11" t="s">
        <v>73</v>
      </c>
      <c r="R714" s="1">
        <v>42370</v>
      </c>
      <c r="S714" s="1">
        <v>42593</v>
      </c>
      <c r="T714" s="12" t="s">
        <v>25</v>
      </c>
      <c r="U714" s="13" t="s">
        <v>331</v>
      </c>
      <c r="V714" s="13" t="s">
        <v>131</v>
      </c>
      <c r="W714" t="s">
        <v>179</v>
      </c>
      <c r="X714" s="16" t="str">
        <f t="shared" si="141"/>
        <v xml:space="preserve">MEC (Switzerland) - CHE - L'oreal - 2016_Lancome_La_Nuit_Tresor - </v>
      </c>
      <c r="Y714" s="17" t="s">
        <v>410</v>
      </c>
      <c r="Z714" s="16" t="str">
        <f t="shared" si="142"/>
        <v>MEC (Switzerland)</v>
      </c>
      <c r="AA714" s="16" t="str">
        <f t="shared" si="143"/>
        <v>MEC (Switzerland) - CHE - L'oreal</v>
      </c>
      <c r="AB714" s="16" t="str">
        <f t="shared" si="144"/>
        <v>Xaxis TV_XAXIS-XT-MULTI-F</v>
      </c>
      <c r="AC714" s="16" t="str">
        <f>VLOOKUP($U714,Sheet3!$A$1:$D$438,3,FALSE)</f>
        <v>20.04.2016</v>
      </c>
      <c r="AD714" s="16" t="str">
        <f>VLOOKUP($U714,Sheet3!$A$1:$D$438,4,FALSE)</f>
        <v>07.05.2016</v>
      </c>
      <c r="AE714" s="20" t="str">
        <f t="shared" si="145"/>
        <v>Xaxis TV_XAXIS-XT-MULTI-F_April 2016</v>
      </c>
      <c r="AF714" s="20" t="s">
        <v>816</v>
      </c>
      <c r="AG714" s="20" t="str">
        <f t="shared" si="146"/>
        <v>Xaxis TV</v>
      </c>
      <c r="AH714" s="20" t="s">
        <v>420</v>
      </c>
      <c r="AI714" s="21">
        <f t="shared" si="138"/>
        <v>45.000061363998974</v>
      </c>
      <c r="AJ714" s="21">
        <f t="shared" si="139"/>
        <v>3666.65</v>
      </c>
      <c r="AK714" s="22">
        <f t="shared" si="140"/>
        <v>81481</v>
      </c>
      <c r="AL714" s="20" t="s">
        <v>681</v>
      </c>
      <c r="AM714" s="20">
        <f>$AJ714*VLOOKUP($AL714,Sheet2!$C$1:$D$66,2,FALSE)</f>
        <v>2749.9875000000002</v>
      </c>
    </row>
    <row r="715" spans="1:39" x14ac:dyDescent="0.25">
      <c r="A715" s="1">
        <v>42494</v>
      </c>
      <c r="B715" s="2">
        <v>18552</v>
      </c>
      <c r="C715" s="3">
        <v>0</v>
      </c>
      <c r="D715" s="4">
        <v>2</v>
      </c>
      <c r="E715" s="5" t="s">
        <v>65</v>
      </c>
      <c r="F715" s="6">
        <v>554.69000000000005</v>
      </c>
      <c r="G715" s="7" t="s">
        <v>22</v>
      </c>
      <c r="H715" s="8" t="s">
        <v>23</v>
      </c>
      <c r="I715" s="9">
        <v>74.835999999999999</v>
      </c>
      <c r="J715" s="6">
        <v>0</v>
      </c>
      <c r="K715" s="6">
        <v>167.65</v>
      </c>
      <c r="L715" s="6">
        <v>2095.4</v>
      </c>
      <c r="M715" s="6">
        <v>2263.0500000000002</v>
      </c>
      <c r="N715" s="10" t="s">
        <v>27</v>
      </c>
      <c r="O715" s="10" t="s">
        <v>162</v>
      </c>
      <c r="P715" s="11" t="s">
        <v>32</v>
      </c>
      <c r="Q715" s="11" t="s">
        <v>52</v>
      </c>
      <c r="R715" s="1">
        <v>42370</v>
      </c>
      <c r="S715" s="1">
        <v>42593</v>
      </c>
      <c r="T715" s="12" t="s">
        <v>25</v>
      </c>
      <c r="U715" s="13" t="s">
        <v>315</v>
      </c>
      <c r="V715" s="13" t="s">
        <v>131</v>
      </c>
      <c r="W715" t="s">
        <v>179</v>
      </c>
      <c r="X715" s="16" t="str">
        <f t="shared" si="141"/>
        <v xml:space="preserve">MEC (Switzerland) - CHE - L'oreal - 2016_Revitalift_Filler_1._Flight_V2 - </v>
      </c>
      <c r="Y715" s="17" t="s">
        <v>410</v>
      </c>
      <c r="Z715" s="16" t="str">
        <f t="shared" si="142"/>
        <v>MEC (Switzerland)</v>
      </c>
      <c r="AA715" s="16" t="str">
        <f t="shared" si="143"/>
        <v>MEC (Switzerland) - CHE - L'oreal</v>
      </c>
      <c r="AB715" s="16" t="str">
        <f t="shared" si="144"/>
        <v>Xaxis Premium_XAXIS-XP-WB-D</v>
      </c>
      <c r="AC715" s="16" t="str">
        <f>VLOOKUP($U715,Sheet3!$A$1:$D$438,3,FALSE)</f>
        <v>07.03.2016</v>
      </c>
      <c r="AD715" s="16" t="str">
        <f>VLOOKUP($U715,Sheet3!$A$1:$D$438,4,FALSE)</f>
        <v>01.05.2016</v>
      </c>
      <c r="AE715" s="20" t="str">
        <f t="shared" si="145"/>
        <v>Xaxis Premium_XAXIS-XP-WB-D_April 2016</v>
      </c>
      <c r="AF715" s="20" t="s">
        <v>415</v>
      </c>
      <c r="AG715" s="20" t="str">
        <f t="shared" si="146"/>
        <v>Xaxis Premium</v>
      </c>
      <c r="AH715" s="20" t="s">
        <v>420</v>
      </c>
      <c r="AI715" s="21">
        <f t="shared" si="138"/>
        <v>27.999893099577744</v>
      </c>
      <c r="AJ715" s="21">
        <f t="shared" si="139"/>
        <v>2095.4</v>
      </c>
      <c r="AK715" s="22">
        <f t="shared" si="140"/>
        <v>74836</v>
      </c>
      <c r="AL715" s="20" t="s">
        <v>677</v>
      </c>
      <c r="AM715" s="20">
        <f>$AJ715*VLOOKUP($AL715,Sheet2!$C$1:$D$66,2,FALSE)</f>
        <v>1037.3669505233411</v>
      </c>
    </row>
    <row r="716" spans="1:39" x14ac:dyDescent="0.25">
      <c r="A716" s="1">
        <v>42494</v>
      </c>
      <c r="B716" s="2">
        <v>18552</v>
      </c>
      <c r="C716" s="3">
        <v>0</v>
      </c>
      <c r="D716" s="4">
        <v>3</v>
      </c>
      <c r="E716" s="5" t="s">
        <v>65</v>
      </c>
      <c r="F716" s="6">
        <v>1498.76</v>
      </c>
      <c r="G716" s="7" t="s">
        <v>22</v>
      </c>
      <c r="H716" s="8" t="s">
        <v>23</v>
      </c>
      <c r="I716" s="9">
        <v>202.20400000000001</v>
      </c>
      <c r="J716" s="6">
        <v>0</v>
      </c>
      <c r="K716" s="6">
        <v>452.95</v>
      </c>
      <c r="L716" s="6">
        <v>5661.7</v>
      </c>
      <c r="M716" s="6">
        <v>6114.65</v>
      </c>
      <c r="N716" s="10" t="s">
        <v>27</v>
      </c>
      <c r="O716" s="10" t="s">
        <v>162</v>
      </c>
      <c r="P716" s="11" t="s">
        <v>32</v>
      </c>
      <c r="Q716" s="11" t="s">
        <v>52</v>
      </c>
      <c r="R716" s="1">
        <v>42370</v>
      </c>
      <c r="S716" s="1">
        <v>42593</v>
      </c>
      <c r="T716" s="12" t="s">
        <v>25</v>
      </c>
      <c r="U716" s="13" t="s">
        <v>315</v>
      </c>
      <c r="V716" s="13" t="s">
        <v>131</v>
      </c>
      <c r="W716" t="s">
        <v>179</v>
      </c>
      <c r="X716" s="16" t="str">
        <f t="shared" si="141"/>
        <v xml:space="preserve">MEC (Switzerland) - CHE - L'oreal - 2016_Revitalift_Filler_1._Flight_V2 - </v>
      </c>
      <c r="Y716" s="17" t="s">
        <v>410</v>
      </c>
      <c r="Z716" s="16" t="str">
        <f t="shared" si="142"/>
        <v>MEC (Switzerland)</v>
      </c>
      <c r="AA716" s="16" t="str">
        <f t="shared" si="143"/>
        <v>MEC (Switzerland) - CHE - L'oreal</v>
      </c>
      <c r="AB716" s="16" t="str">
        <f t="shared" si="144"/>
        <v>Xaxis Premium_XAXIS-XP-WB-D</v>
      </c>
      <c r="AC716" s="16" t="str">
        <f>VLOOKUP($U716,Sheet3!$A$1:$D$438,3,FALSE)</f>
        <v>07.03.2016</v>
      </c>
      <c r="AD716" s="16" t="str">
        <f>VLOOKUP($U716,Sheet3!$A$1:$D$438,4,FALSE)</f>
        <v>01.05.2016</v>
      </c>
      <c r="AE716" s="20" t="str">
        <f t="shared" si="145"/>
        <v>Xaxis Premium_XAXIS-XP-WB-D_April 2016</v>
      </c>
      <c r="AF716" s="20" t="s">
        <v>415</v>
      </c>
      <c r="AG716" s="20" t="str">
        <f t="shared" si="146"/>
        <v>Xaxis Premium</v>
      </c>
      <c r="AH716" s="20" t="s">
        <v>420</v>
      </c>
      <c r="AI716" s="21">
        <f t="shared" si="138"/>
        <v>27.999940653992997</v>
      </c>
      <c r="AJ716" s="21">
        <f t="shared" si="139"/>
        <v>5661.7</v>
      </c>
      <c r="AK716" s="22">
        <f t="shared" si="140"/>
        <v>202204</v>
      </c>
      <c r="AL716" s="20" t="s">
        <v>677</v>
      </c>
      <c r="AM716" s="20">
        <f>$AJ716*VLOOKUP($AL716,Sheet2!$C$1:$D$66,2,FALSE)</f>
        <v>2802.9304494502244</v>
      </c>
    </row>
    <row r="717" spans="1:39" x14ac:dyDescent="0.25">
      <c r="A717" s="1">
        <v>42494</v>
      </c>
      <c r="B717" s="2">
        <v>18553</v>
      </c>
      <c r="C717" s="3">
        <v>0</v>
      </c>
      <c r="D717" s="4">
        <v>1</v>
      </c>
      <c r="E717" s="5" t="s">
        <v>35</v>
      </c>
      <c r="F717" s="6">
        <v>1201.04</v>
      </c>
      <c r="G717" s="7" t="s">
        <v>22</v>
      </c>
      <c r="H717" s="8" t="s">
        <v>23</v>
      </c>
      <c r="I717" s="9">
        <v>95.114999999999995</v>
      </c>
      <c r="J717" s="6">
        <v>0</v>
      </c>
      <c r="K717" s="6">
        <v>266.3</v>
      </c>
      <c r="L717" s="6">
        <v>3329.05</v>
      </c>
      <c r="M717" s="6">
        <v>3595.35</v>
      </c>
      <c r="N717" s="10" t="s">
        <v>27</v>
      </c>
      <c r="O717" s="10" t="s">
        <v>162</v>
      </c>
      <c r="P717" s="11" t="s">
        <v>32</v>
      </c>
      <c r="Q717" s="11" t="s">
        <v>37</v>
      </c>
      <c r="R717" s="1">
        <v>42370</v>
      </c>
      <c r="S717" s="1">
        <v>42593</v>
      </c>
      <c r="T717" s="12" t="s">
        <v>25</v>
      </c>
      <c r="U717" s="13" t="s">
        <v>314</v>
      </c>
      <c r="V717" s="13" t="s">
        <v>131</v>
      </c>
      <c r="W717" t="s">
        <v>179</v>
      </c>
      <c r="X717" s="16" t="str">
        <f t="shared" si="141"/>
        <v xml:space="preserve">MEC (Switzerland) - CHE - L'oreal - 2016_Lancome_Love_your_Age_Part_2 - </v>
      </c>
      <c r="Y717" s="17" t="s">
        <v>410</v>
      </c>
      <c r="Z717" s="16" t="str">
        <f t="shared" si="142"/>
        <v>MEC (Switzerland)</v>
      </c>
      <c r="AA717" s="16" t="str">
        <f t="shared" si="143"/>
        <v>MEC (Switzerland) - CHE - L'oreal</v>
      </c>
      <c r="AB717" s="16" t="str">
        <f t="shared" si="144"/>
        <v>Xaxis Mobile_XAXIS-XM-INST-D</v>
      </c>
      <c r="AC717" s="16" t="str">
        <f>VLOOKUP($U717,Sheet3!$A$1:$D$438,3,FALSE)</f>
        <v>10.03.2016</v>
      </c>
      <c r="AD717" s="16" t="str">
        <f>VLOOKUP($U717,Sheet3!$A$1:$D$438,4,FALSE)</f>
        <v>09.05.2016</v>
      </c>
      <c r="AE717" s="20" t="str">
        <f t="shared" si="145"/>
        <v>Xaxis Mobile_XAXIS-XM-INST-D_April 2016</v>
      </c>
      <c r="AF717" s="20" t="s">
        <v>416</v>
      </c>
      <c r="AG717" s="20" t="str">
        <f t="shared" si="146"/>
        <v>Xaxis Mobile</v>
      </c>
      <c r="AH717" s="20" t="s">
        <v>420</v>
      </c>
      <c r="AI717" s="21">
        <f t="shared" si="138"/>
        <v>35.000262839720342</v>
      </c>
      <c r="AJ717" s="21">
        <f t="shared" si="139"/>
        <v>3329.05</v>
      </c>
      <c r="AK717" s="22">
        <f t="shared" si="140"/>
        <v>95115</v>
      </c>
      <c r="AL717" s="20" t="s">
        <v>682</v>
      </c>
      <c r="AM717" s="20">
        <f>$AJ717*VLOOKUP($AL717,Sheet2!$C$1:$D$66,2,FALSE)</f>
        <v>1231.7485000000001</v>
      </c>
    </row>
    <row r="718" spans="1:39" x14ac:dyDescent="0.25">
      <c r="A718" s="1">
        <v>42494</v>
      </c>
      <c r="B718" s="2">
        <v>18553</v>
      </c>
      <c r="C718" s="3">
        <v>0</v>
      </c>
      <c r="D718" s="4">
        <v>2</v>
      </c>
      <c r="E718" s="5" t="s">
        <v>39</v>
      </c>
      <c r="F718" s="6">
        <v>570.59</v>
      </c>
      <c r="G718" s="7" t="s">
        <v>22</v>
      </c>
      <c r="H718" s="8" t="s">
        <v>23</v>
      </c>
      <c r="I718" s="9">
        <v>44.750999999999998</v>
      </c>
      <c r="J718" s="6">
        <v>0</v>
      </c>
      <c r="K718" s="6">
        <v>125.3</v>
      </c>
      <c r="L718" s="6">
        <v>1566.3</v>
      </c>
      <c r="M718" s="6">
        <v>1691.6</v>
      </c>
      <c r="N718" s="10" t="s">
        <v>27</v>
      </c>
      <c r="O718" s="10" t="s">
        <v>162</v>
      </c>
      <c r="P718" s="11" t="s">
        <v>32</v>
      </c>
      <c r="Q718" s="11" t="s">
        <v>37</v>
      </c>
      <c r="R718" s="1">
        <v>42370</v>
      </c>
      <c r="S718" s="1">
        <v>42593</v>
      </c>
      <c r="T718" s="12" t="s">
        <v>25</v>
      </c>
      <c r="U718" s="13" t="s">
        <v>314</v>
      </c>
      <c r="V718" s="13" t="s">
        <v>131</v>
      </c>
      <c r="W718" t="s">
        <v>179</v>
      </c>
      <c r="X718" s="16" t="str">
        <f t="shared" si="141"/>
        <v xml:space="preserve">MEC (Switzerland) - CHE - L'oreal - 2016_Lancome_Love_your_Age_Part_2 - </v>
      </c>
      <c r="Y718" s="17" t="s">
        <v>410</v>
      </c>
      <c r="Z718" s="16" t="str">
        <f t="shared" si="142"/>
        <v>MEC (Switzerland)</v>
      </c>
      <c r="AA718" s="16" t="str">
        <f t="shared" si="143"/>
        <v>MEC (Switzerland) - CHE - L'oreal</v>
      </c>
      <c r="AB718" s="16" t="str">
        <f t="shared" si="144"/>
        <v>Xaxis Mobile_XAXIS-XM-INST-F</v>
      </c>
      <c r="AC718" s="16" t="str">
        <f>VLOOKUP($U718,Sheet3!$A$1:$D$438,3,FALSE)</f>
        <v>10.03.2016</v>
      </c>
      <c r="AD718" s="16" t="str">
        <f>VLOOKUP($U718,Sheet3!$A$1:$D$438,4,FALSE)</f>
        <v>09.05.2016</v>
      </c>
      <c r="AE718" s="20" t="str">
        <f t="shared" si="145"/>
        <v>Xaxis Mobile_XAXIS-XM-INST-F_April 2016</v>
      </c>
      <c r="AF718" s="20" t="s">
        <v>416</v>
      </c>
      <c r="AG718" s="20" t="str">
        <f t="shared" si="146"/>
        <v>Xaxis Mobile</v>
      </c>
      <c r="AH718" s="20" t="s">
        <v>420</v>
      </c>
      <c r="AI718" s="21">
        <f t="shared" si="138"/>
        <v>35.000335188040488</v>
      </c>
      <c r="AJ718" s="21">
        <f t="shared" si="139"/>
        <v>1566.3</v>
      </c>
      <c r="AK718" s="22">
        <f t="shared" si="140"/>
        <v>44751</v>
      </c>
      <c r="AL718" s="20" t="s">
        <v>682</v>
      </c>
      <c r="AM718" s="20">
        <f>$AJ718*VLOOKUP($AL718,Sheet2!$C$1:$D$66,2,FALSE)</f>
        <v>579.53099999999995</v>
      </c>
    </row>
    <row r="719" spans="1:39" x14ac:dyDescent="0.25">
      <c r="A719" s="1">
        <v>42494</v>
      </c>
      <c r="B719" s="2">
        <v>18554</v>
      </c>
      <c r="C719" s="3">
        <v>0</v>
      </c>
      <c r="D719" s="4">
        <v>1</v>
      </c>
      <c r="E719" s="5" t="s">
        <v>35</v>
      </c>
      <c r="F719" s="6">
        <v>1371.06</v>
      </c>
      <c r="G719" s="7" t="s">
        <v>22</v>
      </c>
      <c r="H719" s="8" t="s">
        <v>23</v>
      </c>
      <c r="I719" s="9">
        <v>108.58</v>
      </c>
      <c r="J719" s="6">
        <v>0</v>
      </c>
      <c r="K719" s="6">
        <v>269.3</v>
      </c>
      <c r="L719" s="6">
        <v>3366</v>
      </c>
      <c r="M719" s="6">
        <v>3635.3</v>
      </c>
      <c r="N719" s="10" t="s">
        <v>27</v>
      </c>
      <c r="O719" s="10" t="s">
        <v>162</v>
      </c>
      <c r="P719" s="11" t="s">
        <v>32</v>
      </c>
      <c r="Q719" s="11" t="s">
        <v>37</v>
      </c>
      <c r="R719" s="1">
        <v>42370</v>
      </c>
      <c r="S719" s="1">
        <v>42593</v>
      </c>
      <c r="T719" s="12" t="s">
        <v>25</v>
      </c>
      <c r="U719" s="13" t="s">
        <v>333</v>
      </c>
      <c r="V719" s="13" t="s">
        <v>131</v>
      </c>
      <c r="W719" t="s">
        <v>179</v>
      </c>
      <c r="X719" s="16" t="str">
        <f t="shared" si="141"/>
        <v xml:space="preserve">MEC (Switzerland) - CHE - L'oreal - 2016_Style_my_hair - </v>
      </c>
      <c r="Y719" s="17" t="s">
        <v>410</v>
      </c>
      <c r="Z719" s="16" t="str">
        <f t="shared" si="142"/>
        <v>MEC (Switzerland)</v>
      </c>
      <c r="AA719" s="16" t="str">
        <f t="shared" si="143"/>
        <v>MEC (Switzerland) - CHE - L'oreal</v>
      </c>
      <c r="AB719" s="16" t="str">
        <f t="shared" si="144"/>
        <v>Xaxis Mobile_XAXIS-XM-INST-D</v>
      </c>
      <c r="AC719" s="16" t="str">
        <f>VLOOKUP($U719,Sheet3!$A$1:$D$438,3,FALSE)</f>
        <v>06.04.2016</v>
      </c>
      <c r="AD719" s="16" t="str">
        <f>VLOOKUP($U719,Sheet3!$A$1:$D$438,4,FALSE)</f>
        <v>30.04.2016</v>
      </c>
      <c r="AE719" s="20" t="str">
        <f t="shared" si="145"/>
        <v>Xaxis Mobile_XAXIS-XM-INST-D_April 2016</v>
      </c>
      <c r="AF719" s="20" t="s">
        <v>416</v>
      </c>
      <c r="AG719" s="20" t="str">
        <f t="shared" si="146"/>
        <v>Xaxis Mobile</v>
      </c>
      <c r="AH719" s="20" t="s">
        <v>420</v>
      </c>
      <c r="AI719" s="21">
        <f t="shared" si="138"/>
        <v>31.000184195984527</v>
      </c>
      <c r="AJ719" s="21">
        <f t="shared" si="139"/>
        <v>3366</v>
      </c>
      <c r="AK719" s="22">
        <f t="shared" si="140"/>
        <v>108580</v>
      </c>
      <c r="AL719" s="20" t="s">
        <v>682</v>
      </c>
      <c r="AM719" s="20">
        <f>$AJ719*VLOOKUP($AL719,Sheet2!$C$1:$D$66,2,FALSE)</f>
        <v>1245.42</v>
      </c>
    </row>
    <row r="720" spans="1:39" x14ac:dyDescent="0.25">
      <c r="A720" s="1">
        <v>42494</v>
      </c>
      <c r="B720" s="2">
        <v>18554</v>
      </c>
      <c r="C720" s="3">
        <v>0</v>
      </c>
      <c r="D720" s="4">
        <v>2</v>
      </c>
      <c r="E720" s="5" t="s">
        <v>39</v>
      </c>
      <c r="F720" s="6">
        <v>594.58000000000004</v>
      </c>
      <c r="G720" s="7" t="s">
        <v>22</v>
      </c>
      <c r="H720" s="8" t="s">
        <v>23</v>
      </c>
      <c r="I720" s="9">
        <v>46.631999999999998</v>
      </c>
      <c r="J720" s="6">
        <v>0</v>
      </c>
      <c r="K720" s="6">
        <v>115.65</v>
      </c>
      <c r="L720" s="6">
        <v>1445.6</v>
      </c>
      <c r="M720" s="6">
        <v>1561.25</v>
      </c>
      <c r="N720" s="10" t="s">
        <v>27</v>
      </c>
      <c r="O720" s="10" t="s">
        <v>162</v>
      </c>
      <c r="P720" s="11" t="s">
        <v>32</v>
      </c>
      <c r="Q720" s="11" t="s">
        <v>37</v>
      </c>
      <c r="R720" s="1">
        <v>42370</v>
      </c>
      <c r="S720" s="1">
        <v>42593</v>
      </c>
      <c r="T720" s="12" t="s">
        <v>25</v>
      </c>
      <c r="U720" s="13" t="s">
        <v>333</v>
      </c>
      <c r="V720" s="13" t="s">
        <v>131</v>
      </c>
      <c r="W720" t="s">
        <v>179</v>
      </c>
      <c r="X720" s="16" t="str">
        <f t="shared" si="141"/>
        <v xml:space="preserve">MEC (Switzerland) - CHE - L'oreal - 2016_Style_my_hair - </v>
      </c>
      <c r="Y720" s="17" t="s">
        <v>410</v>
      </c>
      <c r="Z720" s="16" t="str">
        <f t="shared" si="142"/>
        <v>MEC (Switzerland)</v>
      </c>
      <c r="AA720" s="16" t="str">
        <f t="shared" si="143"/>
        <v>MEC (Switzerland) - CHE - L'oreal</v>
      </c>
      <c r="AB720" s="16" t="str">
        <f t="shared" si="144"/>
        <v>Xaxis Mobile_XAXIS-XM-INST-F</v>
      </c>
      <c r="AC720" s="16" t="str">
        <f>VLOOKUP($U720,Sheet3!$A$1:$D$438,3,FALSE)</f>
        <v>06.04.2016</v>
      </c>
      <c r="AD720" s="16" t="str">
        <f>VLOOKUP($U720,Sheet3!$A$1:$D$438,4,FALSE)</f>
        <v>30.04.2016</v>
      </c>
      <c r="AE720" s="20" t="str">
        <f t="shared" si="145"/>
        <v>Xaxis Mobile_XAXIS-XM-INST-F_April 2016</v>
      </c>
      <c r="AF720" s="20" t="s">
        <v>416</v>
      </c>
      <c r="AG720" s="20" t="str">
        <f t="shared" si="146"/>
        <v>Xaxis Mobile</v>
      </c>
      <c r="AH720" s="20" t="s">
        <v>420</v>
      </c>
      <c r="AI720" s="21">
        <f t="shared" si="138"/>
        <v>31.000171556013036</v>
      </c>
      <c r="AJ720" s="21">
        <f t="shared" si="139"/>
        <v>1445.6</v>
      </c>
      <c r="AK720" s="22">
        <f t="shared" si="140"/>
        <v>46632</v>
      </c>
      <c r="AL720" s="20" t="s">
        <v>682</v>
      </c>
      <c r="AM720" s="20">
        <f>$AJ720*VLOOKUP($AL720,Sheet2!$C$1:$D$66,2,FALSE)</f>
        <v>534.87199999999996</v>
      </c>
    </row>
    <row r="721" spans="1:39" x14ac:dyDescent="0.25">
      <c r="A721" s="1">
        <v>42494</v>
      </c>
      <c r="B721" s="2">
        <v>18555</v>
      </c>
      <c r="C721" s="3">
        <v>0</v>
      </c>
      <c r="D721" s="4">
        <v>1</v>
      </c>
      <c r="E721" s="5" t="s">
        <v>53</v>
      </c>
      <c r="F721" s="6">
        <v>72.06</v>
      </c>
      <c r="G721" s="7" t="s">
        <v>22</v>
      </c>
      <c r="H721" s="8" t="s">
        <v>23</v>
      </c>
      <c r="I721" s="9">
        <v>11.319000000000001</v>
      </c>
      <c r="J721" s="6">
        <v>0</v>
      </c>
      <c r="K721" s="6">
        <v>24.45</v>
      </c>
      <c r="L721" s="6">
        <v>305.60000000000002</v>
      </c>
      <c r="M721" s="6">
        <v>330.05</v>
      </c>
      <c r="N721" s="10" t="s">
        <v>27</v>
      </c>
      <c r="O721" s="10" t="s">
        <v>162</v>
      </c>
      <c r="P721" s="11" t="s">
        <v>32</v>
      </c>
      <c r="Q721" s="11" t="s">
        <v>52</v>
      </c>
      <c r="R721" s="1">
        <v>42370</v>
      </c>
      <c r="S721" s="1">
        <v>42593</v>
      </c>
      <c r="T721" s="12" t="s">
        <v>25</v>
      </c>
      <c r="U721" s="13" t="s">
        <v>343</v>
      </c>
      <c r="V721" s="13" t="s">
        <v>131</v>
      </c>
      <c r="W721" t="s">
        <v>179</v>
      </c>
      <c r="X721" s="16" t="str">
        <f t="shared" si="141"/>
        <v xml:space="preserve">MEC (Switzerland) - CHE - L'oreal - 2016_Maybelline_Dream_Velvet - </v>
      </c>
      <c r="Y721" s="17" t="s">
        <v>410</v>
      </c>
      <c r="Z721" s="16" t="str">
        <f t="shared" si="142"/>
        <v>MEC (Switzerland)</v>
      </c>
      <c r="AA721" s="16" t="str">
        <f t="shared" si="143"/>
        <v>MEC (Switzerland) - CHE - L'oreal</v>
      </c>
      <c r="AB721" s="16" t="str">
        <f t="shared" si="144"/>
        <v>Xaxis Premium_XAXIS-XP-HP-D</v>
      </c>
      <c r="AC721" s="16" t="str">
        <f>VLOOKUP($U721,Sheet3!$A$1:$D$438,3,FALSE)</f>
        <v>26.04.2016</v>
      </c>
      <c r="AD721" s="16" t="str">
        <f>VLOOKUP($U721,Sheet3!$A$1:$D$438,4,FALSE)</f>
        <v>13.05.2016</v>
      </c>
      <c r="AE721" s="20" t="str">
        <f t="shared" si="145"/>
        <v>Xaxis Premium_XAXIS-XP-HP-D_April 2016</v>
      </c>
      <c r="AF721" s="20" t="s">
        <v>415</v>
      </c>
      <c r="AG721" s="20" t="str">
        <f t="shared" si="146"/>
        <v>Xaxis Premium</v>
      </c>
      <c r="AH721" s="20" t="s">
        <v>420</v>
      </c>
      <c r="AI721" s="21">
        <f t="shared" si="138"/>
        <v>26.998851488647407</v>
      </c>
      <c r="AJ721" s="21">
        <f t="shared" si="139"/>
        <v>305.60000000000002</v>
      </c>
      <c r="AK721" s="22">
        <f t="shared" si="140"/>
        <v>11319</v>
      </c>
      <c r="AL721" s="20" t="s">
        <v>678</v>
      </c>
      <c r="AM721" s="20">
        <f>$AJ721*VLOOKUP($AL721,Sheet2!$C$1:$D$66,2,FALSE)</f>
        <v>131.38728592628246</v>
      </c>
    </row>
    <row r="722" spans="1:39" x14ac:dyDescent="0.25">
      <c r="A722" s="1">
        <v>42494</v>
      </c>
      <c r="B722" s="2">
        <v>18556</v>
      </c>
      <c r="C722" s="3">
        <v>0</v>
      </c>
      <c r="D722" s="4">
        <v>1</v>
      </c>
      <c r="E722" s="5" t="s">
        <v>53</v>
      </c>
      <c r="F722" s="6">
        <v>2924.29</v>
      </c>
      <c r="G722" s="7" t="s">
        <v>22</v>
      </c>
      <c r="H722" s="8" t="s">
        <v>23</v>
      </c>
      <c r="I722" s="9">
        <v>459.32499999999999</v>
      </c>
      <c r="J722" s="6">
        <v>0</v>
      </c>
      <c r="K722" s="6">
        <v>845.15</v>
      </c>
      <c r="L722" s="6">
        <v>10564.5</v>
      </c>
      <c r="M722" s="6">
        <v>11409.65</v>
      </c>
      <c r="N722" s="10" t="s">
        <v>124</v>
      </c>
      <c r="O722" s="10" t="s">
        <v>162</v>
      </c>
      <c r="P722" s="11" t="s">
        <v>32</v>
      </c>
      <c r="Q722" s="11" t="s">
        <v>52</v>
      </c>
      <c r="R722" s="1">
        <v>42370</v>
      </c>
      <c r="S722" s="1">
        <v>42593</v>
      </c>
      <c r="T722" s="12" t="s">
        <v>25</v>
      </c>
      <c r="U722" s="13" t="s">
        <v>388</v>
      </c>
      <c r="V722" s="13" t="s">
        <v>131</v>
      </c>
      <c r="W722" t="s">
        <v>180</v>
      </c>
      <c r="X722" s="16" t="str">
        <f t="shared" si="141"/>
        <v xml:space="preserve">MEC (Switzerland) - CHE - Michelin - 2016_Value_for_me_-_2016_-_1._Flight - </v>
      </c>
      <c r="Y722" s="17" t="s">
        <v>410</v>
      </c>
      <c r="Z722" s="16" t="str">
        <f t="shared" si="142"/>
        <v>MEC (Switzerland)</v>
      </c>
      <c r="AA722" s="16" t="str">
        <f t="shared" si="143"/>
        <v>MEC (Switzerland) - CHE - Michelin</v>
      </c>
      <c r="AB722" s="16" t="str">
        <f t="shared" si="144"/>
        <v>Xaxis Premium_XAXIS-XP-HP-D</v>
      </c>
      <c r="AC722" s="16" t="str">
        <f>VLOOKUP($U722,Sheet3!$A$1:$D$438,3,FALSE)</f>
        <v>10.03.2016</v>
      </c>
      <c r="AD722" s="16" t="str">
        <f>VLOOKUP($U722,Sheet3!$A$1:$D$438,4,FALSE)</f>
        <v>31.05.2016</v>
      </c>
      <c r="AE722" s="20" t="str">
        <f t="shared" si="145"/>
        <v>Xaxis Premium_XAXIS-XP-HP-D_April 2016</v>
      </c>
      <c r="AF722" s="20" t="s">
        <v>415</v>
      </c>
      <c r="AG722" s="20" t="str">
        <f t="shared" si="146"/>
        <v>Xaxis Premium</v>
      </c>
      <c r="AH722" s="20" t="s">
        <v>420</v>
      </c>
      <c r="AI722" s="21">
        <f t="shared" si="138"/>
        <v>23.00005442769281</v>
      </c>
      <c r="AJ722" s="21">
        <f t="shared" si="139"/>
        <v>10564.5</v>
      </c>
      <c r="AK722" s="22">
        <f t="shared" si="140"/>
        <v>459325</v>
      </c>
      <c r="AL722" s="20" t="s">
        <v>678</v>
      </c>
      <c r="AM722" s="20">
        <f>$AJ722*VLOOKUP($AL722,Sheet2!$C$1:$D$66,2,FALSE)</f>
        <v>4542.0189207074964</v>
      </c>
    </row>
    <row r="723" spans="1:39" x14ac:dyDescent="0.25">
      <c r="A723" s="1">
        <v>42494</v>
      </c>
      <c r="B723" s="2">
        <v>18556</v>
      </c>
      <c r="C723" s="3">
        <v>0</v>
      </c>
      <c r="D723" s="4">
        <v>2</v>
      </c>
      <c r="E723" s="5" t="s">
        <v>59</v>
      </c>
      <c r="F723" s="6">
        <v>756.92</v>
      </c>
      <c r="G723" s="7" t="s">
        <v>22</v>
      </c>
      <c r="H723" s="8" t="s">
        <v>23</v>
      </c>
      <c r="I723" s="9">
        <v>130.87299999999999</v>
      </c>
      <c r="J723" s="6">
        <v>0</v>
      </c>
      <c r="K723" s="6">
        <v>240.8</v>
      </c>
      <c r="L723" s="6">
        <v>3010.1</v>
      </c>
      <c r="M723" s="6">
        <v>3250.9</v>
      </c>
      <c r="N723" s="10" t="s">
        <v>124</v>
      </c>
      <c r="O723" s="10" t="s">
        <v>162</v>
      </c>
      <c r="P723" s="11" t="s">
        <v>32</v>
      </c>
      <c r="Q723" s="11" t="s">
        <v>52</v>
      </c>
      <c r="R723" s="1">
        <v>42370</v>
      </c>
      <c r="S723" s="1">
        <v>42593</v>
      </c>
      <c r="T723" s="12" t="s">
        <v>25</v>
      </c>
      <c r="U723" s="13" t="s">
        <v>388</v>
      </c>
      <c r="V723" s="13" t="s">
        <v>131</v>
      </c>
      <c r="W723" t="s">
        <v>180</v>
      </c>
      <c r="X723" s="16" t="str">
        <f t="shared" si="141"/>
        <v xml:space="preserve">MEC (Switzerland) - CHE - Michelin - 2016_Value_for_me_-_2016_-_1._Flight - </v>
      </c>
      <c r="Y723" s="17" t="s">
        <v>410</v>
      </c>
      <c r="Z723" s="16" t="str">
        <f t="shared" si="142"/>
        <v>MEC (Switzerland)</v>
      </c>
      <c r="AA723" s="16" t="str">
        <f t="shared" si="143"/>
        <v>MEC (Switzerland) - CHE - Michelin</v>
      </c>
      <c r="AB723" s="16" t="str">
        <f t="shared" si="144"/>
        <v>Xaxis Premium_XAXIS-XP-HP-F</v>
      </c>
      <c r="AC723" s="16" t="str">
        <f>VLOOKUP($U723,Sheet3!$A$1:$D$438,3,FALSE)</f>
        <v>10.03.2016</v>
      </c>
      <c r="AD723" s="16" t="str">
        <f>VLOOKUP($U723,Sheet3!$A$1:$D$438,4,FALSE)</f>
        <v>31.05.2016</v>
      </c>
      <c r="AE723" s="20" t="str">
        <f t="shared" si="145"/>
        <v>Xaxis Premium_XAXIS-XP-HP-F_April 2016</v>
      </c>
      <c r="AF723" s="20" t="s">
        <v>415</v>
      </c>
      <c r="AG723" s="20" t="str">
        <f t="shared" si="146"/>
        <v>Xaxis Premium</v>
      </c>
      <c r="AH723" s="20" t="s">
        <v>420</v>
      </c>
      <c r="AI723" s="21">
        <f t="shared" si="138"/>
        <v>23.000160460904848</v>
      </c>
      <c r="AJ723" s="21">
        <f t="shared" si="139"/>
        <v>3010.1</v>
      </c>
      <c r="AK723" s="22">
        <f t="shared" si="140"/>
        <v>130872.99999999999</v>
      </c>
      <c r="AL723" s="20" t="s">
        <v>678</v>
      </c>
      <c r="AM723" s="20">
        <f>$AJ723*VLOOKUP($AL723,Sheet2!$C$1:$D$66,2,FALSE)</f>
        <v>1294.1389704407813</v>
      </c>
    </row>
    <row r="724" spans="1:39" x14ac:dyDescent="0.25">
      <c r="A724" s="1">
        <v>42494</v>
      </c>
      <c r="B724" s="2">
        <v>18556</v>
      </c>
      <c r="C724" s="3">
        <v>0</v>
      </c>
      <c r="D724" s="4">
        <v>3</v>
      </c>
      <c r="E724" s="5" t="s">
        <v>123</v>
      </c>
      <c r="F724" s="6">
        <v>1485.94</v>
      </c>
      <c r="G724" s="7" t="s">
        <v>22</v>
      </c>
      <c r="H724" s="8" t="s">
        <v>23</v>
      </c>
      <c r="I724" s="9">
        <v>212.858</v>
      </c>
      <c r="J724" s="6">
        <v>0</v>
      </c>
      <c r="K724" s="6">
        <v>425.7</v>
      </c>
      <c r="L724" s="6">
        <v>5321.45</v>
      </c>
      <c r="M724" s="6">
        <v>5747.15</v>
      </c>
      <c r="N724" s="10" t="s">
        <v>124</v>
      </c>
      <c r="O724" s="10" t="s">
        <v>162</v>
      </c>
      <c r="P724" s="11" t="s">
        <v>32</v>
      </c>
      <c r="Q724" s="11" t="s">
        <v>37</v>
      </c>
      <c r="R724" s="1">
        <v>42370</v>
      </c>
      <c r="S724" s="1">
        <v>42593</v>
      </c>
      <c r="T724" s="12" t="s">
        <v>25</v>
      </c>
      <c r="U724" s="13" t="s">
        <v>388</v>
      </c>
      <c r="V724" s="13" t="s">
        <v>131</v>
      </c>
      <c r="W724" t="s">
        <v>180</v>
      </c>
      <c r="X724" s="16" t="str">
        <f t="shared" si="141"/>
        <v xml:space="preserve">MEC (Switzerland) - CHE - Michelin - 2016_Value_for_me_-_2016_-_1._Flight - </v>
      </c>
      <c r="Y724" s="17" t="s">
        <v>410</v>
      </c>
      <c r="Z724" s="16" t="str">
        <f t="shared" si="142"/>
        <v>MEC (Switzerland)</v>
      </c>
      <c r="AA724" s="16" t="str">
        <f t="shared" si="143"/>
        <v>MEC (Switzerland) - CHE - Michelin</v>
      </c>
      <c r="AB724" s="16" t="str">
        <f t="shared" si="144"/>
        <v>Xaxis Mobile_XAXIS-XM-STDB-D</v>
      </c>
      <c r="AC724" s="16" t="str">
        <f>VLOOKUP($U724,Sheet3!$A$1:$D$438,3,FALSE)</f>
        <v>10.03.2016</v>
      </c>
      <c r="AD724" s="16" t="str">
        <f>VLOOKUP($U724,Sheet3!$A$1:$D$438,4,FALSE)</f>
        <v>31.05.2016</v>
      </c>
      <c r="AE724" s="20" t="str">
        <f t="shared" si="145"/>
        <v>Xaxis Mobile_XAXIS-XM-STDB-D_April 2016</v>
      </c>
      <c r="AF724" s="20" t="s">
        <v>416</v>
      </c>
      <c r="AG724" s="20" t="str">
        <f t="shared" si="146"/>
        <v>Xaxis Mobile</v>
      </c>
      <c r="AH724" s="20" t="s">
        <v>420</v>
      </c>
      <c r="AI724" s="21">
        <f t="shared" si="138"/>
        <v>24.999999999999996</v>
      </c>
      <c r="AJ724" s="21">
        <f t="shared" si="139"/>
        <v>5321.45</v>
      </c>
      <c r="AK724" s="22">
        <f t="shared" si="140"/>
        <v>212858</v>
      </c>
      <c r="AL724" s="20" t="s">
        <v>683</v>
      </c>
      <c r="AM724" s="20">
        <f>$AJ724*VLOOKUP($AL724,Sheet2!$C$1:$D$66,2,FALSE)</f>
        <v>1649.6495</v>
      </c>
    </row>
    <row r="725" spans="1:39" x14ac:dyDescent="0.25">
      <c r="A725" s="1">
        <v>42494</v>
      </c>
      <c r="B725" s="2">
        <v>18556</v>
      </c>
      <c r="C725" s="3">
        <v>0</v>
      </c>
      <c r="D725" s="4">
        <v>4</v>
      </c>
      <c r="E725" s="5" t="s">
        <v>125</v>
      </c>
      <c r="F725" s="6">
        <v>545.12</v>
      </c>
      <c r="G725" s="7" t="s">
        <v>22</v>
      </c>
      <c r="H725" s="8" t="s">
        <v>23</v>
      </c>
      <c r="I725" s="9">
        <v>85.813999999999993</v>
      </c>
      <c r="J725" s="6">
        <v>0</v>
      </c>
      <c r="K725" s="6">
        <v>171.65</v>
      </c>
      <c r="L725" s="6">
        <v>2145.35</v>
      </c>
      <c r="M725" s="6">
        <v>2317</v>
      </c>
      <c r="N725" s="10" t="s">
        <v>124</v>
      </c>
      <c r="O725" s="10" t="s">
        <v>162</v>
      </c>
      <c r="P725" s="11" t="s">
        <v>32</v>
      </c>
      <c r="Q725" s="11" t="s">
        <v>37</v>
      </c>
      <c r="R725" s="1">
        <v>42370</v>
      </c>
      <c r="S725" s="1">
        <v>42593</v>
      </c>
      <c r="T725" s="12" t="s">
        <v>25</v>
      </c>
      <c r="U725" s="13" t="s">
        <v>388</v>
      </c>
      <c r="V725" s="13" t="s">
        <v>131</v>
      </c>
      <c r="W725" t="s">
        <v>180</v>
      </c>
      <c r="X725" s="16" t="str">
        <f t="shared" si="141"/>
        <v xml:space="preserve">MEC (Switzerland) - CHE - Michelin - 2016_Value_for_me_-_2016_-_1._Flight - </v>
      </c>
      <c r="Y725" s="17" t="s">
        <v>410</v>
      </c>
      <c r="Z725" s="16" t="str">
        <f t="shared" si="142"/>
        <v>MEC (Switzerland)</v>
      </c>
      <c r="AA725" s="16" t="str">
        <f t="shared" si="143"/>
        <v>MEC (Switzerland) - CHE - Michelin</v>
      </c>
      <c r="AB725" s="16" t="str">
        <f t="shared" si="144"/>
        <v>Xaxis Mobile_XAXIS-XM-STDB-F</v>
      </c>
      <c r="AC725" s="16" t="str">
        <f>VLOOKUP($U725,Sheet3!$A$1:$D$438,3,FALSE)</f>
        <v>10.03.2016</v>
      </c>
      <c r="AD725" s="16" t="str">
        <f>VLOOKUP($U725,Sheet3!$A$1:$D$438,4,FALSE)</f>
        <v>31.05.2016</v>
      </c>
      <c r="AE725" s="20" t="str">
        <f t="shared" si="145"/>
        <v>Xaxis Mobile_XAXIS-XM-STDB-F_April 2016</v>
      </c>
      <c r="AF725" s="20" t="s">
        <v>416</v>
      </c>
      <c r="AG725" s="20" t="str">
        <f t="shared" si="146"/>
        <v>Xaxis Mobile</v>
      </c>
      <c r="AH725" s="20" t="s">
        <v>420</v>
      </c>
      <c r="AI725" s="21">
        <f t="shared" si="138"/>
        <v>24.999999999999996</v>
      </c>
      <c r="AJ725" s="21">
        <f t="shared" si="139"/>
        <v>2145.35</v>
      </c>
      <c r="AK725" s="22">
        <f t="shared" si="140"/>
        <v>85814</v>
      </c>
      <c r="AL725" s="20" t="s">
        <v>683</v>
      </c>
      <c r="AM725" s="20">
        <f>$AJ725*VLOOKUP($AL725,Sheet2!$C$1:$D$66,2,FALSE)</f>
        <v>665.05849999999998</v>
      </c>
    </row>
    <row r="726" spans="1:39" x14ac:dyDescent="0.25">
      <c r="A726" s="1">
        <v>42494</v>
      </c>
      <c r="B726" s="2">
        <v>18557</v>
      </c>
      <c r="C726" s="3">
        <v>0</v>
      </c>
      <c r="D726" s="4">
        <v>1</v>
      </c>
      <c r="E726" s="5" t="s">
        <v>83</v>
      </c>
      <c r="F726" s="6">
        <v>0</v>
      </c>
      <c r="G726" s="7" t="s">
        <v>22</v>
      </c>
      <c r="H726" s="8" t="s">
        <v>23</v>
      </c>
      <c r="I726" s="9">
        <v>1</v>
      </c>
      <c r="J726" s="6">
        <v>0</v>
      </c>
      <c r="K726" s="6">
        <v>1240</v>
      </c>
      <c r="L726" s="6">
        <v>15500</v>
      </c>
      <c r="M726" s="6">
        <v>16740</v>
      </c>
      <c r="N726" s="10" t="s">
        <v>54</v>
      </c>
      <c r="O726" s="10" t="s">
        <v>162</v>
      </c>
      <c r="P726" s="11" t="s">
        <v>32</v>
      </c>
      <c r="Q726" s="11" t="s">
        <v>84</v>
      </c>
      <c r="R726" s="1">
        <v>42370</v>
      </c>
      <c r="S726" s="1">
        <v>42593</v>
      </c>
      <c r="T726" s="12" t="s">
        <v>25</v>
      </c>
      <c r="U726" s="13" t="s">
        <v>398</v>
      </c>
      <c r="V726" s="13" t="s">
        <v>131</v>
      </c>
      <c r="W726" t="s">
        <v>181</v>
      </c>
      <c r="X726" s="16" t="str">
        <f t="shared" si="141"/>
        <v xml:space="preserve">MEC (Switzerland) - CHE - Netflix - 2016_Daredevil_52 - </v>
      </c>
      <c r="Y726" s="17" t="s">
        <v>410</v>
      </c>
      <c r="Z726" s="16" t="str">
        <f t="shared" si="142"/>
        <v>MEC (Switzerland)</v>
      </c>
      <c r="AA726" s="16" t="str">
        <f t="shared" si="143"/>
        <v>MEC (Switzerland) - CHE - Netflix</v>
      </c>
      <c r="AB726" s="16" t="str">
        <f t="shared" si="144"/>
        <v>Xaxis Masthead_XAXIS-MH-RICH MEDIA</v>
      </c>
      <c r="AC726" s="16" t="str">
        <f>VLOOKUP($U726,Sheet3!$A$1:$D$438,3,FALSE)</f>
        <v>16.04.2016</v>
      </c>
      <c r="AD726" s="16" t="str">
        <f>VLOOKUP($U726,Sheet3!$A$1:$D$438,4,FALSE)</f>
        <v>16.04.2016</v>
      </c>
      <c r="AE726" s="20" t="str">
        <f t="shared" si="145"/>
        <v>Xaxis Masthead_XAXIS-MH-RICH MEDIA_April 2016</v>
      </c>
      <c r="AF726" s="20" t="s">
        <v>415</v>
      </c>
      <c r="AG726" s="20" t="str">
        <f t="shared" si="146"/>
        <v>Xaxis Masthead</v>
      </c>
      <c r="AH726" s="20" t="s">
        <v>426</v>
      </c>
      <c r="AI726" s="21">
        <f t="shared" ref="AI726:AI727" si="147">(AJ726/AK726)</f>
        <v>15500</v>
      </c>
      <c r="AJ726" s="21">
        <f t="shared" ref="AJ726:AJ728" si="148">L726</f>
        <v>15500</v>
      </c>
      <c r="AK726" s="22">
        <f t="shared" si="135"/>
        <v>1</v>
      </c>
      <c r="AL726" s="20" t="s">
        <v>684</v>
      </c>
      <c r="AM726" s="20">
        <f>$AJ726*VLOOKUP($AL726,Sheet2!$C$1:$D$66,2,FALSE)</f>
        <v>13562</v>
      </c>
    </row>
    <row r="727" spans="1:39" x14ac:dyDescent="0.25">
      <c r="A727" s="1">
        <v>42494</v>
      </c>
      <c r="B727" s="2">
        <v>18558</v>
      </c>
      <c r="C727" s="3">
        <v>0</v>
      </c>
      <c r="D727" s="4">
        <v>1</v>
      </c>
      <c r="E727" s="5" t="s">
        <v>83</v>
      </c>
      <c r="F727" s="6">
        <v>0</v>
      </c>
      <c r="G727" s="7" t="s">
        <v>22</v>
      </c>
      <c r="H727" s="8" t="s">
        <v>23</v>
      </c>
      <c r="I727" s="9">
        <v>1</v>
      </c>
      <c r="J727" s="6">
        <v>0</v>
      </c>
      <c r="K727" s="6">
        <v>1240</v>
      </c>
      <c r="L727" s="6">
        <v>15500</v>
      </c>
      <c r="M727" s="6">
        <v>16740</v>
      </c>
      <c r="N727" s="10" t="s">
        <v>54</v>
      </c>
      <c r="O727" s="10" t="s">
        <v>162</v>
      </c>
      <c r="P727" s="11" t="s">
        <v>32</v>
      </c>
      <c r="Q727" s="11" t="s">
        <v>84</v>
      </c>
      <c r="R727" s="1">
        <v>42370</v>
      </c>
      <c r="S727" s="1">
        <v>42593</v>
      </c>
      <c r="T727" s="12" t="s">
        <v>25</v>
      </c>
      <c r="U727" s="13" t="s">
        <v>132</v>
      </c>
      <c r="V727" s="13" t="s">
        <v>131</v>
      </c>
      <c r="W727" t="s">
        <v>181</v>
      </c>
      <c r="X727" s="16" t="str">
        <f t="shared" si="141"/>
        <v xml:space="preserve">MEC (Switzerland) - CHE - Netflix - 2016_BCS52 - </v>
      </c>
      <c r="Y727" s="17" t="s">
        <v>410</v>
      </c>
      <c r="Z727" s="16" t="str">
        <f t="shared" si="142"/>
        <v>MEC (Switzerland)</v>
      </c>
      <c r="AA727" s="16" t="str">
        <f t="shared" si="143"/>
        <v>MEC (Switzerland) - CHE - Netflix</v>
      </c>
      <c r="AB727" s="16" t="str">
        <f t="shared" si="144"/>
        <v>Xaxis Masthead_XAXIS-MH-RICH MEDIA</v>
      </c>
      <c r="AC727" s="16" t="str">
        <f>VLOOKUP($U727,Sheet3!$A$1:$D$438,3,FALSE)</f>
        <v>23.04.2016</v>
      </c>
      <c r="AD727" s="16" t="str">
        <f>VLOOKUP($U727,Sheet3!$A$1:$D$438,4,FALSE)</f>
        <v>23.04.2016</v>
      </c>
      <c r="AE727" s="20" t="str">
        <f t="shared" si="145"/>
        <v>Xaxis Masthead_XAXIS-MH-RICH MEDIA_April 2016</v>
      </c>
      <c r="AF727" s="20" t="s">
        <v>415</v>
      </c>
      <c r="AG727" s="20" t="str">
        <f t="shared" si="146"/>
        <v>Xaxis Masthead</v>
      </c>
      <c r="AH727" s="20" t="s">
        <v>426</v>
      </c>
      <c r="AI727" s="21">
        <f t="shared" si="147"/>
        <v>15500</v>
      </c>
      <c r="AJ727" s="21">
        <f t="shared" si="148"/>
        <v>15500</v>
      </c>
      <c r="AK727" s="22">
        <f t="shared" si="135"/>
        <v>1</v>
      </c>
      <c r="AL727" s="20" t="s">
        <v>684</v>
      </c>
      <c r="AM727" s="20">
        <f>$AJ727*VLOOKUP($AL727,Sheet2!$C$1:$D$66,2,FALSE)</f>
        <v>13562</v>
      </c>
    </row>
    <row r="728" spans="1:39" x14ac:dyDescent="0.25">
      <c r="A728" s="1">
        <v>42494</v>
      </c>
      <c r="B728" s="2">
        <v>18559</v>
      </c>
      <c r="C728" s="3">
        <v>0</v>
      </c>
      <c r="D728" s="4">
        <v>1</v>
      </c>
      <c r="E728" s="5" t="s">
        <v>47</v>
      </c>
      <c r="F728" s="6">
        <v>0</v>
      </c>
      <c r="G728" s="7" t="s">
        <v>22</v>
      </c>
      <c r="H728" s="8" t="s">
        <v>23</v>
      </c>
      <c r="I728" s="9">
        <v>113.911</v>
      </c>
      <c r="J728" s="6">
        <v>0</v>
      </c>
      <c r="K728" s="6">
        <v>364.5</v>
      </c>
      <c r="L728" s="6">
        <v>4556.45</v>
      </c>
      <c r="M728" s="6">
        <v>4920.95</v>
      </c>
      <c r="N728" s="10" t="s">
        <v>120</v>
      </c>
      <c r="O728" s="10" t="s">
        <v>162</v>
      </c>
      <c r="P728" s="11" t="s">
        <v>32</v>
      </c>
      <c r="Q728" s="11" t="s">
        <v>37</v>
      </c>
      <c r="R728" s="1">
        <v>42370</v>
      </c>
      <c r="S728" s="1">
        <v>42593</v>
      </c>
      <c r="T728" s="12" t="s">
        <v>25</v>
      </c>
      <c r="U728" s="13" t="s">
        <v>121</v>
      </c>
      <c r="V728" s="13" t="s">
        <v>131</v>
      </c>
      <c r="W728" t="s">
        <v>182</v>
      </c>
      <c r="X728" s="16" t="str">
        <f t="shared" si="141"/>
        <v xml:space="preserve">MEC (Switzerland) - CHE - Tiffany - 2016_Bridal - </v>
      </c>
      <c r="Y728" s="17" t="s">
        <v>410</v>
      </c>
      <c r="Z728" s="16" t="str">
        <f t="shared" si="142"/>
        <v>MEC (Switzerland)</v>
      </c>
      <c r="AA728" s="16" t="str">
        <f t="shared" si="143"/>
        <v>MEC (Switzerland) - CHE - Tiffany</v>
      </c>
      <c r="AB728" s="16" t="str">
        <f t="shared" si="144"/>
        <v>Xaxis Mobile_XAXIS-XM-RICH-D</v>
      </c>
      <c r="AC728" s="16" t="str">
        <f>VLOOKUP($U728,Sheet3!$A$1:$D$438,3,FALSE)</f>
        <v>07.03.2016</v>
      </c>
      <c r="AD728" s="16" t="str">
        <f>VLOOKUP($U728,Sheet3!$A$1:$D$438,4,FALSE)</f>
        <v>21.04.2016</v>
      </c>
      <c r="AE728" s="20" t="str">
        <f t="shared" si="145"/>
        <v>Xaxis Mobile_XAXIS-XM-RICH-D_April 2016</v>
      </c>
      <c r="AF728" s="20" t="s">
        <v>416</v>
      </c>
      <c r="AG728" s="20" t="str">
        <f t="shared" si="146"/>
        <v>Xaxis Mobile</v>
      </c>
      <c r="AH728" s="20" t="s">
        <v>420</v>
      </c>
      <c r="AI728" s="21">
        <f t="shared" ref="AI728" si="149">(AJ728/AK728)*1000</f>
        <v>40.00008778783436</v>
      </c>
      <c r="AJ728" s="21">
        <f t="shared" si="148"/>
        <v>4556.45</v>
      </c>
      <c r="AK728" s="22">
        <f t="shared" ref="AK728" si="150">I728*1000</f>
        <v>113911</v>
      </c>
      <c r="AL728" s="20" t="s">
        <v>680</v>
      </c>
      <c r="AM728" s="20">
        <f>$AJ728*VLOOKUP($AL728,Sheet2!$C$1:$D$66,2,FALSE)</f>
        <v>2597.1764999999996</v>
      </c>
    </row>
    <row r="729" spans="1:39" x14ac:dyDescent="0.25">
      <c r="A729" s="1">
        <v>42494</v>
      </c>
      <c r="B729" s="2">
        <v>18559</v>
      </c>
      <c r="C729" s="3">
        <v>0</v>
      </c>
      <c r="D729" s="4">
        <v>2</v>
      </c>
      <c r="E729" s="5" t="s">
        <v>49</v>
      </c>
      <c r="F729" s="6">
        <v>0</v>
      </c>
      <c r="G729" s="7" t="s">
        <v>22</v>
      </c>
      <c r="H729" s="8" t="s">
        <v>23</v>
      </c>
      <c r="I729" s="9">
        <v>49.805</v>
      </c>
      <c r="J729" s="6">
        <v>0</v>
      </c>
      <c r="K729" s="6">
        <v>159.4</v>
      </c>
      <c r="L729" s="6">
        <v>1992.2</v>
      </c>
      <c r="M729" s="6">
        <v>2151.6</v>
      </c>
      <c r="N729" s="10" t="s">
        <v>120</v>
      </c>
      <c r="O729" s="10" t="s">
        <v>162</v>
      </c>
      <c r="P729" s="11" t="s">
        <v>32</v>
      </c>
      <c r="Q729" s="11" t="s">
        <v>37</v>
      </c>
      <c r="R729" s="1">
        <v>42370</v>
      </c>
      <c r="S729" s="1">
        <v>42593</v>
      </c>
      <c r="T729" s="12" t="s">
        <v>25</v>
      </c>
      <c r="U729" s="13" t="s">
        <v>121</v>
      </c>
      <c r="V729" s="13" t="s">
        <v>131</v>
      </c>
      <c r="W729" t="s">
        <v>182</v>
      </c>
      <c r="X729" s="16" t="str">
        <f t="shared" si="141"/>
        <v xml:space="preserve">MEC (Switzerland) - CHE - Tiffany - 2016_Bridal - </v>
      </c>
      <c r="Y729" s="17" t="s">
        <v>410</v>
      </c>
      <c r="Z729" s="16" t="str">
        <f t="shared" si="142"/>
        <v>MEC (Switzerland)</v>
      </c>
      <c r="AA729" s="16" t="str">
        <f t="shared" si="143"/>
        <v>MEC (Switzerland) - CHE - Tiffany</v>
      </c>
      <c r="AB729" s="16" t="str">
        <f t="shared" si="144"/>
        <v>Xaxis Mobile_XAXIS-XM-RICH-F</v>
      </c>
      <c r="AC729" s="16" t="str">
        <f>VLOOKUP($U729,Sheet3!$A$1:$D$438,3,FALSE)</f>
        <v>07.03.2016</v>
      </c>
      <c r="AD729" s="16" t="str">
        <f>VLOOKUP($U729,Sheet3!$A$1:$D$438,4,FALSE)</f>
        <v>21.04.2016</v>
      </c>
      <c r="AE729" s="20" t="str">
        <f t="shared" si="145"/>
        <v>Xaxis Mobile_XAXIS-XM-RICH-F_April 2016</v>
      </c>
      <c r="AF729" s="20" t="s">
        <v>416</v>
      </c>
      <c r="AG729" s="20" t="str">
        <f t="shared" si="146"/>
        <v>Xaxis Mobile</v>
      </c>
      <c r="AH729" s="20" t="s">
        <v>420</v>
      </c>
      <c r="AI729" s="21">
        <f t="shared" ref="AI729:AI792" si="151">(AJ729/AK729)*1000</f>
        <v>40</v>
      </c>
      <c r="AJ729" s="21">
        <f t="shared" ref="AJ729:AJ792" si="152">L729</f>
        <v>1992.2</v>
      </c>
      <c r="AK729" s="22">
        <f t="shared" ref="AK729:AK792" si="153">I729*1000</f>
        <v>49805</v>
      </c>
      <c r="AL729" s="20" t="s">
        <v>680</v>
      </c>
      <c r="AM729" s="20">
        <f>$AJ729*VLOOKUP($AL729,Sheet2!$C$1:$D$66,2,FALSE)</f>
        <v>1135.5539999999999</v>
      </c>
    </row>
    <row r="730" spans="1:39" x14ac:dyDescent="0.25">
      <c r="A730" s="1">
        <v>42494</v>
      </c>
      <c r="B730" s="2">
        <v>18560</v>
      </c>
      <c r="C730" s="3">
        <v>0</v>
      </c>
      <c r="D730" s="4">
        <v>3</v>
      </c>
      <c r="E730" s="5" t="s">
        <v>61</v>
      </c>
      <c r="F730" s="6">
        <v>938.77</v>
      </c>
      <c r="G730" s="7" t="s">
        <v>22</v>
      </c>
      <c r="H730" s="8" t="s">
        <v>23</v>
      </c>
      <c r="I730" s="9">
        <v>205.7</v>
      </c>
      <c r="J730" s="6">
        <v>0</v>
      </c>
      <c r="K730" s="6">
        <v>197.45</v>
      </c>
      <c r="L730" s="6">
        <v>2468.4</v>
      </c>
      <c r="M730" s="6">
        <v>2665.85</v>
      </c>
      <c r="N730" s="10" t="s">
        <v>115</v>
      </c>
      <c r="O730" s="10" t="s">
        <v>162</v>
      </c>
      <c r="P730" s="11" t="s">
        <v>32</v>
      </c>
      <c r="Q730" s="11" t="s">
        <v>52</v>
      </c>
      <c r="R730" s="1">
        <v>42370</v>
      </c>
      <c r="S730" s="1">
        <v>42593</v>
      </c>
      <c r="T730" s="12" t="s">
        <v>25</v>
      </c>
      <c r="U730" s="13" t="s">
        <v>408</v>
      </c>
      <c r="V730" s="13" t="s">
        <v>131</v>
      </c>
      <c r="W730" t="s">
        <v>183</v>
      </c>
      <c r="X730" s="16" t="str">
        <f t="shared" si="141"/>
        <v xml:space="preserve">MEC (Switzerland) - CHE - VISA - 2016_Visa_Rio_2016 - </v>
      </c>
      <c r="Y730" s="17" t="s">
        <v>410</v>
      </c>
      <c r="Z730" s="16" t="str">
        <f t="shared" si="142"/>
        <v>MEC (Switzerland)</v>
      </c>
      <c r="AA730" s="16" t="str">
        <f t="shared" si="143"/>
        <v>MEC (Switzerland) - CHE - VISA</v>
      </c>
      <c r="AB730" s="16" t="str">
        <f t="shared" si="144"/>
        <v>Xaxis Premium_XAXIS-XP-UAP-D</v>
      </c>
      <c r="AC730" s="16" t="str">
        <f>VLOOKUP($U730,Sheet3!$A$1:$D$438,3,FALSE)</f>
        <v>07.03.2016</v>
      </c>
      <c r="AD730" s="16" t="str">
        <f>VLOOKUP($U730,Sheet3!$A$1:$D$438,4,FALSE)</f>
        <v>01.05.2016</v>
      </c>
      <c r="AE730" s="20" t="str">
        <f t="shared" si="145"/>
        <v>Xaxis Premium_XAXIS-XP-UAP-D_April 2016</v>
      </c>
      <c r="AF730" s="20" t="s">
        <v>415</v>
      </c>
      <c r="AG730" s="20" t="str">
        <f t="shared" si="146"/>
        <v>Xaxis Premium</v>
      </c>
      <c r="AH730" s="20" t="s">
        <v>420</v>
      </c>
      <c r="AI730" s="21">
        <f t="shared" si="151"/>
        <v>12</v>
      </c>
      <c r="AJ730" s="21">
        <f t="shared" si="152"/>
        <v>2468.4</v>
      </c>
      <c r="AK730" s="22">
        <f t="shared" si="153"/>
        <v>205700</v>
      </c>
      <c r="AL730" s="20" t="s">
        <v>676</v>
      </c>
      <c r="AM730" s="20">
        <f>$AJ730*VLOOKUP($AL730,Sheet2!$C$1:$D$66,2,FALSE)</f>
        <v>555.99194980271818</v>
      </c>
    </row>
    <row r="731" spans="1:39" x14ac:dyDescent="0.25">
      <c r="A731" s="1">
        <v>42494</v>
      </c>
      <c r="B731" s="2">
        <v>18560</v>
      </c>
      <c r="C731" s="3">
        <v>0</v>
      </c>
      <c r="D731" s="4">
        <v>4</v>
      </c>
      <c r="E731" s="5" t="s">
        <v>63</v>
      </c>
      <c r="F731" s="6">
        <v>255.77</v>
      </c>
      <c r="G731" s="7" t="s">
        <v>22</v>
      </c>
      <c r="H731" s="8" t="s">
        <v>23</v>
      </c>
      <c r="I731" s="9">
        <v>55.651000000000003</v>
      </c>
      <c r="J731" s="6">
        <v>0</v>
      </c>
      <c r="K731" s="6">
        <v>53.4</v>
      </c>
      <c r="L731" s="6">
        <v>667.8</v>
      </c>
      <c r="M731" s="6">
        <v>721.2</v>
      </c>
      <c r="N731" s="10" t="s">
        <v>115</v>
      </c>
      <c r="O731" s="10" t="s">
        <v>162</v>
      </c>
      <c r="P731" s="11" t="s">
        <v>32</v>
      </c>
      <c r="Q731" s="11" t="s">
        <v>52</v>
      </c>
      <c r="R731" s="1">
        <v>42370</v>
      </c>
      <c r="S731" s="1">
        <v>42593</v>
      </c>
      <c r="T731" s="12" t="s">
        <v>25</v>
      </c>
      <c r="U731" s="13" t="s">
        <v>408</v>
      </c>
      <c r="V731" s="13" t="s">
        <v>131</v>
      </c>
      <c r="W731" t="s">
        <v>183</v>
      </c>
      <c r="X731" s="16" t="str">
        <f t="shared" si="141"/>
        <v xml:space="preserve">MEC (Switzerland) - CHE - VISA - 2016_Visa_Rio_2016 - </v>
      </c>
      <c r="Y731" s="17" t="s">
        <v>410</v>
      </c>
      <c r="Z731" s="16" t="str">
        <f t="shared" si="142"/>
        <v>MEC (Switzerland)</v>
      </c>
      <c r="AA731" s="16" t="str">
        <f t="shared" si="143"/>
        <v>MEC (Switzerland) - CHE - VISA</v>
      </c>
      <c r="AB731" s="16" t="str">
        <f t="shared" si="144"/>
        <v>Xaxis Premium_XAXIS-XP-UAP-F</v>
      </c>
      <c r="AC731" s="16" t="str">
        <f>VLOOKUP($U731,Sheet3!$A$1:$D$438,3,FALSE)</f>
        <v>07.03.2016</v>
      </c>
      <c r="AD731" s="16" t="str">
        <f>VLOOKUP($U731,Sheet3!$A$1:$D$438,4,FALSE)</f>
        <v>01.05.2016</v>
      </c>
      <c r="AE731" s="20" t="str">
        <f t="shared" si="145"/>
        <v>Xaxis Premium_XAXIS-XP-UAP-F_April 2016</v>
      </c>
      <c r="AF731" s="20" t="s">
        <v>415</v>
      </c>
      <c r="AG731" s="20" t="str">
        <f t="shared" si="146"/>
        <v>Xaxis Premium</v>
      </c>
      <c r="AH731" s="20" t="s">
        <v>420</v>
      </c>
      <c r="AI731" s="21">
        <f t="shared" si="151"/>
        <v>11.999784370451563</v>
      </c>
      <c r="AJ731" s="21">
        <f t="shared" si="152"/>
        <v>667.8</v>
      </c>
      <c r="AK731" s="22">
        <f t="shared" si="153"/>
        <v>55651</v>
      </c>
      <c r="AL731" s="20" t="s">
        <v>676</v>
      </c>
      <c r="AM731" s="20">
        <f>$AJ731*VLOOKUP($AL731,Sheet2!$C$1:$D$66,2,FALSE)</f>
        <v>150.4178512713722</v>
      </c>
    </row>
    <row r="732" spans="1:39" x14ac:dyDescent="0.25">
      <c r="A732" s="1">
        <v>42494</v>
      </c>
      <c r="B732" s="2">
        <v>18560</v>
      </c>
      <c r="C732" s="3">
        <v>0</v>
      </c>
      <c r="D732" s="4">
        <v>1</v>
      </c>
      <c r="E732" s="5" t="s">
        <v>65</v>
      </c>
      <c r="F732" s="6">
        <v>4860.29</v>
      </c>
      <c r="G732" s="7" t="s">
        <v>22</v>
      </c>
      <c r="H732" s="8" t="s">
        <v>23</v>
      </c>
      <c r="I732" s="9">
        <v>655.72400000000005</v>
      </c>
      <c r="J732" s="6">
        <v>0</v>
      </c>
      <c r="K732" s="6">
        <v>1259</v>
      </c>
      <c r="L732" s="6">
        <v>15737.4</v>
      </c>
      <c r="M732" s="6">
        <v>16996.400000000001</v>
      </c>
      <c r="N732" s="10" t="s">
        <v>115</v>
      </c>
      <c r="O732" s="10" t="s">
        <v>162</v>
      </c>
      <c r="P732" s="11" t="s">
        <v>32</v>
      </c>
      <c r="Q732" s="11" t="s">
        <v>52</v>
      </c>
      <c r="R732" s="1">
        <v>42370</v>
      </c>
      <c r="S732" s="1">
        <v>42593</v>
      </c>
      <c r="T732" s="12" t="s">
        <v>25</v>
      </c>
      <c r="U732" s="13" t="s">
        <v>408</v>
      </c>
      <c r="V732" s="13" t="s">
        <v>131</v>
      </c>
      <c r="W732" t="s">
        <v>183</v>
      </c>
      <c r="X732" s="16" t="str">
        <f t="shared" si="141"/>
        <v xml:space="preserve">MEC (Switzerland) - CHE - VISA - 2016_Visa_Rio_2016 - </v>
      </c>
      <c r="Y732" s="17" t="s">
        <v>410</v>
      </c>
      <c r="Z732" s="16" t="str">
        <f t="shared" si="142"/>
        <v>MEC (Switzerland)</v>
      </c>
      <c r="AA732" s="16" t="str">
        <f t="shared" si="143"/>
        <v>MEC (Switzerland) - CHE - VISA</v>
      </c>
      <c r="AB732" s="16" t="str">
        <f t="shared" si="144"/>
        <v>Xaxis Premium_XAXIS-XP-WB-D</v>
      </c>
      <c r="AC732" s="16" t="str">
        <f>VLOOKUP($U732,Sheet3!$A$1:$D$438,3,FALSE)</f>
        <v>07.03.2016</v>
      </c>
      <c r="AD732" s="16" t="str">
        <f>VLOOKUP($U732,Sheet3!$A$1:$D$438,4,FALSE)</f>
        <v>01.05.2016</v>
      </c>
      <c r="AE732" s="20" t="str">
        <f t="shared" si="145"/>
        <v>Xaxis Premium_XAXIS-XP-WB-D_April 2016</v>
      </c>
      <c r="AF732" s="20" t="s">
        <v>415</v>
      </c>
      <c r="AG732" s="20" t="str">
        <f t="shared" si="146"/>
        <v>Xaxis Premium</v>
      </c>
      <c r="AH732" s="20" t="s">
        <v>420</v>
      </c>
      <c r="AI732" s="21">
        <f t="shared" si="151"/>
        <v>24.000036600764954</v>
      </c>
      <c r="AJ732" s="21">
        <f t="shared" si="152"/>
        <v>15737.4</v>
      </c>
      <c r="AK732" s="22">
        <f t="shared" si="153"/>
        <v>655724</v>
      </c>
      <c r="AL732" s="20" t="s">
        <v>677</v>
      </c>
      <c r="AM732" s="20">
        <f>$AJ732*VLOOKUP($AL732,Sheet2!$C$1:$D$66,2,FALSE)</f>
        <v>7791.0941334189311</v>
      </c>
    </row>
    <row r="733" spans="1:39" x14ac:dyDescent="0.25">
      <c r="A733" s="1">
        <v>42494</v>
      </c>
      <c r="B733" s="2">
        <v>18560</v>
      </c>
      <c r="C733" s="3">
        <v>0</v>
      </c>
      <c r="D733" s="4">
        <v>2</v>
      </c>
      <c r="E733" s="5" t="s">
        <v>69</v>
      </c>
      <c r="F733" s="6">
        <v>2110.16</v>
      </c>
      <c r="G733" s="7" t="s">
        <v>22</v>
      </c>
      <c r="H733" s="8" t="s">
        <v>23</v>
      </c>
      <c r="I733" s="9">
        <v>350.81099999999998</v>
      </c>
      <c r="J733" s="6">
        <v>0</v>
      </c>
      <c r="K733" s="6">
        <v>673.55</v>
      </c>
      <c r="L733" s="6">
        <v>8419.4500000000007</v>
      </c>
      <c r="M733" s="6">
        <v>9093</v>
      </c>
      <c r="N733" s="10" t="s">
        <v>115</v>
      </c>
      <c r="O733" s="10" t="s">
        <v>162</v>
      </c>
      <c r="P733" s="11" t="s">
        <v>32</v>
      </c>
      <c r="Q733" s="11" t="s">
        <v>52</v>
      </c>
      <c r="R733" s="1">
        <v>42370</v>
      </c>
      <c r="S733" s="1">
        <v>42593</v>
      </c>
      <c r="T733" s="12" t="s">
        <v>25</v>
      </c>
      <c r="U733" s="13" t="s">
        <v>408</v>
      </c>
      <c r="V733" s="13" t="s">
        <v>131</v>
      </c>
      <c r="W733" t="s">
        <v>183</v>
      </c>
      <c r="X733" s="16" t="str">
        <f t="shared" si="141"/>
        <v xml:space="preserve">MEC (Switzerland) - CHE - VISA - 2016_Visa_Rio_2016 - </v>
      </c>
      <c r="Y733" s="17" t="s">
        <v>410</v>
      </c>
      <c r="Z733" s="16" t="str">
        <f t="shared" si="142"/>
        <v>MEC (Switzerland)</v>
      </c>
      <c r="AA733" s="16" t="str">
        <f t="shared" si="143"/>
        <v>MEC (Switzerland) - CHE - VISA</v>
      </c>
      <c r="AB733" s="16" t="str">
        <f t="shared" si="144"/>
        <v>Xaxis Premium_XAXIS-XP-WB-F</v>
      </c>
      <c r="AC733" s="16" t="str">
        <f>VLOOKUP($U733,Sheet3!$A$1:$D$438,3,FALSE)</f>
        <v>07.03.2016</v>
      </c>
      <c r="AD733" s="16" t="str">
        <f>VLOOKUP($U733,Sheet3!$A$1:$D$438,4,FALSE)</f>
        <v>01.05.2016</v>
      </c>
      <c r="AE733" s="20" t="str">
        <f t="shared" si="145"/>
        <v>Xaxis Premium_XAXIS-XP-WB-F_April 2016</v>
      </c>
      <c r="AF733" s="20" t="s">
        <v>415</v>
      </c>
      <c r="AG733" s="20" t="str">
        <f t="shared" si="146"/>
        <v>Xaxis Premium</v>
      </c>
      <c r="AH733" s="20" t="s">
        <v>420</v>
      </c>
      <c r="AI733" s="21">
        <f t="shared" si="151"/>
        <v>23.999960092471447</v>
      </c>
      <c r="AJ733" s="21">
        <f t="shared" si="152"/>
        <v>8419.4500000000007</v>
      </c>
      <c r="AK733" s="22">
        <f t="shared" si="153"/>
        <v>350811</v>
      </c>
      <c r="AL733" s="20" t="s">
        <v>677</v>
      </c>
      <c r="AM733" s="20">
        <f>$AJ733*VLOOKUP($AL733,Sheet2!$C$1:$D$66,2,FALSE)</f>
        <v>4168.2061523259254</v>
      </c>
    </row>
    <row r="734" spans="1:39" x14ac:dyDescent="0.25">
      <c r="A734" s="1">
        <v>42494</v>
      </c>
      <c r="B734" s="2">
        <v>18561</v>
      </c>
      <c r="C734" s="3">
        <v>0</v>
      </c>
      <c r="D734" s="4">
        <v>1</v>
      </c>
      <c r="E734" s="5" t="s">
        <v>53</v>
      </c>
      <c r="F734" s="6">
        <v>4397.3</v>
      </c>
      <c r="G734" s="7" t="s">
        <v>22</v>
      </c>
      <c r="H734" s="8" t="s">
        <v>23</v>
      </c>
      <c r="I734" s="9">
        <v>690.69399999999996</v>
      </c>
      <c r="J734" s="6">
        <v>0</v>
      </c>
      <c r="K734" s="6">
        <v>828.85</v>
      </c>
      <c r="L734" s="6">
        <v>10360.4</v>
      </c>
      <c r="M734" s="6">
        <v>11189.25</v>
      </c>
      <c r="N734" s="10" t="s">
        <v>55</v>
      </c>
      <c r="O734" s="10" t="s">
        <v>163</v>
      </c>
      <c r="P734" s="11" t="s">
        <v>32</v>
      </c>
      <c r="Q734" s="11" t="s">
        <v>52</v>
      </c>
      <c r="R734" s="1">
        <v>42370</v>
      </c>
      <c r="S734" s="1">
        <v>42593</v>
      </c>
      <c r="T734" s="12" t="s">
        <v>25</v>
      </c>
      <c r="U734" s="13" t="s">
        <v>133</v>
      </c>
      <c r="V734" s="13" t="s">
        <v>131</v>
      </c>
      <c r="W734" t="s">
        <v>206</v>
      </c>
      <c r="X734" s="16" t="str">
        <f t="shared" si="141"/>
        <v xml:space="preserve">Mindshare (Switzerland) - CHE - FORD MOTOR COMPANY - 2016_Unlearn - </v>
      </c>
      <c r="Y734" s="17" t="s">
        <v>410</v>
      </c>
      <c r="Z734" s="16" t="str">
        <f t="shared" si="142"/>
        <v>Mindshare (Switzerland)</v>
      </c>
      <c r="AA734" s="16" t="str">
        <f t="shared" si="143"/>
        <v>Mindshare (Switzerland) - CHE - FORD MOTOR COMPANY</v>
      </c>
      <c r="AB734" s="16" t="str">
        <f t="shared" si="144"/>
        <v>Xaxis Premium_XAXIS-XP-HP-D</v>
      </c>
      <c r="AC734" s="16" t="str">
        <f>VLOOKUP($U734,Sheet3!$A$1:$D$438,3,FALSE)</f>
        <v>06.04.2016</v>
      </c>
      <c r="AD734" s="16" t="str">
        <f>VLOOKUP($U734,Sheet3!$A$1:$D$438,4,FALSE)</f>
        <v>01.05.2016</v>
      </c>
      <c r="AE734" s="20" t="str">
        <f t="shared" si="145"/>
        <v>Xaxis Premium_XAXIS-XP-HP-D_April 2016</v>
      </c>
      <c r="AF734" s="20" t="s">
        <v>415</v>
      </c>
      <c r="AG734" s="20" t="str">
        <f t="shared" si="146"/>
        <v>Xaxis Premium</v>
      </c>
      <c r="AH734" s="20" t="s">
        <v>420</v>
      </c>
      <c r="AI734" s="21">
        <f t="shared" si="151"/>
        <v>14.999985521808499</v>
      </c>
      <c r="AJ734" s="21">
        <f t="shared" si="152"/>
        <v>10360.4</v>
      </c>
      <c r="AK734" s="22">
        <f t="shared" si="153"/>
        <v>690694</v>
      </c>
      <c r="AL734" s="20" t="s">
        <v>678</v>
      </c>
      <c r="AM734" s="20">
        <f>$AJ734*VLOOKUP($AL734,Sheet2!$C$1:$D$66,2,FALSE)</f>
        <v>4454.2697549432478</v>
      </c>
    </row>
    <row r="735" spans="1:39" x14ac:dyDescent="0.25">
      <c r="A735" s="1">
        <v>42494</v>
      </c>
      <c r="B735" s="2">
        <v>18561</v>
      </c>
      <c r="C735" s="3">
        <v>0</v>
      </c>
      <c r="D735" s="4">
        <v>2</v>
      </c>
      <c r="E735" s="5" t="s">
        <v>59</v>
      </c>
      <c r="F735" s="6">
        <v>785.87</v>
      </c>
      <c r="G735" s="7" t="s">
        <v>22</v>
      </c>
      <c r="H735" s="8" t="s">
        <v>23</v>
      </c>
      <c r="I735" s="9">
        <v>135.87899999999999</v>
      </c>
      <c r="J735" s="6">
        <v>0</v>
      </c>
      <c r="K735" s="6">
        <v>163.05000000000001</v>
      </c>
      <c r="L735" s="6">
        <v>2038.2</v>
      </c>
      <c r="M735" s="6">
        <v>2201.25</v>
      </c>
      <c r="N735" s="10" t="s">
        <v>55</v>
      </c>
      <c r="O735" s="10" t="s">
        <v>163</v>
      </c>
      <c r="P735" s="11" t="s">
        <v>32</v>
      </c>
      <c r="Q735" s="11" t="s">
        <v>52</v>
      </c>
      <c r="R735" s="1">
        <v>42370</v>
      </c>
      <c r="S735" s="1">
        <v>42593</v>
      </c>
      <c r="T735" s="12" t="s">
        <v>25</v>
      </c>
      <c r="U735" s="13" t="s">
        <v>133</v>
      </c>
      <c r="V735" s="13" t="s">
        <v>131</v>
      </c>
      <c r="W735" t="s">
        <v>206</v>
      </c>
      <c r="X735" s="16" t="str">
        <f t="shared" si="141"/>
        <v xml:space="preserve">Mindshare (Switzerland) - CHE - FORD MOTOR COMPANY - 2016_Unlearn - </v>
      </c>
      <c r="Y735" s="17" t="s">
        <v>410</v>
      </c>
      <c r="Z735" s="16" t="str">
        <f t="shared" si="142"/>
        <v>Mindshare (Switzerland)</v>
      </c>
      <c r="AA735" s="16" t="str">
        <f t="shared" si="143"/>
        <v>Mindshare (Switzerland) - CHE - FORD MOTOR COMPANY</v>
      </c>
      <c r="AB735" s="16" t="str">
        <f t="shared" si="144"/>
        <v>Xaxis Premium_XAXIS-XP-HP-F</v>
      </c>
      <c r="AC735" s="16" t="str">
        <f>VLOOKUP($U735,Sheet3!$A$1:$D$438,3,FALSE)</f>
        <v>06.04.2016</v>
      </c>
      <c r="AD735" s="16" t="str">
        <f>VLOOKUP($U735,Sheet3!$A$1:$D$438,4,FALSE)</f>
        <v>01.05.2016</v>
      </c>
      <c r="AE735" s="20" t="str">
        <f t="shared" si="145"/>
        <v>Xaxis Premium_XAXIS-XP-HP-F_April 2016</v>
      </c>
      <c r="AF735" s="20" t="s">
        <v>415</v>
      </c>
      <c r="AG735" s="20" t="str">
        <f t="shared" si="146"/>
        <v>Xaxis Premium</v>
      </c>
      <c r="AH735" s="20" t="s">
        <v>420</v>
      </c>
      <c r="AI735" s="21">
        <f t="shared" si="151"/>
        <v>15.000110392334356</v>
      </c>
      <c r="AJ735" s="21">
        <f t="shared" si="152"/>
        <v>2038.2</v>
      </c>
      <c r="AK735" s="22">
        <f t="shared" si="153"/>
        <v>135879</v>
      </c>
      <c r="AL735" s="20" t="s">
        <v>678</v>
      </c>
      <c r="AM735" s="20">
        <f>$AJ735*VLOOKUP($AL735,Sheet2!$C$1:$D$66,2,FALSE)</f>
        <v>876.28784743111544</v>
      </c>
    </row>
    <row r="736" spans="1:39" x14ac:dyDescent="0.25">
      <c r="A736" s="1">
        <v>42494</v>
      </c>
      <c r="B736" s="2">
        <v>18561</v>
      </c>
      <c r="C736" s="3">
        <v>0</v>
      </c>
      <c r="D736" s="4">
        <v>3</v>
      </c>
      <c r="E736" s="5" t="s">
        <v>60</v>
      </c>
      <c r="F736" s="6">
        <v>270.35000000000002</v>
      </c>
      <c r="G736" s="7" t="s">
        <v>22</v>
      </c>
      <c r="H736" s="8" t="s">
        <v>23</v>
      </c>
      <c r="I736" s="9">
        <v>40</v>
      </c>
      <c r="J736" s="6">
        <v>0</v>
      </c>
      <c r="K736" s="6">
        <v>48</v>
      </c>
      <c r="L736" s="6">
        <v>600</v>
      </c>
      <c r="M736" s="6">
        <v>648</v>
      </c>
      <c r="N736" s="10" t="s">
        <v>55</v>
      </c>
      <c r="O736" s="10" t="s">
        <v>163</v>
      </c>
      <c r="P736" s="11" t="s">
        <v>32</v>
      </c>
      <c r="Q736" s="11" t="s">
        <v>52</v>
      </c>
      <c r="R736" s="1">
        <v>42370</v>
      </c>
      <c r="S736" s="1">
        <v>42593</v>
      </c>
      <c r="T736" s="12" t="s">
        <v>25</v>
      </c>
      <c r="U736" s="13" t="s">
        <v>133</v>
      </c>
      <c r="V736" s="13" t="s">
        <v>131</v>
      </c>
      <c r="W736" t="s">
        <v>206</v>
      </c>
      <c r="X736" s="16" t="str">
        <f t="shared" si="141"/>
        <v xml:space="preserve">Mindshare (Switzerland) - CHE - FORD MOTOR COMPANY - 2016_Unlearn - </v>
      </c>
      <c r="Y736" s="17" t="s">
        <v>410</v>
      </c>
      <c r="Z736" s="16" t="str">
        <f t="shared" si="142"/>
        <v>Mindshare (Switzerland)</v>
      </c>
      <c r="AA736" s="16" t="str">
        <f t="shared" si="143"/>
        <v>Mindshare (Switzerland) - CHE - FORD MOTOR COMPANY</v>
      </c>
      <c r="AB736" s="16" t="str">
        <f t="shared" si="144"/>
        <v>Xaxis Premium_XAXIS-XP-HP-I</v>
      </c>
      <c r="AC736" s="16" t="str">
        <f>VLOOKUP($U736,Sheet3!$A$1:$D$438,3,FALSE)</f>
        <v>06.04.2016</v>
      </c>
      <c r="AD736" s="16" t="str">
        <f>VLOOKUP($U736,Sheet3!$A$1:$D$438,4,FALSE)</f>
        <v>01.05.2016</v>
      </c>
      <c r="AE736" s="20" t="str">
        <f t="shared" si="145"/>
        <v>Xaxis Premium_XAXIS-XP-HP-I_April 2016</v>
      </c>
      <c r="AF736" s="20" t="s">
        <v>415</v>
      </c>
      <c r="AG736" s="20" t="str">
        <f t="shared" si="146"/>
        <v>Xaxis Premium</v>
      </c>
      <c r="AH736" s="20" t="s">
        <v>420</v>
      </c>
      <c r="AI736" s="21">
        <f t="shared" si="151"/>
        <v>15</v>
      </c>
      <c r="AJ736" s="21">
        <f t="shared" si="152"/>
        <v>600</v>
      </c>
      <c r="AK736" s="22">
        <f t="shared" si="153"/>
        <v>40000</v>
      </c>
      <c r="AL736" s="20" t="s">
        <v>678</v>
      </c>
      <c r="AM736" s="20">
        <f>$AJ736*VLOOKUP($AL736,Sheet2!$C$1:$D$66,2,FALSE)</f>
        <v>257.95933100709902</v>
      </c>
    </row>
    <row r="737" spans="1:39" x14ac:dyDescent="0.25">
      <c r="A737" s="1">
        <v>42494</v>
      </c>
      <c r="B737" s="2">
        <v>18561</v>
      </c>
      <c r="C737" s="3">
        <v>0</v>
      </c>
      <c r="D737" s="4">
        <v>4</v>
      </c>
      <c r="E737" s="5" t="s">
        <v>65</v>
      </c>
      <c r="F737" s="6">
        <v>4075.57</v>
      </c>
      <c r="G737" s="7" t="s">
        <v>22</v>
      </c>
      <c r="H737" s="8" t="s">
        <v>23</v>
      </c>
      <c r="I737" s="9">
        <v>549.85299999999995</v>
      </c>
      <c r="J737" s="6">
        <v>0</v>
      </c>
      <c r="K737" s="6">
        <v>879.75</v>
      </c>
      <c r="L737" s="6">
        <v>10997.05</v>
      </c>
      <c r="M737" s="6">
        <v>11876.8</v>
      </c>
      <c r="N737" s="10" t="s">
        <v>55</v>
      </c>
      <c r="O737" s="10" t="s">
        <v>163</v>
      </c>
      <c r="P737" s="11" t="s">
        <v>32</v>
      </c>
      <c r="Q737" s="11" t="s">
        <v>52</v>
      </c>
      <c r="R737" s="1">
        <v>42370</v>
      </c>
      <c r="S737" s="1">
        <v>42593</v>
      </c>
      <c r="T737" s="12" t="s">
        <v>25</v>
      </c>
      <c r="U737" s="13" t="s">
        <v>133</v>
      </c>
      <c r="V737" s="13" t="s">
        <v>131</v>
      </c>
      <c r="W737" t="s">
        <v>206</v>
      </c>
      <c r="X737" s="16" t="str">
        <f t="shared" si="141"/>
        <v xml:space="preserve">Mindshare (Switzerland) - CHE - FORD MOTOR COMPANY - 2016_Unlearn - </v>
      </c>
      <c r="Y737" s="17" t="s">
        <v>410</v>
      </c>
      <c r="Z737" s="16" t="str">
        <f t="shared" si="142"/>
        <v>Mindshare (Switzerland)</v>
      </c>
      <c r="AA737" s="16" t="str">
        <f t="shared" si="143"/>
        <v>Mindshare (Switzerland) - CHE - FORD MOTOR COMPANY</v>
      </c>
      <c r="AB737" s="16" t="str">
        <f t="shared" si="144"/>
        <v>Xaxis Premium_XAXIS-XP-WB-D</v>
      </c>
      <c r="AC737" s="16" t="str">
        <f>VLOOKUP($U737,Sheet3!$A$1:$D$438,3,FALSE)</f>
        <v>06.04.2016</v>
      </c>
      <c r="AD737" s="16" t="str">
        <f>VLOOKUP($U737,Sheet3!$A$1:$D$438,4,FALSE)</f>
        <v>01.05.2016</v>
      </c>
      <c r="AE737" s="20" t="str">
        <f t="shared" si="145"/>
        <v>Xaxis Premium_XAXIS-XP-WB-D_April 2016</v>
      </c>
      <c r="AF737" s="20" t="s">
        <v>415</v>
      </c>
      <c r="AG737" s="20" t="str">
        <f t="shared" si="146"/>
        <v>Xaxis Premium</v>
      </c>
      <c r="AH737" s="20" t="s">
        <v>420</v>
      </c>
      <c r="AI737" s="21">
        <f t="shared" si="151"/>
        <v>19.999981813321014</v>
      </c>
      <c r="AJ737" s="21">
        <f t="shared" si="152"/>
        <v>10997.05</v>
      </c>
      <c r="AK737" s="22">
        <f t="shared" si="153"/>
        <v>549853</v>
      </c>
      <c r="AL737" s="20" t="s">
        <v>677</v>
      </c>
      <c r="AM737" s="20">
        <f>$AJ737*VLOOKUP($AL737,Sheet2!$C$1:$D$66,2,FALSE)</f>
        <v>5444.2952291938091</v>
      </c>
    </row>
    <row r="738" spans="1:39" x14ac:dyDescent="0.25">
      <c r="A738" s="1">
        <v>42494</v>
      </c>
      <c r="B738" s="2">
        <v>18561</v>
      </c>
      <c r="C738" s="3">
        <v>0</v>
      </c>
      <c r="D738" s="4">
        <v>5</v>
      </c>
      <c r="E738" s="5" t="s">
        <v>69</v>
      </c>
      <c r="F738" s="6">
        <v>714.7</v>
      </c>
      <c r="G738" s="7" t="s">
        <v>22</v>
      </c>
      <c r="H738" s="8" t="s">
        <v>23</v>
      </c>
      <c r="I738" s="9">
        <v>118.818</v>
      </c>
      <c r="J738" s="6">
        <v>0</v>
      </c>
      <c r="K738" s="6">
        <v>190.1</v>
      </c>
      <c r="L738" s="6">
        <v>2376.35</v>
      </c>
      <c r="M738" s="6">
        <v>2566.4499999999998</v>
      </c>
      <c r="N738" s="10" t="s">
        <v>55</v>
      </c>
      <c r="O738" s="10" t="s">
        <v>163</v>
      </c>
      <c r="P738" s="11" t="s">
        <v>32</v>
      </c>
      <c r="Q738" s="11" t="s">
        <v>52</v>
      </c>
      <c r="R738" s="1">
        <v>42370</v>
      </c>
      <c r="S738" s="1">
        <v>42593</v>
      </c>
      <c r="T738" s="12" t="s">
        <v>25</v>
      </c>
      <c r="U738" s="13" t="s">
        <v>133</v>
      </c>
      <c r="V738" s="13" t="s">
        <v>131</v>
      </c>
      <c r="W738" t="s">
        <v>206</v>
      </c>
      <c r="X738" s="16" t="str">
        <f t="shared" si="141"/>
        <v xml:space="preserve">Mindshare (Switzerland) - CHE - FORD MOTOR COMPANY - 2016_Unlearn - </v>
      </c>
      <c r="Y738" s="17" t="s">
        <v>410</v>
      </c>
      <c r="Z738" s="16" t="str">
        <f t="shared" si="142"/>
        <v>Mindshare (Switzerland)</v>
      </c>
      <c r="AA738" s="16" t="str">
        <f t="shared" si="143"/>
        <v>Mindshare (Switzerland) - CHE - FORD MOTOR COMPANY</v>
      </c>
      <c r="AB738" s="16" t="str">
        <f t="shared" si="144"/>
        <v>Xaxis Premium_XAXIS-XP-WB-F</v>
      </c>
      <c r="AC738" s="16" t="str">
        <f>VLOOKUP($U738,Sheet3!$A$1:$D$438,3,FALSE)</f>
        <v>06.04.2016</v>
      </c>
      <c r="AD738" s="16" t="str">
        <f>VLOOKUP($U738,Sheet3!$A$1:$D$438,4,FALSE)</f>
        <v>01.05.2016</v>
      </c>
      <c r="AE738" s="20" t="str">
        <f t="shared" si="145"/>
        <v>Xaxis Premium_XAXIS-XP-WB-F_April 2016</v>
      </c>
      <c r="AF738" s="20" t="s">
        <v>415</v>
      </c>
      <c r="AG738" s="20" t="str">
        <f t="shared" si="146"/>
        <v>Xaxis Premium</v>
      </c>
      <c r="AH738" s="20" t="s">
        <v>420</v>
      </c>
      <c r="AI738" s="21">
        <f t="shared" si="151"/>
        <v>19.999915837667693</v>
      </c>
      <c r="AJ738" s="21">
        <f t="shared" si="152"/>
        <v>2376.35</v>
      </c>
      <c r="AK738" s="22">
        <f t="shared" si="153"/>
        <v>118818</v>
      </c>
      <c r="AL738" s="20" t="s">
        <v>677</v>
      </c>
      <c r="AM738" s="20">
        <f>$AJ738*VLOOKUP($AL738,Sheet2!$C$1:$D$66,2,FALSE)</f>
        <v>1176.4565013248741</v>
      </c>
    </row>
    <row r="739" spans="1:39" x14ac:dyDescent="0.25">
      <c r="A739" s="1">
        <v>42494</v>
      </c>
      <c r="B739" s="2">
        <v>18561</v>
      </c>
      <c r="C739" s="3">
        <v>0</v>
      </c>
      <c r="D739" s="4">
        <v>6</v>
      </c>
      <c r="E739" s="5" t="s">
        <v>70</v>
      </c>
      <c r="F739" s="6">
        <v>169.98</v>
      </c>
      <c r="G739" s="7" t="s">
        <v>22</v>
      </c>
      <c r="H739" s="8" t="s">
        <v>23</v>
      </c>
      <c r="I739" s="9">
        <v>30</v>
      </c>
      <c r="J739" s="6">
        <v>0</v>
      </c>
      <c r="K739" s="6">
        <v>48</v>
      </c>
      <c r="L739" s="6">
        <v>600</v>
      </c>
      <c r="M739" s="6">
        <v>648</v>
      </c>
      <c r="N739" s="10" t="s">
        <v>55</v>
      </c>
      <c r="O739" s="10" t="s">
        <v>163</v>
      </c>
      <c r="P739" s="11" t="s">
        <v>32</v>
      </c>
      <c r="Q739" s="11" t="s">
        <v>52</v>
      </c>
      <c r="R739" s="1">
        <v>42370</v>
      </c>
      <c r="S739" s="1">
        <v>42593</v>
      </c>
      <c r="T739" s="12" t="s">
        <v>25</v>
      </c>
      <c r="U739" s="13" t="s">
        <v>133</v>
      </c>
      <c r="V739" s="13" t="s">
        <v>131</v>
      </c>
      <c r="W739" t="s">
        <v>206</v>
      </c>
      <c r="X739" s="16" t="str">
        <f t="shared" si="141"/>
        <v xml:space="preserve">Mindshare (Switzerland) - CHE - FORD MOTOR COMPANY - 2016_Unlearn - </v>
      </c>
      <c r="Y739" s="17" t="s">
        <v>410</v>
      </c>
      <c r="Z739" s="16" t="str">
        <f t="shared" si="142"/>
        <v>Mindshare (Switzerland)</v>
      </c>
      <c r="AA739" s="16" t="str">
        <f t="shared" si="143"/>
        <v>Mindshare (Switzerland) - CHE - FORD MOTOR COMPANY</v>
      </c>
      <c r="AB739" s="16" t="str">
        <f t="shared" si="144"/>
        <v>Xaxis Premium_XAXIS-XP-WB-I</v>
      </c>
      <c r="AC739" s="16" t="str">
        <f>VLOOKUP($U739,Sheet3!$A$1:$D$438,3,FALSE)</f>
        <v>06.04.2016</v>
      </c>
      <c r="AD739" s="16" t="str">
        <f>VLOOKUP($U739,Sheet3!$A$1:$D$438,4,FALSE)</f>
        <v>01.05.2016</v>
      </c>
      <c r="AE739" s="20" t="str">
        <f t="shared" si="145"/>
        <v>Xaxis Premium_XAXIS-XP-WB-I_April 2016</v>
      </c>
      <c r="AF739" s="20" t="s">
        <v>415</v>
      </c>
      <c r="AG739" s="20" t="str">
        <f t="shared" si="146"/>
        <v>Xaxis Premium</v>
      </c>
      <c r="AH739" s="20" t="s">
        <v>420</v>
      </c>
      <c r="AI739" s="21">
        <f t="shared" si="151"/>
        <v>20</v>
      </c>
      <c r="AJ739" s="21">
        <f t="shared" si="152"/>
        <v>600</v>
      </c>
      <c r="AK739" s="22">
        <f t="shared" si="153"/>
        <v>30000</v>
      </c>
      <c r="AL739" s="20" t="s">
        <v>677</v>
      </c>
      <c r="AM739" s="20">
        <f>$AJ739*VLOOKUP($AL739,Sheet2!$C$1:$D$66,2,FALSE)</f>
        <v>297.04121901021506</v>
      </c>
    </row>
    <row r="740" spans="1:39" x14ac:dyDescent="0.25">
      <c r="A740" s="1">
        <v>42494</v>
      </c>
      <c r="B740" s="2">
        <v>18562</v>
      </c>
      <c r="C740" s="3">
        <v>0</v>
      </c>
      <c r="D740" s="4">
        <v>1</v>
      </c>
      <c r="E740" s="5" t="s">
        <v>30</v>
      </c>
      <c r="F740" s="6">
        <v>1162.9000000000001</v>
      </c>
      <c r="G740" s="7" t="s">
        <v>22</v>
      </c>
      <c r="H740" s="8" t="s">
        <v>23</v>
      </c>
      <c r="I740" s="9">
        <v>223.816</v>
      </c>
      <c r="J740" s="6">
        <v>0</v>
      </c>
      <c r="K740" s="6">
        <v>125.35</v>
      </c>
      <c r="L740" s="6">
        <v>1566.7</v>
      </c>
      <c r="M740" s="6">
        <v>1692.05</v>
      </c>
      <c r="N740" s="10" t="s">
        <v>31</v>
      </c>
      <c r="O740" s="10" t="s">
        <v>163</v>
      </c>
      <c r="P740" s="11" t="s">
        <v>32</v>
      </c>
      <c r="Q740" s="11" t="s">
        <v>33</v>
      </c>
      <c r="R740" s="1">
        <v>42370</v>
      </c>
      <c r="S740" s="1">
        <v>42593</v>
      </c>
      <c r="T740" s="12" t="s">
        <v>25</v>
      </c>
      <c r="U740" s="13" t="s">
        <v>355</v>
      </c>
      <c r="V740" s="13" t="s">
        <v>131</v>
      </c>
      <c r="W740" t="s">
        <v>209</v>
      </c>
      <c r="X740" s="16" t="str">
        <f t="shared" si="141"/>
        <v xml:space="preserve">Mindshare (Switzerland) - CHE - Lufthansa - 2016_Baseline_1._HY_2016 - </v>
      </c>
      <c r="Y740" s="17" t="s">
        <v>410</v>
      </c>
      <c r="Z740" s="16" t="str">
        <f t="shared" si="142"/>
        <v>Mindshare (Switzerland)</v>
      </c>
      <c r="AA740" s="16" t="str">
        <f t="shared" si="143"/>
        <v>Mindshare (Switzerland) - CHE - Lufthansa</v>
      </c>
      <c r="AB740" s="16" t="str">
        <f t="shared" si="144"/>
        <v>Xaxis Display_XAXIS-XD-UAP-D</v>
      </c>
      <c r="AC740" s="16" t="str">
        <f>VLOOKUP($U740,Sheet3!$A$1:$D$438,3,FALSE)</f>
        <v>25.01.2016</v>
      </c>
      <c r="AD740" s="16" t="str">
        <f>VLOOKUP($U740,Sheet3!$A$1:$D$438,4,FALSE)</f>
        <v>03.07.2016</v>
      </c>
      <c r="AE740" s="20" t="str">
        <f t="shared" si="145"/>
        <v>Xaxis Display_XAXIS-XD-UAP-D_April 2016</v>
      </c>
      <c r="AF740" s="20" t="s">
        <v>415</v>
      </c>
      <c r="AG740" s="20" t="str">
        <f t="shared" si="146"/>
        <v>Xaxis Display</v>
      </c>
      <c r="AH740" s="20" t="s">
        <v>420</v>
      </c>
      <c r="AI740" s="21">
        <f t="shared" si="151"/>
        <v>6.9999463845301495</v>
      </c>
      <c r="AJ740" s="21">
        <f t="shared" si="152"/>
        <v>1566.7</v>
      </c>
      <c r="AK740" s="22">
        <f t="shared" si="153"/>
        <v>223816</v>
      </c>
      <c r="AL740" s="20" t="s">
        <v>676</v>
      </c>
      <c r="AM740" s="20">
        <f>$AJ740*VLOOKUP($AL740,Sheet2!$C$1:$D$66,2,FALSE)</f>
        <v>352.88955912976769</v>
      </c>
    </row>
    <row r="741" spans="1:39" x14ac:dyDescent="0.25">
      <c r="A741" s="1">
        <v>42494</v>
      </c>
      <c r="B741" s="2">
        <v>18562</v>
      </c>
      <c r="C741" s="3">
        <v>0</v>
      </c>
      <c r="D741" s="4">
        <v>3</v>
      </c>
      <c r="E741" s="5" t="s">
        <v>30</v>
      </c>
      <c r="F741" s="6">
        <v>272.45999999999998</v>
      </c>
      <c r="G741" s="7" t="s">
        <v>22</v>
      </c>
      <c r="H741" s="8" t="s">
        <v>23</v>
      </c>
      <c r="I741" s="9">
        <v>52.439</v>
      </c>
      <c r="J741" s="6">
        <v>0</v>
      </c>
      <c r="K741" s="6">
        <v>46.15</v>
      </c>
      <c r="L741" s="6">
        <v>576.85</v>
      </c>
      <c r="M741" s="6">
        <v>623</v>
      </c>
      <c r="N741" s="10" t="s">
        <v>31</v>
      </c>
      <c r="O741" s="10" t="s">
        <v>163</v>
      </c>
      <c r="P741" s="11" t="s">
        <v>32</v>
      </c>
      <c r="Q741" s="11" t="s">
        <v>33</v>
      </c>
      <c r="R741" s="1">
        <v>42370</v>
      </c>
      <c r="S741" s="1">
        <v>42593</v>
      </c>
      <c r="T741" s="12" t="s">
        <v>25</v>
      </c>
      <c r="U741" s="13" t="s">
        <v>355</v>
      </c>
      <c r="V741" s="13" t="s">
        <v>131</v>
      </c>
      <c r="W741" t="s">
        <v>209</v>
      </c>
      <c r="X741" s="16" t="str">
        <f t="shared" si="141"/>
        <v xml:space="preserve">Mindshare (Switzerland) - CHE - Lufthansa - 2016_Baseline_1._HY_2016 - </v>
      </c>
      <c r="Y741" s="17" t="s">
        <v>410</v>
      </c>
      <c r="Z741" s="16" t="str">
        <f t="shared" si="142"/>
        <v>Mindshare (Switzerland)</v>
      </c>
      <c r="AA741" s="16" t="str">
        <f t="shared" si="143"/>
        <v>Mindshare (Switzerland) - CHE - Lufthansa</v>
      </c>
      <c r="AB741" s="16" t="str">
        <f t="shared" si="144"/>
        <v>Xaxis Display_XAXIS-XD-UAP-D</v>
      </c>
      <c r="AC741" s="16" t="str">
        <f>VLOOKUP($U741,Sheet3!$A$1:$D$438,3,FALSE)</f>
        <v>25.01.2016</v>
      </c>
      <c r="AD741" s="16" t="str">
        <f>VLOOKUP($U741,Sheet3!$A$1:$D$438,4,FALSE)</f>
        <v>03.07.2016</v>
      </c>
      <c r="AE741" s="20" t="str">
        <f t="shared" si="145"/>
        <v>Xaxis Display_XAXIS-XD-UAP-D_April 2016</v>
      </c>
      <c r="AF741" s="20" t="s">
        <v>415</v>
      </c>
      <c r="AG741" s="20" t="str">
        <f t="shared" si="146"/>
        <v>Xaxis Display</v>
      </c>
      <c r="AH741" s="20" t="s">
        <v>420</v>
      </c>
      <c r="AI741" s="21">
        <f t="shared" si="151"/>
        <v>11.000400465302542</v>
      </c>
      <c r="AJ741" s="21">
        <f t="shared" si="152"/>
        <v>576.85</v>
      </c>
      <c r="AK741" s="22">
        <f t="shared" si="153"/>
        <v>52439</v>
      </c>
      <c r="AL741" s="20" t="s">
        <v>676</v>
      </c>
      <c r="AM741" s="20">
        <f>$AJ741*VLOOKUP($AL741,Sheet2!$C$1:$D$66,2,FALSE)</f>
        <v>129.93192199145113</v>
      </c>
    </row>
    <row r="742" spans="1:39" x14ac:dyDescent="0.25">
      <c r="A742" s="1">
        <v>42494</v>
      </c>
      <c r="B742" s="2">
        <v>18562</v>
      </c>
      <c r="C742" s="3">
        <v>0</v>
      </c>
      <c r="D742" s="4">
        <v>2</v>
      </c>
      <c r="E742" s="5" t="s">
        <v>34</v>
      </c>
      <c r="F742" s="6">
        <v>518.82000000000005</v>
      </c>
      <c r="G742" s="7" t="s">
        <v>22</v>
      </c>
      <c r="H742" s="8" t="s">
        <v>23</v>
      </c>
      <c r="I742" s="9">
        <v>99.85</v>
      </c>
      <c r="J742" s="6">
        <v>0</v>
      </c>
      <c r="K742" s="6">
        <v>55.9</v>
      </c>
      <c r="L742" s="6">
        <v>698.95</v>
      </c>
      <c r="M742" s="6">
        <v>754.85</v>
      </c>
      <c r="N742" s="10" t="s">
        <v>31</v>
      </c>
      <c r="O742" s="10" t="s">
        <v>163</v>
      </c>
      <c r="P742" s="11" t="s">
        <v>32</v>
      </c>
      <c r="Q742" s="11" t="s">
        <v>33</v>
      </c>
      <c r="R742" s="1">
        <v>42370</v>
      </c>
      <c r="S742" s="1">
        <v>42593</v>
      </c>
      <c r="T742" s="12" t="s">
        <v>25</v>
      </c>
      <c r="U742" s="13" t="s">
        <v>355</v>
      </c>
      <c r="V742" s="13" t="s">
        <v>131</v>
      </c>
      <c r="W742" t="s">
        <v>209</v>
      </c>
      <c r="X742" s="16" t="str">
        <f t="shared" si="141"/>
        <v xml:space="preserve">Mindshare (Switzerland) - CHE - Lufthansa - 2016_Baseline_1._HY_2016 - </v>
      </c>
      <c r="Y742" s="17" t="s">
        <v>410</v>
      </c>
      <c r="Z742" s="16" t="str">
        <f t="shared" si="142"/>
        <v>Mindshare (Switzerland)</v>
      </c>
      <c r="AA742" s="16" t="str">
        <f t="shared" si="143"/>
        <v>Mindshare (Switzerland) - CHE - Lufthansa</v>
      </c>
      <c r="AB742" s="16" t="str">
        <f t="shared" si="144"/>
        <v>Xaxis Display_XAXIS-XD-UAP-F</v>
      </c>
      <c r="AC742" s="16" t="str">
        <f>VLOOKUP($U742,Sheet3!$A$1:$D$438,3,FALSE)</f>
        <v>25.01.2016</v>
      </c>
      <c r="AD742" s="16" t="str">
        <f>VLOOKUP($U742,Sheet3!$A$1:$D$438,4,FALSE)</f>
        <v>03.07.2016</v>
      </c>
      <c r="AE742" s="20" t="str">
        <f t="shared" si="145"/>
        <v>Xaxis Display_XAXIS-XD-UAP-F_April 2016</v>
      </c>
      <c r="AF742" s="20" t="s">
        <v>415</v>
      </c>
      <c r="AG742" s="20" t="str">
        <f t="shared" si="146"/>
        <v>Xaxis Display</v>
      </c>
      <c r="AH742" s="20" t="s">
        <v>420</v>
      </c>
      <c r="AI742" s="21">
        <f t="shared" si="151"/>
        <v>7</v>
      </c>
      <c r="AJ742" s="21">
        <f t="shared" si="152"/>
        <v>698.95</v>
      </c>
      <c r="AK742" s="22">
        <f t="shared" si="153"/>
        <v>99850</v>
      </c>
      <c r="AL742" s="20" t="s">
        <v>676</v>
      </c>
      <c r="AM742" s="20">
        <f>$AJ742*VLOOKUP($AL742,Sheet2!$C$1:$D$66,2,FALSE)</f>
        <v>157.43419758329682</v>
      </c>
    </row>
    <row r="743" spans="1:39" x14ac:dyDescent="0.25">
      <c r="A743" s="1">
        <v>42494</v>
      </c>
      <c r="B743" s="2">
        <v>18562</v>
      </c>
      <c r="C743" s="3">
        <v>0</v>
      </c>
      <c r="D743" s="4">
        <v>4</v>
      </c>
      <c r="E743" s="5" t="s">
        <v>34</v>
      </c>
      <c r="F743" s="6">
        <v>246.89</v>
      </c>
      <c r="G743" s="7" t="s">
        <v>22</v>
      </c>
      <c r="H743" s="8" t="s">
        <v>23</v>
      </c>
      <c r="I743" s="9">
        <v>47.515000000000001</v>
      </c>
      <c r="J743" s="6">
        <v>0</v>
      </c>
      <c r="K743" s="6">
        <v>41.8</v>
      </c>
      <c r="L743" s="6">
        <v>522.65</v>
      </c>
      <c r="M743" s="6">
        <v>564.45000000000005</v>
      </c>
      <c r="N743" s="10" t="s">
        <v>31</v>
      </c>
      <c r="O743" s="10" t="s">
        <v>163</v>
      </c>
      <c r="P743" s="11" t="s">
        <v>32</v>
      </c>
      <c r="Q743" s="11" t="s">
        <v>33</v>
      </c>
      <c r="R743" s="1">
        <v>42370</v>
      </c>
      <c r="S743" s="1">
        <v>42593</v>
      </c>
      <c r="T743" s="12" t="s">
        <v>25</v>
      </c>
      <c r="U743" s="13" t="s">
        <v>355</v>
      </c>
      <c r="V743" s="13" t="s">
        <v>131</v>
      </c>
      <c r="W743" t="s">
        <v>209</v>
      </c>
      <c r="X743" s="16" t="str">
        <f t="shared" si="141"/>
        <v xml:space="preserve">Mindshare (Switzerland) - CHE - Lufthansa - 2016_Baseline_1._HY_2016 - </v>
      </c>
      <c r="Y743" s="17" t="s">
        <v>410</v>
      </c>
      <c r="Z743" s="16" t="str">
        <f t="shared" si="142"/>
        <v>Mindshare (Switzerland)</v>
      </c>
      <c r="AA743" s="16" t="str">
        <f t="shared" si="143"/>
        <v>Mindshare (Switzerland) - CHE - Lufthansa</v>
      </c>
      <c r="AB743" s="16" t="str">
        <f t="shared" si="144"/>
        <v>Xaxis Display_XAXIS-XD-UAP-F</v>
      </c>
      <c r="AC743" s="16" t="str">
        <f>VLOOKUP($U743,Sheet3!$A$1:$D$438,3,FALSE)</f>
        <v>25.01.2016</v>
      </c>
      <c r="AD743" s="16" t="str">
        <f>VLOOKUP($U743,Sheet3!$A$1:$D$438,4,FALSE)</f>
        <v>03.07.2016</v>
      </c>
      <c r="AE743" s="20" t="str">
        <f t="shared" si="145"/>
        <v>Xaxis Display_XAXIS-XD-UAP-F_April 2016</v>
      </c>
      <c r="AF743" s="20" t="s">
        <v>415</v>
      </c>
      <c r="AG743" s="20" t="str">
        <f t="shared" si="146"/>
        <v>Xaxis Display</v>
      </c>
      <c r="AH743" s="20" t="s">
        <v>420</v>
      </c>
      <c r="AI743" s="21">
        <f t="shared" si="151"/>
        <v>10.999684310217827</v>
      </c>
      <c r="AJ743" s="21">
        <f t="shared" si="152"/>
        <v>522.65</v>
      </c>
      <c r="AK743" s="22">
        <f t="shared" si="153"/>
        <v>47515</v>
      </c>
      <c r="AL743" s="20" t="s">
        <v>676</v>
      </c>
      <c r="AM743" s="20">
        <f>$AJ743*VLOOKUP($AL743,Sheet2!$C$1:$D$66,2,FALSE)</f>
        <v>117.72370465256466</v>
      </c>
    </row>
    <row r="744" spans="1:39" x14ac:dyDescent="0.25">
      <c r="A744" s="1">
        <v>42494</v>
      </c>
      <c r="B744" s="2">
        <v>18563</v>
      </c>
      <c r="C744" s="3">
        <v>0</v>
      </c>
      <c r="D744" s="4">
        <v>1</v>
      </c>
      <c r="E744" s="5" t="s">
        <v>65</v>
      </c>
      <c r="F744" s="6">
        <v>2126.96</v>
      </c>
      <c r="G744" s="7" t="s">
        <v>22</v>
      </c>
      <c r="H744" s="8" t="s">
        <v>23</v>
      </c>
      <c r="I744" s="9">
        <v>286.95800000000003</v>
      </c>
      <c r="J744" s="6">
        <v>0</v>
      </c>
      <c r="K744" s="6">
        <v>550.95000000000005</v>
      </c>
      <c r="L744" s="6">
        <v>6887</v>
      </c>
      <c r="M744" s="6">
        <v>7437.95</v>
      </c>
      <c r="N744" s="10" t="s">
        <v>86</v>
      </c>
      <c r="O744" s="10" t="s">
        <v>163</v>
      </c>
      <c r="P744" s="11" t="s">
        <v>32</v>
      </c>
      <c r="Q744" s="11" t="s">
        <v>52</v>
      </c>
      <c r="R744" s="1">
        <v>42370</v>
      </c>
      <c r="S744" s="1">
        <v>42593</v>
      </c>
      <c r="T744" s="12" t="s">
        <v>25</v>
      </c>
      <c r="U744" s="13" t="s">
        <v>373</v>
      </c>
      <c r="V744" s="13" t="s">
        <v>131</v>
      </c>
      <c r="W744" t="s">
        <v>210</v>
      </c>
      <c r="X744" s="16" t="str">
        <f t="shared" si="141"/>
        <v xml:space="preserve">Mindshare (Switzerland) - CHE - Mazda - 2016_CX_3_April_2016 - </v>
      </c>
      <c r="Y744" s="17" t="s">
        <v>410</v>
      </c>
      <c r="Z744" s="16" t="str">
        <f t="shared" si="142"/>
        <v>Mindshare (Switzerland)</v>
      </c>
      <c r="AA744" s="16" t="str">
        <f t="shared" si="143"/>
        <v>Mindshare (Switzerland) - CHE - Mazda</v>
      </c>
      <c r="AB744" s="16" t="str">
        <f t="shared" si="144"/>
        <v>Xaxis Premium_XAXIS-XP-WB-D</v>
      </c>
      <c r="AC744" s="16" t="str">
        <f>VLOOKUP($U744,Sheet3!$A$1:$D$438,3,FALSE)</f>
        <v>19.04.2016</v>
      </c>
      <c r="AD744" s="16" t="str">
        <f>VLOOKUP($U744,Sheet3!$A$1:$D$438,4,FALSE)</f>
        <v>08.05.2016</v>
      </c>
      <c r="AE744" s="20" t="str">
        <f t="shared" si="145"/>
        <v>Xaxis Premium_XAXIS-XP-WB-D_April 2016</v>
      </c>
      <c r="AF744" s="20" t="s">
        <v>415</v>
      </c>
      <c r="AG744" s="20" t="str">
        <f t="shared" si="146"/>
        <v>Xaxis Premium</v>
      </c>
      <c r="AH744" s="20" t="s">
        <v>420</v>
      </c>
      <c r="AI744" s="21">
        <f t="shared" si="151"/>
        <v>24.000027878644261</v>
      </c>
      <c r="AJ744" s="21">
        <f t="shared" si="152"/>
        <v>6887</v>
      </c>
      <c r="AK744" s="22">
        <f t="shared" si="153"/>
        <v>286958</v>
      </c>
      <c r="AL744" s="20" t="s">
        <v>677</v>
      </c>
      <c r="AM744" s="20">
        <f>$AJ744*VLOOKUP($AL744,Sheet2!$C$1:$D$66,2,FALSE)</f>
        <v>3409.5381255389184</v>
      </c>
    </row>
    <row r="745" spans="1:39" x14ac:dyDescent="0.25">
      <c r="A745" s="1">
        <v>42494</v>
      </c>
      <c r="B745" s="2">
        <v>18563</v>
      </c>
      <c r="C745" s="3">
        <v>0</v>
      </c>
      <c r="D745" s="4">
        <v>2</v>
      </c>
      <c r="E745" s="5" t="s">
        <v>69</v>
      </c>
      <c r="F745" s="6">
        <v>622.46</v>
      </c>
      <c r="G745" s="7" t="s">
        <v>22</v>
      </c>
      <c r="H745" s="8" t="s">
        <v>23</v>
      </c>
      <c r="I745" s="9">
        <v>103.483</v>
      </c>
      <c r="J745" s="6">
        <v>0</v>
      </c>
      <c r="K745" s="6">
        <v>198.7</v>
      </c>
      <c r="L745" s="6">
        <v>2483.6</v>
      </c>
      <c r="M745" s="6">
        <v>2682.3</v>
      </c>
      <c r="N745" s="10" t="s">
        <v>86</v>
      </c>
      <c r="O745" s="10" t="s">
        <v>163</v>
      </c>
      <c r="P745" s="11" t="s">
        <v>32</v>
      </c>
      <c r="Q745" s="11" t="s">
        <v>52</v>
      </c>
      <c r="R745" s="1">
        <v>42370</v>
      </c>
      <c r="S745" s="1">
        <v>42593</v>
      </c>
      <c r="T745" s="12" t="s">
        <v>25</v>
      </c>
      <c r="U745" s="13" t="s">
        <v>373</v>
      </c>
      <c r="V745" s="13" t="s">
        <v>131</v>
      </c>
      <c r="W745" t="s">
        <v>210</v>
      </c>
      <c r="X745" s="16" t="str">
        <f t="shared" si="141"/>
        <v xml:space="preserve">Mindshare (Switzerland) - CHE - Mazda - 2016_CX_3_April_2016 - </v>
      </c>
      <c r="Y745" s="17" t="s">
        <v>410</v>
      </c>
      <c r="Z745" s="16" t="str">
        <f t="shared" si="142"/>
        <v>Mindshare (Switzerland)</v>
      </c>
      <c r="AA745" s="16" t="str">
        <f t="shared" si="143"/>
        <v>Mindshare (Switzerland) - CHE - Mazda</v>
      </c>
      <c r="AB745" s="16" t="str">
        <f t="shared" si="144"/>
        <v>Xaxis Premium_XAXIS-XP-WB-F</v>
      </c>
      <c r="AC745" s="16" t="str">
        <f>VLOOKUP($U745,Sheet3!$A$1:$D$438,3,FALSE)</f>
        <v>19.04.2016</v>
      </c>
      <c r="AD745" s="16" t="str">
        <f>VLOOKUP($U745,Sheet3!$A$1:$D$438,4,FALSE)</f>
        <v>08.05.2016</v>
      </c>
      <c r="AE745" s="20" t="str">
        <f t="shared" si="145"/>
        <v>Xaxis Premium_XAXIS-XP-WB-F_April 2016</v>
      </c>
      <c r="AF745" s="20" t="s">
        <v>415</v>
      </c>
      <c r="AG745" s="20" t="str">
        <f t="shared" si="146"/>
        <v>Xaxis Premium</v>
      </c>
      <c r="AH745" s="20" t="s">
        <v>420</v>
      </c>
      <c r="AI745" s="21">
        <f t="shared" si="151"/>
        <v>24.000077307383823</v>
      </c>
      <c r="AJ745" s="21">
        <f t="shared" si="152"/>
        <v>2483.6</v>
      </c>
      <c r="AK745" s="22">
        <f t="shared" si="153"/>
        <v>103483</v>
      </c>
      <c r="AL745" s="20" t="s">
        <v>677</v>
      </c>
      <c r="AM745" s="20">
        <f>$AJ745*VLOOKUP($AL745,Sheet2!$C$1:$D$66,2,FALSE)</f>
        <v>1229.5526192229502</v>
      </c>
    </row>
    <row r="746" spans="1:39" x14ac:dyDescent="0.25">
      <c r="A746" s="1">
        <v>42494</v>
      </c>
      <c r="B746" s="2">
        <v>18563</v>
      </c>
      <c r="C746" s="3">
        <v>0</v>
      </c>
      <c r="D746" s="4">
        <v>3</v>
      </c>
      <c r="E746" s="5" t="s">
        <v>70</v>
      </c>
      <c r="F746" s="6">
        <v>297.19</v>
      </c>
      <c r="G746" s="7" t="s">
        <v>22</v>
      </c>
      <c r="H746" s="8" t="s">
        <v>23</v>
      </c>
      <c r="I746" s="9">
        <v>52.45</v>
      </c>
      <c r="J746" s="6">
        <v>0</v>
      </c>
      <c r="K746" s="6">
        <v>100.7</v>
      </c>
      <c r="L746" s="6">
        <v>1258.8</v>
      </c>
      <c r="M746" s="6">
        <v>1359.5</v>
      </c>
      <c r="N746" s="10" t="s">
        <v>86</v>
      </c>
      <c r="O746" s="10" t="s">
        <v>163</v>
      </c>
      <c r="P746" s="11" t="s">
        <v>32</v>
      </c>
      <c r="Q746" s="11" t="s">
        <v>52</v>
      </c>
      <c r="R746" s="1">
        <v>42370</v>
      </c>
      <c r="S746" s="1">
        <v>42593</v>
      </c>
      <c r="T746" s="12" t="s">
        <v>25</v>
      </c>
      <c r="U746" s="13" t="s">
        <v>373</v>
      </c>
      <c r="V746" s="13" t="s">
        <v>131</v>
      </c>
      <c r="W746" t="s">
        <v>210</v>
      </c>
      <c r="X746" s="16" t="str">
        <f t="shared" si="141"/>
        <v xml:space="preserve">Mindshare (Switzerland) - CHE - Mazda - 2016_CX_3_April_2016 - </v>
      </c>
      <c r="Y746" s="17" t="s">
        <v>410</v>
      </c>
      <c r="Z746" s="16" t="str">
        <f t="shared" si="142"/>
        <v>Mindshare (Switzerland)</v>
      </c>
      <c r="AA746" s="16" t="str">
        <f t="shared" si="143"/>
        <v>Mindshare (Switzerland) - CHE - Mazda</v>
      </c>
      <c r="AB746" s="16" t="str">
        <f t="shared" si="144"/>
        <v>Xaxis Premium_XAXIS-XP-WB-I</v>
      </c>
      <c r="AC746" s="16" t="str">
        <f>VLOOKUP($U746,Sheet3!$A$1:$D$438,3,FALSE)</f>
        <v>19.04.2016</v>
      </c>
      <c r="AD746" s="16" t="str">
        <f>VLOOKUP($U746,Sheet3!$A$1:$D$438,4,FALSE)</f>
        <v>08.05.2016</v>
      </c>
      <c r="AE746" s="20" t="str">
        <f t="shared" si="145"/>
        <v>Xaxis Premium_XAXIS-XP-WB-I_April 2016</v>
      </c>
      <c r="AF746" s="20" t="s">
        <v>415</v>
      </c>
      <c r="AG746" s="20" t="str">
        <f t="shared" si="146"/>
        <v>Xaxis Premium</v>
      </c>
      <c r="AH746" s="20" t="s">
        <v>420</v>
      </c>
      <c r="AI746" s="21">
        <f t="shared" si="151"/>
        <v>24</v>
      </c>
      <c r="AJ746" s="21">
        <f t="shared" si="152"/>
        <v>1258.8</v>
      </c>
      <c r="AK746" s="22">
        <f t="shared" si="153"/>
        <v>52450</v>
      </c>
      <c r="AL746" s="20" t="s">
        <v>677</v>
      </c>
      <c r="AM746" s="20">
        <f>$AJ746*VLOOKUP($AL746,Sheet2!$C$1:$D$66,2,FALSE)</f>
        <v>623.19247748343116</v>
      </c>
    </row>
    <row r="747" spans="1:39" x14ac:dyDescent="0.25">
      <c r="A747" s="1">
        <v>42494</v>
      </c>
      <c r="B747" s="2">
        <v>18563</v>
      </c>
      <c r="C747" s="3">
        <v>0</v>
      </c>
      <c r="D747" s="4">
        <v>4</v>
      </c>
      <c r="E747" s="5" t="s">
        <v>41</v>
      </c>
      <c r="F747" s="6">
        <v>2593.1799999999998</v>
      </c>
      <c r="G747" s="7" t="s">
        <v>22</v>
      </c>
      <c r="H747" s="8" t="s">
        <v>23</v>
      </c>
      <c r="I747" s="9">
        <v>274.36099999999999</v>
      </c>
      <c r="J747" s="6">
        <v>0</v>
      </c>
      <c r="K747" s="6">
        <v>570.65</v>
      </c>
      <c r="L747" s="6">
        <v>7133.4</v>
      </c>
      <c r="M747" s="6">
        <v>7704.05</v>
      </c>
      <c r="N747" s="10" t="s">
        <v>86</v>
      </c>
      <c r="O747" s="10" t="s">
        <v>163</v>
      </c>
      <c r="P747" s="11" t="s">
        <v>32</v>
      </c>
      <c r="Q747" s="11" t="s">
        <v>37</v>
      </c>
      <c r="R747" s="1">
        <v>42370</v>
      </c>
      <c r="S747" s="1">
        <v>42593</v>
      </c>
      <c r="T747" s="12" t="s">
        <v>25</v>
      </c>
      <c r="U747" s="13" t="s">
        <v>373</v>
      </c>
      <c r="V747" s="13" t="s">
        <v>131</v>
      </c>
      <c r="W747" t="s">
        <v>210</v>
      </c>
      <c r="X747" s="16" t="str">
        <f t="shared" si="141"/>
        <v xml:space="preserve">Mindshare (Switzerland) - CHE - Mazda - 2016_CX_3_April_2016 - </v>
      </c>
      <c r="Y747" s="17" t="s">
        <v>410</v>
      </c>
      <c r="Z747" s="16" t="str">
        <f t="shared" si="142"/>
        <v>Mindshare (Switzerland)</v>
      </c>
      <c r="AA747" s="16" t="str">
        <f t="shared" si="143"/>
        <v>Mindshare (Switzerland) - CHE - Mazda</v>
      </c>
      <c r="AB747" s="16" t="str">
        <f t="shared" si="144"/>
        <v>Xaxis Mobile_XAXIS-XM-MRT-D</v>
      </c>
      <c r="AC747" s="16" t="str">
        <f>VLOOKUP($U747,Sheet3!$A$1:$D$438,3,FALSE)</f>
        <v>19.04.2016</v>
      </c>
      <c r="AD747" s="16" t="str">
        <f>VLOOKUP($U747,Sheet3!$A$1:$D$438,4,FALSE)</f>
        <v>08.05.2016</v>
      </c>
      <c r="AE747" s="20" t="str">
        <f t="shared" si="145"/>
        <v>Xaxis Mobile_XAXIS-XM-MRT-D_April 2016</v>
      </c>
      <c r="AF747" s="20" t="s">
        <v>416</v>
      </c>
      <c r="AG747" s="20" t="str">
        <f t="shared" si="146"/>
        <v>Xaxis Mobile</v>
      </c>
      <c r="AH747" s="20" t="s">
        <v>420</v>
      </c>
      <c r="AI747" s="21">
        <f t="shared" si="151"/>
        <v>26.000051027660636</v>
      </c>
      <c r="AJ747" s="21">
        <f t="shared" si="152"/>
        <v>7133.4</v>
      </c>
      <c r="AK747" s="22">
        <f t="shared" si="153"/>
        <v>274361</v>
      </c>
      <c r="AL747" s="20" t="s">
        <v>683</v>
      </c>
      <c r="AM747" s="20">
        <f>$AJ747*VLOOKUP($AL747,Sheet2!$C$1:$D$66,2,FALSE)</f>
        <v>2211.3539999999998</v>
      </c>
    </row>
    <row r="748" spans="1:39" x14ac:dyDescent="0.25">
      <c r="A748" s="1">
        <v>42494</v>
      </c>
      <c r="B748" s="2">
        <v>18563</v>
      </c>
      <c r="C748" s="3">
        <v>0</v>
      </c>
      <c r="D748" s="4">
        <v>5</v>
      </c>
      <c r="E748" s="5" t="s">
        <v>45</v>
      </c>
      <c r="F748" s="6">
        <v>295.99</v>
      </c>
      <c r="G748" s="7" t="s">
        <v>22</v>
      </c>
      <c r="H748" s="8" t="s">
        <v>23</v>
      </c>
      <c r="I748" s="9">
        <v>76.691999999999993</v>
      </c>
      <c r="J748" s="6">
        <v>0</v>
      </c>
      <c r="K748" s="6">
        <v>159.5</v>
      </c>
      <c r="L748" s="6">
        <v>1994</v>
      </c>
      <c r="M748" s="6">
        <v>2153.5</v>
      </c>
      <c r="N748" s="10" t="s">
        <v>86</v>
      </c>
      <c r="O748" s="10" t="s">
        <v>163</v>
      </c>
      <c r="P748" s="11" t="s">
        <v>32</v>
      </c>
      <c r="Q748" s="11" t="s">
        <v>37</v>
      </c>
      <c r="R748" s="1">
        <v>42370</v>
      </c>
      <c r="S748" s="1">
        <v>42593</v>
      </c>
      <c r="T748" s="12" t="s">
        <v>25</v>
      </c>
      <c r="U748" s="13" t="s">
        <v>373</v>
      </c>
      <c r="V748" s="13" t="s">
        <v>131</v>
      </c>
      <c r="W748" t="s">
        <v>210</v>
      </c>
      <c r="X748" s="16" t="str">
        <f t="shared" si="141"/>
        <v xml:space="preserve">Mindshare (Switzerland) - CHE - Mazda - 2016_CX_3_April_2016 - </v>
      </c>
      <c r="Y748" s="17" t="s">
        <v>410</v>
      </c>
      <c r="Z748" s="16" t="str">
        <f t="shared" si="142"/>
        <v>Mindshare (Switzerland)</v>
      </c>
      <c r="AA748" s="16" t="str">
        <f t="shared" si="143"/>
        <v>Mindshare (Switzerland) - CHE - Mazda</v>
      </c>
      <c r="AB748" s="16" t="str">
        <f t="shared" si="144"/>
        <v>Xaxis Mobile_XAXIS-XM-MRT-F</v>
      </c>
      <c r="AC748" s="16" t="str">
        <f>VLOOKUP($U748,Sheet3!$A$1:$D$438,3,FALSE)</f>
        <v>19.04.2016</v>
      </c>
      <c r="AD748" s="16" t="str">
        <f>VLOOKUP($U748,Sheet3!$A$1:$D$438,4,FALSE)</f>
        <v>08.05.2016</v>
      </c>
      <c r="AE748" s="20" t="str">
        <f t="shared" si="145"/>
        <v>Xaxis Mobile_XAXIS-XM-MRT-F_April 2016</v>
      </c>
      <c r="AF748" s="20" t="s">
        <v>416</v>
      </c>
      <c r="AG748" s="20" t="str">
        <f t="shared" si="146"/>
        <v>Xaxis Mobile</v>
      </c>
      <c r="AH748" s="20" t="s">
        <v>420</v>
      </c>
      <c r="AI748" s="21">
        <f t="shared" si="151"/>
        <v>26.000104313357326</v>
      </c>
      <c r="AJ748" s="21">
        <f t="shared" si="152"/>
        <v>1994</v>
      </c>
      <c r="AK748" s="22">
        <f t="shared" si="153"/>
        <v>76692</v>
      </c>
      <c r="AL748" s="20" t="s">
        <v>683</v>
      </c>
      <c r="AM748" s="20">
        <f>$AJ748*VLOOKUP($AL748,Sheet2!$C$1:$D$66,2,FALSE)</f>
        <v>618.14</v>
      </c>
    </row>
    <row r="749" spans="1:39" x14ac:dyDescent="0.25">
      <c r="A749" s="1">
        <v>42494</v>
      </c>
      <c r="B749" s="2">
        <v>18563</v>
      </c>
      <c r="C749" s="3">
        <v>0</v>
      </c>
      <c r="D749" s="4">
        <v>6</v>
      </c>
      <c r="E749" s="5" t="s">
        <v>46</v>
      </c>
      <c r="F749" s="6">
        <v>301.88</v>
      </c>
      <c r="G749" s="7" t="s">
        <v>22</v>
      </c>
      <c r="H749" s="8" t="s">
        <v>23</v>
      </c>
      <c r="I749" s="9">
        <v>31.338000000000001</v>
      </c>
      <c r="J749" s="6">
        <v>0</v>
      </c>
      <c r="K749" s="6">
        <v>65.2</v>
      </c>
      <c r="L749" s="6">
        <v>814.8</v>
      </c>
      <c r="M749" s="6">
        <v>880</v>
      </c>
      <c r="N749" s="10" t="s">
        <v>86</v>
      </c>
      <c r="O749" s="10" t="s">
        <v>163</v>
      </c>
      <c r="P749" s="11" t="s">
        <v>32</v>
      </c>
      <c r="Q749" s="11" t="s">
        <v>37</v>
      </c>
      <c r="R749" s="1">
        <v>42370</v>
      </c>
      <c r="S749" s="1">
        <v>42593</v>
      </c>
      <c r="T749" s="12" t="s">
        <v>25</v>
      </c>
      <c r="U749" s="13" t="s">
        <v>373</v>
      </c>
      <c r="V749" s="13" t="s">
        <v>131</v>
      </c>
      <c r="W749" t="s">
        <v>210</v>
      </c>
      <c r="X749" s="16" t="str">
        <f t="shared" si="141"/>
        <v xml:space="preserve">Mindshare (Switzerland) - CHE - Mazda - 2016_CX_3_April_2016 - </v>
      </c>
      <c r="Y749" s="17" t="s">
        <v>410</v>
      </c>
      <c r="Z749" s="16" t="str">
        <f t="shared" si="142"/>
        <v>Mindshare (Switzerland)</v>
      </c>
      <c r="AA749" s="16" t="str">
        <f t="shared" si="143"/>
        <v>Mindshare (Switzerland) - CHE - Mazda</v>
      </c>
      <c r="AB749" s="16" t="str">
        <f t="shared" si="144"/>
        <v>Xaxis Mobile_XAXIS-XM-MRT-I</v>
      </c>
      <c r="AC749" s="16" t="str">
        <f>VLOOKUP($U749,Sheet3!$A$1:$D$438,3,FALSE)</f>
        <v>19.04.2016</v>
      </c>
      <c r="AD749" s="16" t="str">
        <f>VLOOKUP($U749,Sheet3!$A$1:$D$438,4,FALSE)</f>
        <v>08.05.2016</v>
      </c>
      <c r="AE749" s="20" t="str">
        <f t="shared" si="145"/>
        <v>Xaxis Mobile_XAXIS-XM-MRT-I_April 2016</v>
      </c>
      <c r="AF749" s="20" t="s">
        <v>416</v>
      </c>
      <c r="AG749" s="20" t="str">
        <f t="shared" si="146"/>
        <v>Xaxis Mobile</v>
      </c>
      <c r="AH749" s="20" t="s">
        <v>420</v>
      </c>
      <c r="AI749" s="21">
        <f t="shared" si="151"/>
        <v>26.000382921692513</v>
      </c>
      <c r="AJ749" s="21">
        <f t="shared" si="152"/>
        <v>814.8</v>
      </c>
      <c r="AK749" s="22">
        <f t="shared" si="153"/>
        <v>31338</v>
      </c>
      <c r="AL749" s="20" t="s">
        <v>683</v>
      </c>
      <c r="AM749" s="20">
        <f>$AJ749*VLOOKUP($AL749,Sheet2!$C$1:$D$66,2,FALSE)</f>
        <v>252.58799999999999</v>
      </c>
    </row>
    <row r="750" spans="1:39" x14ac:dyDescent="0.25">
      <c r="A750" s="1">
        <v>42494</v>
      </c>
      <c r="B750" s="2">
        <v>18564</v>
      </c>
      <c r="C750" s="3">
        <v>0</v>
      </c>
      <c r="D750" s="4">
        <v>1</v>
      </c>
      <c r="E750" s="5" t="s">
        <v>47</v>
      </c>
      <c r="F750" s="6">
        <v>0</v>
      </c>
      <c r="G750" s="7" t="s">
        <v>22</v>
      </c>
      <c r="H750" s="8" t="s">
        <v>23</v>
      </c>
      <c r="I750" s="9">
        <v>20.183</v>
      </c>
      <c r="J750" s="6">
        <v>0</v>
      </c>
      <c r="K750" s="6">
        <v>58.15</v>
      </c>
      <c r="L750" s="6">
        <v>726.6</v>
      </c>
      <c r="M750" s="6">
        <v>784.75</v>
      </c>
      <c r="N750" s="10" t="s">
        <v>80</v>
      </c>
      <c r="O750" s="10" t="s">
        <v>163</v>
      </c>
      <c r="P750" s="11" t="s">
        <v>32</v>
      </c>
      <c r="Q750" s="11" t="s">
        <v>37</v>
      </c>
      <c r="R750" s="1">
        <v>42370</v>
      </c>
      <c r="S750" s="1">
        <v>42593</v>
      </c>
      <c r="T750" s="12" t="s">
        <v>25</v>
      </c>
      <c r="U750" s="13" t="s">
        <v>391</v>
      </c>
      <c r="V750" s="13" t="s">
        <v>131</v>
      </c>
      <c r="W750" t="s">
        <v>213</v>
      </c>
      <c r="X750" s="16" t="str">
        <f t="shared" si="141"/>
        <v xml:space="preserve">Mindshare (Switzerland) - CHE - VOLVO - 2016_XC_90_Twin_Engine - </v>
      </c>
      <c r="Y750" s="17" t="s">
        <v>410</v>
      </c>
      <c r="Z750" s="16" t="str">
        <f t="shared" si="142"/>
        <v>Mindshare (Switzerland)</v>
      </c>
      <c r="AA750" s="16" t="str">
        <f t="shared" si="143"/>
        <v>Mindshare (Switzerland) - CHE - VOLVO</v>
      </c>
      <c r="AB750" s="16" t="str">
        <f t="shared" si="144"/>
        <v>Xaxis Mobile_XAXIS-XM-RICH-D</v>
      </c>
      <c r="AC750" s="16" t="str">
        <f>VLOOKUP($U750,Sheet3!$A$1:$D$438,3,FALSE)</f>
        <v>20.04.2016</v>
      </c>
      <c r="AD750" s="16" t="str">
        <f>VLOOKUP($U750,Sheet3!$A$1:$D$438,4,FALSE)</f>
        <v>05.06.2016</v>
      </c>
      <c r="AE750" s="20" t="str">
        <f t="shared" si="145"/>
        <v>Xaxis Mobile_XAXIS-XM-RICH-D_April 2016</v>
      </c>
      <c r="AF750" s="20" t="s">
        <v>416</v>
      </c>
      <c r="AG750" s="20" t="str">
        <f t="shared" si="146"/>
        <v>Xaxis Mobile</v>
      </c>
      <c r="AH750" s="20" t="s">
        <v>420</v>
      </c>
      <c r="AI750" s="21">
        <f t="shared" si="151"/>
        <v>36.000594559778037</v>
      </c>
      <c r="AJ750" s="21">
        <f t="shared" si="152"/>
        <v>726.6</v>
      </c>
      <c r="AK750" s="22">
        <f t="shared" si="153"/>
        <v>20183</v>
      </c>
      <c r="AL750" s="20" t="s">
        <v>680</v>
      </c>
      <c r="AM750" s="20">
        <f>$AJ750*VLOOKUP($AL750,Sheet2!$C$1:$D$66,2,FALSE)</f>
        <v>414.16199999999998</v>
      </c>
    </row>
    <row r="751" spans="1:39" x14ac:dyDescent="0.25">
      <c r="A751" s="1">
        <v>42494</v>
      </c>
      <c r="B751" s="2">
        <v>18564</v>
      </c>
      <c r="C751" s="3">
        <v>0</v>
      </c>
      <c r="D751" s="4">
        <v>2</v>
      </c>
      <c r="E751" s="5" t="s">
        <v>49</v>
      </c>
      <c r="F751" s="6">
        <v>0</v>
      </c>
      <c r="G751" s="7" t="s">
        <v>22</v>
      </c>
      <c r="H751" s="8" t="s">
        <v>23</v>
      </c>
      <c r="I751" s="9">
        <v>6.0069999999999997</v>
      </c>
      <c r="J751" s="6">
        <v>0</v>
      </c>
      <c r="K751" s="6">
        <v>17.3</v>
      </c>
      <c r="L751" s="6">
        <v>216.25</v>
      </c>
      <c r="M751" s="6">
        <v>233.55</v>
      </c>
      <c r="N751" s="10" t="s">
        <v>80</v>
      </c>
      <c r="O751" s="10" t="s">
        <v>163</v>
      </c>
      <c r="P751" s="11" t="s">
        <v>32</v>
      </c>
      <c r="Q751" s="11" t="s">
        <v>37</v>
      </c>
      <c r="R751" s="1">
        <v>42370</v>
      </c>
      <c r="S751" s="1">
        <v>42593</v>
      </c>
      <c r="T751" s="12" t="s">
        <v>25</v>
      </c>
      <c r="U751" s="13" t="s">
        <v>391</v>
      </c>
      <c r="V751" s="13" t="s">
        <v>131</v>
      </c>
      <c r="W751" t="s">
        <v>213</v>
      </c>
      <c r="X751" s="16" t="str">
        <f t="shared" si="141"/>
        <v xml:space="preserve">Mindshare (Switzerland) - CHE - VOLVO - 2016_XC_90_Twin_Engine - </v>
      </c>
      <c r="Y751" s="17" t="s">
        <v>410</v>
      </c>
      <c r="Z751" s="16" t="str">
        <f t="shared" si="142"/>
        <v>Mindshare (Switzerland)</v>
      </c>
      <c r="AA751" s="16" t="str">
        <f t="shared" si="143"/>
        <v>Mindshare (Switzerland) - CHE - VOLVO</v>
      </c>
      <c r="AB751" s="16" t="str">
        <f t="shared" si="144"/>
        <v>Xaxis Mobile_XAXIS-XM-RICH-F</v>
      </c>
      <c r="AC751" s="16" t="str">
        <f>VLOOKUP($U751,Sheet3!$A$1:$D$438,3,FALSE)</f>
        <v>20.04.2016</v>
      </c>
      <c r="AD751" s="16" t="str">
        <f>VLOOKUP($U751,Sheet3!$A$1:$D$438,4,FALSE)</f>
        <v>05.06.2016</v>
      </c>
      <c r="AE751" s="20" t="str">
        <f t="shared" si="145"/>
        <v>Xaxis Mobile_XAXIS-XM-RICH-F_April 2016</v>
      </c>
      <c r="AF751" s="20" t="s">
        <v>416</v>
      </c>
      <c r="AG751" s="20" t="str">
        <f t="shared" si="146"/>
        <v>Xaxis Mobile</v>
      </c>
      <c r="AH751" s="20" t="s">
        <v>420</v>
      </c>
      <c r="AI751" s="21">
        <f t="shared" si="151"/>
        <v>35.999667055102378</v>
      </c>
      <c r="AJ751" s="21">
        <f t="shared" si="152"/>
        <v>216.25</v>
      </c>
      <c r="AK751" s="22">
        <f t="shared" si="153"/>
        <v>6007</v>
      </c>
      <c r="AL751" s="20" t="s">
        <v>680</v>
      </c>
      <c r="AM751" s="20">
        <f>$AJ751*VLOOKUP($AL751,Sheet2!$C$1:$D$66,2,FALSE)</f>
        <v>123.26249999999999</v>
      </c>
    </row>
    <row r="752" spans="1:39" x14ac:dyDescent="0.25">
      <c r="A752" s="1">
        <v>42494</v>
      </c>
      <c r="B752" s="2">
        <v>18564</v>
      </c>
      <c r="C752" s="3">
        <v>0</v>
      </c>
      <c r="D752" s="4">
        <v>3</v>
      </c>
      <c r="E752" s="5" t="s">
        <v>122</v>
      </c>
      <c r="F752" s="6">
        <v>0</v>
      </c>
      <c r="G752" s="7" t="s">
        <v>22</v>
      </c>
      <c r="H752" s="8" t="s">
        <v>23</v>
      </c>
      <c r="I752" s="9">
        <v>1.2769999999999999</v>
      </c>
      <c r="J752" s="6">
        <v>0</v>
      </c>
      <c r="K752" s="6">
        <v>3.7</v>
      </c>
      <c r="L752" s="6">
        <v>45.95</v>
      </c>
      <c r="M752" s="6">
        <v>49.65</v>
      </c>
      <c r="N752" s="10" t="s">
        <v>80</v>
      </c>
      <c r="O752" s="10" t="s">
        <v>163</v>
      </c>
      <c r="P752" s="11" t="s">
        <v>32</v>
      </c>
      <c r="Q752" s="11" t="s">
        <v>37</v>
      </c>
      <c r="R752" s="1">
        <v>42370</v>
      </c>
      <c r="S752" s="1">
        <v>42593</v>
      </c>
      <c r="T752" s="12" t="s">
        <v>25</v>
      </c>
      <c r="U752" s="13" t="s">
        <v>391</v>
      </c>
      <c r="V752" s="13" t="s">
        <v>131</v>
      </c>
      <c r="W752" t="s">
        <v>213</v>
      </c>
      <c r="X752" s="16" t="str">
        <f t="shared" si="141"/>
        <v xml:space="preserve">Mindshare (Switzerland) - CHE - VOLVO - 2016_XC_90_Twin_Engine - </v>
      </c>
      <c r="Y752" s="17" t="s">
        <v>410</v>
      </c>
      <c r="Z752" s="16" t="str">
        <f t="shared" si="142"/>
        <v>Mindshare (Switzerland)</v>
      </c>
      <c r="AA752" s="16" t="str">
        <f t="shared" si="143"/>
        <v>Mindshare (Switzerland) - CHE - VOLVO</v>
      </c>
      <c r="AB752" s="16" t="str">
        <f t="shared" si="144"/>
        <v>Xaxis Mobile_XAXIS-XM-RICH-I</v>
      </c>
      <c r="AC752" s="16" t="str">
        <f>VLOOKUP($U752,Sheet3!$A$1:$D$438,3,FALSE)</f>
        <v>20.04.2016</v>
      </c>
      <c r="AD752" s="16" t="str">
        <f>VLOOKUP($U752,Sheet3!$A$1:$D$438,4,FALSE)</f>
        <v>05.06.2016</v>
      </c>
      <c r="AE752" s="20" t="str">
        <f t="shared" si="145"/>
        <v>Xaxis Mobile_XAXIS-XM-RICH-I_April 2016</v>
      </c>
      <c r="AF752" s="20" t="s">
        <v>416</v>
      </c>
      <c r="AG752" s="20" t="str">
        <f t="shared" si="146"/>
        <v>Xaxis Mobile</v>
      </c>
      <c r="AH752" s="20" t="s">
        <v>420</v>
      </c>
      <c r="AI752" s="21">
        <f t="shared" si="151"/>
        <v>35.982772122161322</v>
      </c>
      <c r="AJ752" s="21">
        <f t="shared" si="152"/>
        <v>45.95</v>
      </c>
      <c r="AK752" s="22">
        <f t="shared" si="153"/>
        <v>1277</v>
      </c>
      <c r="AL752" s="20" t="s">
        <v>680</v>
      </c>
      <c r="AM752" s="20">
        <f>$AJ752*VLOOKUP($AL752,Sheet2!$C$1:$D$66,2,FALSE)</f>
        <v>26.191499999999998</v>
      </c>
    </row>
    <row r="753" spans="1:39" x14ac:dyDescent="0.25">
      <c r="A753" s="1">
        <v>42494</v>
      </c>
      <c r="B753" s="2">
        <v>18564</v>
      </c>
      <c r="C753" s="3">
        <v>0</v>
      </c>
      <c r="D753" s="4">
        <v>10</v>
      </c>
      <c r="E753" s="5" t="s">
        <v>53</v>
      </c>
      <c r="F753" s="6">
        <v>147.29</v>
      </c>
      <c r="G753" s="7" t="s">
        <v>22</v>
      </c>
      <c r="H753" s="8" t="s">
        <v>23</v>
      </c>
      <c r="I753" s="9">
        <v>23.135000000000002</v>
      </c>
      <c r="J753" s="6">
        <v>0</v>
      </c>
      <c r="K753" s="6">
        <v>35.15</v>
      </c>
      <c r="L753" s="6">
        <v>439.55</v>
      </c>
      <c r="M753" s="6">
        <v>474.7</v>
      </c>
      <c r="N753" s="10" t="s">
        <v>80</v>
      </c>
      <c r="O753" s="10" t="s">
        <v>163</v>
      </c>
      <c r="P753" s="11" t="s">
        <v>32</v>
      </c>
      <c r="Q753" s="11" t="s">
        <v>52</v>
      </c>
      <c r="R753" s="1">
        <v>42370</v>
      </c>
      <c r="S753" s="1">
        <v>42593</v>
      </c>
      <c r="T753" s="12" t="s">
        <v>25</v>
      </c>
      <c r="U753" s="13" t="s">
        <v>391</v>
      </c>
      <c r="V753" s="13" t="s">
        <v>131</v>
      </c>
      <c r="W753" t="s">
        <v>213</v>
      </c>
      <c r="X753" s="16" t="str">
        <f t="shared" si="141"/>
        <v xml:space="preserve">Mindshare (Switzerland) - CHE - VOLVO - 2016_XC_90_Twin_Engine - </v>
      </c>
      <c r="Y753" s="17" t="s">
        <v>410</v>
      </c>
      <c r="Z753" s="16" t="str">
        <f t="shared" si="142"/>
        <v>Mindshare (Switzerland)</v>
      </c>
      <c r="AA753" s="16" t="str">
        <f t="shared" si="143"/>
        <v>Mindshare (Switzerland) - CHE - VOLVO</v>
      </c>
      <c r="AB753" s="16" t="str">
        <f t="shared" si="144"/>
        <v>Xaxis Premium_XAXIS-XP-HP-D</v>
      </c>
      <c r="AC753" s="16" t="str">
        <f>VLOOKUP($U753,Sheet3!$A$1:$D$438,3,FALSE)</f>
        <v>20.04.2016</v>
      </c>
      <c r="AD753" s="16" t="str">
        <f>VLOOKUP($U753,Sheet3!$A$1:$D$438,4,FALSE)</f>
        <v>05.06.2016</v>
      </c>
      <c r="AE753" s="20" t="str">
        <f t="shared" si="145"/>
        <v>Xaxis Premium_XAXIS-XP-HP-D_April 2016</v>
      </c>
      <c r="AF753" s="20" t="s">
        <v>415</v>
      </c>
      <c r="AG753" s="20" t="str">
        <f t="shared" si="146"/>
        <v>Xaxis Premium</v>
      </c>
      <c r="AH753" s="20" t="s">
        <v>420</v>
      </c>
      <c r="AI753" s="21">
        <f t="shared" si="151"/>
        <v>18.999351631726821</v>
      </c>
      <c r="AJ753" s="21">
        <f t="shared" si="152"/>
        <v>439.55</v>
      </c>
      <c r="AK753" s="22">
        <f t="shared" si="153"/>
        <v>23135</v>
      </c>
      <c r="AL753" s="20" t="s">
        <v>678</v>
      </c>
      <c r="AM753" s="20">
        <f>$AJ753*VLOOKUP($AL753,Sheet2!$C$1:$D$66,2,FALSE)</f>
        <v>188.97670657361729</v>
      </c>
    </row>
    <row r="754" spans="1:39" x14ac:dyDescent="0.25">
      <c r="A754" s="1">
        <v>42494</v>
      </c>
      <c r="B754" s="2">
        <v>18564</v>
      </c>
      <c r="C754" s="3">
        <v>0</v>
      </c>
      <c r="D754" s="4">
        <v>11</v>
      </c>
      <c r="E754" s="5" t="s">
        <v>59</v>
      </c>
      <c r="F754" s="6">
        <v>20.07</v>
      </c>
      <c r="G754" s="7" t="s">
        <v>22</v>
      </c>
      <c r="H754" s="8" t="s">
        <v>23</v>
      </c>
      <c r="I754" s="9">
        <v>3.4710000000000001</v>
      </c>
      <c r="J754" s="6">
        <v>0</v>
      </c>
      <c r="K754" s="6">
        <v>5.3</v>
      </c>
      <c r="L754" s="6">
        <v>65.95</v>
      </c>
      <c r="M754" s="6">
        <v>71.25</v>
      </c>
      <c r="N754" s="10" t="s">
        <v>80</v>
      </c>
      <c r="O754" s="10" t="s">
        <v>163</v>
      </c>
      <c r="P754" s="11" t="s">
        <v>32</v>
      </c>
      <c r="Q754" s="11" t="s">
        <v>52</v>
      </c>
      <c r="R754" s="1">
        <v>42370</v>
      </c>
      <c r="S754" s="1">
        <v>42593</v>
      </c>
      <c r="T754" s="12" t="s">
        <v>25</v>
      </c>
      <c r="U754" s="13" t="s">
        <v>391</v>
      </c>
      <c r="V754" s="13" t="s">
        <v>131</v>
      </c>
      <c r="W754" t="s">
        <v>213</v>
      </c>
      <c r="X754" s="16" t="str">
        <f t="shared" si="141"/>
        <v xml:space="preserve">Mindshare (Switzerland) - CHE - VOLVO - 2016_XC_90_Twin_Engine - </v>
      </c>
      <c r="Y754" s="17" t="s">
        <v>410</v>
      </c>
      <c r="Z754" s="16" t="str">
        <f t="shared" si="142"/>
        <v>Mindshare (Switzerland)</v>
      </c>
      <c r="AA754" s="16" t="str">
        <f t="shared" si="143"/>
        <v>Mindshare (Switzerland) - CHE - VOLVO</v>
      </c>
      <c r="AB754" s="16" t="str">
        <f t="shared" si="144"/>
        <v>Xaxis Premium_XAXIS-XP-HP-F</v>
      </c>
      <c r="AC754" s="16" t="str">
        <f>VLOOKUP($U754,Sheet3!$A$1:$D$438,3,FALSE)</f>
        <v>20.04.2016</v>
      </c>
      <c r="AD754" s="16" t="str">
        <f>VLOOKUP($U754,Sheet3!$A$1:$D$438,4,FALSE)</f>
        <v>05.06.2016</v>
      </c>
      <c r="AE754" s="20" t="str">
        <f t="shared" si="145"/>
        <v>Xaxis Premium_XAXIS-XP-HP-F_April 2016</v>
      </c>
      <c r="AF754" s="20" t="s">
        <v>415</v>
      </c>
      <c r="AG754" s="20" t="str">
        <f t="shared" si="146"/>
        <v>Xaxis Premium</v>
      </c>
      <c r="AH754" s="20" t="s">
        <v>420</v>
      </c>
      <c r="AI754" s="21">
        <f t="shared" si="151"/>
        <v>19.000288101411698</v>
      </c>
      <c r="AJ754" s="21">
        <f t="shared" si="152"/>
        <v>65.95</v>
      </c>
      <c r="AK754" s="22">
        <f t="shared" si="153"/>
        <v>3471</v>
      </c>
      <c r="AL754" s="20" t="s">
        <v>678</v>
      </c>
      <c r="AM754" s="20">
        <f>$AJ754*VLOOKUP($AL754,Sheet2!$C$1:$D$66,2,FALSE)</f>
        <v>28.354029799863635</v>
      </c>
    </row>
    <row r="755" spans="1:39" x14ac:dyDescent="0.25">
      <c r="A755" s="1">
        <v>42494</v>
      </c>
      <c r="B755" s="2">
        <v>18564</v>
      </c>
      <c r="C755" s="3">
        <v>0</v>
      </c>
      <c r="D755" s="4">
        <v>12</v>
      </c>
      <c r="E755" s="5" t="s">
        <v>60</v>
      </c>
      <c r="F755" s="6">
        <v>7.65</v>
      </c>
      <c r="G755" s="7" t="s">
        <v>22</v>
      </c>
      <c r="H755" s="8" t="s">
        <v>23</v>
      </c>
      <c r="I755" s="9">
        <v>1.1319999999999999</v>
      </c>
      <c r="J755" s="6">
        <v>0</v>
      </c>
      <c r="K755" s="6">
        <v>1.7</v>
      </c>
      <c r="L755" s="6">
        <v>21.5</v>
      </c>
      <c r="M755" s="6">
        <v>23.2</v>
      </c>
      <c r="N755" s="10" t="s">
        <v>80</v>
      </c>
      <c r="O755" s="10" t="s">
        <v>163</v>
      </c>
      <c r="P755" s="11" t="s">
        <v>32</v>
      </c>
      <c r="Q755" s="11" t="s">
        <v>52</v>
      </c>
      <c r="R755" s="1">
        <v>42370</v>
      </c>
      <c r="S755" s="1">
        <v>42593</v>
      </c>
      <c r="T755" s="12" t="s">
        <v>25</v>
      </c>
      <c r="U755" s="13" t="s">
        <v>391</v>
      </c>
      <c r="V755" s="13" t="s">
        <v>131</v>
      </c>
      <c r="W755" t="s">
        <v>213</v>
      </c>
      <c r="X755" s="16" t="str">
        <f t="shared" si="141"/>
        <v xml:space="preserve">Mindshare (Switzerland) - CHE - VOLVO - 2016_XC_90_Twin_Engine - </v>
      </c>
      <c r="Y755" s="17" t="s">
        <v>410</v>
      </c>
      <c r="Z755" s="16" t="str">
        <f t="shared" si="142"/>
        <v>Mindshare (Switzerland)</v>
      </c>
      <c r="AA755" s="16" t="str">
        <f t="shared" si="143"/>
        <v>Mindshare (Switzerland) - CHE - VOLVO</v>
      </c>
      <c r="AB755" s="16" t="str">
        <f t="shared" si="144"/>
        <v>Xaxis Premium_XAXIS-XP-HP-I</v>
      </c>
      <c r="AC755" s="16" t="str">
        <f>VLOOKUP($U755,Sheet3!$A$1:$D$438,3,FALSE)</f>
        <v>20.04.2016</v>
      </c>
      <c r="AD755" s="16" t="str">
        <f>VLOOKUP($U755,Sheet3!$A$1:$D$438,4,FALSE)</f>
        <v>05.06.2016</v>
      </c>
      <c r="AE755" s="20" t="str">
        <f t="shared" si="145"/>
        <v>Xaxis Premium_XAXIS-XP-HP-I_April 2016</v>
      </c>
      <c r="AF755" s="20" t="s">
        <v>415</v>
      </c>
      <c r="AG755" s="20" t="str">
        <f t="shared" si="146"/>
        <v>Xaxis Premium</v>
      </c>
      <c r="AH755" s="20" t="s">
        <v>420</v>
      </c>
      <c r="AI755" s="21">
        <f t="shared" si="151"/>
        <v>18.992932862190813</v>
      </c>
      <c r="AJ755" s="21">
        <f t="shared" si="152"/>
        <v>21.5</v>
      </c>
      <c r="AK755" s="22">
        <f t="shared" si="153"/>
        <v>1132</v>
      </c>
      <c r="AL755" s="20" t="s">
        <v>678</v>
      </c>
      <c r="AM755" s="20">
        <f>$AJ755*VLOOKUP($AL755,Sheet2!$C$1:$D$66,2,FALSE)</f>
        <v>9.2435426944210484</v>
      </c>
    </row>
    <row r="756" spans="1:39" x14ac:dyDescent="0.25">
      <c r="A756" s="1">
        <v>42494</v>
      </c>
      <c r="B756" s="2">
        <v>18564</v>
      </c>
      <c r="C756" s="3">
        <v>0</v>
      </c>
      <c r="D756" s="4">
        <v>7</v>
      </c>
      <c r="E756" s="5" t="s">
        <v>65</v>
      </c>
      <c r="F756" s="6">
        <v>121.04</v>
      </c>
      <c r="G756" s="7" t="s">
        <v>22</v>
      </c>
      <c r="H756" s="8" t="s">
        <v>23</v>
      </c>
      <c r="I756" s="9">
        <v>16.329999999999998</v>
      </c>
      <c r="J756" s="6">
        <v>0</v>
      </c>
      <c r="K756" s="6">
        <v>31.35</v>
      </c>
      <c r="L756" s="6">
        <v>391.9</v>
      </c>
      <c r="M756" s="6">
        <v>423.25</v>
      </c>
      <c r="N756" s="10" t="s">
        <v>80</v>
      </c>
      <c r="O756" s="10" t="s">
        <v>163</v>
      </c>
      <c r="P756" s="11" t="s">
        <v>32</v>
      </c>
      <c r="Q756" s="11" t="s">
        <v>52</v>
      </c>
      <c r="R756" s="1">
        <v>42370</v>
      </c>
      <c r="S756" s="1">
        <v>42593</v>
      </c>
      <c r="T756" s="12" t="s">
        <v>25</v>
      </c>
      <c r="U756" s="13" t="s">
        <v>391</v>
      </c>
      <c r="V756" s="13" t="s">
        <v>131</v>
      </c>
      <c r="W756" t="s">
        <v>213</v>
      </c>
      <c r="X756" s="16" t="str">
        <f t="shared" si="141"/>
        <v xml:space="preserve">Mindshare (Switzerland) - CHE - VOLVO - 2016_XC_90_Twin_Engine - </v>
      </c>
      <c r="Y756" s="17" t="s">
        <v>410</v>
      </c>
      <c r="Z756" s="16" t="str">
        <f t="shared" si="142"/>
        <v>Mindshare (Switzerland)</v>
      </c>
      <c r="AA756" s="16" t="str">
        <f t="shared" si="143"/>
        <v>Mindshare (Switzerland) - CHE - VOLVO</v>
      </c>
      <c r="AB756" s="16" t="str">
        <f t="shared" si="144"/>
        <v>Xaxis Premium_XAXIS-XP-WB-D</v>
      </c>
      <c r="AC756" s="16" t="str">
        <f>VLOOKUP($U756,Sheet3!$A$1:$D$438,3,FALSE)</f>
        <v>20.04.2016</v>
      </c>
      <c r="AD756" s="16" t="str">
        <f>VLOOKUP($U756,Sheet3!$A$1:$D$438,4,FALSE)</f>
        <v>05.06.2016</v>
      </c>
      <c r="AE756" s="20" t="str">
        <f t="shared" si="145"/>
        <v>Xaxis Premium_XAXIS-XP-WB-D_April 2016</v>
      </c>
      <c r="AF756" s="20" t="s">
        <v>415</v>
      </c>
      <c r="AG756" s="20" t="str">
        <f t="shared" si="146"/>
        <v>Xaxis Premium</v>
      </c>
      <c r="AH756" s="20" t="s">
        <v>420</v>
      </c>
      <c r="AI756" s="21">
        <f t="shared" si="151"/>
        <v>23.998775260257197</v>
      </c>
      <c r="AJ756" s="21">
        <f t="shared" si="152"/>
        <v>391.9</v>
      </c>
      <c r="AK756" s="22">
        <f t="shared" si="153"/>
        <v>16329.999999999998</v>
      </c>
      <c r="AL756" s="20" t="s">
        <v>677</v>
      </c>
      <c r="AM756" s="20">
        <f>$AJ756*VLOOKUP($AL756,Sheet2!$C$1:$D$66,2,FALSE)</f>
        <v>194.01742288350547</v>
      </c>
    </row>
    <row r="757" spans="1:39" x14ac:dyDescent="0.25">
      <c r="A757" s="1">
        <v>42494</v>
      </c>
      <c r="B757" s="2">
        <v>18564</v>
      </c>
      <c r="C757" s="3">
        <v>0</v>
      </c>
      <c r="D757" s="4">
        <v>8</v>
      </c>
      <c r="E757" s="5" t="s">
        <v>69</v>
      </c>
      <c r="F757" s="6">
        <v>27.87</v>
      </c>
      <c r="G757" s="7" t="s">
        <v>22</v>
      </c>
      <c r="H757" s="8" t="s">
        <v>23</v>
      </c>
      <c r="I757" s="9">
        <v>4.6340000000000003</v>
      </c>
      <c r="J757" s="6">
        <v>0</v>
      </c>
      <c r="K757" s="6">
        <v>8.9</v>
      </c>
      <c r="L757" s="6">
        <v>111.2</v>
      </c>
      <c r="M757" s="6">
        <v>120.1</v>
      </c>
      <c r="N757" s="10" t="s">
        <v>80</v>
      </c>
      <c r="O757" s="10" t="s">
        <v>163</v>
      </c>
      <c r="P757" s="11" t="s">
        <v>32</v>
      </c>
      <c r="Q757" s="11" t="s">
        <v>52</v>
      </c>
      <c r="R757" s="1">
        <v>42370</v>
      </c>
      <c r="S757" s="1">
        <v>42593</v>
      </c>
      <c r="T757" s="12" t="s">
        <v>25</v>
      </c>
      <c r="U757" s="13" t="s">
        <v>391</v>
      </c>
      <c r="V757" s="13" t="s">
        <v>131</v>
      </c>
      <c r="W757" t="s">
        <v>213</v>
      </c>
      <c r="X757" s="16" t="str">
        <f t="shared" ref="X757:X820" si="154">CONCATENATE(W757," - ","2016_",U757," - ")</f>
        <v xml:space="preserve">Mindshare (Switzerland) - CHE - VOLVO - 2016_XC_90_Twin_Engine - </v>
      </c>
      <c r="Y757" s="17" t="s">
        <v>410</v>
      </c>
      <c r="Z757" s="16" t="str">
        <f t="shared" ref="Z757:Z820" si="155">O757</f>
        <v>Mindshare (Switzerland)</v>
      </c>
      <c r="AA757" s="16" t="str">
        <f t="shared" ref="AA757:AA820" si="156">W757</f>
        <v>Mindshare (Switzerland) - CHE - VOLVO</v>
      </c>
      <c r="AB757" s="16" t="str">
        <f t="shared" ref="AB757:AB820" si="157">CONCATENATE(Q757,"_",E757)</f>
        <v>Xaxis Premium_XAXIS-XP-WB-F</v>
      </c>
      <c r="AC757" s="16" t="str">
        <f>VLOOKUP($U757,Sheet3!$A$1:$D$438,3,FALSE)</f>
        <v>20.04.2016</v>
      </c>
      <c r="AD757" s="16" t="str">
        <f>VLOOKUP($U757,Sheet3!$A$1:$D$438,4,FALSE)</f>
        <v>05.06.2016</v>
      </c>
      <c r="AE757" s="20" t="str">
        <f t="shared" ref="AE757:AE820" si="158">CONCATENATE(AB757,"_",V757)</f>
        <v>Xaxis Premium_XAXIS-XP-WB-F_April 2016</v>
      </c>
      <c r="AF757" s="20" t="s">
        <v>415</v>
      </c>
      <c r="AG757" s="20" t="str">
        <f t="shared" ref="AG757:AG820" si="159">Q757</f>
        <v>Xaxis Premium</v>
      </c>
      <c r="AH757" s="20" t="s">
        <v>420</v>
      </c>
      <c r="AI757" s="21">
        <f t="shared" si="151"/>
        <v>23.996547259387139</v>
      </c>
      <c r="AJ757" s="21">
        <f t="shared" si="152"/>
        <v>111.2</v>
      </c>
      <c r="AK757" s="22">
        <f t="shared" si="153"/>
        <v>4634</v>
      </c>
      <c r="AL757" s="20" t="s">
        <v>677</v>
      </c>
      <c r="AM757" s="20">
        <f>$AJ757*VLOOKUP($AL757,Sheet2!$C$1:$D$66,2,FALSE)</f>
        <v>55.051639256559859</v>
      </c>
    </row>
    <row r="758" spans="1:39" x14ac:dyDescent="0.25">
      <c r="A758" s="1">
        <v>42494</v>
      </c>
      <c r="B758" s="2">
        <v>18564</v>
      </c>
      <c r="C758" s="3">
        <v>0</v>
      </c>
      <c r="D758" s="4">
        <v>9</v>
      </c>
      <c r="E758" s="5" t="s">
        <v>70</v>
      </c>
      <c r="F758" s="6">
        <v>2.34</v>
      </c>
      <c r="G758" s="7" t="s">
        <v>22</v>
      </c>
      <c r="H758" s="8" t="s">
        <v>23</v>
      </c>
      <c r="I758" s="9">
        <v>0.41299999999999998</v>
      </c>
      <c r="J758" s="6">
        <v>0</v>
      </c>
      <c r="K758" s="6">
        <v>0.8</v>
      </c>
      <c r="L758" s="6">
        <v>9.9</v>
      </c>
      <c r="M758" s="6">
        <v>10.7</v>
      </c>
      <c r="N758" s="10" t="s">
        <v>80</v>
      </c>
      <c r="O758" s="10" t="s">
        <v>163</v>
      </c>
      <c r="P758" s="11" t="s">
        <v>32</v>
      </c>
      <c r="Q758" s="11" t="s">
        <v>52</v>
      </c>
      <c r="R758" s="1">
        <v>42370</v>
      </c>
      <c r="S758" s="1">
        <v>42593</v>
      </c>
      <c r="T758" s="12" t="s">
        <v>25</v>
      </c>
      <c r="U758" s="13" t="s">
        <v>391</v>
      </c>
      <c r="V758" s="13" t="s">
        <v>131</v>
      </c>
      <c r="W758" t="s">
        <v>213</v>
      </c>
      <c r="X758" s="16" t="str">
        <f t="shared" si="154"/>
        <v xml:space="preserve">Mindshare (Switzerland) - CHE - VOLVO - 2016_XC_90_Twin_Engine - </v>
      </c>
      <c r="Y758" s="17" t="s">
        <v>410</v>
      </c>
      <c r="Z758" s="16" t="str">
        <f t="shared" si="155"/>
        <v>Mindshare (Switzerland)</v>
      </c>
      <c r="AA758" s="16" t="str">
        <f t="shared" si="156"/>
        <v>Mindshare (Switzerland) - CHE - VOLVO</v>
      </c>
      <c r="AB758" s="16" t="str">
        <f t="shared" si="157"/>
        <v>Xaxis Premium_XAXIS-XP-WB-I</v>
      </c>
      <c r="AC758" s="16" t="str">
        <f>VLOOKUP($U758,Sheet3!$A$1:$D$438,3,FALSE)</f>
        <v>20.04.2016</v>
      </c>
      <c r="AD758" s="16" t="str">
        <f>VLOOKUP($U758,Sheet3!$A$1:$D$438,4,FALSE)</f>
        <v>05.06.2016</v>
      </c>
      <c r="AE758" s="20" t="str">
        <f t="shared" si="158"/>
        <v>Xaxis Premium_XAXIS-XP-WB-I_April 2016</v>
      </c>
      <c r="AF758" s="20" t="s">
        <v>415</v>
      </c>
      <c r="AG758" s="20" t="str">
        <f t="shared" si="159"/>
        <v>Xaxis Premium</v>
      </c>
      <c r="AH758" s="20" t="s">
        <v>420</v>
      </c>
      <c r="AI758" s="21">
        <f t="shared" si="151"/>
        <v>23.970944309927361</v>
      </c>
      <c r="AJ758" s="21">
        <f t="shared" si="152"/>
        <v>9.9</v>
      </c>
      <c r="AK758" s="22">
        <f t="shared" si="153"/>
        <v>413</v>
      </c>
      <c r="AL758" s="20" t="s">
        <v>677</v>
      </c>
      <c r="AM758" s="20">
        <f>$AJ758*VLOOKUP($AL758,Sheet2!$C$1:$D$66,2,FALSE)</f>
        <v>4.9011801136685484</v>
      </c>
    </row>
    <row r="759" spans="1:39" x14ac:dyDescent="0.25">
      <c r="A759" s="1">
        <v>42494</v>
      </c>
      <c r="B759" s="2">
        <v>18564</v>
      </c>
      <c r="C759" s="3">
        <v>0</v>
      </c>
      <c r="D759" s="4">
        <v>4</v>
      </c>
      <c r="E759" s="5" t="s">
        <v>72</v>
      </c>
      <c r="F759" s="6">
        <v>534.42999999999995</v>
      </c>
      <c r="G759" s="7" t="s">
        <v>22</v>
      </c>
      <c r="H759" s="8" t="s">
        <v>23</v>
      </c>
      <c r="I759" s="9">
        <v>31.614000000000001</v>
      </c>
      <c r="J759" s="6">
        <v>0</v>
      </c>
      <c r="K759" s="6">
        <v>73.349999999999994</v>
      </c>
      <c r="L759" s="6">
        <v>916.8</v>
      </c>
      <c r="M759" s="6">
        <v>990.15</v>
      </c>
      <c r="N759" s="10" t="s">
        <v>80</v>
      </c>
      <c r="O759" s="10" t="s">
        <v>163</v>
      </c>
      <c r="P759" s="11" t="s">
        <v>32</v>
      </c>
      <c r="Q759" s="11" t="s">
        <v>73</v>
      </c>
      <c r="R759" s="1">
        <v>42370</v>
      </c>
      <c r="S759" s="1">
        <v>42593</v>
      </c>
      <c r="T759" s="12" t="s">
        <v>25</v>
      </c>
      <c r="U759" s="13" t="s">
        <v>391</v>
      </c>
      <c r="V759" s="13" t="s">
        <v>131</v>
      </c>
      <c r="W759" t="s">
        <v>213</v>
      </c>
      <c r="X759" s="16" t="str">
        <f t="shared" si="154"/>
        <v xml:space="preserve">Mindshare (Switzerland) - CHE - VOLVO - 2016_XC_90_Twin_Engine - </v>
      </c>
      <c r="Y759" s="17" t="s">
        <v>410</v>
      </c>
      <c r="Z759" s="16" t="str">
        <f t="shared" si="155"/>
        <v>Mindshare (Switzerland)</v>
      </c>
      <c r="AA759" s="16" t="str">
        <f t="shared" si="156"/>
        <v>Mindshare (Switzerland) - CHE - VOLVO</v>
      </c>
      <c r="AB759" s="16" t="str">
        <f t="shared" si="157"/>
        <v>Xaxis TV_XAXIS-XT-ROLLS-D</v>
      </c>
      <c r="AC759" s="16" t="str">
        <f>VLOOKUP($U759,Sheet3!$A$1:$D$438,3,FALSE)</f>
        <v>20.04.2016</v>
      </c>
      <c r="AD759" s="16" t="str">
        <f>VLOOKUP($U759,Sheet3!$A$1:$D$438,4,FALSE)</f>
        <v>05.06.2016</v>
      </c>
      <c r="AE759" s="20" t="str">
        <f t="shared" si="158"/>
        <v>Xaxis TV_XAXIS-XT-ROLLS-D_April 2016</v>
      </c>
      <c r="AF759" s="20" t="s">
        <v>816</v>
      </c>
      <c r="AG759" s="20" t="str">
        <f t="shared" si="159"/>
        <v>Xaxis TV</v>
      </c>
      <c r="AH759" s="20" t="s">
        <v>420</v>
      </c>
      <c r="AI759" s="21">
        <f t="shared" si="151"/>
        <v>28.999810210666158</v>
      </c>
      <c r="AJ759" s="21">
        <f t="shared" si="152"/>
        <v>916.8</v>
      </c>
      <c r="AK759" s="22">
        <f t="shared" si="153"/>
        <v>31614</v>
      </c>
      <c r="AL759" s="20" t="s">
        <v>679</v>
      </c>
      <c r="AM759" s="20">
        <f>$AJ759*VLOOKUP($AL759,Sheet2!$C$1:$D$66,2,FALSE)</f>
        <v>476.73599999999999</v>
      </c>
    </row>
    <row r="760" spans="1:39" x14ac:dyDescent="0.25">
      <c r="A760" s="1">
        <v>42494</v>
      </c>
      <c r="B760" s="2">
        <v>18564</v>
      </c>
      <c r="C760" s="3">
        <v>0</v>
      </c>
      <c r="D760" s="4">
        <v>5</v>
      </c>
      <c r="E760" s="5" t="s">
        <v>76</v>
      </c>
      <c r="F760" s="6">
        <v>203.33</v>
      </c>
      <c r="G760" s="7" t="s">
        <v>22</v>
      </c>
      <c r="H760" s="8" t="s">
        <v>23</v>
      </c>
      <c r="I760" s="9">
        <v>12.569000000000001</v>
      </c>
      <c r="J760" s="6">
        <v>0</v>
      </c>
      <c r="K760" s="6">
        <v>29.15</v>
      </c>
      <c r="L760" s="6">
        <v>364.5</v>
      </c>
      <c r="M760" s="6">
        <v>393.65</v>
      </c>
      <c r="N760" s="10" t="s">
        <v>80</v>
      </c>
      <c r="O760" s="10" t="s">
        <v>163</v>
      </c>
      <c r="P760" s="11" t="s">
        <v>32</v>
      </c>
      <c r="Q760" s="11" t="s">
        <v>73</v>
      </c>
      <c r="R760" s="1">
        <v>42370</v>
      </c>
      <c r="S760" s="1">
        <v>42593</v>
      </c>
      <c r="T760" s="12" t="s">
        <v>25</v>
      </c>
      <c r="U760" s="13" t="s">
        <v>391</v>
      </c>
      <c r="V760" s="13" t="s">
        <v>131</v>
      </c>
      <c r="W760" t="s">
        <v>213</v>
      </c>
      <c r="X760" s="16" t="str">
        <f t="shared" si="154"/>
        <v xml:space="preserve">Mindshare (Switzerland) - CHE - VOLVO - 2016_XC_90_Twin_Engine - </v>
      </c>
      <c r="Y760" s="17" t="s">
        <v>410</v>
      </c>
      <c r="Z760" s="16" t="str">
        <f t="shared" si="155"/>
        <v>Mindshare (Switzerland)</v>
      </c>
      <c r="AA760" s="16" t="str">
        <f t="shared" si="156"/>
        <v>Mindshare (Switzerland) - CHE - VOLVO</v>
      </c>
      <c r="AB760" s="16" t="str">
        <f t="shared" si="157"/>
        <v>Xaxis TV_XAXIS-XT-ROLLS-F</v>
      </c>
      <c r="AC760" s="16" t="str">
        <f>VLOOKUP($U760,Sheet3!$A$1:$D$438,3,FALSE)</f>
        <v>20.04.2016</v>
      </c>
      <c r="AD760" s="16" t="str">
        <f>VLOOKUP($U760,Sheet3!$A$1:$D$438,4,FALSE)</f>
        <v>05.06.2016</v>
      </c>
      <c r="AE760" s="20" t="str">
        <f t="shared" si="158"/>
        <v>Xaxis TV_XAXIS-XT-ROLLS-F_April 2016</v>
      </c>
      <c r="AF760" s="20" t="s">
        <v>816</v>
      </c>
      <c r="AG760" s="20" t="str">
        <f t="shared" si="159"/>
        <v>Xaxis TV</v>
      </c>
      <c r="AH760" s="20" t="s">
        <v>420</v>
      </c>
      <c r="AI760" s="21">
        <f t="shared" si="151"/>
        <v>28.999920439175749</v>
      </c>
      <c r="AJ760" s="21">
        <f t="shared" si="152"/>
        <v>364.5</v>
      </c>
      <c r="AK760" s="22">
        <f t="shared" si="153"/>
        <v>12569</v>
      </c>
      <c r="AL760" s="20" t="s">
        <v>679</v>
      </c>
      <c r="AM760" s="20">
        <f>$AJ760*VLOOKUP($AL760,Sheet2!$C$1:$D$66,2,FALSE)</f>
        <v>189.54000000000002</v>
      </c>
    </row>
    <row r="761" spans="1:39" x14ac:dyDescent="0.25">
      <c r="A761" s="1">
        <v>42494</v>
      </c>
      <c r="B761" s="2">
        <v>18564</v>
      </c>
      <c r="C761" s="3">
        <v>0</v>
      </c>
      <c r="D761" s="4">
        <v>6</v>
      </c>
      <c r="E761" s="5" t="s">
        <v>77</v>
      </c>
      <c r="F761" s="6">
        <v>33.119999999999997</v>
      </c>
      <c r="G761" s="7" t="s">
        <v>22</v>
      </c>
      <c r="H761" s="8" t="s">
        <v>23</v>
      </c>
      <c r="I761" s="9">
        <v>2.0289999999999999</v>
      </c>
      <c r="J761" s="6">
        <v>0</v>
      </c>
      <c r="K761" s="6">
        <v>4.7</v>
      </c>
      <c r="L761" s="6">
        <v>58.85</v>
      </c>
      <c r="M761" s="6">
        <v>63.55</v>
      </c>
      <c r="N761" s="10" t="s">
        <v>80</v>
      </c>
      <c r="O761" s="10" t="s">
        <v>163</v>
      </c>
      <c r="P761" s="11" t="s">
        <v>32</v>
      </c>
      <c r="Q761" s="11" t="s">
        <v>73</v>
      </c>
      <c r="R761" s="1">
        <v>42370</v>
      </c>
      <c r="S761" s="1">
        <v>42593</v>
      </c>
      <c r="T761" s="12" t="s">
        <v>25</v>
      </c>
      <c r="U761" s="13" t="s">
        <v>391</v>
      </c>
      <c r="V761" s="13" t="s">
        <v>131</v>
      </c>
      <c r="W761" t="s">
        <v>213</v>
      </c>
      <c r="X761" s="16" t="str">
        <f t="shared" si="154"/>
        <v xml:space="preserve">Mindshare (Switzerland) - CHE - VOLVO - 2016_XC_90_Twin_Engine - </v>
      </c>
      <c r="Y761" s="17" t="s">
        <v>410</v>
      </c>
      <c r="Z761" s="16" t="str">
        <f t="shared" si="155"/>
        <v>Mindshare (Switzerland)</v>
      </c>
      <c r="AA761" s="16" t="str">
        <f t="shared" si="156"/>
        <v>Mindshare (Switzerland) - CHE - VOLVO</v>
      </c>
      <c r="AB761" s="16" t="str">
        <f t="shared" si="157"/>
        <v>Xaxis TV_XAXIS-XT-ROLLS-I</v>
      </c>
      <c r="AC761" s="16" t="str">
        <f>VLOOKUP($U761,Sheet3!$A$1:$D$438,3,FALSE)</f>
        <v>20.04.2016</v>
      </c>
      <c r="AD761" s="16" t="str">
        <f>VLOOKUP($U761,Sheet3!$A$1:$D$438,4,FALSE)</f>
        <v>05.06.2016</v>
      </c>
      <c r="AE761" s="20" t="str">
        <f t="shared" si="158"/>
        <v>Xaxis TV_XAXIS-XT-ROLLS-I_April 2016</v>
      </c>
      <c r="AF761" s="20" t="s">
        <v>816</v>
      </c>
      <c r="AG761" s="20" t="str">
        <f t="shared" si="159"/>
        <v>Xaxis TV</v>
      </c>
      <c r="AH761" s="20" t="s">
        <v>420</v>
      </c>
      <c r="AI761" s="21">
        <f t="shared" si="151"/>
        <v>29.004435682602267</v>
      </c>
      <c r="AJ761" s="21">
        <f t="shared" si="152"/>
        <v>58.85</v>
      </c>
      <c r="AK761" s="22">
        <f t="shared" si="153"/>
        <v>2029</v>
      </c>
      <c r="AL761" s="20" t="s">
        <v>679</v>
      </c>
      <c r="AM761" s="20">
        <f>$AJ761*VLOOKUP($AL761,Sheet2!$C$1:$D$66,2,FALSE)</f>
        <v>30.602</v>
      </c>
    </row>
    <row r="762" spans="1:39" x14ac:dyDescent="0.25">
      <c r="A762" s="1">
        <v>42494</v>
      </c>
      <c r="B762" s="2">
        <v>18565</v>
      </c>
      <c r="C762" s="3">
        <v>0</v>
      </c>
      <c r="D762" s="4">
        <v>1</v>
      </c>
      <c r="E762" s="5" t="s">
        <v>72</v>
      </c>
      <c r="F762" s="6">
        <v>1571</v>
      </c>
      <c r="G762" s="7" t="s">
        <v>22</v>
      </c>
      <c r="H762" s="8" t="s">
        <v>23</v>
      </c>
      <c r="I762" s="9">
        <v>92.930999999999997</v>
      </c>
      <c r="J762" s="6">
        <v>0</v>
      </c>
      <c r="K762" s="6">
        <v>215.6</v>
      </c>
      <c r="L762" s="6">
        <v>2695</v>
      </c>
      <c r="M762" s="6">
        <v>2910.6</v>
      </c>
      <c r="N762" s="10" t="s">
        <v>67</v>
      </c>
      <c r="O762" s="10" t="s">
        <v>160</v>
      </c>
      <c r="P762" s="11" t="s">
        <v>32</v>
      </c>
      <c r="Q762" s="11" t="s">
        <v>73</v>
      </c>
      <c r="R762" s="1">
        <v>42370</v>
      </c>
      <c r="S762" s="1">
        <v>42593</v>
      </c>
      <c r="T762" s="12" t="s">
        <v>25</v>
      </c>
      <c r="U762" s="13" t="s">
        <v>335</v>
      </c>
      <c r="V762" s="13" t="s">
        <v>131</v>
      </c>
      <c r="W762" t="s">
        <v>168</v>
      </c>
      <c r="X762" s="16" t="str">
        <f t="shared" si="154"/>
        <v xml:space="preserve">Maxus (Switzerland) - CHE - Fiat Group - 2016_Alfa_Romeo_Guilietta_April - </v>
      </c>
      <c r="Y762" s="17" t="s">
        <v>410</v>
      </c>
      <c r="Z762" s="16" t="str">
        <f t="shared" si="155"/>
        <v>Maxus (Switzerland)</v>
      </c>
      <c r="AA762" s="16" t="str">
        <f t="shared" si="156"/>
        <v>Maxus (Switzerland) - CHE - Fiat Group</v>
      </c>
      <c r="AB762" s="16" t="str">
        <f t="shared" si="157"/>
        <v>Xaxis TV_XAXIS-XT-ROLLS-D</v>
      </c>
      <c r="AC762" s="16" t="str">
        <f>VLOOKUP($U762,Sheet3!$A$1:$D$438,3,FALSE)</f>
        <v>04.04.2016</v>
      </c>
      <c r="AD762" s="16" t="str">
        <f>VLOOKUP($U762,Sheet3!$A$1:$D$438,4,FALSE)</f>
        <v>17.04.2016</v>
      </c>
      <c r="AE762" s="20" t="str">
        <f t="shared" si="158"/>
        <v>Xaxis TV_XAXIS-XT-ROLLS-D_April 2016</v>
      </c>
      <c r="AF762" s="20" t="s">
        <v>816</v>
      </c>
      <c r="AG762" s="20" t="str">
        <f t="shared" si="159"/>
        <v>Xaxis TV</v>
      </c>
      <c r="AH762" s="20" t="s">
        <v>420</v>
      </c>
      <c r="AI762" s="21">
        <f t="shared" si="151"/>
        <v>29.000010760671898</v>
      </c>
      <c r="AJ762" s="21">
        <f t="shared" si="152"/>
        <v>2695</v>
      </c>
      <c r="AK762" s="22">
        <f t="shared" si="153"/>
        <v>92931</v>
      </c>
      <c r="AL762" s="20" t="s">
        <v>679</v>
      </c>
      <c r="AM762" s="20">
        <f>$AJ762*VLOOKUP($AL762,Sheet2!$C$1:$D$66,2,FALSE)</f>
        <v>1401.4</v>
      </c>
    </row>
    <row r="763" spans="1:39" x14ac:dyDescent="0.25">
      <c r="A763" s="1">
        <v>42494</v>
      </c>
      <c r="B763" s="2">
        <v>18565</v>
      </c>
      <c r="C763" s="3">
        <v>0</v>
      </c>
      <c r="D763" s="4">
        <v>2</v>
      </c>
      <c r="E763" s="5" t="s">
        <v>76</v>
      </c>
      <c r="F763" s="6">
        <v>1008.06</v>
      </c>
      <c r="G763" s="7" t="s">
        <v>22</v>
      </c>
      <c r="H763" s="8" t="s">
        <v>23</v>
      </c>
      <c r="I763" s="9">
        <v>62.313000000000002</v>
      </c>
      <c r="J763" s="6">
        <v>0</v>
      </c>
      <c r="K763" s="6">
        <v>144.55000000000001</v>
      </c>
      <c r="L763" s="6">
        <v>1807.1</v>
      </c>
      <c r="M763" s="6">
        <v>1951.65</v>
      </c>
      <c r="N763" s="10" t="s">
        <v>67</v>
      </c>
      <c r="O763" s="10" t="s">
        <v>160</v>
      </c>
      <c r="P763" s="11" t="s">
        <v>32</v>
      </c>
      <c r="Q763" s="11" t="s">
        <v>73</v>
      </c>
      <c r="R763" s="1">
        <v>42370</v>
      </c>
      <c r="S763" s="1">
        <v>42593</v>
      </c>
      <c r="T763" s="12" t="s">
        <v>25</v>
      </c>
      <c r="U763" s="13" t="s">
        <v>335</v>
      </c>
      <c r="V763" s="13" t="s">
        <v>131</v>
      </c>
      <c r="W763" t="s">
        <v>168</v>
      </c>
      <c r="X763" s="16" t="str">
        <f t="shared" si="154"/>
        <v xml:space="preserve">Maxus (Switzerland) - CHE - Fiat Group - 2016_Alfa_Romeo_Guilietta_April - </v>
      </c>
      <c r="Y763" s="17" t="s">
        <v>410</v>
      </c>
      <c r="Z763" s="16" t="str">
        <f t="shared" si="155"/>
        <v>Maxus (Switzerland)</v>
      </c>
      <c r="AA763" s="16" t="str">
        <f t="shared" si="156"/>
        <v>Maxus (Switzerland) - CHE - Fiat Group</v>
      </c>
      <c r="AB763" s="16" t="str">
        <f t="shared" si="157"/>
        <v>Xaxis TV_XAXIS-XT-ROLLS-F</v>
      </c>
      <c r="AC763" s="16" t="str">
        <f>VLOOKUP($U763,Sheet3!$A$1:$D$438,3,FALSE)</f>
        <v>04.04.2016</v>
      </c>
      <c r="AD763" s="16" t="str">
        <f>VLOOKUP($U763,Sheet3!$A$1:$D$438,4,FALSE)</f>
        <v>17.04.2016</v>
      </c>
      <c r="AE763" s="20" t="str">
        <f t="shared" si="158"/>
        <v>Xaxis TV_XAXIS-XT-ROLLS-F_April 2016</v>
      </c>
      <c r="AF763" s="20" t="s">
        <v>816</v>
      </c>
      <c r="AG763" s="20" t="str">
        <f t="shared" si="159"/>
        <v>Xaxis TV</v>
      </c>
      <c r="AH763" s="20" t="s">
        <v>420</v>
      </c>
      <c r="AI763" s="21">
        <f t="shared" si="151"/>
        <v>29.000369104360246</v>
      </c>
      <c r="AJ763" s="21">
        <f t="shared" si="152"/>
        <v>1807.1</v>
      </c>
      <c r="AK763" s="22">
        <f t="shared" si="153"/>
        <v>62313</v>
      </c>
      <c r="AL763" s="20" t="s">
        <v>679</v>
      </c>
      <c r="AM763" s="20">
        <f>$AJ763*VLOOKUP($AL763,Sheet2!$C$1:$D$66,2,FALSE)</f>
        <v>939.69200000000001</v>
      </c>
    </row>
    <row r="764" spans="1:39" x14ac:dyDescent="0.25">
      <c r="A764" s="1">
        <v>42494</v>
      </c>
      <c r="B764" s="2">
        <v>18565</v>
      </c>
      <c r="C764" s="3">
        <v>0</v>
      </c>
      <c r="D764" s="4">
        <v>3</v>
      </c>
      <c r="E764" s="5" t="s">
        <v>77</v>
      </c>
      <c r="F764" s="6">
        <v>168.12</v>
      </c>
      <c r="G764" s="7" t="s">
        <v>22</v>
      </c>
      <c r="H764" s="8" t="s">
        <v>23</v>
      </c>
      <c r="I764" s="9">
        <v>10.298999999999999</v>
      </c>
      <c r="J764" s="6">
        <v>0</v>
      </c>
      <c r="K764" s="6">
        <v>23.9</v>
      </c>
      <c r="L764" s="6">
        <v>298.64999999999998</v>
      </c>
      <c r="M764" s="6">
        <v>322.55</v>
      </c>
      <c r="N764" s="10" t="s">
        <v>67</v>
      </c>
      <c r="O764" s="10" t="s">
        <v>160</v>
      </c>
      <c r="P764" s="11" t="s">
        <v>32</v>
      </c>
      <c r="Q764" s="11" t="s">
        <v>73</v>
      </c>
      <c r="R764" s="1">
        <v>42370</v>
      </c>
      <c r="S764" s="1">
        <v>42593</v>
      </c>
      <c r="T764" s="12" t="s">
        <v>25</v>
      </c>
      <c r="U764" s="13" t="s">
        <v>335</v>
      </c>
      <c r="V764" s="13" t="s">
        <v>131</v>
      </c>
      <c r="W764" t="s">
        <v>168</v>
      </c>
      <c r="X764" s="16" t="str">
        <f t="shared" si="154"/>
        <v xml:space="preserve">Maxus (Switzerland) - CHE - Fiat Group - 2016_Alfa_Romeo_Guilietta_April - </v>
      </c>
      <c r="Y764" s="17" t="s">
        <v>410</v>
      </c>
      <c r="Z764" s="16" t="str">
        <f t="shared" si="155"/>
        <v>Maxus (Switzerland)</v>
      </c>
      <c r="AA764" s="16" t="str">
        <f t="shared" si="156"/>
        <v>Maxus (Switzerland) - CHE - Fiat Group</v>
      </c>
      <c r="AB764" s="16" t="str">
        <f t="shared" si="157"/>
        <v>Xaxis TV_XAXIS-XT-ROLLS-I</v>
      </c>
      <c r="AC764" s="16" t="str">
        <f>VLOOKUP($U764,Sheet3!$A$1:$D$438,3,FALSE)</f>
        <v>04.04.2016</v>
      </c>
      <c r="AD764" s="16" t="str">
        <f>VLOOKUP($U764,Sheet3!$A$1:$D$438,4,FALSE)</f>
        <v>17.04.2016</v>
      </c>
      <c r="AE764" s="20" t="str">
        <f t="shared" si="158"/>
        <v>Xaxis TV_XAXIS-XT-ROLLS-I_April 2016</v>
      </c>
      <c r="AF764" s="20" t="s">
        <v>816</v>
      </c>
      <c r="AG764" s="20" t="str">
        <f t="shared" si="159"/>
        <v>Xaxis TV</v>
      </c>
      <c r="AH764" s="20" t="s">
        <v>420</v>
      </c>
      <c r="AI764" s="21">
        <f t="shared" si="151"/>
        <v>28.997960967084179</v>
      </c>
      <c r="AJ764" s="21">
        <f t="shared" si="152"/>
        <v>298.64999999999998</v>
      </c>
      <c r="AK764" s="22">
        <f t="shared" si="153"/>
        <v>10299</v>
      </c>
      <c r="AL764" s="20" t="s">
        <v>679</v>
      </c>
      <c r="AM764" s="20">
        <f>$AJ764*VLOOKUP($AL764,Sheet2!$C$1:$D$66,2,FALSE)</f>
        <v>155.298</v>
      </c>
    </row>
    <row r="765" spans="1:39" x14ac:dyDescent="0.25">
      <c r="A765" s="1">
        <v>42494</v>
      </c>
      <c r="B765" s="2">
        <v>18566</v>
      </c>
      <c r="C765" s="3">
        <v>0</v>
      </c>
      <c r="D765" s="4">
        <v>1</v>
      </c>
      <c r="E765" s="5" t="s">
        <v>65</v>
      </c>
      <c r="F765" s="6">
        <v>2942.07</v>
      </c>
      <c r="G765" s="7" t="s">
        <v>22</v>
      </c>
      <c r="H765" s="8" t="s">
        <v>23</v>
      </c>
      <c r="I765" s="9">
        <v>396.928</v>
      </c>
      <c r="J765" s="6">
        <v>0</v>
      </c>
      <c r="K765" s="6">
        <v>762.1</v>
      </c>
      <c r="L765" s="6">
        <v>9526.25</v>
      </c>
      <c r="M765" s="6">
        <v>10288.35</v>
      </c>
      <c r="N765" s="10" t="s">
        <v>67</v>
      </c>
      <c r="O765" s="10" t="s">
        <v>160</v>
      </c>
      <c r="P765" s="11" t="s">
        <v>32</v>
      </c>
      <c r="Q765" s="11" t="s">
        <v>52</v>
      </c>
      <c r="R765" s="1">
        <v>42370</v>
      </c>
      <c r="S765" s="1">
        <v>42593</v>
      </c>
      <c r="T765" s="12" t="s">
        <v>25</v>
      </c>
      <c r="U765" s="13" t="s">
        <v>318</v>
      </c>
      <c r="V765" s="13" t="s">
        <v>131</v>
      </c>
      <c r="W765" t="s">
        <v>168</v>
      </c>
      <c r="X765" s="16" t="str">
        <f t="shared" si="154"/>
        <v xml:space="preserve">Maxus (Switzerland) - CHE - Fiat Group - 2016_Alfa_Guilietta_April - </v>
      </c>
      <c r="Y765" s="17" t="s">
        <v>410</v>
      </c>
      <c r="Z765" s="16" t="str">
        <f t="shared" si="155"/>
        <v>Maxus (Switzerland)</v>
      </c>
      <c r="AA765" s="16" t="str">
        <f t="shared" si="156"/>
        <v>Maxus (Switzerland) - CHE - Fiat Group</v>
      </c>
      <c r="AB765" s="16" t="str">
        <f t="shared" si="157"/>
        <v>Xaxis Premium_XAXIS-XP-WB-D</v>
      </c>
      <c r="AC765" s="16" t="str">
        <f>VLOOKUP($U765,Sheet3!$A$1:$D$438,3,FALSE)</f>
        <v>11.04.2016</v>
      </c>
      <c r="AD765" s="16" t="str">
        <f>VLOOKUP($U765,Sheet3!$A$1:$D$438,4,FALSE)</f>
        <v>08.05.2016</v>
      </c>
      <c r="AE765" s="20" t="str">
        <f t="shared" si="158"/>
        <v>Xaxis Premium_XAXIS-XP-WB-D_April 2016</v>
      </c>
      <c r="AF765" s="20" t="s">
        <v>415</v>
      </c>
      <c r="AG765" s="20" t="str">
        <f t="shared" si="159"/>
        <v>Xaxis Premium</v>
      </c>
      <c r="AH765" s="20" t="s">
        <v>420</v>
      </c>
      <c r="AI765" s="21">
        <f t="shared" si="151"/>
        <v>23.999944574330858</v>
      </c>
      <c r="AJ765" s="21">
        <f t="shared" si="152"/>
        <v>9526.25</v>
      </c>
      <c r="AK765" s="22">
        <f t="shared" si="153"/>
        <v>396928</v>
      </c>
      <c r="AL765" s="20" t="s">
        <v>677</v>
      </c>
      <c r="AM765" s="20">
        <f>$AJ765*VLOOKUP($AL765,Sheet2!$C$1:$D$66,2,FALSE)</f>
        <v>4716.1481876601019</v>
      </c>
    </row>
    <row r="766" spans="1:39" x14ac:dyDescent="0.25">
      <c r="A766" s="1">
        <v>42494</v>
      </c>
      <c r="B766" s="2">
        <v>18566</v>
      </c>
      <c r="C766" s="3">
        <v>0</v>
      </c>
      <c r="D766" s="4">
        <v>2</v>
      </c>
      <c r="E766" s="5" t="s">
        <v>69</v>
      </c>
      <c r="F766" s="6">
        <v>808.59</v>
      </c>
      <c r="G766" s="7" t="s">
        <v>22</v>
      </c>
      <c r="H766" s="8" t="s">
        <v>23</v>
      </c>
      <c r="I766" s="9">
        <v>134.42699999999999</v>
      </c>
      <c r="J766" s="6">
        <v>0</v>
      </c>
      <c r="K766" s="6">
        <v>258.10000000000002</v>
      </c>
      <c r="L766" s="6">
        <v>3226.25</v>
      </c>
      <c r="M766" s="6">
        <v>3484.35</v>
      </c>
      <c r="N766" s="10" t="s">
        <v>67</v>
      </c>
      <c r="O766" s="10" t="s">
        <v>160</v>
      </c>
      <c r="P766" s="11" t="s">
        <v>32</v>
      </c>
      <c r="Q766" s="11" t="s">
        <v>52</v>
      </c>
      <c r="R766" s="1">
        <v>42370</v>
      </c>
      <c r="S766" s="1">
        <v>42593</v>
      </c>
      <c r="T766" s="12" t="s">
        <v>25</v>
      </c>
      <c r="U766" s="13" t="s">
        <v>318</v>
      </c>
      <c r="V766" s="13" t="s">
        <v>131</v>
      </c>
      <c r="W766" t="s">
        <v>168</v>
      </c>
      <c r="X766" s="16" t="str">
        <f t="shared" si="154"/>
        <v xml:space="preserve">Maxus (Switzerland) - CHE - Fiat Group - 2016_Alfa_Guilietta_April - </v>
      </c>
      <c r="Y766" s="17" t="s">
        <v>410</v>
      </c>
      <c r="Z766" s="16" t="str">
        <f t="shared" si="155"/>
        <v>Maxus (Switzerland)</v>
      </c>
      <c r="AA766" s="16" t="str">
        <f t="shared" si="156"/>
        <v>Maxus (Switzerland) - CHE - Fiat Group</v>
      </c>
      <c r="AB766" s="16" t="str">
        <f t="shared" si="157"/>
        <v>Xaxis Premium_XAXIS-XP-WB-F</v>
      </c>
      <c r="AC766" s="16" t="str">
        <f>VLOOKUP($U766,Sheet3!$A$1:$D$438,3,FALSE)</f>
        <v>11.04.2016</v>
      </c>
      <c r="AD766" s="16" t="str">
        <f>VLOOKUP($U766,Sheet3!$A$1:$D$438,4,FALSE)</f>
        <v>08.05.2016</v>
      </c>
      <c r="AE766" s="20" t="str">
        <f t="shared" si="158"/>
        <v>Xaxis Premium_XAXIS-XP-WB-F_April 2016</v>
      </c>
      <c r="AF766" s="20" t="s">
        <v>415</v>
      </c>
      <c r="AG766" s="20" t="str">
        <f t="shared" si="159"/>
        <v>Xaxis Premium</v>
      </c>
      <c r="AH766" s="20" t="s">
        <v>420</v>
      </c>
      <c r="AI766" s="21">
        <f t="shared" si="151"/>
        <v>24.000014877963505</v>
      </c>
      <c r="AJ766" s="21">
        <f t="shared" si="152"/>
        <v>3226.25</v>
      </c>
      <c r="AK766" s="22">
        <f t="shared" si="153"/>
        <v>134427</v>
      </c>
      <c r="AL766" s="20" t="s">
        <v>677</v>
      </c>
      <c r="AM766" s="20">
        <f>$AJ766*VLOOKUP($AL766,Sheet2!$C$1:$D$66,2,FALSE)</f>
        <v>1597.215388052844</v>
      </c>
    </row>
    <row r="767" spans="1:39" x14ac:dyDescent="0.25">
      <c r="A767" s="1">
        <v>42494</v>
      </c>
      <c r="B767" s="2">
        <v>18566</v>
      </c>
      <c r="C767" s="3">
        <v>0</v>
      </c>
      <c r="D767" s="4">
        <v>3</v>
      </c>
      <c r="E767" s="5" t="s">
        <v>70</v>
      </c>
      <c r="F767" s="6">
        <v>173.63</v>
      </c>
      <c r="G767" s="7" t="s">
        <v>22</v>
      </c>
      <c r="H767" s="8" t="s">
        <v>23</v>
      </c>
      <c r="I767" s="9">
        <v>30.643999999999998</v>
      </c>
      <c r="J767" s="6">
        <v>0</v>
      </c>
      <c r="K767" s="6">
        <v>58.85</v>
      </c>
      <c r="L767" s="6">
        <v>735.45</v>
      </c>
      <c r="M767" s="6">
        <v>794.3</v>
      </c>
      <c r="N767" s="10" t="s">
        <v>67</v>
      </c>
      <c r="O767" s="10" t="s">
        <v>160</v>
      </c>
      <c r="P767" s="11" t="s">
        <v>32</v>
      </c>
      <c r="Q767" s="11" t="s">
        <v>52</v>
      </c>
      <c r="R767" s="1">
        <v>42370</v>
      </c>
      <c r="S767" s="1">
        <v>42593</v>
      </c>
      <c r="T767" s="12" t="s">
        <v>25</v>
      </c>
      <c r="U767" s="13" t="s">
        <v>318</v>
      </c>
      <c r="V767" s="13" t="s">
        <v>131</v>
      </c>
      <c r="W767" t="s">
        <v>168</v>
      </c>
      <c r="X767" s="16" t="str">
        <f t="shared" si="154"/>
        <v xml:space="preserve">Maxus (Switzerland) - CHE - Fiat Group - 2016_Alfa_Guilietta_April - </v>
      </c>
      <c r="Y767" s="17" t="s">
        <v>410</v>
      </c>
      <c r="Z767" s="16" t="str">
        <f t="shared" si="155"/>
        <v>Maxus (Switzerland)</v>
      </c>
      <c r="AA767" s="16" t="str">
        <f t="shared" si="156"/>
        <v>Maxus (Switzerland) - CHE - Fiat Group</v>
      </c>
      <c r="AB767" s="16" t="str">
        <f t="shared" si="157"/>
        <v>Xaxis Premium_XAXIS-XP-WB-I</v>
      </c>
      <c r="AC767" s="16" t="str">
        <f>VLOOKUP($U767,Sheet3!$A$1:$D$438,3,FALSE)</f>
        <v>11.04.2016</v>
      </c>
      <c r="AD767" s="16" t="str">
        <f>VLOOKUP($U767,Sheet3!$A$1:$D$438,4,FALSE)</f>
        <v>08.05.2016</v>
      </c>
      <c r="AE767" s="20" t="str">
        <f t="shared" si="158"/>
        <v>Xaxis Premium_XAXIS-XP-WB-I_April 2016</v>
      </c>
      <c r="AF767" s="20" t="s">
        <v>415</v>
      </c>
      <c r="AG767" s="20" t="str">
        <f t="shared" si="159"/>
        <v>Xaxis Premium</v>
      </c>
      <c r="AH767" s="20" t="s">
        <v>420</v>
      </c>
      <c r="AI767" s="21">
        <f t="shared" si="151"/>
        <v>23.999804203106645</v>
      </c>
      <c r="AJ767" s="21">
        <f t="shared" si="152"/>
        <v>735.45</v>
      </c>
      <c r="AK767" s="22">
        <f t="shared" si="153"/>
        <v>30644</v>
      </c>
      <c r="AL767" s="20" t="s">
        <v>677</v>
      </c>
      <c r="AM767" s="20">
        <f>$AJ767*VLOOKUP($AL767,Sheet2!$C$1:$D$66,2,FALSE)</f>
        <v>364.09827420177112</v>
      </c>
    </row>
    <row r="768" spans="1:39" x14ac:dyDescent="0.25">
      <c r="A768" s="1">
        <v>42494</v>
      </c>
      <c r="B768" s="2">
        <v>18566</v>
      </c>
      <c r="C768" s="3">
        <v>0</v>
      </c>
      <c r="D768" s="4">
        <v>4</v>
      </c>
      <c r="E768" s="5" t="s">
        <v>72</v>
      </c>
      <c r="F768" s="6">
        <v>2082.9699999999998</v>
      </c>
      <c r="G768" s="7" t="s">
        <v>22</v>
      </c>
      <c r="H768" s="8" t="s">
        <v>23</v>
      </c>
      <c r="I768" s="9">
        <v>123.21599999999999</v>
      </c>
      <c r="J768" s="6">
        <v>0</v>
      </c>
      <c r="K768" s="6">
        <v>285.85000000000002</v>
      </c>
      <c r="L768" s="6">
        <v>3573.3</v>
      </c>
      <c r="M768" s="6">
        <v>3859.15</v>
      </c>
      <c r="N768" s="10" t="s">
        <v>67</v>
      </c>
      <c r="O768" s="10" t="s">
        <v>160</v>
      </c>
      <c r="P768" s="11" t="s">
        <v>32</v>
      </c>
      <c r="Q768" s="11" t="s">
        <v>73</v>
      </c>
      <c r="R768" s="1">
        <v>42370</v>
      </c>
      <c r="S768" s="1">
        <v>42593</v>
      </c>
      <c r="T768" s="12" t="s">
        <v>25</v>
      </c>
      <c r="U768" s="13" t="s">
        <v>318</v>
      </c>
      <c r="V768" s="13" t="s">
        <v>131</v>
      </c>
      <c r="W768" t="s">
        <v>168</v>
      </c>
      <c r="X768" s="16" t="str">
        <f t="shared" si="154"/>
        <v xml:space="preserve">Maxus (Switzerland) - CHE - Fiat Group - 2016_Alfa_Guilietta_April - </v>
      </c>
      <c r="Y768" s="17" t="s">
        <v>410</v>
      </c>
      <c r="Z768" s="16" t="str">
        <f t="shared" si="155"/>
        <v>Maxus (Switzerland)</v>
      </c>
      <c r="AA768" s="16" t="str">
        <f t="shared" si="156"/>
        <v>Maxus (Switzerland) - CHE - Fiat Group</v>
      </c>
      <c r="AB768" s="16" t="str">
        <f t="shared" si="157"/>
        <v>Xaxis TV_XAXIS-XT-ROLLS-D</v>
      </c>
      <c r="AC768" s="16" t="str">
        <f>VLOOKUP($U768,Sheet3!$A$1:$D$438,3,FALSE)</f>
        <v>11.04.2016</v>
      </c>
      <c r="AD768" s="16" t="str">
        <f>VLOOKUP($U768,Sheet3!$A$1:$D$438,4,FALSE)</f>
        <v>08.05.2016</v>
      </c>
      <c r="AE768" s="20" t="str">
        <f t="shared" si="158"/>
        <v>Xaxis TV_XAXIS-XT-ROLLS-D_April 2016</v>
      </c>
      <c r="AF768" s="20" t="s">
        <v>816</v>
      </c>
      <c r="AG768" s="20" t="str">
        <f t="shared" si="159"/>
        <v>Xaxis TV</v>
      </c>
      <c r="AH768" s="20" t="s">
        <v>420</v>
      </c>
      <c r="AI768" s="21">
        <f t="shared" si="151"/>
        <v>29.000292169848073</v>
      </c>
      <c r="AJ768" s="21">
        <f t="shared" si="152"/>
        <v>3573.3</v>
      </c>
      <c r="AK768" s="22">
        <f t="shared" si="153"/>
        <v>123216</v>
      </c>
      <c r="AL768" s="20" t="s">
        <v>679</v>
      </c>
      <c r="AM768" s="20">
        <f>$AJ768*VLOOKUP($AL768,Sheet2!$C$1:$D$66,2,FALSE)</f>
        <v>1858.1160000000002</v>
      </c>
    </row>
    <row r="769" spans="1:39" x14ac:dyDescent="0.25">
      <c r="A769" s="1">
        <v>42494</v>
      </c>
      <c r="B769" s="2">
        <v>18566</v>
      </c>
      <c r="C769" s="3">
        <v>0</v>
      </c>
      <c r="D769" s="4">
        <v>5</v>
      </c>
      <c r="E769" s="5" t="s">
        <v>76</v>
      </c>
      <c r="F769" s="6">
        <v>1280.48</v>
      </c>
      <c r="G769" s="7" t="s">
        <v>22</v>
      </c>
      <c r="H769" s="8" t="s">
        <v>23</v>
      </c>
      <c r="I769" s="9">
        <v>79.153000000000006</v>
      </c>
      <c r="J769" s="6">
        <v>0</v>
      </c>
      <c r="K769" s="6">
        <v>183.65</v>
      </c>
      <c r="L769" s="6">
        <v>2295.4</v>
      </c>
      <c r="M769" s="6">
        <v>2479.0500000000002</v>
      </c>
      <c r="N769" s="10" t="s">
        <v>67</v>
      </c>
      <c r="O769" s="10" t="s">
        <v>160</v>
      </c>
      <c r="P769" s="11" t="s">
        <v>32</v>
      </c>
      <c r="Q769" s="11" t="s">
        <v>73</v>
      </c>
      <c r="R769" s="1">
        <v>42370</v>
      </c>
      <c r="S769" s="1">
        <v>42593</v>
      </c>
      <c r="T769" s="12" t="s">
        <v>25</v>
      </c>
      <c r="U769" s="13" t="s">
        <v>318</v>
      </c>
      <c r="V769" s="13" t="s">
        <v>131</v>
      </c>
      <c r="W769" t="s">
        <v>168</v>
      </c>
      <c r="X769" s="16" t="str">
        <f t="shared" si="154"/>
        <v xml:space="preserve">Maxus (Switzerland) - CHE - Fiat Group - 2016_Alfa_Guilietta_April - </v>
      </c>
      <c r="Y769" s="17" t="s">
        <v>410</v>
      </c>
      <c r="Z769" s="16" t="str">
        <f t="shared" si="155"/>
        <v>Maxus (Switzerland)</v>
      </c>
      <c r="AA769" s="16" t="str">
        <f t="shared" si="156"/>
        <v>Maxus (Switzerland) - CHE - Fiat Group</v>
      </c>
      <c r="AB769" s="16" t="str">
        <f t="shared" si="157"/>
        <v>Xaxis TV_XAXIS-XT-ROLLS-F</v>
      </c>
      <c r="AC769" s="16" t="str">
        <f>VLOOKUP($U769,Sheet3!$A$1:$D$438,3,FALSE)</f>
        <v>11.04.2016</v>
      </c>
      <c r="AD769" s="16" t="str">
        <f>VLOOKUP($U769,Sheet3!$A$1:$D$438,4,FALSE)</f>
        <v>08.05.2016</v>
      </c>
      <c r="AE769" s="20" t="str">
        <f t="shared" si="158"/>
        <v>Xaxis TV_XAXIS-XT-ROLLS-F_April 2016</v>
      </c>
      <c r="AF769" s="20" t="s">
        <v>816</v>
      </c>
      <c r="AG769" s="20" t="str">
        <f t="shared" si="159"/>
        <v>Xaxis TV</v>
      </c>
      <c r="AH769" s="20" t="s">
        <v>420</v>
      </c>
      <c r="AI769" s="21">
        <f t="shared" si="151"/>
        <v>28.999532550882471</v>
      </c>
      <c r="AJ769" s="21">
        <f t="shared" si="152"/>
        <v>2295.4</v>
      </c>
      <c r="AK769" s="22">
        <f t="shared" si="153"/>
        <v>79153</v>
      </c>
      <c r="AL769" s="20" t="s">
        <v>679</v>
      </c>
      <c r="AM769" s="20">
        <f>$AJ769*VLOOKUP($AL769,Sheet2!$C$1:$D$66,2,FALSE)</f>
        <v>1193.6080000000002</v>
      </c>
    </row>
    <row r="770" spans="1:39" x14ac:dyDescent="0.25">
      <c r="A770" s="1">
        <v>42494</v>
      </c>
      <c r="B770" s="2">
        <v>18566</v>
      </c>
      <c r="C770" s="3">
        <v>0</v>
      </c>
      <c r="D770" s="4">
        <v>6</v>
      </c>
      <c r="E770" s="5" t="s">
        <v>77</v>
      </c>
      <c r="F770" s="6">
        <v>69.260000000000005</v>
      </c>
      <c r="G770" s="7" t="s">
        <v>22</v>
      </c>
      <c r="H770" s="8" t="s">
        <v>23</v>
      </c>
      <c r="I770" s="9">
        <v>4.2430000000000003</v>
      </c>
      <c r="J770" s="6">
        <v>0</v>
      </c>
      <c r="K770" s="6">
        <v>9.85</v>
      </c>
      <c r="L770" s="6">
        <v>123.05</v>
      </c>
      <c r="M770" s="6">
        <v>132.9</v>
      </c>
      <c r="N770" s="10" t="s">
        <v>67</v>
      </c>
      <c r="O770" s="10" t="s">
        <v>160</v>
      </c>
      <c r="P770" s="11" t="s">
        <v>32</v>
      </c>
      <c r="Q770" s="11" t="s">
        <v>73</v>
      </c>
      <c r="R770" s="1">
        <v>42370</v>
      </c>
      <c r="S770" s="1">
        <v>42593</v>
      </c>
      <c r="T770" s="12" t="s">
        <v>25</v>
      </c>
      <c r="U770" s="13" t="s">
        <v>318</v>
      </c>
      <c r="V770" s="13" t="s">
        <v>131</v>
      </c>
      <c r="W770" t="s">
        <v>168</v>
      </c>
      <c r="X770" s="16" t="str">
        <f t="shared" si="154"/>
        <v xml:space="preserve">Maxus (Switzerland) - CHE - Fiat Group - 2016_Alfa_Guilietta_April - </v>
      </c>
      <c r="Y770" s="17" t="s">
        <v>410</v>
      </c>
      <c r="Z770" s="16" t="str">
        <f t="shared" si="155"/>
        <v>Maxus (Switzerland)</v>
      </c>
      <c r="AA770" s="16" t="str">
        <f t="shared" si="156"/>
        <v>Maxus (Switzerland) - CHE - Fiat Group</v>
      </c>
      <c r="AB770" s="16" t="str">
        <f t="shared" si="157"/>
        <v>Xaxis TV_XAXIS-XT-ROLLS-I</v>
      </c>
      <c r="AC770" s="16" t="str">
        <f>VLOOKUP($U770,Sheet3!$A$1:$D$438,3,FALSE)</f>
        <v>11.04.2016</v>
      </c>
      <c r="AD770" s="16" t="str">
        <f>VLOOKUP($U770,Sheet3!$A$1:$D$438,4,FALSE)</f>
        <v>08.05.2016</v>
      </c>
      <c r="AE770" s="20" t="str">
        <f t="shared" si="158"/>
        <v>Xaxis TV_XAXIS-XT-ROLLS-I_April 2016</v>
      </c>
      <c r="AF770" s="20" t="s">
        <v>816</v>
      </c>
      <c r="AG770" s="20" t="str">
        <f t="shared" si="159"/>
        <v>Xaxis TV</v>
      </c>
      <c r="AH770" s="20" t="s">
        <v>420</v>
      </c>
      <c r="AI770" s="21">
        <f t="shared" si="151"/>
        <v>29.000707046900775</v>
      </c>
      <c r="AJ770" s="21">
        <f t="shared" si="152"/>
        <v>123.05</v>
      </c>
      <c r="AK770" s="22">
        <f t="shared" si="153"/>
        <v>4243</v>
      </c>
      <c r="AL770" s="20" t="s">
        <v>679</v>
      </c>
      <c r="AM770" s="20">
        <f>$AJ770*VLOOKUP($AL770,Sheet2!$C$1:$D$66,2,FALSE)</f>
        <v>63.986000000000004</v>
      </c>
    </row>
    <row r="771" spans="1:39" x14ac:dyDescent="0.25">
      <c r="A771" s="1">
        <v>42494</v>
      </c>
      <c r="B771" s="2">
        <v>18567</v>
      </c>
      <c r="C771" s="3">
        <v>0</v>
      </c>
      <c r="D771" s="4">
        <v>1</v>
      </c>
      <c r="E771" s="5" t="s">
        <v>61</v>
      </c>
      <c r="F771" s="6">
        <v>2082.0100000000002</v>
      </c>
      <c r="G771" s="7" t="s">
        <v>22</v>
      </c>
      <c r="H771" s="8" t="s">
        <v>23</v>
      </c>
      <c r="I771" s="9">
        <v>456.2</v>
      </c>
      <c r="J771" s="6">
        <v>0</v>
      </c>
      <c r="K771" s="6">
        <v>291.95</v>
      </c>
      <c r="L771" s="6">
        <v>3649.6</v>
      </c>
      <c r="M771" s="6">
        <v>3941.55</v>
      </c>
      <c r="N771" s="10" t="s">
        <v>67</v>
      </c>
      <c r="O771" s="10" t="s">
        <v>160</v>
      </c>
      <c r="P771" s="11" t="s">
        <v>32</v>
      </c>
      <c r="Q771" s="11" t="s">
        <v>52</v>
      </c>
      <c r="R771" s="1">
        <v>42370</v>
      </c>
      <c r="S771" s="1">
        <v>42593</v>
      </c>
      <c r="T771" s="12" t="s">
        <v>25</v>
      </c>
      <c r="U771" s="13" t="s">
        <v>283</v>
      </c>
      <c r="V771" s="13" t="s">
        <v>131</v>
      </c>
      <c r="W771" t="s">
        <v>168</v>
      </c>
      <c r="X771" s="16" t="str">
        <f t="shared" si="154"/>
        <v xml:space="preserve">Maxus (Switzerland) - CHE - Fiat Group - 2016_Fiat_Professional_Keyword_Kampagne - </v>
      </c>
      <c r="Y771" s="17" t="s">
        <v>410</v>
      </c>
      <c r="Z771" s="16" t="str">
        <f t="shared" si="155"/>
        <v>Maxus (Switzerland)</v>
      </c>
      <c r="AA771" s="16" t="str">
        <f t="shared" si="156"/>
        <v>Maxus (Switzerland) - CHE - Fiat Group</v>
      </c>
      <c r="AB771" s="16" t="str">
        <f t="shared" si="157"/>
        <v>Xaxis Premium_XAXIS-XP-UAP-D</v>
      </c>
      <c r="AC771" s="16" t="str">
        <f>VLOOKUP($U771,Sheet3!$A$1:$D$438,3,FALSE)</f>
        <v>18.01.2016</v>
      </c>
      <c r="AD771" s="16" t="str">
        <f>VLOOKUP($U771,Sheet3!$A$1:$D$438,4,FALSE)</f>
        <v>31.12.2016</v>
      </c>
      <c r="AE771" s="20" t="str">
        <f t="shared" si="158"/>
        <v>Xaxis Premium_XAXIS-XP-UAP-D_April 2016</v>
      </c>
      <c r="AF771" s="20" t="s">
        <v>415</v>
      </c>
      <c r="AG771" s="20" t="str">
        <f t="shared" si="159"/>
        <v>Xaxis Premium</v>
      </c>
      <c r="AH771" s="20" t="s">
        <v>420</v>
      </c>
      <c r="AI771" s="21">
        <f t="shared" si="151"/>
        <v>8</v>
      </c>
      <c r="AJ771" s="21">
        <f t="shared" si="152"/>
        <v>3649.6</v>
      </c>
      <c r="AK771" s="22">
        <f t="shared" si="153"/>
        <v>456200</v>
      </c>
      <c r="AL771" s="20" t="s">
        <v>676</v>
      </c>
      <c r="AM771" s="20">
        <f>$AJ771*VLOOKUP($AL771,Sheet2!$C$1:$D$66,2,FALSE)</f>
        <v>822.05000000000007</v>
      </c>
    </row>
    <row r="772" spans="1:39" x14ac:dyDescent="0.25">
      <c r="A772" s="1">
        <v>42494</v>
      </c>
      <c r="B772" s="2">
        <v>18567</v>
      </c>
      <c r="C772" s="3">
        <v>0</v>
      </c>
      <c r="D772" s="4">
        <v>2</v>
      </c>
      <c r="E772" s="5" t="s">
        <v>63</v>
      </c>
      <c r="F772" s="6">
        <v>645.53</v>
      </c>
      <c r="G772" s="7" t="s">
        <v>22</v>
      </c>
      <c r="H772" s="8" t="s">
        <v>23</v>
      </c>
      <c r="I772" s="9">
        <v>140.45400000000001</v>
      </c>
      <c r="J772" s="6">
        <v>0</v>
      </c>
      <c r="K772" s="6">
        <v>89.9</v>
      </c>
      <c r="L772" s="6">
        <v>1123.5999999999999</v>
      </c>
      <c r="M772" s="6">
        <v>1213.5</v>
      </c>
      <c r="N772" s="10" t="s">
        <v>67</v>
      </c>
      <c r="O772" s="10" t="s">
        <v>160</v>
      </c>
      <c r="P772" s="11" t="s">
        <v>32</v>
      </c>
      <c r="Q772" s="11" t="s">
        <v>52</v>
      </c>
      <c r="R772" s="1">
        <v>42370</v>
      </c>
      <c r="S772" s="1">
        <v>42593</v>
      </c>
      <c r="T772" s="12" t="s">
        <v>25</v>
      </c>
      <c r="U772" s="13" t="s">
        <v>283</v>
      </c>
      <c r="V772" s="13" t="s">
        <v>131</v>
      </c>
      <c r="W772" t="s">
        <v>168</v>
      </c>
      <c r="X772" s="16" t="str">
        <f t="shared" si="154"/>
        <v xml:space="preserve">Maxus (Switzerland) - CHE - Fiat Group - 2016_Fiat_Professional_Keyword_Kampagne - </v>
      </c>
      <c r="Y772" s="17" t="s">
        <v>410</v>
      </c>
      <c r="Z772" s="16" t="str">
        <f t="shared" si="155"/>
        <v>Maxus (Switzerland)</v>
      </c>
      <c r="AA772" s="16" t="str">
        <f t="shared" si="156"/>
        <v>Maxus (Switzerland) - CHE - Fiat Group</v>
      </c>
      <c r="AB772" s="16" t="str">
        <f t="shared" si="157"/>
        <v>Xaxis Premium_XAXIS-XP-UAP-F</v>
      </c>
      <c r="AC772" s="16" t="str">
        <f>VLOOKUP($U772,Sheet3!$A$1:$D$438,3,FALSE)</f>
        <v>18.01.2016</v>
      </c>
      <c r="AD772" s="16" t="str">
        <f>VLOOKUP($U772,Sheet3!$A$1:$D$438,4,FALSE)</f>
        <v>31.12.2016</v>
      </c>
      <c r="AE772" s="20" t="str">
        <f t="shared" si="158"/>
        <v>Xaxis Premium_XAXIS-XP-UAP-F_April 2016</v>
      </c>
      <c r="AF772" s="20" t="s">
        <v>415</v>
      </c>
      <c r="AG772" s="20" t="str">
        <f t="shared" si="159"/>
        <v>Xaxis Premium</v>
      </c>
      <c r="AH772" s="20" t="s">
        <v>420</v>
      </c>
      <c r="AI772" s="21">
        <f t="shared" si="151"/>
        <v>7.9997721674000024</v>
      </c>
      <c r="AJ772" s="21">
        <f t="shared" si="152"/>
        <v>1123.5999999999999</v>
      </c>
      <c r="AK772" s="22">
        <f t="shared" si="153"/>
        <v>140454</v>
      </c>
      <c r="AL772" s="20" t="s">
        <v>676</v>
      </c>
      <c r="AM772" s="20">
        <f>$AJ772*VLOOKUP($AL772,Sheet2!$C$1:$D$66,2,FALSE)</f>
        <v>253.08400372643578</v>
      </c>
    </row>
    <row r="773" spans="1:39" x14ac:dyDescent="0.25">
      <c r="A773" s="1">
        <v>42494</v>
      </c>
      <c r="B773" s="2">
        <v>18567</v>
      </c>
      <c r="C773" s="3">
        <v>0</v>
      </c>
      <c r="D773" s="4">
        <v>3</v>
      </c>
      <c r="E773" s="5" t="s">
        <v>64</v>
      </c>
      <c r="F773" s="6">
        <v>67.260000000000005</v>
      </c>
      <c r="G773" s="7" t="s">
        <v>22</v>
      </c>
      <c r="H773" s="8" t="s">
        <v>23</v>
      </c>
      <c r="I773" s="9">
        <v>33.42</v>
      </c>
      <c r="J773" s="6">
        <v>0</v>
      </c>
      <c r="K773" s="6">
        <v>21.4</v>
      </c>
      <c r="L773" s="6">
        <v>267.35000000000002</v>
      </c>
      <c r="M773" s="6">
        <v>288.75</v>
      </c>
      <c r="N773" s="10" t="s">
        <v>67</v>
      </c>
      <c r="O773" s="10" t="s">
        <v>160</v>
      </c>
      <c r="P773" s="11" t="s">
        <v>32</v>
      </c>
      <c r="Q773" s="11" t="s">
        <v>52</v>
      </c>
      <c r="R773" s="1">
        <v>42370</v>
      </c>
      <c r="S773" s="1">
        <v>42593</v>
      </c>
      <c r="T773" s="12" t="s">
        <v>25</v>
      </c>
      <c r="U773" s="13" t="s">
        <v>283</v>
      </c>
      <c r="V773" s="13" t="s">
        <v>131</v>
      </c>
      <c r="W773" t="s">
        <v>168</v>
      </c>
      <c r="X773" s="16" t="str">
        <f t="shared" si="154"/>
        <v xml:space="preserve">Maxus (Switzerland) - CHE - Fiat Group - 2016_Fiat_Professional_Keyword_Kampagne - </v>
      </c>
      <c r="Y773" s="17" t="s">
        <v>410</v>
      </c>
      <c r="Z773" s="16" t="str">
        <f t="shared" si="155"/>
        <v>Maxus (Switzerland)</v>
      </c>
      <c r="AA773" s="16" t="str">
        <f t="shared" si="156"/>
        <v>Maxus (Switzerland) - CHE - Fiat Group</v>
      </c>
      <c r="AB773" s="16" t="str">
        <f t="shared" si="157"/>
        <v>Xaxis Premium_XAXIS-XP-UAP-I</v>
      </c>
      <c r="AC773" s="16" t="str">
        <f>VLOOKUP($U773,Sheet3!$A$1:$D$438,3,FALSE)</f>
        <v>18.01.2016</v>
      </c>
      <c r="AD773" s="16" t="str">
        <f>VLOOKUP($U773,Sheet3!$A$1:$D$438,4,FALSE)</f>
        <v>31.12.2016</v>
      </c>
      <c r="AE773" s="20" t="str">
        <f t="shared" si="158"/>
        <v>Xaxis Premium_XAXIS-XP-UAP-I_April 2016</v>
      </c>
      <c r="AF773" s="20" t="s">
        <v>415</v>
      </c>
      <c r="AG773" s="20" t="str">
        <f t="shared" si="159"/>
        <v>Xaxis Premium</v>
      </c>
      <c r="AH773" s="20" t="s">
        <v>420</v>
      </c>
      <c r="AI773" s="21">
        <f t="shared" si="151"/>
        <v>7.9997007779772593</v>
      </c>
      <c r="AJ773" s="21">
        <f t="shared" si="152"/>
        <v>267.35000000000002</v>
      </c>
      <c r="AK773" s="22">
        <f t="shared" si="153"/>
        <v>33420</v>
      </c>
      <c r="AL773" s="20" t="s">
        <v>676</v>
      </c>
      <c r="AM773" s="20">
        <f>$AJ773*VLOOKUP($AL773,Sheet2!$C$1:$D$66,2,FALSE)</f>
        <v>60.218946596887342</v>
      </c>
    </row>
    <row r="774" spans="1:39" x14ac:dyDescent="0.25">
      <c r="A774" s="1">
        <v>42494</v>
      </c>
      <c r="B774" s="2">
        <v>18569</v>
      </c>
      <c r="C774" s="3">
        <v>0</v>
      </c>
      <c r="D774" s="4">
        <v>1</v>
      </c>
      <c r="E774" s="5" t="s">
        <v>72</v>
      </c>
      <c r="F774" s="6">
        <v>722.16</v>
      </c>
      <c r="G774" s="7" t="s">
        <v>22</v>
      </c>
      <c r="H774" s="8" t="s">
        <v>23</v>
      </c>
      <c r="I774" s="9">
        <v>42.719000000000001</v>
      </c>
      <c r="J774" s="6">
        <v>0</v>
      </c>
      <c r="K774" s="6">
        <v>99.1</v>
      </c>
      <c r="L774" s="6">
        <v>1238.8499999999999</v>
      </c>
      <c r="M774" s="6">
        <v>1337.95</v>
      </c>
      <c r="N774" s="10" t="s">
        <v>67</v>
      </c>
      <c r="O774" s="10" t="s">
        <v>160</v>
      </c>
      <c r="P774" s="11" t="s">
        <v>32</v>
      </c>
      <c r="Q774" s="11" t="s">
        <v>73</v>
      </c>
      <c r="R774" s="1">
        <v>42370</v>
      </c>
      <c r="S774" s="1">
        <v>42593</v>
      </c>
      <c r="T774" s="12" t="s">
        <v>25</v>
      </c>
      <c r="U774" s="13" t="s">
        <v>336</v>
      </c>
      <c r="V774" s="13" t="s">
        <v>131</v>
      </c>
      <c r="W774" t="s">
        <v>168</v>
      </c>
      <c r="X774" s="16" t="str">
        <f t="shared" si="154"/>
        <v xml:space="preserve">Maxus (Switzerland) - CHE - Fiat Group - 2016_Fiat_500_Family_April - </v>
      </c>
      <c r="Y774" s="17" t="s">
        <v>410</v>
      </c>
      <c r="Z774" s="16" t="str">
        <f t="shared" si="155"/>
        <v>Maxus (Switzerland)</v>
      </c>
      <c r="AA774" s="16" t="str">
        <f t="shared" si="156"/>
        <v>Maxus (Switzerland) - CHE - Fiat Group</v>
      </c>
      <c r="AB774" s="16" t="str">
        <f t="shared" si="157"/>
        <v>Xaxis TV_XAXIS-XT-ROLLS-D</v>
      </c>
      <c r="AC774" s="16" t="str">
        <f>VLOOKUP($U774,Sheet3!$A$1:$D$438,3,FALSE)</f>
        <v>22.04.2016</v>
      </c>
      <c r="AD774" s="16" t="str">
        <f>VLOOKUP($U774,Sheet3!$A$1:$D$438,4,FALSE)</f>
        <v xml:space="preserve"> 15.05.216</v>
      </c>
      <c r="AE774" s="20" t="str">
        <f t="shared" si="158"/>
        <v>Xaxis TV_XAXIS-XT-ROLLS-D_April 2016</v>
      </c>
      <c r="AF774" s="20" t="s">
        <v>816</v>
      </c>
      <c r="AG774" s="20" t="str">
        <f t="shared" si="159"/>
        <v>Xaxis TV</v>
      </c>
      <c r="AH774" s="20" t="s">
        <v>420</v>
      </c>
      <c r="AI774" s="21">
        <f t="shared" si="151"/>
        <v>28.999976591212338</v>
      </c>
      <c r="AJ774" s="21">
        <f t="shared" si="152"/>
        <v>1238.8499999999999</v>
      </c>
      <c r="AK774" s="22">
        <f t="shared" si="153"/>
        <v>42719</v>
      </c>
      <c r="AL774" s="20" t="s">
        <v>679</v>
      </c>
      <c r="AM774" s="20">
        <f>$AJ774*VLOOKUP($AL774,Sheet2!$C$1:$D$66,2,FALSE)</f>
        <v>644.202</v>
      </c>
    </row>
    <row r="775" spans="1:39" x14ac:dyDescent="0.25">
      <c r="A775" s="1">
        <v>42494</v>
      </c>
      <c r="B775" s="2">
        <v>18569</v>
      </c>
      <c r="C775" s="3">
        <v>0</v>
      </c>
      <c r="D775" s="4">
        <v>2</v>
      </c>
      <c r="E775" s="5" t="s">
        <v>76</v>
      </c>
      <c r="F775" s="6">
        <v>449.32</v>
      </c>
      <c r="G775" s="7" t="s">
        <v>22</v>
      </c>
      <c r="H775" s="8" t="s">
        <v>23</v>
      </c>
      <c r="I775" s="9">
        <v>27.774999999999999</v>
      </c>
      <c r="J775" s="6">
        <v>0</v>
      </c>
      <c r="K775" s="6">
        <v>64.45</v>
      </c>
      <c r="L775" s="6">
        <v>805.45</v>
      </c>
      <c r="M775" s="6">
        <v>869.9</v>
      </c>
      <c r="N775" s="10" t="s">
        <v>67</v>
      </c>
      <c r="O775" s="10" t="s">
        <v>160</v>
      </c>
      <c r="P775" s="11" t="s">
        <v>32</v>
      </c>
      <c r="Q775" s="11" t="s">
        <v>73</v>
      </c>
      <c r="R775" s="1">
        <v>42370</v>
      </c>
      <c r="S775" s="1">
        <v>42593</v>
      </c>
      <c r="T775" s="12" t="s">
        <v>25</v>
      </c>
      <c r="U775" s="13" t="s">
        <v>336</v>
      </c>
      <c r="V775" s="13" t="s">
        <v>131</v>
      </c>
      <c r="W775" t="s">
        <v>168</v>
      </c>
      <c r="X775" s="16" t="str">
        <f t="shared" si="154"/>
        <v xml:space="preserve">Maxus (Switzerland) - CHE - Fiat Group - 2016_Fiat_500_Family_April - </v>
      </c>
      <c r="Y775" s="17" t="s">
        <v>410</v>
      </c>
      <c r="Z775" s="16" t="str">
        <f t="shared" si="155"/>
        <v>Maxus (Switzerland)</v>
      </c>
      <c r="AA775" s="16" t="str">
        <f t="shared" si="156"/>
        <v>Maxus (Switzerland) - CHE - Fiat Group</v>
      </c>
      <c r="AB775" s="16" t="str">
        <f t="shared" si="157"/>
        <v>Xaxis TV_XAXIS-XT-ROLLS-F</v>
      </c>
      <c r="AC775" s="16" t="str">
        <f>VLOOKUP($U775,Sheet3!$A$1:$D$438,3,FALSE)</f>
        <v>22.04.2016</v>
      </c>
      <c r="AD775" s="16" t="str">
        <f>VLOOKUP($U775,Sheet3!$A$1:$D$438,4,FALSE)</f>
        <v xml:space="preserve"> 15.05.216</v>
      </c>
      <c r="AE775" s="20" t="str">
        <f t="shared" si="158"/>
        <v>Xaxis TV_XAXIS-XT-ROLLS-F_April 2016</v>
      </c>
      <c r="AF775" s="20" t="s">
        <v>816</v>
      </c>
      <c r="AG775" s="20" t="str">
        <f t="shared" si="159"/>
        <v>Xaxis TV</v>
      </c>
      <c r="AH775" s="20" t="s">
        <v>420</v>
      </c>
      <c r="AI775" s="21">
        <f t="shared" si="151"/>
        <v>28.999099909990999</v>
      </c>
      <c r="AJ775" s="21">
        <f t="shared" si="152"/>
        <v>805.45</v>
      </c>
      <c r="AK775" s="22">
        <f t="shared" si="153"/>
        <v>27775</v>
      </c>
      <c r="AL775" s="20" t="s">
        <v>679</v>
      </c>
      <c r="AM775" s="20">
        <f>$AJ775*VLOOKUP($AL775,Sheet2!$C$1:$D$66,2,FALSE)</f>
        <v>418.83400000000006</v>
      </c>
    </row>
    <row r="776" spans="1:39" x14ac:dyDescent="0.25">
      <c r="A776" s="1">
        <v>42494</v>
      </c>
      <c r="B776" s="2">
        <v>18569</v>
      </c>
      <c r="C776" s="3">
        <v>0</v>
      </c>
      <c r="D776" s="4">
        <v>3</v>
      </c>
      <c r="E776" s="5" t="s">
        <v>77</v>
      </c>
      <c r="F776" s="6">
        <v>1.57</v>
      </c>
      <c r="G776" s="7" t="s">
        <v>22</v>
      </c>
      <c r="H776" s="8" t="s">
        <v>23</v>
      </c>
      <c r="I776" s="9">
        <v>9.6000000000000002E-2</v>
      </c>
      <c r="J776" s="6">
        <v>0</v>
      </c>
      <c r="K776" s="6">
        <v>0.2</v>
      </c>
      <c r="L776" s="6">
        <v>2.8</v>
      </c>
      <c r="M776" s="6">
        <v>3</v>
      </c>
      <c r="N776" s="10" t="s">
        <v>67</v>
      </c>
      <c r="O776" s="10" t="s">
        <v>160</v>
      </c>
      <c r="P776" s="11" t="s">
        <v>32</v>
      </c>
      <c r="Q776" s="11" t="s">
        <v>73</v>
      </c>
      <c r="R776" s="1">
        <v>42370</v>
      </c>
      <c r="S776" s="1">
        <v>42593</v>
      </c>
      <c r="T776" s="12" t="s">
        <v>25</v>
      </c>
      <c r="U776" s="13" t="s">
        <v>336</v>
      </c>
      <c r="V776" s="13" t="s">
        <v>131</v>
      </c>
      <c r="W776" t="s">
        <v>168</v>
      </c>
      <c r="X776" s="16" t="str">
        <f t="shared" si="154"/>
        <v xml:space="preserve">Maxus (Switzerland) - CHE - Fiat Group - 2016_Fiat_500_Family_April - </v>
      </c>
      <c r="Y776" s="17" t="s">
        <v>410</v>
      </c>
      <c r="Z776" s="16" t="str">
        <f t="shared" si="155"/>
        <v>Maxus (Switzerland)</v>
      </c>
      <c r="AA776" s="16" t="str">
        <f t="shared" si="156"/>
        <v>Maxus (Switzerland) - CHE - Fiat Group</v>
      </c>
      <c r="AB776" s="16" t="str">
        <f t="shared" si="157"/>
        <v>Xaxis TV_XAXIS-XT-ROLLS-I</v>
      </c>
      <c r="AC776" s="16" t="str">
        <f>VLOOKUP($U776,Sheet3!$A$1:$D$438,3,FALSE)</f>
        <v>22.04.2016</v>
      </c>
      <c r="AD776" s="16" t="str">
        <f>VLOOKUP($U776,Sheet3!$A$1:$D$438,4,FALSE)</f>
        <v xml:space="preserve"> 15.05.216</v>
      </c>
      <c r="AE776" s="20" t="str">
        <f t="shared" si="158"/>
        <v>Xaxis TV_XAXIS-XT-ROLLS-I_April 2016</v>
      </c>
      <c r="AF776" s="20" t="s">
        <v>816</v>
      </c>
      <c r="AG776" s="20" t="str">
        <f t="shared" si="159"/>
        <v>Xaxis TV</v>
      </c>
      <c r="AH776" s="20" t="s">
        <v>420</v>
      </c>
      <c r="AI776" s="21">
        <f t="shared" si="151"/>
        <v>29.166666666666664</v>
      </c>
      <c r="AJ776" s="21">
        <f t="shared" si="152"/>
        <v>2.8</v>
      </c>
      <c r="AK776" s="22">
        <f t="shared" si="153"/>
        <v>96</v>
      </c>
      <c r="AL776" s="20" t="s">
        <v>679</v>
      </c>
      <c r="AM776" s="20">
        <f>$AJ776*VLOOKUP($AL776,Sheet2!$C$1:$D$66,2,FALSE)</f>
        <v>1.456</v>
      </c>
    </row>
    <row r="777" spans="1:39" x14ac:dyDescent="0.25">
      <c r="A777" s="1">
        <v>42494</v>
      </c>
      <c r="B777" s="2">
        <v>18570</v>
      </c>
      <c r="C777" s="3">
        <v>0</v>
      </c>
      <c r="D777" s="4">
        <v>1</v>
      </c>
      <c r="E777" s="5" t="s">
        <v>65</v>
      </c>
      <c r="F777" s="6">
        <v>88.91</v>
      </c>
      <c r="G777" s="7" t="s">
        <v>22</v>
      </c>
      <c r="H777" s="8" t="s">
        <v>23</v>
      </c>
      <c r="I777" s="9">
        <v>11.994999999999999</v>
      </c>
      <c r="J777" s="6">
        <v>0</v>
      </c>
      <c r="K777" s="6">
        <v>23.05</v>
      </c>
      <c r="L777" s="6">
        <v>287.85000000000002</v>
      </c>
      <c r="M777" s="6">
        <v>310.89999999999998</v>
      </c>
      <c r="N777" s="10" t="s">
        <v>48</v>
      </c>
      <c r="O777" s="10" t="s">
        <v>160</v>
      </c>
      <c r="P777" s="11" t="s">
        <v>32</v>
      </c>
      <c r="Q777" s="11" t="s">
        <v>52</v>
      </c>
      <c r="R777" s="1">
        <v>42370</v>
      </c>
      <c r="S777" s="1">
        <v>42593</v>
      </c>
      <c r="T777" s="12" t="s">
        <v>25</v>
      </c>
      <c r="U777" s="13" t="s">
        <v>395</v>
      </c>
      <c r="V777" s="13" t="s">
        <v>131</v>
      </c>
      <c r="W777" t="s">
        <v>172</v>
      </c>
      <c r="X777" s="16" t="str">
        <f t="shared" si="154"/>
        <v xml:space="preserve">Maxus (Switzerland) - CHE - Huawei - 2016_Eva_&amp;_Vienna - </v>
      </c>
      <c r="Y777" s="17" t="s">
        <v>410</v>
      </c>
      <c r="Z777" s="16" t="str">
        <f t="shared" si="155"/>
        <v>Maxus (Switzerland)</v>
      </c>
      <c r="AA777" s="16" t="str">
        <f t="shared" si="156"/>
        <v>Maxus (Switzerland) - CHE - Huawei</v>
      </c>
      <c r="AB777" s="16" t="str">
        <f t="shared" si="157"/>
        <v>Xaxis Premium_XAXIS-XP-WB-D</v>
      </c>
      <c r="AC777" s="16" t="str">
        <f>VLOOKUP($U777,Sheet3!$A$1:$D$438,3,FALSE)</f>
        <v>25.04.2016</v>
      </c>
      <c r="AD777" s="16" t="str">
        <f>VLOOKUP($U777,Sheet3!$A$1:$D$438,4,FALSE)</f>
        <v>31.07.2016</v>
      </c>
      <c r="AE777" s="20" t="str">
        <f t="shared" si="158"/>
        <v>Xaxis Premium_XAXIS-XP-WB-D_April 2016</v>
      </c>
      <c r="AF777" s="20" t="s">
        <v>415</v>
      </c>
      <c r="AG777" s="20" t="str">
        <f t="shared" si="159"/>
        <v>Xaxis Premium</v>
      </c>
      <c r="AH777" s="20" t="s">
        <v>420</v>
      </c>
      <c r="AI777" s="21">
        <f t="shared" si="151"/>
        <v>23.997498957899126</v>
      </c>
      <c r="AJ777" s="21">
        <f t="shared" si="152"/>
        <v>287.85000000000002</v>
      </c>
      <c r="AK777" s="22">
        <f t="shared" si="153"/>
        <v>11995</v>
      </c>
      <c r="AL777" s="20" t="s">
        <v>677</v>
      </c>
      <c r="AM777" s="20">
        <f>$AJ777*VLOOKUP($AL777,Sheet2!$C$1:$D$66,2,FALSE)</f>
        <v>142.5055248201507</v>
      </c>
    </row>
    <row r="778" spans="1:39" x14ac:dyDescent="0.25">
      <c r="A778" s="1">
        <v>42494</v>
      </c>
      <c r="B778" s="2">
        <v>18570</v>
      </c>
      <c r="C778" s="3">
        <v>0</v>
      </c>
      <c r="D778" s="4">
        <v>2</v>
      </c>
      <c r="E778" s="5" t="s">
        <v>69</v>
      </c>
      <c r="F778" s="6">
        <v>12.01</v>
      </c>
      <c r="G778" s="7" t="s">
        <v>22</v>
      </c>
      <c r="H778" s="8" t="s">
        <v>23</v>
      </c>
      <c r="I778" s="9">
        <v>1.996</v>
      </c>
      <c r="J778" s="6">
        <v>0</v>
      </c>
      <c r="K778" s="6">
        <v>3.85</v>
      </c>
      <c r="L778" s="6">
        <v>47.9</v>
      </c>
      <c r="M778" s="6">
        <v>51.75</v>
      </c>
      <c r="N778" s="10" t="s">
        <v>48</v>
      </c>
      <c r="O778" s="10" t="s">
        <v>160</v>
      </c>
      <c r="P778" s="11" t="s">
        <v>32</v>
      </c>
      <c r="Q778" s="11" t="s">
        <v>52</v>
      </c>
      <c r="R778" s="1">
        <v>42370</v>
      </c>
      <c r="S778" s="1">
        <v>42593</v>
      </c>
      <c r="T778" s="12" t="s">
        <v>25</v>
      </c>
      <c r="U778" s="13" t="s">
        <v>395</v>
      </c>
      <c r="V778" s="13" t="s">
        <v>131</v>
      </c>
      <c r="W778" t="s">
        <v>172</v>
      </c>
      <c r="X778" s="16" t="str">
        <f t="shared" si="154"/>
        <v xml:space="preserve">Maxus (Switzerland) - CHE - Huawei - 2016_Eva_&amp;_Vienna - </v>
      </c>
      <c r="Y778" s="17" t="s">
        <v>410</v>
      </c>
      <c r="Z778" s="16" t="str">
        <f t="shared" si="155"/>
        <v>Maxus (Switzerland)</v>
      </c>
      <c r="AA778" s="16" t="str">
        <f t="shared" si="156"/>
        <v>Maxus (Switzerland) - CHE - Huawei</v>
      </c>
      <c r="AB778" s="16" t="str">
        <f t="shared" si="157"/>
        <v>Xaxis Premium_XAXIS-XP-WB-F</v>
      </c>
      <c r="AC778" s="16" t="str">
        <f>VLOOKUP($U778,Sheet3!$A$1:$D$438,3,FALSE)</f>
        <v>25.04.2016</v>
      </c>
      <c r="AD778" s="16" t="str">
        <f>VLOOKUP($U778,Sheet3!$A$1:$D$438,4,FALSE)</f>
        <v>31.07.2016</v>
      </c>
      <c r="AE778" s="20" t="str">
        <f t="shared" si="158"/>
        <v>Xaxis Premium_XAXIS-XP-WB-F_April 2016</v>
      </c>
      <c r="AF778" s="20" t="s">
        <v>415</v>
      </c>
      <c r="AG778" s="20" t="str">
        <f t="shared" si="159"/>
        <v>Xaxis Premium</v>
      </c>
      <c r="AH778" s="20" t="s">
        <v>420</v>
      </c>
      <c r="AI778" s="21">
        <f t="shared" si="151"/>
        <v>23.99799599198397</v>
      </c>
      <c r="AJ778" s="21">
        <f t="shared" si="152"/>
        <v>47.9</v>
      </c>
      <c r="AK778" s="22">
        <f t="shared" si="153"/>
        <v>1996</v>
      </c>
      <c r="AL778" s="20" t="s">
        <v>677</v>
      </c>
      <c r="AM778" s="20">
        <f>$AJ778*VLOOKUP($AL778,Sheet2!$C$1:$D$66,2,FALSE)</f>
        <v>23.713790650982169</v>
      </c>
    </row>
    <row r="779" spans="1:39" x14ac:dyDescent="0.25">
      <c r="A779" s="1">
        <v>42494</v>
      </c>
      <c r="B779" s="2">
        <v>18570</v>
      </c>
      <c r="C779" s="3">
        <v>0</v>
      </c>
      <c r="D779" s="4">
        <v>3</v>
      </c>
      <c r="E779" s="5" t="s">
        <v>70</v>
      </c>
      <c r="F779" s="6">
        <v>11.68</v>
      </c>
      <c r="G779" s="7" t="s">
        <v>22</v>
      </c>
      <c r="H779" s="8" t="s">
        <v>23</v>
      </c>
      <c r="I779" s="9">
        <v>2.0619999999999998</v>
      </c>
      <c r="J779" s="6">
        <v>0</v>
      </c>
      <c r="K779" s="6">
        <v>3.95</v>
      </c>
      <c r="L779" s="6">
        <v>49.5</v>
      </c>
      <c r="M779" s="6">
        <v>53.45</v>
      </c>
      <c r="N779" s="10" t="s">
        <v>48</v>
      </c>
      <c r="O779" s="10" t="s">
        <v>160</v>
      </c>
      <c r="P779" s="11" t="s">
        <v>32</v>
      </c>
      <c r="Q779" s="11" t="s">
        <v>52</v>
      </c>
      <c r="R779" s="1">
        <v>42370</v>
      </c>
      <c r="S779" s="1">
        <v>42593</v>
      </c>
      <c r="T779" s="12" t="s">
        <v>25</v>
      </c>
      <c r="U779" s="13" t="s">
        <v>395</v>
      </c>
      <c r="V779" s="13" t="s">
        <v>131</v>
      </c>
      <c r="W779" t="s">
        <v>172</v>
      </c>
      <c r="X779" s="16" t="str">
        <f t="shared" si="154"/>
        <v xml:space="preserve">Maxus (Switzerland) - CHE - Huawei - 2016_Eva_&amp;_Vienna - </v>
      </c>
      <c r="Y779" s="17" t="s">
        <v>410</v>
      </c>
      <c r="Z779" s="16" t="str">
        <f t="shared" si="155"/>
        <v>Maxus (Switzerland)</v>
      </c>
      <c r="AA779" s="16" t="str">
        <f t="shared" si="156"/>
        <v>Maxus (Switzerland) - CHE - Huawei</v>
      </c>
      <c r="AB779" s="16" t="str">
        <f t="shared" si="157"/>
        <v>Xaxis Premium_XAXIS-XP-WB-I</v>
      </c>
      <c r="AC779" s="16" t="str">
        <f>VLOOKUP($U779,Sheet3!$A$1:$D$438,3,FALSE)</f>
        <v>25.04.2016</v>
      </c>
      <c r="AD779" s="16" t="str">
        <f>VLOOKUP($U779,Sheet3!$A$1:$D$438,4,FALSE)</f>
        <v>31.07.2016</v>
      </c>
      <c r="AE779" s="20" t="str">
        <f t="shared" si="158"/>
        <v>Xaxis Premium_XAXIS-XP-WB-I_April 2016</v>
      </c>
      <c r="AF779" s="20" t="s">
        <v>415</v>
      </c>
      <c r="AG779" s="20" t="str">
        <f t="shared" si="159"/>
        <v>Xaxis Premium</v>
      </c>
      <c r="AH779" s="20" t="s">
        <v>420</v>
      </c>
      <c r="AI779" s="21">
        <f t="shared" si="151"/>
        <v>24.005819592628516</v>
      </c>
      <c r="AJ779" s="21">
        <f t="shared" si="152"/>
        <v>49.5</v>
      </c>
      <c r="AK779" s="22">
        <f t="shared" si="153"/>
        <v>2062</v>
      </c>
      <c r="AL779" s="20" t="s">
        <v>677</v>
      </c>
      <c r="AM779" s="20">
        <f>$AJ779*VLOOKUP($AL779,Sheet2!$C$1:$D$66,2,FALSE)</f>
        <v>24.505900568342742</v>
      </c>
    </row>
    <row r="780" spans="1:39" x14ac:dyDescent="0.25">
      <c r="A780" s="1">
        <v>42494</v>
      </c>
      <c r="B780" s="2">
        <v>18571</v>
      </c>
      <c r="C780" s="3">
        <v>0</v>
      </c>
      <c r="D780" s="4">
        <v>1</v>
      </c>
      <c r="E780" s="5" t="s">
        <v>65</v>
      </c>
      <c r="F780" s="6">
        <v>661.89</v>
      </c>
      <c r="G780" s="7" t="s">
        <v>22</v>
      </c>
      <c r="H780" s="8" t="s">
        <v>23</v>
      </c>
      <c r="I780" s="9">
        <v>89.299000000000007</v>
      </c>
      <c r="J780" s="6">
        <v>0</v>
      </c>
      <c r="K780" s="6">
        <v>171.45</v>
      </c>
      <c r="L780" s="6">
        <v>2143.1999999999998</v>
      </c>
      <c r="M780" s="6">
        <v>2314.65</v>
      </c>
      <c r="N780" s="10" t="s">
        <v>67</v>
      </c>
      <c r="O780" s="10" t="s">
        <v>160</v>
      </c>
      <c r="P780" s="11" t="s">
        <v>32</v>
      </c>
      <c r="Q780" s="11" t="s">
        <v>52</v>
      </c>
      <c r="R780" s="1">
        <v>42370</v>
      </c>
      <c r="S780" s="1">
        <v>42593</v>
      </c>
      <c r="T780" s="12" t="s">
        <v>25</v>
      </c>
      <c r="U780" s="13" t="s">
        <v>307</v>
      </c>
      <c r="V780" s="13" t="s">
        <v>131</v>
      </c>
      <c r="W780" t="s">
        <v>168</v>
      </c>
      <c r="X780" s="16" t="str">
        <f t="shared" si="154"/>
        <v xml:space="preserve">Maxus (Switzerland) - CHE - Fiat Group - 2016_Jeep_Renegade_Superman_vs._Batman - </v>
      </c>
      <c r="Y780" s="17" t="s">
        <v>410</v>
      </c>
      <c r="Z780" s="16" t="str">
        <f t="shared" si="155"/>
        <v>Maxus (Switzerland)</v>
      </c>
      <c r="AA780" s="16" t="str">
        <f t="shared" si="156"/>
        <v>Maxus (Switzerland) - CHE - Fiat Group</v>
      </c>
      <c r="AB780" s="16" t="str">
        <f t="shared" si="157"/>
        <v>Xaxis Premium_XAXIS-XP-WB-D</v>
      </c>
      <c r="AC780" s="16" t="str">
        <f>VLOOKUP($U780,Sheet3!$A$1:$D$438,3,FALSE)</f>
        <v>14.03.2016</v>
      </c>
      <c r="AD780" s="16" t="str">
        <f>VLOOKUP($U780,Sheet3!$A$1:$D$438,4,FALSE)</f>
        <v>03.04.2016</v>
      </c>
      <c r="AE780" s="20" t="str">
        <f t="shared" si="158"/>
        <v>Xaxis Premium_XAXIS-XP-WB-D_April 2016</v>
      </c>
      <c r="AF780" s="20" t="s">
        <v>415</v>
      </c>
      <c r="AG780" s="20" t="str">
        <f t="shared" si="159"/>
        <v>Xaxis Premium</v>
      </c>
      <c r="AH780" s="20" t="s">
        <v>420</v>
      </c>
      <c r="AI780" s="21">
        <f t="shared" si="151"/>
        <v>24.00026876000851</v>
      </c>
      <c r="AJ780" s="21">
        <f t="shared" si="152"/>
        <v>2143.1999999999998</v>
      </c>
      <c r="AK780" s="22">
        <f t="shared" si="153"/>
        <v>89299</v>
      </c>
      <c r="AL780" s="20" t="s">
        <v>677</v>
      </c>
      <c r="AM780" s="20">
        <f>$AJ780*VLOOKUP($AL780,Sheet2!$C$1:$D$66,2,FALSE)</f>
        <v>1061.0312343044882</v>
      </c>
    </row>
    <row r="781" spans="1:39" x14ac:dyDescent="0.25">
      <c r="A781" s="1">
        <v>42494</v>
      </c>
      <c r="B781" s="2">
        <v>18571</v>
      </c>
      <c r="C781" s="3">
        <v>0</v>
      </c>
      <c r="D781" s="4">
        <v>2</v>
      </c>
      <c r="E781" s="5" t="s">
        <v>69</v>
      </c>
      <c r="F781" s="6">
        <v>326.51</v>
      </c>
      <c r="G781" s="7" t="s">
        <v>22</v>
      </c>
      <c r="H781" s="8" t="s">
        <v>23</v>
      </c>
      <c r="I781" s="9">
        <v>54.281999999999996</v>
      </c>
      <c r="J781" s="6">
        <v>0</v>
      </c>
      <c r="K781" s="6">
        <v>104.2</v>
      </c>
      <c r="L781" s="6">
        <v>1302.8</v>
      </c>
      <c r="M781" s="6">
        <v>1407</v>
      </c>
      <c r="N781" s="10" t="s">
        <v>67</v>
      </c>
      <c r="O781" s="10" t="s">
        <v>160</v>
      </c>
      <c r="P781" s="11" t="s">
        <v>32</v>
      </c>
      <c r="Q781" s="11" t="s">
        <v>52</v>
      </c>
      <c r="R781" s="1">
        <v>42370</v>
      </c>
      <c r="S781" s="1">
        <v>42593</v>
      </c>
      <c r="T781" s="12" t="s">
        <v>25</v>
      </c>
      <c r="U781" s="13" t="s">
        <v>307</v>
      </c>
      <c r="V781" s="13" t="s">
        <v>131</v>
      </c>
      <c r="W781" t="s">
        <v>168</v>
      </c>
      <c r="X781" s="16" t="str">
        <f t="shared" si="154"/>
        <v xml:space="preserve">Maxus (Switzerland) - CHE - Fiat Group - 2016_Jeep_Renegade_Superman_vs._Batman - </v>
      </c>
      <c r="Y781" s="17" t="s">
        <v>410</v>
      </c>
      <c r="Z781" s="16" t="str">
        <f t="shared" si="155"/>
        <v>Maxus (Switzerland)</v>
      </c>
      <c r="AA781" s="16" t="str">
        <f t="shared" si="156"/>
        <v>Maxus (Switzerland) - CHE - Fiat Group</v>
      </c>
      <c r="AB781" s="16" t="str">
        <f t="shared" si="157"/>
        <v>Xaxis Premium_XAXIS-XP-WB-F</v>
      </c>
      <c r="AC781" s="16" t="str">
        <f>VLOOKUP($U781,Sheet3!$A$1:$D$438,3,FALSE)</f>
        <v>14.03.2016</v>
      </c>
      <c r="AD781" s="16" t="str">
        <f>VLOOKUP($U781,Sheet3!$A$1:$D$438,4,FALSE)</f>
        <v>03.04.2016</v>
      </c>
      <c r="AE781" s="20" t="str">
        <f t="shared" si="158"/>
        <v>Xaxis Premium_XAXIS-XP-WB-F_April 2016</v>
      </c>
      <c r="AF781" s="20" t="s">
        <v>415</v>
      </c>
      <c r="AG781" s="20" t="str">
        <f t="shared" si="159"/>
        <v>Xaxis Premium</v>
      </c>
      <c r="AH781" s="20" t="s">
        <v>420</v>
      </c>
      <c r="AI781" s="21">
        <f t="shared" si="151"/>
        <v>24.000589514019378</v>
      </c>
      <c r="AJ781" s="21">
        <f t="shared" si="152"/>
        <v>1302.8</v>
      </c>
      <c r="AK781" s="22">
        <f t="shared" si="153"/>
        <v>54282</v>
      </c>
      <c r="AL781" s="20" t="s">
        <v>677</v>
      </c>
      <c r="AM781" s="20">
        <f>$AJ781*VLOOKUP($AL781,Sheet2!$C$1:$D$66,2,FALSE)</f>
        <v>644.97550021084692</v>
      </c>
    </row>
    <row r="782" spans="1:39" x14ac:dyDescent="0.25">
      <c r="A782" s="1">
        <v>42494</v>
      </c>
      <c r="B782" s="2">
        <v>18572</v>
      </c>
      <c r="C782" s="3">
        <v>0</v>
      </c>
      <c r="D782" s="4">
        <v>1</v>
      </c>
      <c r="E782" s="5" t="s">
        <v>72</v>
      </c>
      <c r="F782" s="6">
        <v>285.07</v>
      </c>
      <c r="G782" s="7" t="s">
        <v>22</v>
      </c>
      <c r="H782" s="8" t="s">
        <v>23</v>
      </c>
      <c r="I782" s="9">
        <v>16.863</v>
      </c>
      <c r="J782" s="6">
        <v>0</v>
      </c>
      <c r="K782" s="6">
        <v>39.1</v>
      </c>
      <c r="L782" s="6">
        <v>489.05</v>
      </c>
      <c r="M782" s="6">
        <v>528.15</v>
      </c>
      <c r="N782" s="10" t="s">
        <v>67</v>
      </c>
      <c r="O782" s="10" t="s">
        <v>160</v>
      </c>
      <c r="P782" s="11" t="s">
        <v>32</v>
      </c>
      <c r="Q782" s="11" t="s">
        <v>73</v>
      </c>
      <c r="R782" s="1">
        <v>42370</v>
      </c>
      <c r="S782" s="1">
        <v>42593</v>
      </c>
      <c r="T782" s="12" t="s">
        <v>25</v>
      </c>
      <c r="U782" s="13" t="s">
        <v>309</v>
      </c>
      <c r="V782" s="13" t="s">
        <v>131</v>
      </c>
      <c r="W782" t="s">
        <v>168</v>
      </c>
      <c r="X782" s="16" t="str">
        <f t="shared" si="154"/>
        <v xml:space="preserve">Maxus (Switzerland) - CHE - Fiat Group - 2016_Jeep_Renegade_Superman_vs_Batman_OLV - </v>
      </c>
      <c r="Y782" s="17" t="s">
        <v>410</v>
      </c>
      <c r="Z782" s="16" t="str">
        <f t="shared" si="155"/>
        <v>Maxus (Switzerland)</v>
      </c>
      <c r="AA782" s="16" t="str">
        <f t="shared" si="156"/>
        <v>Maxus (Switzerland) - CHE - Fiat Group</v>
      </c>
      <c r="AB782" s="16" t="str">
        <f t="shared" si="157"/>
        <v>Xaxis TV_XAXIS-XT-ROLLS-D</v>
      </c>
      <c r="AC782" s="16" t="str">
        <f>VLOOKUP($U782,Sheet3!$A$1:$D$438,3,FALSE)</f>
        <v>14.03.2016</v>
      </c>
      <c r="AD782" s="16" t="str">
        <f>VLOOKUP($U782,Sheet3!$A$1:$D$438,4,FALSE)</f>
        <v>03.04.2016</v>
      </c>
      <c r="AE782" s="20" t="str">
        <f t="shared" si="158"/>
        <v>Xaxis TV_XAXIS-XT-ROLLS-D_April 2016</v>
      </c>
      <c r="AF782" s="20" t="s">
        <v>816</v>
      </c>
      <c r="AG782" s="20" t="str">
        <f t="shared" si="159"/>
        <v>Xaxis TV</v>
      </c>
      <c r="AH782" s="20" t="s">
        <v>420</v>
      </c>
      <c r="AI782" s="21">
        <f t="shared" si="151"/>
        <v>29.001363932870781</v>
      </c>
      <c r="AJ782" s="21">
        <f t="shared" si="152"/>
        <v>489.05</v>
      </c>
      <c r="AK782" s="22">
        <f t="shared" si="153"/>
        <v>16863</v>
      </c>
      <c r="AL782" s="20" t="s">
        <v>679</v>
      </c>
      <c r="AM782" s="20">
        <f>$AJ782*VLOOKUP($AL782,Sheet2!$C$1:$D$66,2,FALSE)</f>
        <v>254.30600000000001</v>
      </c>
    </row>
    <row r="783" spans="1:39" x14ac:dyDescent="0.25">
      <c r="A783" s="1">
        <v>42494</v>
      </c>
      <c r="B783" s="2">
        <v>18575</v>
      </c>
      <c r="C783" s="3">
        <v>0</v>
      </c>
      <c r="D783" s="4">
        <v>1</v>
      </c>
      <c r="E783" s="5" t="s">
        <v>65</v>
      </c>
      <c r="F783" s="6">
        <v>3075.35</v>
      </c>
      <c r="G783" s="7" t="s">
        <v>22</v>
      </c>
      <c r="H783" s="8" t="s">
        <v>23</v>
      </c>
      <c r="I783" s="9">
        <v>414.90899999999999</v>
      </c>
      <c r="J783" s="6">
        <v>0</v>
      </c>
      <c r="K783" s="6">
        <v>796.65</v>
      </c>
      <c r="L783" s="6">
        <v>9957.7999999999993</v>
      </c>
      <c r="M783" s="6">
        <v>10754.45</v>
      </c>
      <c r="N783" s="10" t="s">
        <v>67</v>
      </c>
      <c r="O783" s="10" t="s">
        <v>160</v>
      </c>
      <c r="P783" s="11" t="s">
        <v>32</v>
      </c>
      <c r="Q783" s="11" t="s">
        <v>52</v>
      </c>
      <c r="R783" s="1">
        <v>42370</v>
      </c>
      <c r="S783" s="1">
        <v>42593</v>
      </c>
      <c r="T783" s="12" t="s">
        <v>25</v>
      </c>
      <c r="U783" s="13" t="s">
        <v>321</v>
      </c>
      <c r="V783" s="13" t="s">
        <v>131</v>
      </c>
      <c r="W783" t="s">
        <v>168</v>
      </c>
      <c r="X783" s="16" t="str">
        <f t="shared" si="154"/>
        <v xml:space="preserve">Maxus (Switzerland) - CHE - Fiat Group - 2016_Jeep_Range_Sell_out_April - </v>
      </c>
      <c r="Y783" s="17" t="s">
        <v>410</v>
      </c>
      <c r="Z783" s="16" t="str">
        <f t="shared" si="155"/>
        <v>Maxus (Switzerland)</v>
      </c>
      <c r="AA783" s="16" t="str">
        <f t="shared" si="156"/>
        <v>Maxus (Switzerland) - CHE - Fiat Group</v>
      </c>
      <c r="AB783" s="16" t="str">
        <f t="shared" si="157"/>
        <v>Xaxis Premium_XAXIS-XP-WB-D</v>
      </c>
      <c r="AC783" s="16" t="str">
        <f>VLOOKUP($U783,Sheet3!$A$1:$D$438,3,FALSE)</f>
        <v>11.04.2016</v>
      </c>
      <c r="AD783" s="16" t="str">
        <f>VLOOKUP($U783,Sheet3!$A$1:$D$438,4,FALSE)</f>
        <v>01.05.2016</v>
      </c>
      <c r="AE783" s="20" t="str">
        <f t="shared" si="158"/>
        <v>Xaxis Premium_XAXIS-XP-WB-D_April 2016</v>
      </c>
      <c r="AF783" s="20" t="s">
        <v>415</v>
      </c>
      <c r="AG783" s="20" t="str">
        <f t="shared" si="159"/>
        <v>Xaxis Premium</v>
      </c>
      <c r="AH783" s="20" t="s">
        <v>420</v>
      </c>
      <c r="AI783" s="21">
        <f t="shared" si="151"/>
        <v>23.999961437327219</v>
      </c>
      <c r="AJ783" s="21">
        <f t="shared" si="152"/>
        <v>9957.7999999999993</v>
      </c>
      <c r="AK783" s="22">
        <f t="shared" si="153"/>
        <v>414909</v>
      </c>
      <c r="AL783" s="20" t="s">
        <v>677</v>
      </c>
      <c r="AM783" s="20">
        <f>$AJ783*VLOOKUP($AL783,Sheet2!$C$1:$D$66,2,FALSE)</f>
        <v>4929.795084433199</v>
      </c>
    </row>
    <row r="784" spans="1:39" x14ac:dyDescent="0.25">
      <c r="A784" s="1">
        <v>42494</v>
      </c>
      <c r="B784" s="2">
        <v>18575</v>
      </c>
      <c r="C784" s="3">
        <v>0</v>
      </c>
      <c r="D784" s="4">
        <v>2</v>
      </c>
      <c r="E784" s="5" t="s">
        <v>69</v>
      </c>
      <c r="F784" s="6">
        <v>835.24</v>
      </c>
      <c r="G784" s="7" t="s">
        <v>22</v>
      </c>
      <c r="H784" s="8" t="s">
        <v>23</v>
      </c>
      <c r="I784" s="9">
        <v>138.857</v>
      </c>
      <c r="J784" s="6">
        <v>0</v>
      </c>
      <c r="K784" s="6">
        <v>266.60000000000002</v>
      </c>
      <c r="L784" s="6">
        <v>3332.55</v>
      </c>
      <c r="M784" s="6">
        <v>3599.15</v>
      </c>
      <c r="N784" s="10" t="s">
        <v>67</v>
      </c>
      <c r="O784" s="10" t="s">
        <v>160</v>
      </c>
      <c r="P784" s="11" t="s">
        <v>32</v>
      </c>
      <c r="Q784" s="11" t="s">
        <v>52</v>
      </c>
      <c r="R784" s="1">
        <v>42370</v>
      </c>
      <c r="S784" s="1">
        <v>42593</v>
      </c>
      <c r="T784" s="12" t="s">
        <v>25</v>
      </c>
      <c r="U784" s="13" t="s">
        <v>321</v>
      </c>
      <c r="V784" s="13" t="s">
        <v>131</v>
      </c>
      <c r="W784" t="s">
        <v>168</v>
      </c>
      <c r="X784" s="16" t="str">
        <f t="shared" si="154"/>
        <v xml:space="preserve">Maxus (Switzerland) - CHE - Fiat Group - 2016_Jeep_Range_Sell_out_April - </v>
      </c>
      <c r="Y784" s="17" t="s">
        <v>410</v>
      </c>
      <c r="Z784" s="16" t="str">
        <f t="shared" si="155"/>
        <v>Maxus (Switzerland)</v>
      </c>
      <c r="AA784" s="16" t="str">
        <f t="shared" si="156"/>
        <v>Maxus (Switzerland) - CHE - Fiat Group</v>
      </c>
      <c r="AB784" s="16" t="str">
        <f t="shared" si="157"/>
        <v>Xaxis Premium_XAXIS-XP-WB-F</v>
      </c>
      <c r="AC784" s="16" t="str">
        <f>VLOOKUP($U784,Sheet3!$A$1:$D$438,3,FALSE)</f>
        <v>11.04.2016</v>
      </c>
      <c r="AD784" s="16" t="str">
        <f>VLOOKUP($U784,Sheet3!$A$1:$D$438,4,FALSE)</f>
        <v>01.05.2016</v>
      </c>
      <c r="AE784" s="20" t="str">
        <f t="shared" si="158"/>
        <v>Xaxis Premium_XAXIS-XP-WB-F_April 2016</v>
      </c>
      <c r="AF784" s="20" t="s">
        <v>415</v>
      </c>
      <c r="AG784" s="20" t="str">
        <f t="shared" si="159"/>
        <v>Xaxis Premium</v>
      </c>
      <c r="AH784" s="20" t="s">
        <v>420</v>
      </c>
      <c r="AI784" s="21">
        <f t="shared" si="151"/>
        <v>23.999870370237009</v>
      </c>
      <c r="AJ784" s="21">
        <f t="shared" si="152"/>
        <v>3332.55</v>
      </c>
      <c r="AK784" s="22">
        <f t="shared" si="153"/>
        <v>138857</v>
      </c>
      <c r="AL784" s="20" t="s">
        <v>677</v>
      </c>
      <c r="AM784" s="20">
        <f>$AJ784*VLOOKUP($AL784,Sheet2!$C$1:$D$66,2,FALSE)</f>
        <v>1649.8411906874871</v>
      </c>
    </row>
    <row r="785" spans="1:39" x14ac:dyDescent="0.25">
      <c r="A785" s="1">
        <v>42494</v>
      </c>
      <c r="B785" s="2">
        <v>18575</v>
      </c>
      <c r="C785" s="3">
        <v>0</v>
      </c>
      <c r="D785" s="4">
        <v>3</v>
      </c>
      <c r="E785" s="5" t="s">
        <v>70</v>
      </c>
      <c r="F785" s="6">
        <v>158.08000000000001</v>
      </c>
      <c r="G785" s="7" t="s">
        <v>22</v>
      </c>
      <c r="H785" s="8" t="s">
        <v>23</v>
      </c>
      <c r="I785" s="9">
        <v>27.9</v>
      </c>
      <c r="J785" s="6">
        <v>0</v>
      </c>
      <c r="K785" s="6">
        <v>53.55</v>
      </c>
      <c r="L785" s="6">
        <v>669.6</v>
      </c>
      <c r="M785" s="6">
        <v>723.15</v>
      </c>
      <c r="N785" s="10" t="s">
        <v>67</v>
      </c>
      <c r="O785" s="10" t="s">
        <v>160</v>
      </c>
      <c r="P785" s="11" t="s">
        <v>32</v>
      </c>
      <c r="Q785" s="11" t="s">
        <v>52</v>
      </c>
      <c r="R785" s="1">
        <v>42370</v>
      </c>
      <c r="S785" s="1">
        <v>42593</v>
      </c>
      <c r="T785" s="12" t="s">
        <v>25</v>
      </c>
      <c r="U785" s="13" t="s">
        <v>321</v>
      </c>
      <c r="V785" s="13" t="s">
        <v>131</v>
      </c>
      <c r="W785" t="s">
        <v>168</v>
      </c>
      <c r="X785" s="16" t="str">
        <f t="shared" si="154"/>
        <v xml:space="preserve">Maxus (Switzerland) - CHE - Fiat Group - 2016_Jeep_Range_Sell_out_April - </v>
      </c>
      <c r="Y785" s="17" t="s">
        <v>410</v>
      </c>
      <c r="Z785" s="16" t="str">
        <f t="shared" si="155"/>
        <v>Maxus (Switzerland)</v>
      </c>
      <c r="AA785" s="16" t="str">
        <f t="shared" si="156"/>
        <v>Maxus (Switzerland) - CHE - Fiat Group</v>
      </c>
      <c r="AB785" s="16" t="str">
        <f t="shared" si="157"/>
        <v>Xaxis Premium_XAXIS-XP-WB-I</v>
      </c>
      <c r="AC785" s="16" t="str">
        <f>VLOOKUP($U785,Sheet3!$A$1:$D$438,3,FALSE)</f>
        <v>11.04.2016</v>
      </c>
      <c r="AD785" s="16" t="str">
        <f>VLOOKUP($U785,Sheet3!$A$1:$D$438,4,FALSE)</f>
        <v>01.05.2016</v>
      </c>
      <c r="AE785" s="20" t="str">
        <f t="shared" si="158"/>
        <v>Xaxis Premium_XAXIS-XP-WB-I_April 2016</v>
      </c>
      <c r="AF785" s="20" t="s">
        <v>415</v>
      </c>
      <c r="AG785" s="20" t="str">
        <f t="shared" si="159"/>
        <v>Xaxis Premium</v>
      </c>
      <c r="AH785" s="20" t="s">
        <v>420</v>
      </c>
      <c r="AI785" s="21">
        <f t="shared" si="151"/>
        <v>24</v>
      </c>
      <c r="AJ785" s="21">
        <f t="shared" si="152"/>
        <v>669.6</v>
      </c>
      <c r="AK785" s="22">
        <f t="shared" si="153"/>
        <v>27900</v>
      </c>
      <c r="AL785" s="20" t="s">
        <v>677</v>
      </c>
      <c r="AM785" s="20">
        <f>$AJ785*VLOOKUP($AL785,Sheet2!$C$1:$D$66,2,FALSE)</f>
        <v>331.49800041540004</v>
      </c>
    </row>
    <row r="786" spans="1:39" x14ac:dyDescent="0.25">
      <c r="A786" s="1">
        <v>42494</v>
      </c>
      <c r="B786" s="2">
        <v>18576</v>
      </c>
      <c r="C786" s="3">
        <v>0</v>
      </c>
      <c r="D786" s="4">
        <v>1</v>
      </c>
      <c r="E786" s="5" t="s">
        <v>72</v>
      </c>
      <c r="F786" s="6">
        <v>572.22</v>
      </c>
      <c r="G786" s="7" t="s">
        <v>22</v>
      </c>
      <c r="H786" s="8" t="s">
        <v>23</v>
      </c>
      <c r="I786" s="9">
        <v>33.848999999999997</v>
      </c>
      <c r="J786" s="6">
        <v>0</v>
      </c>
      <c r="K786" s="6">
        <v>78.55</v>
      </c>
      <c r="L786" s="6">
        <v>981.6</v>
      </c>
      <c r="M786" s="6">
        <v>1060.1500000000001</v>
      </c>
      <c r="N786" s="10" t="s">
        <v>67</v>
      </c>
      <c r="O786" s="10" t="s">
        <v>160</v>
      </c>
      <c r="P786" s="11" t="s">
        <v>32</v>
      </c>
      <c r="Q786" s="11" t="s">
        <v>73</v>
      </c>
      <c r="R786" s="1">
        <v>42370</v>
      </c>
      <c r="S786" s="1">
        <v>42593</v>
      </c>
      <c r="T786" s="12" t="s">
        <v>25</v>
      </c>
      <c r="U786" s="13" t="s">
        <v>338</v>
      </c>
      <c r="V786" s="13" t="s">
        <v>131</v>
      </c>
      <c r="W786" t="s">
        <v>168</v>
      </c>
      <c r="X786" s="16" t="str">
        <f t="shared" si="154"/>
        <v xml:space="preserve">Maxus (Switzerland) - CHE - Fiat Group - 2016_Jeep_Range_Sell_Out_OLV - </v>
      </c>
      <c r="Y786" s="17" t="s">
        <v>410</v>
      </c>
      <c r="Z786" s="16" t="str">
        <f t="shared" si="155"/>
        <v>Maxus (Switzerland)</v>
      </c>
      <c r="AA786" s="16" t="str">
        <f t="shared" si="156"/>
        <v>Maxus (Switzerland) - CHE - Fiat Group</v>
      </c>
      <c r="AB786" s="16" t="str">
        <f t="shared" si="157"/>
        <v>Xaxis TV_XAXIS-XT-ROLLS-D</v>
      </c>
      <c r="AC786" s="16" t="str">
        <f>VLOOKUP($U786,Sheet3!$A$1:$D$438,3,FALSE)</f>
        <v>25.04.2016</v>
      </c>
      <c r="AD786" s="16" t="str">
        <f>VLOOKUP($U786,Sheet3!$A$1:$D$438,4,FALSE)</f>
        <v>08.05.2016</v>
      </c>
      <c r="AE786" s="20" t="str">
        <f t="shared" si="158"/>
        <v>Xaxis TV_XAXIS-XT-ROLLS-D_April 2016</v>
      </c>
      <c r="AF786" s="20" t="s">
        <v>816</v>
      </c>
      <c r="AG786" s="20" t="str">
        <f t="shared" si="159"/>
        <v>Xaxis TV</v>
      </c>
      <c r="AH786" s="20" t="s">
        <v>420</v>
      </c>
      <c r="AI786" s="21">
        <f t="shared" si="151"/>
        <v>28.999379597624745</v>
      </c>
      <c r="AJ786" s="21">
        <f t="shared" si="152"/>
        <v>981.6</v>
      </c>
      <c r="AK786" s="22">
        <f t="shared" si="153"/>
        <v>33849</v>
      </c>
      <c r="AL786" s="20" t="s">
        <v>679</v>
      </c>
      <c r="AM786" s="20">
        <f>$AJ786*VLOOKUP($AL786,Sheet2!$C$1:$D$66,2,FALSE)</f>
        <v>510.43200000000002</v>
      </c>
    </row>
    <row r="787" spans="1:39" x14ac:dyDescent="0.25">
      <c r="A787" s="1">
        <v>42494</v>
      </c>
      <c r="B787" s="2">
        <v>18576</v>
      </c>
      <c r="C787" s="3">
        <v>0</v>
      </c>
      <c r="D787" s="4">
        <v>2</v>
      </c>
      <c r="E787" s="5" t="s">
        <v>76</v>
      </c>
      <c r="F787" s="6">
        <v>881.74</v>
      </c>
      <c r="G787" s="7" t="s">
        <v>22</v>
      </c>
      <c r="H787" s="8" t="s">
        <v>23</v>
      </c>
      <c r="I787" s="9">
        <v>54.505000000000003</v>
      </c>
      <c r="J787" s="6">
        <v>0</v>
      </c>
      <c r="K787" s="6">
        <v>126.45</v>
      </c>
      <c r="L787" s="6">
        <v>1580.65</v>
      </c>
      <c r="M787" s="6">
        <v>1707.1</v>
      </c>
      <c r="N787" s="10" t="s">
        <v>67</v>
      </c>
      <c r="O787" s="10" t="s">
        <v>160</v>
      </c>
      <c r="P787" s="11" t="s">
        <v>32</v>
      </c>
      <c r="Q787" s="11" t="s">
        <v>73</v>
      </c>
      <c r="R787" s="1">
        <v>42370</v>
      </c>
      <c r="S787" s="1">
        <v>42593</v>
      </c>
      <c r="T787" s="12" t="s">
        <v>25</v>
      </c>
      <c r="U787" s="13" t="s">
        <v>338</v>
      </c>
      <c r="V787" s="13" t="s">
        <v>131</v>
      </c>
      <c r="W787" t="s">
        <v>168</v>
      </c>
      <c r="X787" s="16" t="str">
        <f t="shared" si="154"/>
        <v xml:space="preserve">Maxus (Switzerland) - CHE - Fiat Group - 2016_Jeep_Range_Sell_Out_OLV - </v>
      </c>
      <c r="Y787" s="17" t="s">
        <v>410</v>
      </c>
      <c r="Z787" s="16" t="str">
        <f t="shared" si="155"/>
        <v>Maxus (Switzerland)</v>
      </c>
      <c r="AA787" s="16" t="str">
        <f t="shared" si="156"/>
        <v>Maxus (Switzerland) - CHE - Fiat Group</v>
      </c>
      <c r="AB787" s="16" t="str">
        <f t="shared" si="157"/>
        <v>Xaxis TV_XAXIS-XT-ROLLS-F</v>
      </c>
      <c r="AC787" s="16" t="str">
        <f>VLOOKUP($U787,Sheet3!$A$1:$D$438,3,FALSE)</f>
        <v>25.04.2016</v>
      </c>
      <c r="AD787" s="16" t="str">
        <f>VLOOKUP($U787,Sheet3!$A$1:$D$438,4,FALSE)</f>
        <v>08.05.2016</v>
      </c>
      <c r="AE787" s="20" t="str">
        <f t="shared" si="158"/>
        <v>Xaxis TV_XAXIS-XT-ROLLS-F_April 2016</v>
      </c>
      <c r="AF787" s="20" t="s">
        <v>816</v>
      </c>
      <c r="AG787" s="20" t="str">
        <f t="shared" si="159"/>
        <v>Xaxis TV</v>
      </c>
      <c r="AH787" s="20" t="s">
        <v>420</v>
      </c>
      <c r="AI787" s="21">
        <f t="shared" si="151"/>
        <v>29.00009173470324</v>
      </c>
      <c r="AJ787" s="21">
        <f t="shared" si="152"/>
        <v>1580.65</v>
      </c>
      <c r="AK787" s="22">
        <f t="shared" si="153"/>
        <v>54505</v>
      </c>
      <c r="AL787" s="20" t="s">
        <v>679</v>
      </c>
      <c r="AM787" s="20">
        <f>$AJ787*VLOOKUP($AL787,Sheet2!$C$1:$D$66,2,FALSE)</f>
        <v>821.9380000000001</v>
      </c>
    </row>
    <row r="788" spans="1:39" x14ac:dyDescent="0.25">
      <c r="A788" s="1">
        <v>42494</v>
      </c>
      <c r="B788" s="2">
        <v>18576</v>
      </c>
      <c r="C788" s="3">
        <v>0</v>
      </c>
      <c r="D788" s="4">
        <v>3</v>
      </c>
      <c r="E788" s="5" t="s">
        <v>77</v>
      </c>
      <c r="F788" s="6">
        <v>4.88</v>
      </c>
      <c r="G788" s="7" t="s">
        <v>22</v>
      </c>
      <c r="H788" s="8" t="s">
        <v>23</v>
      </c>
      <c r="I788" s="9">
        <v>0.29899999999999999</v>
      </c>
      <c r="J788" s="6">
        <v>0</v>
      </c>
      <c r="K788" s="6">
        <v>0.7</v>
      </c>
      <c r="L788" s="6">
        <v>8.65</v>
      </c>
      <c r="M788" s="6">
        <v>9.35</v>
      </c>
      <c r="N788" s="10" t="s">
        <v>67</v>
      </c>
      <c r="O788" s="10" t="s">
        <v>160</v>
      </c>
      <c r="P788" s="11" t="s">
        <v>32</v>
      </c>
      <c r="Q788" s="11" t="s">
        <v>73</v>
      </c>
      <c r="R788" s="1">
        <v>42370</v>
      </c>
      <c r="S788" s="1">
        <v>42593</v>
      </c>
      <c r="T788" s="12" t="s">
        <v>25</v>
      </c>
      <c r="U788" s="13" t="s">
        <v>338</v>
      </c>
      <c r="V788" s="13" t="s">
        <v>131</v>
      </c>
      <c r="W788" t="s">
        <v>168</v>
      </c>
      <c r="X788" s="16" t="str">
        <f t="shared" si="154"/>
        <v xml:space="preserve">Maxus (Switzerland) - CHE - Fiat Group - 2016_Jeep_Range_Sell_Out_OLV - </v>
      </c>
      <c r="Y788" s="17" t="s">
        <v>410</v>
      </c>
      <c r="Z788" s="16" t="str">
        <f t="shared" si="155"/>
        <v>Maxus (Switzerland)</v>
      </c>
      <c r="AA788" s="16" t="str">
        <f t="shared" si="156"/>
        <v>Maxus (Switzerland) - CHE - Fiat Group</v>
      </c>
      <c r="AB788" s="16" t="str">
        <f t="shared" si="157"/>
        <v>Xaxis TV_XAXIS-XT-ROLLS-I</v>
      </c>
      <c r="AC788" s="16" t="str">
        <f>VLOOKUP($U788,Sheet3!$A$1:$D$438,3,FALSE)</f>
        <v>25.04.2016</v>
      </c>
      <c r="AD788" s="16" t="str">
        <f>VLOOKUP($U788,Sheet3!$A$1:$D$438,4,FALSE)</f>
        <v>08.05.2016</v>
      </c>
      <c r="AE788" s="20" t="str">
        <f t="shared" si="158"/>
        <v>Xaxis TV_XAXIS-XT-ROLLS-I_April 2016</v>
      </c>
      <c r="AF788" s="20" t="s">
        <v>816</v>
      </c>
      <c r="AG788" s="20" t="str">
        <f t="shared" si="159"/>
        <v>Xaxis TV</v>
      </c>
      <c r="AH788" s="20" t="s">
        <v>420</v>
      </c>
      <c r="AI788" s="21">
        <f t="shared" si="151"/>
        <v>28.929765886287626</v>
      </c>
      <c r="AJ788" s="21">
        <f t="shared" si="152"/>
        <v>8.65</v>
      </c>
      <c r="AK788" s="22">
        <f t="shared" si="153"/>
        <v>299</v>
      </c>
      <c r="AL788" s="20" t="s">
        <v>679</v>
      </c>
      <c r="AM788" s="20">
        <f>$AJ788*VLOOKUP($AL788,Sheet2!$C$1:$D$66,2,FALSE)</f>
        <v>4.4980000000000002</v>
      </c>
    </row>
    <row r="789" spans="1:39" x14ac:dyDescent="0.25">
      <c r="A789" s="1">
        <v>42494</v>
      </c>
      <c r="B789" s="2">
        <v>18577</v>
      </c>
      <c r="C789" s="3">
        <v>0</v>
      </c>
      <c r="D789" s="4">
        <v>1</v>
      </c>
      <c r="E789" s="5" t="s">
        <v>72</v>
      </c>
      <c r="F789" s="6">
        <v>8161.04</v>
      </c>
      <c r="G789" s="7" t="s">
        <v>22</v>
      </c>
      <c r="H789" s="8" t="s">
        <v>23</v>
      </c>
      <c r="I789" s="9">
        <v>482.75900000000001</v>
      </c>
      <c r="J789" s="6">
        <v>0</v>
      </c>
      <c r="K789" s="6">
        <v>1120</v>
      </c>
      <c r="L789" s="6">
        <v>14000</v>
      </c>
      <c r="M789" s="6">
        <v>15120</v>
      </c>
      <c r="N789" s="10" t="s">
        <v>81</v>
      </c>
      <c r="O789" s="10" t="s">
        <v>160</v>
      </c>
      <c r="P789" s="11" t="s">
        <v>32</v>
      </c>
      <c r="Q789" s="11" t="s">
        <v>73</v>
      </c>
      <c r="R789" s="1">
        <v>42370</v>
      </c>
      <c r="S789" s="1">
        <v>42593</v>
      </c>
      <c r="T789" s="12" t="s">
        <v>25</v>
      </c>
      <c r="U789" s="13" t="s">
        <v>404</v>
      </c>
      <c r="V789" s="13" t="s">
        <v>131</v>
      </c>
      <c r="W789" t="s">
        <v>173</v>
      </c>
      <c r="X789" s="16" t="str">
        <f t="shared" si="154"/>
        <v xml:space="preserve">Maxus (Switzerland) - CHE - KARCHER - 2016_Pressure_Washer - </v>
      </c>
      <c r="Y789" s="17" t="s">
        <v>410</v>
      </c>
      <c r="Z789" s="16" t="str">
        <f t="shared" si="155"/>
        <v>Maxus (Switzerland)</v>
      </c>
      <c r="AA789" s="16" t="str">
        <f t="shared" si="156"/>
        <v>Maxus (Switzerland) - CHE - KARCHER</v>
      </c>
      <c r="AB789" s="16" t="str">
        <f t="shared" si="157"/>
        <v>Xaxis TV_XAXIS-XT-ROLLS-D</v>
      </c>
      <c r="AC789" s="16" t="str">
        <f>VLOOKUP($U789,Sheet3!$A$1:$D$438,3,FALSE)</f>
        <v>28.03.2016</v>
      </c>
      <c r="AD789" s="16" t="str">
        <f>VLOOKUP($U789,Sheet3!$A$1:$D$438,4,FALSE)</f>
        <v>17.04.2016</v>
      </c>
      <c r="AE789" s="20" t="str">
        <f t="shared" si="158"/>
        <v>Xaxis TV_XAXIS-XT-ROLLS-D_April 2016</v>
      </c>
      <c r="AF789" s="20" t="s">
        <v>816</v>
      </c>
      <c r="AG789" s="20" t="str">
        <f t="shared" si="159"/>
        <v>Xaxis TV</v>
      </c>
      <c r="AH789" s="20" t="s">
        <v>420</v>
      </c>
      <c r="AI789" s="21">
        <f t="shared" si="151"/>
        <v>28.999977214303616</v>
      </c>
      <c r="AJ789" s="21">
        <f t="shared" si="152"/>
        <v>14000</v>
      </c>
      <c r="AK789" s="22">
        <f t="shared" si="153"/>
        <v>482759</v>
      </c>
      <c r="AL789" s="20" t="s">
        <v>679</v>
      </c>
      <c r="AM789" s="20">
        <f>$AJ789*VLOOKUP($AL789,Sheet2!$C$1:$D$66,2,FALSE)</f>
        <v>7280</v>
      </c>
    </row>
    <row r="790" spans="1:39" x14ac:dyDescent="0.25">
      <c r="A790" s="1">
        <v>42494</v>
      </c>
      <c r="B790" s="2">
        <v>18577</v>
      </c>
      <c r="C790" s="3">
        <v>0</v>
      </c>
      <c r="D790" s="4">
        <v>2</v>
      </c>
      <c r="E790" s="5" t="s">
        <v>76</v>
      </c>
      <c r="F790" s="6">
        <v>3347.03</v>
      </c>
      <c r="G790" s="7" t="s">
        <v>22</v>
      </c>
      <c r="H790" s="8" t="s">
        <v>23</v>
      </c>
      <c r="I790" s="9">
        <v>206.89699999999999</v>
      </c>
      <c r="J790" s="6">
        <v>0</v>
      </c>
      <c r="K790" s="6">
        <v>480</v>
      </c>
      <c r="L790" s="6">
        <v>6000</v>
      </c>
      <c r="M790" s="6">
        <v>6480</v>
      </c>
      <c r="N790" s="10" t="s">
        <v>81</v>
      </c>
      <c r="O790" s="10" t="s">
        <v>160</v>
      </c>
      <c r="P790" s="11" t="s">
        <v>32</v>
      </c>
      <c r="Q790" s="11" t="s">
        <v>73</v>
      </c>
      <c r="R790" s="1">
        <v>42370</v>
      </c>
      <c r="S790" s="1">
        <v>42593</v>
      </c>
      <c r="T790" s="12" t="s">
        <v>25</v>
      </c>
      <c r="U790" s="13" t="s">
        <v>404</v>
      </c>
      <c r="V790" s="13" t="s">
        <v>131</v>
      </c>
      <c r="W790" t="s">
        <v>173</v>
      </c>
      <c r="X790" s="16" t="str">
        <f t="shared" si="154"/>
        <v xml:space="preserve">Maxus (Switzerland) - CHE - KARCHER - 2016_Pressure_Washer - </v>
      </c>
      <c r="Y790" s="17" t="s">
        <v>410</v>
      </c>
      <c r="Z790" s="16" t="str">
        <f t="shared" si="155"/>
        <v>Maxus (Switzerland)</v>
      </c>
      <c r="AA790" s="16" t="str">
        <f t="shared" si="156"/>
        <v>Maxus (Switzerland) - CHE - KARCHER</v>
      </c>
      <c r="AB790" s="16" t="str">
        <f t="shared" si="157"/>
        <v>Xaxis TV_XAXIS-XT-ROLLS-F</v>
      </c>
      <c r="AC790" s="16" t="str">
        <f>VLOOKUP($U790,Sheet3!$A$1:$D$438,3,FALSE)</f>
        <v>28.03.2016</v>
      </c>
      <c r="AD790" s="16" t="str">
        <f>VLOOKUP($U790,Sheet3!$A$1:$D$438,4,FALSE)</f>
        <v>17.04.2016</v>
      </c>
      <c r="AE790" s="20" t="str">
        <f t="shared" si="158"/>
        <v>Xaxis TV_XAXIS-XT-ROLLS-F_April 2016</v>
      </c>
      <c r="AF790" s="20" t="s">
        <v>816</v>
      </c>
      <c r="AG790" s="20" t="str">
        <f t="shared" si="159"/>
        <v>Xaxis TV</v>
      </c>
      <c r="AH790" s="20" t="s">
        <v>420</v>
      </c>
      <c r="AI790" s="21">
        <f t="shared" si="151"/>
        <v>28.999937166802805</v>
      </c>
      <c r="AJ790" s="21">
        <f t="shared" si="152"/>
        <v>6000</v>
      </c>
      <c r="AK790" s="22">
        <f t="shared" si="153"/>
        <v>206897</v>
      </c>
      <c r="AL790" s="20" t="s">
        <v>679</v>
      </c>
      <c r="AM790" s="20">
        <f>$AJ790*VLOOKUP($AL790,Sheet2!$C$1:$D$66,2,FALSE)</f>
        <v>3120</v>
      </c>
    </row>
    <row r="791" spans="1:39" x14ac:dyDescent="0.25">
      <c r="A791" s="1">
        <v>42494</v>
      </c>
      <c r="B791" s="2">
        <v>18578</v>
      </c>
      <c r="C791" s="3">
        <v>0</v>
      </c>
      <c r="D791" s="4">
        <v>1</v>
      </c>
      <c r="E791" s="5" t="s">
        <v>72</v>
      </c>
      <c r="F791" s="6">
        <v>1800.45</v>
      </c>
      <c r="G791" s="7" t="s">
        <v>22</v>
      </c>
      <c r="H791" s="8" t="s">
        <v>23</v>
      </c>
      <c r="I791" s="9">
        <v>106.504</v>
      </c>
      <c r="J791" s="6">
        <v>0</v>
      </c>
      <c r="K791" s="6">
        <v>247.1</v>
      </c>
      <c r="L791" s="6">
        <v>3088.6</v>
      </c>
      <c r="M791" s="6">
        <v>3335.7</v>
      </c>
      <c r="N791" s="10" t="s">
        <v>81</v>
      </c>
      <c r="O791" s="10" t="s">
        <v>160</v>
      </c>
      <c r="P791" s="11" t="s">
        <v>32</v>
      </c>
      <c r="Q791" s="11" t="s">
        <v>73</v>
      </c>
      <c r="R791" s="1">
        <v>42370</v>
      </c>
      <c r="S791" s="1">
        <v>42593</v>
      </c>
      <c r="T791" s="12" t="s">
        <v>25</v>
      </c>
      <c r="U791" s="13" t="s">
        <v>405</v>
      </c>
      <c r="V791" s="13" t="s">
        <v>131</v>
      </c>
      <c r="W791" t="s">
        <v>173</v>
      </c>
      <c r="X791" s="16" t="str">
        <f t="shared" si="154"/>
        <v xml:space="preserve">Maxus (Switzerland) - CHE - KARCHER - 2016_Window_Vac_2016 - </v>
      </c>
      <c r="Y791" s="17" t="s">
        <v>410</v>
      </c>
      <c r="Z791" s="16" t="str">
        <f t="shared" si="155"/>
        <v>Maxus (Switzerland)</v>
      </c>
      <c r="AA791" s="16" t="str">
        <f t="shared" si="156"/>
        <v>Maxus (Switzerland) - CHE - KARCHER</v>
      </c>
      <c r="AB791" s="16" t="str">
        <f t="shared" si="157"/>
        <v>Xaxis TV_XAXIS-XT-ROLLS-D</v>
      </c>
      <c r="AC791" s="16" t="str">
        <f>VLOOKUP($U791,Sheet3!$A$1:$D$438,3,FALSE)</f>
        <v>18.04.2016</v>
      </c>
      <c r="AD791" s="16" t="str">
        <f>VLOOKUP($U791,Sheet3!$A$1:$D$438,4,FALSE)</f>
        <v>03.07.2016</v>
      </c>
      <c r="AE791" s="20" t="str">
        <f t="shared" si="158"/>
        <v>Xaxis TV_XAXIS-XT-ROLLS-D_April 2016</v>
      </c>
      <c r="AF791" s="20" t="s">
        <v>816</v>
      </c>
      <c r="AG791" s="20" t="str">
        <f t="shared" si="159"/>
        <v>Xaxis TV</v>
      </c>
      <c r="AH791" s="20" t="s">
        <v>420</v>
      </c>
      <c r="AI791" s="21">
        <f t="shared" si="151"/>
        <v>28.999849770900621</v>
      </c>
      <c r="AJ791" s="21">
        <f t="shared" si="152"/>
        <v>3088.6</v>
      </c>
      <c r="AK791" s="22">
        <f t="shared" si="153"/>
        <v>106504</v>
      </c>
      <c r="AL791" s="20" t="s">
        <v>679</v>
      </c>
      <c r="AM791" s="20">
        <f>$AJ791*VLOOKUP($AL791,Sheet2!$C$1:$D$66,2,FALSE)</f>
        <v>1606.0720000000001</v>
      </c>
    </row>
    <row r="792" spans="1:39" x14ac:dyDescent="0.25">
      <c r="A792" s="1">
        <v>42494</v>
      </c>
      <c r="B792" s="2">
        <v>18578</v>
      </c>
      <c r="C792" s="3">
        <v>0</v>
      </c>
      <c r="D792" s="4">
        <v>2</v>
      </c>
      <c r="E792" s="5" t="s">
        <v>76</v>
      </c>
      <c r="F792" s="6">
        <v>972.63</v>
      </c>
      <c r="G792" s="7" t="s">
        <v>22</v>
      </c>
      <c r="H792" s="8" t="s">
        <v>23</v>
      </c>
      <c r="I792" s="9">
        <v>60.122999999999998</v>
      </c>
      <c r="J792" s="6">
        <v>0</v>
      </c>
      <c r="K792" s="6">
        <v>139.5</v>
      </c>
      <c r="L792" s="6">
        <v>1743.55</v>
      </c>
      <c r="M792" s="6">
        <v>1883.05</v>
      </c>
      <c r="N792" s="10" t="s">
        <v>81</v>
      </c>
      <c r="O792" s="10" t="s">
        <v>160</v>
      </c>
      <c r="P792" s="11" t="s">
        <v>32</v>
      </c>
      <c r="Q792" s="11" t="s">
        <v>73</v>
      </c>
      <c r="R792" s="1">
        <v>42370</v>
      </c>
      <c r="S792" s="1">
        <v>42593</v>
      </c>
      <c r="T792" s="12" t="s">
        <v>25</v>
      </c>
      <c r="U792" s="13" t="s">
        <v>405</v>
      </c>
      <c r="V792" s="13" t="s">
        <v>131</v>
      </c>
      <c r="W792" t="s">
        <v>173</v>
      </c>
      <c r="X792" s="16" t="str">
        <f t="shared" si="154"/>
        <v xml:space="preserve">Maxus (Switzerland) - CHE - KARCHER - 2016_Window_Vac_2016 - </v>
      </c>
      <c r="Y792" s="17" t="s">
        <v>410</v>
      </c>
      <c r="Z792" s="16" t="str">
        <f t="shared" si="155"/>
        <v>Maxus (Switzerland)</v>
      </c>
      <c r="AA792" s="16" t="str">
        <f t="shared" si="156"/>
        <v>Maxus (Switzerland) - CHE - KARCHER</v>
      </c>
      <c r="AB792" s="16" t="str">
        <f t="shared" si="157"/>
        <v>Xaxis TV_XAXIS-XT-ROLLS-F</v>
      </c>
      <c r="AC792" s="16" t="str">
        <f>VLOOKUP($U792,Sheet3!$A$1:$D$438,3,FALSE)</f>
        <v>18.04.2016</v>
      </c>
      <c r="AD792" s="16" t="str">
        <f>VLOOKUP($U792,Sheet3!$A$1:$D$438,4,FALSE)</f>
        <v>03.07.2016</v>
      </c>
      <c r="AE792" s="20" t="str">
        <f t="shared" si="158"/>
        <v>Xaxis TV_XAXIS-XT-ROLLS-F_April 2016</v>
      </c>
      <c r="AF792" s="20" t="s">
        <v>816</v>
      </c>
      <c r="AG792" s="20" t="str">
        <f t="shared" si="159"/>
        <v>Xaxis TV</v>
      </c>
      <c r="AH792" s="20" t="s">
        <v>420</v>
      </c>
      <c r="AI792" s="21">
        <f t="shared" si="151"/>
        <v>28.999717246311725</v>
      </c>
      <c r="AJ792" s="21">
        <f t="shared" si="152"/>
        <v>1743.55</v>
      </c>
      <c r="AK792" s="22">
        <f t="shared" si="153"/>
        <v>60123</v>
      </c>
      <c r="AL792" s="20" t="s">
        <v>679</v>
      </c>
      <c r="AM792" s="20">
        <f>$AJ792*VLOOKUP($AL792,Sheet2!$C$1:$D$66,2,FALSE)</f>
        <v>906.64599999999996</v>
      </c>
    </row>
    <row r="793" spans="1:39" x14ac:dyDescent="0.25">
      <c r="A793" s="1">
        <v>42494</v>
      </c>
      <c r="B793" s="2">
        <v>18579</v>
      </c>
      <c r="C793" s="3">
        <v>0</v>
      </c>
      <c r="D793" s="4">
        <v>1</v>
      </c>
      <c r="E793" s="5" t="s">
        <v>65</v>
      </c>
      <c r="F793" s="6">
        <v>1297.1199999999999</v>
      </c>
      <c r="G793" s="7" t="s">
        <v>22</v>
      </c>
      <c r="H793" s="8" t="s">
        <v>23</v>
      </c>
      <c r="I793" s="9">
        <v>175</v>
      </c>
      <c r="J793" s="6">
        <v>0</v>
      </c>
      <c r="K793" s="6">
        <v>336</v>
      </c>
      <c r="L793" s="6">
        <v>4200</v>
      </c>
      <c r="M793" s="6">
        <v>4536</v>
      </c>
      <c r="N793" s="10" t="s">
        <v>36</v>
      </c>
      <c r="O793" s="10" t="s">
        <v>161</v>
      </c>
      <c r="P793" s="11" t="s">
        <v>32</v>
      </c>
      <c r="Q793" s="11" t="s">
        <v>52</v>
      </c>
      <c r="R793" s="1">
        <v>42370</v>
      </c>
      <c r="S793" s="1">
        <v>42593</v>
      </c>
      <c r="T793" s="12" t="s">
        <v>25</v>
      </c>
      <c r="U793" s="13" t="s">
        <v>229</v>
      </c>
      <c r="V793" s="13" t="s">
        <v>131</v>
      </c>
      <c r="W793" t="s">
        <v>186</v>
      </c>
      <c r="X793" s="16" t="str">
        <f t="shared" si="154"/>
        <v xml:space="preserve">MEC (Switzerland) - CHE - Audi - 2016_Image_März_2016 - </v>
      </c>
      <c r="Y793" s="17" t="s">
        <v>410</v>
      </c>
      <c r="Z793" s="16" t="str">
        <f t="shared" si="155"/>
        <v>Mediacom (Switzerland)</v>
      </c>
      <c r="AA793" s="16" t="str">
        <f t="shared" si="156"/>
        <v>MEC (Switzerland) - CHE - Audi</v>
      </c>
      <c r="AB793" s="16" t="str">
        <f t="shared" si="157"/>
        <v>Xaxis Premium_XAXIS-XP-WB-D</v>
      </c>
      <c r="AC793" s="16" t="str">
        <f>VLOOKUP($U793,Sheet3!$A$1:$D$438,3,FALSE)</f>
        <v>18.04.2016</v>
      </c>
      <c r="AD793" s="16" t="str">
        <f>VLOOKUP($U793,Sheet3!$A$1:$D$438,4,FALSE)</f>
        <v>24.04.2016</v>
      </c>
      <c r="AE793" s="20" t="str">
        <f t="shared" si="158"/>
        <v>Xaxis Premium_XAXIS-XP-WB-D_April 2016</v>
      </c>
      <c r="AF793" s="20" t="s">
        <v>415</v>
      </c>
      <c r="AG793" s="20" t="str">
        <f t="shared" si="159"/>
        <v>Xaxis Premium</v>
      </c>
      <c r="AH793" s="20" t="s">
        <v>420</v>
      </c>
      <c r="AI793" s="21">
        <f t="shared" ref="AI793:AI856" si="160">(AJ793/AK793)*1000</f>
        <v>24</v>
      </c>
      <c r="AJ793" s="21">
        <f t="shared" ref="AJ793:AJ856" si="161">L793</f>
        <v>4200</v>
      </c>
      <c r="AK793" s="22">
        <f t="shared" ref="AK793:AK856" si="162">I793*1000</f>
        <v>175000</v>
      </c>
      <c r="AL793" s="20" t="s">
        <v>677</v>
      </c>
      <c r="AM793" s="20">
        <f>$AJ793*VLOOKUP($AL793,Sheet2!$C$1:$D$66,2,FALSE)</f>
        <v>2079.2885330715053</v>
      </c>
    </row>
    <row r="794" spans="1:39" x14ac:dyDescent="0.25">
      <c r="A794" s="1">
        <v>42494</v>
      </c>
      <c r="B794" s="2">
        <v>18579</v>
      </c>
      <c r="C794" s="3">
        <v>0</v>
      </c>
      <c r="D794" s="4">
        <v>2</v>
      </c>
      <c r="E794" s="5" t="s">
        <v>69</v>
      </c>
      <c r="F794" s="6">
        <v>375.29</v>
      </c>
      <c r="G794" s="7" t="s">
        <v>22</v>
      </c>
      <c r="H794" s="8" t="s">
        <v>23</v>
      </c>
      <c r="I794" s="9">
        <v>62.392000000000003</v>
      </c>
      <c r="J794" s="6">
        <v>0</v>
      </c>
      <c r="K794" s="6">
        <v>119.8</v>
      </c>
      <c r="L794" s="6">
        <v>1497.4</v>
      </c>
      <c r="M794" s="6">
        <v>1617.2</v>
      </c>
      <c r="N794" s="10" t="s">
        <v>36</v>
      </c>
      <c r="O794" s="10" t="s">
        <v>161</v>
      </c>
      <c r="P794" s="11" t="s">
        <v>32</v>
      </c>
      <c r="Q794" s="11" t="s">
        <v>52</v>
      </c>
      <c r="R794" s="1">
        <v>42370</v>
      </c>
      <c r="S794" s="1">
        <v>42593</v>
      </c>
      <c r="T794" s="12" t="s">
        <v>25</v>
      </c>
      <c r="U794" s="13" t="s">
        <v>229</v>
      </c>
      <c r="V794" s="13" t="s">
        <v>131</v>
      </c>
      <c r="W794" t="s">
        <v>186</v>
      </c>
      <c r="X794" s="16" t="str">
        <f t="shared" si="154"/>
        <v xml:space="preserve">MEC (Switzerland) - CHE - Audi - 2016_Image_März_2016 - </v>
      </c>
      <c r="Y794" s="17" t="s">
        <v>410</v>
      </c>
      <c r="Z794" s="16" t="str">
        <f t="shared" si="155"/>
        <v>Mediacom (Switzerland)</v>
      </c>
      <c r="AA794" s="16" t="str">
        <f t="shared" si="156"/>
        <v>MEC (Switzerland) - CHE - Audi</v>
      </c>
      <c r="AB794" s="16" t="str">
        <f t="shared" si="157"/>
        <v>Xaxis Premium_XAXIS-XP-WB-F</v>
      </c>
      <c r="AC794" s="16" t="str">
        <f>VLOOKUP($U794,Sheet3!$A$1:$D$438,3,FALSE)</f>
        <v>18.04.2016</v>
      </c>
      <c r="AD794" s="16" t="str">
        <f>VLOOKUP($U794,Sheet3!$A$1:$D$438,4,FALSE)</f>
        <v>24.04.2016</v>
      </c>
      <c r="AE794" s="20" t="str">
        <f t="shared" si="158"/>
        <v>Xaxis Premium_XAXIS-XP-WB-F_April 2016</v>
      </c>
      <c r="AF794" s="20" t="s">
        <v>415</v>
      </c>
      <c r="AG794" s="20" t="str">
        <f t="shared" si="159"/>
        <v>Xaxis Premium</v>
      </c>
      <c r="AH794" s="20" t="s">
        <v>420</v>
      </c>
      <c r="AI794" s="21">
        <f t="shared" si="160"/>
        <v>23.999871778433132</v>
      </c>
      <c r="AJ794" s="21">
        <f t="shared" si="161"/>
        <v>1497.4</v>
      </c>
      <c r="AK794" s="22">
        <f t="shared" si="162"/>
        <v>62392</v>
      </c>
      <c r="AL794" s="20" t="s">
        <v>677</v>
      </c>
      <c r="AM794" s="20">
        <f>$AJ794*VLOOKUP($AL794,Sheet2!$C$1:$D$66,2,FALSE)</f>
        <v>741.3158689098268</v>
      </c>
    </row>
    <row r="795" spans="1:39" x14ac:dyDescent="0.25">
      <c r="A795" s="1">
        <v>42494</v>
      </c>
      <c r="B795" s="2">
        <v>18579</v>
      </c>
      <c r="C795" s="3">
        <v>0</v>
      </c>
      <c r="D795" s="4">
        <v>3</v>
      </c>
      <c r="E795" s="5" t="s">
        <v>70</v>
      </c>
      <c r="F795" s="6">
        <v>59.02</v>
      </c>
      <c r="G795" s="7" t="s">
        <v>22</v>
      </c>
      <c r="H795" s="8" t="s">
        <v>23</v>
      </c>
      <c r="I795" s="9">
        <v>10.417</v>
      </c>
      <c r="J795" s="6">
        <v>0</v>
      </c>
      <c r="K795" s="6">
        <v>20</v>
      </c>
      <c r="L795" s="6">
        <v>250</v>
      </c>
      <c r="M795" s="6">
        <v>270</v>
      </c>
      <c r="N795" s="10" t="s">
        <v>36</v>
      </c>
      <c r="O795" s="10" t="s">
        <v>161</v>
      </c>
      <c r="P795" s="11" t="s">
        <v>32</v>
      </c>
      <c r="Q795" s="11" t="s">
        <v>52</v>
      </c>
      <c r="R795" s="1">
        <v>42370</v>
      </c>
      <c r="S795" s="1">
        <v>42593</v>
      </c>
      <c r="T795" s="12" t="s">
        <v>25</v>
      </c>
      <c r="U795" s="13" t="s">
        <v>229</v>
      </c>
      <c r="V795" s="13" t="s">
        <v>131</v>
      </c>
      <c r="W795" t="s">
        <v>186</v>
      </c>
      <c r="X795" s="16" t="str">
        <f t="shared" si="154"/>
        <v xml:space="preserve">MEC (Switzerland) - CHE - Audi - 2016_Image_März_2016 - </v>
      </c>
      <c r="Y795" s="17" t="s">
        <v>410</v>
      </c>
      <c r="Z795" s="16" t="str">
        <f t="shared" si="155"/>
        <v>Mediacom (Switzerland)</v>
      </c>
      <c r="AA795" s="16" t="str">
        <f t="shared" si="156"/>
        <v>MEC (Switzerland) - CHE - Audi</v>
      </c>
      <c r="AB795" s="16" t="str">
        <f t="shared" si="157"/>
        <v>Xaxis Premium_XAXIS-XP-WB-I</v>
      </c>
      <c r="AC795" s="16" t="str">
        <f>VLOOKUP($U795,Sheet3!$A$1:$D$438,3,FALSE)</f>
        <v>18.04.2016</v>
      </c>
      <c r="AD795" s="16" t="str">
        <f>VLOOKUP($U795,Sheet3!$A$1:$D$438,4,FALSE)</f>
        <v>24.04.2016</v>
      </c>
      <c r="AE795" s="20" t="str">
        <f t="shared" si="158"/>
        <v>Xaxis Premium_XAXIS-XP-WB-I_April 2016</v>
      </c>
      <c r="AF795" s="20" t="s">
        <v>415</v>
      </c>
      <c r="AG795" s="20" t="str">
        <f t="shared" si="159"/>
        <v>Xaxis Premium</v>
      </c>
      <c r="AH795" s="20" t="s">
        <v>420</v>
      </c>
      <c r="AI795" s="21">
        <f t="shared" si="160"/>
        <v>23.999232024575214</v>
      </c>
      <c r="AJ795" s="21">
        <f t="shared" si="161"/>
        <v>250</v>
      </c>
      <c r="AK795" s="22">
        <f t="shared" si="162"/>
        <v>10417</v>
      </c>
      <c r="AL795" s="20" t="s">
        <v>677</v>
      </c>
      <c r="AM795" s="20">
        <f>$AJ795*VLOOKUP($AL795,Sheet2!$C$1:$D$66,2,FALSE)</f>
        <v>123.76717458758961</v>
      </c>
    </row>
    <row r="796" spans="1:39" x14ac:dyDescent="0.25">
      <c r="A796" s="1">
        <v>42494</v>
      </c>
      <c r="B796" s="2">
        <v>18580</v>
      </c>
      <c r="C796" s="3">
        <v>0</v>
      </c>
      <c r="D796" s="4">
        <v>1</v>
      </c>
      <c r="E796" s="5" t="s">
        <v>72</v>
      </c>
      <c r="F796" s="6">
        <v>6287.29</v>
      </c>
      <c r="G796" s="7" t="s">
        <v>22</v>
      </c>
      <c r="H796" s="8" t="s">
        <v>23</v>
      </c>
      <c r="I796" s="9">
        <v>371.91899999999998</v>
      </c>
      <c r="J796" s="6">
        <v>0</v>
      </c>
      <c r="K796" s="6">
        <v>862.85</v>
      </c>
      <c r="L796" s="6">
        <v>10785.65</v>
      </c>
      <c r="M796" s="6">
        <v>11648.5</v>
      </c>
      <c r="N796" s="10" t="s">
        <v>36</v>
      </c>
      <c r="O796" s="10" t="s">
        <v>161</v>
      </c>
      <c r="P796" s="11" t="s">
        <v>32</v>
      </c>
      <c r="Q796" s="11" t="s">
        <v>73</v>
      </c>
      <c r="R796" s="1">
        <v>42370</v>
      </c>
      <c r="S796" s="1">
        <v>42593</v>
      </c>
      <c r="T796" s="12" t="s">
        <v>25</v>
      </c>
      <c r="U796" s="13" t="s">
        <v>230</v>
      </c>
      <c r="V796" s="13" t="s">
        <v>131</v>
      </c>
      <c r="W796" t="s">
        <v>186</v>
      </c>
      <c r="X796" s="16" t="str">
        <f t="shared" si="154"/>
        <v xml:space="preserve">MEC (Switzerland) - CHE - Audi - 2016_Range_Sport - </v>
      </c>
      <c r="Y796" s="17" t="s">
        <v>410</v>
      </c>
      <c r="Z796" s="16" t="str">
        <f t="shared" si="155"/>
        <v>Mediacom (Switzerland)</v>
      </c>
      <c r="AA796" s="16" t="str">
        <f t="shared" si="156"/>
        <v>MEC (Switzerland) - CHE - Audi</v>
      </c>
      <c r="AB796" s="16" t="str">
        <f t="shared" si="157"/>
        <v>Xaxis TV_XAXIS-XT-ROLLS-D</v>
      </c>
      <c r="AC796" s="16" t="str">
        <f>VLOOKUP($U796,Sheet3!$A$1:$D$438,3,FALSE)</f>
        <v>18.04.2016</v>
      </c>
      <c r="AD796" s="16" t="str">
        <f>VLOOKUP($U796,Sheet3!$A$1:$D$438,4,FALSE)</f>
        <v>30.04.2016</v>
      </c>
      <c r="AE796" s="20" t="str">
        <f t="shared" si="158"/>
        <v>Xaxis TV_XAXIS-XT-ROLLS-D_April 2016</v>
      </c>
      <c r="AF796" s="20" t="s">
        <v>816</v>
      </c>
      <c r="AG796" s="20" t="str">
        <f t="shared" si="159"/>
        <v>Xaxis TV</v>
      </c>
      <c r="AH796" s="20" t="s">
        <v>420</v>
      </c>
      <c r="AI796" s="21">
        <f t="shared" si="160"/>
        <v>28.999997311242499</v>
      </c>
      <c r="AJ796" s="21">
        <f t="shared" si="161"/>
        <v>10785.65</v>
      </c>
      <c r="AK796" s="22">
        <f t="shared" si="162"/>
        <v>371919</v>
      </c>
      <c r="AL796" s="20" t="s">
        <v>679</v>
      </c>
      <c r="AM796" s="20">
        <f>$AJ796*VLOOKUP($AL796,Sheet2!$C$1:$D$66,2,FALSE)</f>
        <v>5608.5379999999996</v>
      </c>
    </row>
    <row r="797" spans="1:39" x14ac:dyDescent="0.25">
      <c r="A797" s="1">
        <v>42494</v>
      </c>
      <c r="B797" s="2">
        <v>18580</v>
      </c>
      <c r="C797" s="3">
        <v>0</v>
      </c>
      <c r="D797" s="4">
        <v>4</v>
      </c>
      <c r="E797" s="5" t="s">
        <v>72</v>
      </c>
      <c r="F797" s="6">
        <v>4243.7299999999996</v>
      </c>
      <c r="G797" s="7" t="s">
        <v>22</v>
      </c>
      <c r="H797" s="8" t="s">
        <v>23</v>
      </c>
      <c r="I797" s="9">
        <v>251.03399999999999</v>
      </c>
      <c r="J797" s="6">
        <v>0</v>
      </c>
      <c r="K797" s="6">
        <v>582.4</v>
      </c>
      <c r="L797" s="6">
        <v>7280</v>
      </c>
      <c r="M797" s="6">
        <v>7862.4</v>
      </c>
      <c r="N797" s="10" t="s">
        <v>36</v>
      </c>
      <c r="O797" s="10" t="s">
        <v>161</v>
      </c>
      <c r="P797" s="11" t="s">
        <v>32</v>
      </c>
      <c r="Q797" s="11" t="s">
        <v>73</v>
      </c>
      <c r="R797" s="1">
        <v>42370</v>
      </c>
      <c r="S797" s="1">
        <v>42593</v>
      </c>
      <c r="T797" s="12" t="s">
        <v>25</v>
      </c>
      <c r="U797" s="13" t="s">
        <v>230</v>
      </c>
      <c r="V797" s="13" t="s">
        <v>131</v>
      </c>
      <c r="W797" t="s">
        <v>186</v>
      </c>
      <c r="X797" s="16" t="str">
        <f t="shared" si="154"/>
        <v xml:space="preserve">MEC (Switzerland) - CHE - Audi - 2016_Range_Sport - </v>
      </c>
      <c r="Y797" s="17" t="s">
        <v>410</v>
      </c>
      <c r="Z797" s="16" t="str">
        <f t="shared" si="155"/>
        <v>Mediacom (Switzerland)</v>
      </c>
      <c r="AA797" s="16" t="str">
        <f t="shared" si="156"/>
        <v>MEC (Switzerland) - CHE - Audi</v>
      </c>
      <c r="AB797" s="16" t="str">
        <f t="shared" si="157"/>
        <v>Xaxis TV_XAXIS-XT-ROLLS-D</v>
      </c>
      <c r="AC797" s="16" t="str">
        <f>VLOOKUP($U797,Sheet3!$A$1:$D$438,3,FALSE)</f>
        <v>18.04.2016</v>
      </c>
      <c r="AD797" s="16" t="str">
        <f>VLOOKUP($U797,Sheet3!$A$1:$D$438,4,FALSE)</f>
        <v>30.04.2016</v>
      </c>
      <c r="AE797" s="20" t="str">
        <f t="shared" si="158"/>
        <v>Xaxis TV_XAXIS-XT-ROLLS-D_April 2016</v>
      </c>
      <c r="AF797" s="20" t="s">
        <v>816</v>
      </c>
      <c r="AG797" s="20" t="str">
        <f t="shared" si="159"/>
        <v>Xaxis TV</v>
      </c>
      <c r="AH797" s="20" t="s">
        <v>420</v>
      </c>
      <c r="AI797" s="21">
        <f t="shared" si="160"/>
        <v>29.000055769338019</v>
      </c>
      <c r="AJ797" s="21">
        <f t="shared" si="161"/>
        <v>7280</v>
      </c>
      <c r="AK797" s="22">
        <f t="shared" si="162"/>
        <v>251034</v>
      </c>
      <c r="AL797" s="20" t="s">
        <v>679</v>
      </c>
      <c r="AM797" s="20">
        <f>$AJ797*VLOOKUP($AL797,Sheet2!$C$1:$D$66,2,FALSE)</f>
        <v>3785.6</v>
      </c>
    </row>
    <row r="798" spans="1:39" x14ac:dyDescent="0.25">
      <c r="A798" s="1">
        <v>42494</v>
      </c>
      <c r="B798" s="2">
        <v>18580</v>
      </c>
      <c r="C798" s="3">
        <v>0</v>
      </c>
      <c r="D798" s="4">
        <v>2</v>
      </c>
      <c r="E798" s="5" t="s">
        <v>76</v>
      </c>
      <c r="F798" s="6">
        <v>1706.61</v>
      </c>
      <c r="G798" s="7" t="s">
        <v>22</v>
      </c>
      <c r="H798" s="8" t="s">
        <v>23</v>
      </c>
      <c r="I798" s="9">
        <v>105.494</v>
      </c>
      <c r="J798" s="6">
        <v>0</v>
      </c>
      <c r="K798" s="6">
        <v>244.75</v>
      </c>
      <c r="L798" s="6">
        <v>3059.35</v>
      </c>
      <c r="M798" s="6">
        <v>3304.1</v>
      </c>
      <c r="N798" s="10" t="s">
        <v>36</v>
      </c>
      <c r="O798" s="10" t="s">
        <v>161</v>
      </c>
      <c r="P798" s="11" t="s">
        <v>32</v>
      </c>
      <c r="Q798" s="11" t="s">
        <v>73</v>
      </c>
      <c r="R798" s="1">
        <v>42370</v>
      </c>
      <c r="S798" s="1">
        <v>42593</v>
      </c>
      <c r="T798" s="12" t="s">
        <v>25</v>
      </c>
      <c r="U798" s="13" t="s">
        <v>230</v>
      </c>
      <c r="V798" s="13" t="s">
        <v>131</v>
      </c>
      <c r="W798" t="s">
        <v>186</v>
      </c>
      <c r="X798" s="16" t="str">
        <f t="shared" si="154"/>
        <v xml:space="preserve">MEC (Switzerland) - CHE - Audi - 2016_Range_Sport - </v>
      </c>
      <c r="Y798" s="17" t="s">
        <v>410</v>
      </c>
      <c r="Z798" s="16" t="str">
        <f t="shared" si="155"/>
        <v>Mediacom (Switzerland)</v>
      </c>
      <c r="AA798" s="16" t="str">
        <f t="shared" si="156"/>
        <v>MEC (Switzerland) - CHE - Audi</v>
      </c>
      <c r="AB798" s="16" t="str">
        <f t="shared" si="157"/>
        <v>Xaxis TV_XAXIS-XT-ROLLS-F</v>
      </c>
      <c r="AC798" s="16" t="str">
        <f>VLOOKUP($U798,Sheet3!$A$1:$D$438,3,FALSE)</f>
        <v>18.04.2016</v>
      </c>
      <c r="AD798" s="16" t="str">
        <f>VLOOKUP($U798,Sheet3!$A$1:$D$438,4,FALSE)</f>
        <v>30.04.2016</v>
      </c>
      <c r="AE798" s="20" t="str">
        <f t="shared" si="158"/>
        <v>Xaxis TV_XAXIS-XT-ROLLS-F_April 2016</v>
      </c>
      <c r="AF798" s="20" t="s">
        <v>816</v>
      </c>
      <c r="AG798" s="20" t="str">
        <f t="shared" si="159"/>
        <v>Xaxis TV</v>
      </c>
      <c r="AH798" s="20" t="s">
        <v>420</v>
      </c>
      <c r="AI798" s="21">
        <f t="shared" si="160"/>
        <v>29.000227501090105</v>
      </c>
      <c r="AJ798" s="21">
        <f t="shared" si="161"/>
        <v>3059.35</v>
      </c>
      <c r="AK798" s="22">
        <f t="shared" si="162"/>
        <v>105494</v>
      </c>
      <c r="AL798" s="20" t="s">
        <v>679</v>
      </c>
      <c r="AM798" s="20">
        <f>$AJ798*VLOOKUP($AL798,Sheet2!$C$1:$D$66,2,FALSE)</f>
        <v>1590.8620000000001</v>
      </c>
    </row>
    <row r="799" spans="1:39" x14ac:dyDescent="0.25">
      <c r="A799" s="1">
        <v>42494</v>
      </c>
      <c r="B799" s="2">
        <v>18580</v>
      </c>
      <c r="C799" s="3">
        <v>0</v>
      </c>
      <c r="D799" s="4">
        <v>5</v>
      </c>
      <c r="E799" s="5" t="s">
        <v>76</v>
      </c>
      <c r="F799" s="6">
        <v>1160.3</v>
      </c>
      <c r="G799" s="7" t="s">
        <v>22</v>
      </c>
      <c r="H799" s="8" t="s">
        <v>23</v>
      </c>
      <c r="I799" s="9">
        <v>71.724000000000004</v>
      </c>
      <c r="J799" s="6">
        <v>0</v>
      </c>
      <c r="K799" s="6">
        <v>166.4</v>
      </c>
      <c r="L799" s="6">
        <v>2080</v>
      </c>
      <c r="M799" s="6">
        <v>2246.4</v>
      </c>
      <c r="N799" s="10" t="s">
        <v>36</v>
      </c>
      <c r="O799" s="10" t="s">
        <v>161</v>
      </c>
      <c r="P799" s="11" t="s">
        <v>32</v>
      </c>
      <c r="Q799" s="11" t="s">
        <v>73</v>
      </c>
      <c r="R799" s="1">
        <v>42370</v>
      </c>
      <c r="S799" s="1">
        <v>42593</v>
      </c>
      <c r="T799" s="12" t="s">
        <v>25</v>
      </c>
      <c r="U799" s="13" t="s">
        <v>230</v>
      </c>
      <c r="V799" s="13" t="s">
        <v>131</v>
      </c>
      <c r="W799" t="s">
        <v>186</v>
      </c>
      <c r="X799" s="16" t="str">
        <f t="shared" si="154"/>
        <v xml:space="preserve">MEC (Switzerland) - CHE - Audi - 2016_Range_Sport - </v>
      </c>
      <c r="Y799" s="17" t="s">
        <v>410</v>
      </c>
      <c r="Z799" s="16" t="str">
        <f t="shared" si="155"/>
        <v>Mediacom (Switzerland)</v>
      </c>
      <c r="AA799" s="16" t="str">
        <f t="shared" si="156"/>
        <v>MEC (Switzerland) - CHE - Audi</v>
      </c>
      <c r="AB799" s="16" t="str">
        <f t="shared" si="157"/>
        <v>Xaxis TV_XAXIS-XT-ROLLS-F</v>
      </c>
      <c r="AC799" s="16" t="str">
        <f>VLOOKUP($U799,Sheet3!$A$1:$D$438,3,FALSE)</f>
        <v>18.04.2016</v>
      </c>
      <c r="AD799" s="16" t="str">
        <f>VLOOKUP($U799,Sheet3!$A$1:$D$438,4,FALSE)</f>
        <v>30.04.2016</v>
      </c>
      <c r="AE799" s="20" t="str">
        <f t="shared" si="158"/>
        <v>Xaxis TV_XAXIS-XT-ROLLS-F_April 2016</v>
      </c>
      <c r="AF799" s="20" t="s">
        <v>816</v>
      </c>
      <c r="AG799" s="20" t="str">
        <f t="shared" si="159"/>
        <v>Xaxis TV</v>
      </c>
      <c r="AH799" s="20" t="s">
        <v>420</v>
      </c>
      <c r="AI799" s="21">
        <f t="shared" si="160"/>
        <v>29.000055769338019</v>
      </c>
      <c r="AJ799" s="21">
        <f t="shared" si="161"/>
        <v>2080</v>
      </c>
      <c r="AK799" s="22">
        <f t="shared" si="162"/>
        <v>71724</v>
      </c>
      <c r="AL799" s="20" t="s">
        <v>679</v>
      </c>
      <c r="AM799" s="20">
        <f>$AJ799*VLOOKUP($AL799,Sheet2!$C$1:$D$66,2,FALSE)</f>
        <v>1081.6000000000001</v>
      </c>
    </row>
    <row r="800" spans="1:39" x14ac:dyDescent="0.25">
      <c r="A800" s="1">
        <v>42494</v>
      </c>
      <c r="B800" s="2">
        <v>18580</v>
      </c>
      <c r="C800" s="3">
        <v>0</v>
      </c>
      <c r="D800" s="4">
        <v>3</v>
      </c>
      <c r="E800" s="5" t="s">
        <v>77</v>
      </c>
      <c r="F800" s="6">
        <v>878.14</v>
      </c>
      <c r="G800" s="7" t="s">
        <v>22</v>
      </c>
      <c r="H800" s="8" t="s">
        <v>23</v>
      </c>
      <c r="I800" s="9">
        <v>53.792999999999999</v>
      </c>
      <c r="J800" s="6">
        <v>0</v>
      </c>
      <c r="K800" s="6">
        <v>124.8</v>
      </c>
      <c r="L800" s="6">
        <v>1560</v>
      </c>
      <c r="M800" s="6">
        <v>1684.8</v>
      </c>
      <c r="N800" s="10" t="s">
        <v>36</v>
      </c>
      <c r="O800" s="10" t="s">
        <v>161</v>
      </c>
      <c r="P800" s="11" t="s">
        <v>32</v>
      </c>
      <c r="Q800" s="11" t="s">
        <v>73</v>
      </c>
      <c r="R800" s="1">
        <v>42370</v>
      </c>
      <c r="S800" s="1">
        <v>42593</v>
      </c>
      <c r="T800" s="12" t="s">
        <v>25</v>
      </c>
      <c r="U800" s="13" t="s">
        <v>230</v>
      </c>
      <c r="V800" s="13" t="s">
        <v>131</v>
      </c>
      <c r="W800" t="s">
        <v>186</v>
      </c>
      <c r="X800" s="16" t="str">
        <f t="shared" si="154"/>
        <v xml:space="preserve">MEC (Switzerland) - CHE - Audi - 2016_Range_Sport - </v>
      </c>
      <c r="Y800" s="17" t="s">
        <v>410</v>
      </c>
      <c r="Z800" s="16" t="str">
        <f t="shared" si="155"/>
        <v>Mediacom (Switzerland)</v>
      </c>
      <c r="AA800" s="16" t="str">
        <f t="shared" si="156"/>
        <v>MEC (Switzerland) - CHE - Audi</v>
      </c>
      <c r="AB800" s="16" t="str">
        <f t="shared" si="157"/>
        <v>Xaxis TV_XAXIS-XT-ROLLS-I</v>
      </c>
      <c r="AC800" s="16" t="str">
        <f>VLOOKUP($U800,Sheet3!$A$1:$D$438,3,FALSE)</f>
        <v>18.04.2016</v>
      </c>
      <c r="AD800" s="16" t="str">
        <f>VLOOKUP($U800,Sheet3!$A$1:$D$438,4,FALSE)</f>
        <v>30.04.2016</v>
      </c>
      <c r="AE800" s="20" t="str">
        <f t="shared" si="158"/>
        <v>Xaxis TV_XAXIS-XT-ROLLS-I_April 2016</v>
      </c>
      <c r="AF800" s="20" t="s">
        <v>816</v>
      </c>
      <c r="AG800" s="20" t="str">
        <f t="shared" si="159"/>
        <v>Xaxis TV</v>
      </c>
      <c r="AH800" s="20" t="s">
        <v>420</v>
      </c>
      <c r="AI800" s="21">
        <f t="shared" si="160"/>
        <v>29.000055769338019</v>
      </c>
      <c r="AJ800" s="21">
        <f t="shared" si="161"/>
        <v>1560</v>
      </c>
      <c r="AK800" s="22">
        <f t="shared" si="162"/>
        <v>53793</v>
      </c>
      <c r="AL800" s="20" t="s">
        <v>679</v>
      </c>
      <c r="AM800" s="20">
        <f>$AJ800*VLOOKUP($AL800,Sheet2!$C$1:$D$66,2,FALSE)</f>
        <v>811.2</v>
      </c>
    </row>
    <row r="801" spans="1:39" x14ac:dyDescent="0.25">
      <c r="A801" s="1">
        <v>42494</v>
      </c>
      <c r="B801" s="2">
        <v>18580</v>
      </c>
      <c r="C801" s="3">
        <v>0</v>
      </c>
      <c r="D801" s="4">
        <v>6</v>
      </c>
      <c r="E801" s="5" t="s">
        <v>77</v>
      </c>
      <c r="F801" s="6">
        <v>585.42999999999995</v>
      </c>
      <c r="G801" s="7" t="s">
        <v>22</v>
      </c>
      <c r="H801" s="8" t="s">
        <v>23</v>
      </c>
      <c r="I801" s="9">
        <v>35.862000000000002</v>
      </c>
      <c r="J801" s="6">
        <v>0</v>
      </c>
      <c r="K801" s="6">
        <v>83.2</v>
      </c>
      <c r="L801" s="6">
        <v>1040</v>
      </c>
      <c r="M801" s="6">
        <v>1123.2</v>
      </c>
      <c r="N801" s="10" t="s">
        <v>36</v>
      </c>
      <c r="O801" s="10" t="s">
        <v>161</v>
      </c>
      <c r="P801" s="11" t="s">
        <v>32</v>
      </c>
      <c r="Q801" s="11" t="s">
        <v>73</v>
      </c>
      <c r="R801" s="1">
        <v>42370</v>
      </c>
      <c r="S801" s="1">
        <v>42593</v>
      </c>
      <c r="T801" s="12" t="s">
        <v>25</v>
      </c>
      <c r="U801" s="13" t="s">
        <v>230</v>
      </c>
      <c r="V801" s="13" t="s">
        <v>131</v>
      </c>
      <c r="W801" t="s">
        <v>186</v>
      </c>
      <c r="X801" s="16" t="str">
        <f t="shared" si="154"/>
        <v xml:space="preserve">MEC (Switzerland) - CHE - Audi - 2016_Range_Sport - </v>
      </c>
      <c r="Y801" s="17" t="s">
        <v>410</v>
      </c>
      <c r="Z801" s="16" t="str">
        <f t="shared" si="155"/>
        <v>Mediacom (Switzerland)</v>
      </c>
      <c r="AA801" s="16" t="str">
        <f t="shared" si="156"/>
        <v>MEC (Switzerland) - CHE - Audi</v>
      </c>
      <c r="AB801" s="16" t="str">
        <f t="shared" si="157"/>
        <v>Xaxis TV_XAXIS-XT-ROLLS-I</v>
      </c>
      <c r="AC801" s="16" t="str">
        <f>VLOOKUP($U801,Sheet3!$A$1:$D$438,3,FALSE)</f>
        <v>18.04.2016</v>
      </c>
      <c r="AD801" s="16" t="str">
        <f>VLOOKUP($U801,Sheet3!$A$1:$D$438,4,FALSE)</f>
        <v>30.04.2016</v>
      </c>
      <c r="AE801" s="20" t="str">
        <f t="shared" si="158"/>
        <v>Xaxis TV_XAXIS-XT-ROLLS-I_April 2016</v>
      </c>
      <c r="AF801" s="20" t="s">
        <v>816</v>
      </c>
      <c r="AG801" s="20" t="str">
        <f t="shared" si="159"/>
        <v>Xaxis TV</v>
      </c>
      <c r="AH801" s="20" t="s">
        <v>420</v>
      </c>
      <c r="AI801" s="21">
        <f t="shared" si="160"/>
        <v>29.000055769338019</v>
      </c>
      <c r="AJ801" s="21">
        <f t="shared" si="161"/>
        <v>1040</v>
      </c>
      <c r="AK801" s="22">
        <f t="shared" si="162"/>
        <v>35862</v>
      </c>
      <c r="AL801" s="20" t="s">
        <v>679</v>
      </c>
      <c r="AM801" s="20">
        <f>$AJ801*VLOOKUP($AL801,Sheet2!$C$1:$D$66,2,FALSE)</f>
        <v>540.80000000000007</v>
      </c>
    </row>
    <row r="802" spans="1:39" x14ac:dyDescent="0.25">
      <c r="A802" s="1">
        <v>42494</v>
      </c>
      <c r="B802" s="2">
        <v>18581</v>
      </c>
      <c r="C802" s="3">
        <v>0</v>
      </c>
      <c r="D802" s="4">
        <v>4</v>
      </c>
      <c r="E802" s="5" t="s">
        <v>53</v>
      </c>
      <c r="F802" s="6">
        <v>31.48</v>
      </c>
      <c r="G802" s="7" t="s">
        <v>22</v>
      </c>
      <c r="H802" s="8" t="s">
        <v>23</v>
      </c>
      <c r="I802" s="9">
        <v>4.9450000000000003</v>
      </c>
      <c r="J802" s="6">
        <v>0</v>
      </c>
      <c r="K802" s="6">
        <v>9.1</v>
      </c>
      <c r="L802" s="6">
        <v>113.75</v>
      </c>
      <c r="M802" s="6">
        <v>122.85</v>
      </c>
      <c r="N802" s="10" t="s">
        <v>58</v>
      </c>
      <c r="O802" s="10" t="s">
        <v>161</v>
      </c>
      <c r="P802" s="11" t="s">
        <v>32</v>
      </c>
      <c r="Q802" s="11" t="s">
        <v>52</v>
      </c>
      <c r="R802" s="1">
        <v>42370</v>
      </c>
      <c r="S802" s="1">
        <v>42593</v>
      </c>
      <c r="T802" s="12" t="s">
        <v>25</v>
      </c>
      <c r="U802" s="13" t="s">
        <v>235</v>
      </c>
      <c r="V802" s="13" t="s">
        <v>131</v>
      </c>
      <c r="W802" t="s">
        <v>187</v>
      </c>
      <c r="X802" s="16" t="str">
        <f t="shared" si="154"/>
        <v xml:space="preserve">Mediacom (Switzerland) - CHE - Bayer AG - 2016_Elevit_Look_alike_Audiences - </v>
      </c>
      <c r="Y802" s="17" t="s">
        <v>410</v>
      </c>
      <c r="Z802" s="16" t="str">
        <f t="shared" si="155"/>
        <v>Mediacom (Switzerland)</v>
      </c>
      <c r="AA802" s="16" t="str">
        <f t="shared" si="156"/>
        <v>Mediacom (Switzerland) - CHE - Bayer AG</v>
      </c>
      <c r="AB802" s="16" t="str">
        <f t="shared" si="157"/>
        <v>Xaxis Premium_XAXIS-XP-HP-D</v>
      </c>
      <c r="AC802" s="16" t="str">
        <f>VLOOKUP($U802,Sheet3!$A$1:$D$438,3,FALSE)</f>
        <v>25.04.2016</v>
      </c>
      <c r="AD802" s="16" t="str">
        <f>VLOOKUP($U802,Sheet3!$A$1:$D$438,4,FALSE)</f>
        <v>31.12.2016</v>
      </c>
      <c r="AE802" s="20" t="str">
        <f t="shared" si="158"/>
        <v>Xaxis Premium_XAXIS-XP-HP-D_April 2016</v>
      </c>
      <c r="AF802" s="20" t="s">
        <v>415</v>
      </c>
      <c r="AG802" s="20" t="str">
        <f t="shared" si="159"/>
        <v>Xaxis Premium</v>
      </c>
      <c r="AH802" s="20" t="s">
        <v>420</v>
      </c>
      <c r="AI802" s="21">
        <f t="shared" si="160"/>
        <v>23.003033367037411</v>
      </c>
      <c r="AJ802" s="21">
        <f t="shared" si="161"/>
        <v>113.75</v>
      </c>
      <c r="AK802" s="22">
        <f t="shared" si="162"/>
        <v>4945</v>
      </c>
      <c r="AL802" s="20" t="s">
        <v>678</v>
      </c>
      <c r="AM802" s="20">
        <f>$AJ802*VLOOKUP($AL802,Sheet2!$C$1:$D$66,2,FALSE)</f>
        <v>48.904789836762525</v>
      </c>
    </row>
    <row r="803" spans="1:39" x14ac:dyDescent="0.25">
      <c r="A803" s="1">
        <v>42494</v>
      </c>
      <c r="B803" s="2">
        <v>18581</v>
      </c>
      <c r="C803" s="3">
        <v>0</v>
      </c>
      <c r="D803" s="4">
        <v>1</v>
      </c>
      <c r="E803" s="5" t="s">
        <v>65</v>
      </c>
      <c r="F803" s="6">
        <v>30.64</v>
      </c>
      <c r="G803" s="7" t="s">
        <v>22</v>
      </c>
      <c r="H803" s="8" t="s">
        <v>23</v>
      </c>
      <c r="I803" s="9">
        <v>4.1340000000000003</v>
      </c>
      <c r="J803" s="6">
        <v>0</v>
      </c>
      <c r="K803" s="6">
        <v>9.25</v>
      </c>
      <c r="L803" s="6">
        <v>115.75</v>
      </c>
      <c r="M803" s="6">
        <v>125</v>
      </c>
      <c r="N803" s="10" t="s">
        <v>58</v>
      </c>
      <c r="O803" s="10" t="s">
        <v>161</v>
      </c>
      <c r="P803" s="11" t="s">
        <v>32</v>
      </c>
      <c r="Q803" s="11" t="s">
        <v>52</v>
      </c>
      <c r="R803" s="1">
        <v>42370</v>
      </c>
      <c r="S803" s="1">
        <v>42593</v>
      </c>
      <c r="T803" s="12" t="s">
        <v>25</v>
      </c>
      <c r="U803" s="13" t="s">
        <v>235</v>
      </c>
      <c r="V803" s="13" t="s">
        <v>131</v>
      </c>
      <c r="W803" t="s">
        <v>187</v>
      </c>
      <c r="X803" s="16" t="str">
        <f t="shared" si="154"/>
        <v xml:space="preserve">Mediacom (Switzerland) - CHE - Bayer AG - 2016_Elevit_Look_alike_Audiences - </v>
      </c>
      <c r="Y803" s="17" t="s">
        <v>410</v>
      </c>
      <c r="Z803" s="16" t="str">
        <f t="shared" si="155"/>
        <v>Mediacom (Switzerland)</v>
      </c>
      <c r="AA803" s="16" t="str">
        <f t="shared" si="156"/>
        <v>Mediacom (Switzerland) - CHE - Bayer AG</v>
      </c>
      <c r="AB803" s="16" t="str">
        <f t="shared" si="157"/>
        <v>Xaxis Premium_XAXIS-XP-WB-D</v>
      </c>
      <c r="AC803" s="16" t="str">
        <f>VLOOKUP($U803,Sheet3!$A$1:$D$438,3,FALSE)</f>
        <v>25.04.2016</v>
      </c>
      <c r="AD803" s="16" t="str">
        <f>VLOOKUP($U803,Sheet3!$A$1:$D$438,4,FALSE)</f>
        <v>31.12.2016</v>
      </c>
      <c r="AE803" s="20" t="str">
        <f t="shared" si="158"/>
        <v>Xaxis Premium_XAXIS-XP-WB-D_April 2016</v>
      </c>
      <c r="AF803" s="20" t="s">
        <v>415</v>
      </c>
      <c r="AG803" s="20" t="str">
        <f t="shared" si="159"/>
        <v>Xaxis Premium</v>
      </c>
      <c r="AH803" s="20" t="s">
        <v>420</v>
      </c>
      <c r="AI803" s="21">
        <f t="shared" si="160"/>
        <v>27.999516207063376</v>
      </c>
      <c r="AJ803" s="21">
        <f t="shared" si="161"/>
        <v>115.75</v>
      </c>
      <c r="AK803" s="22">
        <f t="shared" si="162"/>
        <v>4134</v>
      </c>
      <c r="AL803" s="20" t="s">
        <v>677</v>
      </c>
      <c r="AM803" s="20">
        <f>$AJ803*VLOOKUP($AL803,Sheet2!$C$1:$D$66,2,FALSE)</f>
        <v>57.304201834053991</v>
      </c>
    </row>
    <row r="804" spans="1:39" x14ac:dyDescent="0.25">
      <c r="A804" s="1">
        <v>42494</v>
      </c>
      <c r="B804" s="2">
        <v>18582</v>
      </c>
      <c r="C804" s="3">
        <v>0</v>
      </c>
      <c r="D804" s="4">
        <v>5</v>
      </c>
      <c r="E804" s="5" t="s">
        <v>45</v>
      </c>
      <c r="F804" s="6">
        <v>5.16</v>
      </c>
      <c r="G804" s="7" t="s">
        <v>22</v>
      </c>
      <c r="H804" s="8" t="s">
        <v>23</v>
      </c>
      <c r="I804" s="9">
        <v>1.337</v>
      </c>
      <c r="J804" s="6">
        <v>0</v>
      </c>
      <c r="K804" s="6">
        <v>2.8</v>
      </c>
      <c r="L804" s="6">
        <v>34.75</v>
      </c>
      <c r="M804" s="6">
        <v>37.549999999999997</v>
      </c>
      <c r="N804" s="10" t="s">
        <v>38</v>
      </c>
      <c r="O804" s="10" t="s">
        <v>161</v>
      </c>
      <c r="P804" s="11" t="s">
        <v>32</v>
      </c>
      <c r="Q804" s="11" t="s">
        <v>37</v>
      </c>
      <c r="R804" s="1">
        <v>42370</v>
      </c>
      <c r="S804" s="1">
        <v>42593</v>
      </c>
      <c r="T804" s="12" t="s">
        <v>25</v>
      </c>
      <c r="U804" s="13" t="s">
        <v>237</v>
      </c>
      <c r="V804" s="13" t="s">
        <v>131</v>
      </c>
      <c r="W804" t="s">
        <v>188</v>
      </c>
      <c r="X804" s="16" t="str">
        <f t="shared" si="154"/>
        <v xml:space="preserve">MEC (Switzerland) - CHE - Bongrain - 2016_Le_Fromage - </v>
      </c>
      <c r="Y804" s="17" t="s">
        <v>410</v>
      </c>
      <c r="Z804" s="16" t="str">
        <f t="shared" si="155"/>
        <v>Mediacom (Switzerland)</v>
      </c>
      <c r="AA804" s="16" t="str">
        <f t="shared" si="156"/>
        <v>MEC (Switzerland) - CHE - Bongrain</v>
      </c>
      <c r="AB804" s="16" t="str">
        <f t="shared" si="157"/>
        <v>Xaxis Mobile_XAXIS-XM-MRT-F</v>
      </c>
      <c r="AC804" s="16" t="str">
        <f>VLOOKUP($U804,Sheet3!$A$1:$D$438,3,FALSE)</f>
        <v>29.02.2016</v>
      </c>
      <c r="AD804" s="16" t="str">
        <f>VLOOKUP($U804,Sheet3!$A$1:$D$438,4,FALSE)</f>
        <v>03.04.2016</v>
      </c>
      <c r="AE804" s="20" t="str">
        <f t="shared" si="158"/>
        <v>Xaxis Mobile_XAXIS-XM-MRT-F_April 2016</v>
      </c>
      <c r="AF804" s="20" t="s">
        <v>416</v>
      </c>
      <c r="AG804" s="20" t="str">
        <f t="shared" si="159"/>
        <v>Xaxis Mobile</v>
      </c>
      <c r="AH804" s="20" t="s">
        <v>420</v>
      </c>
      <c r="AI804" s="21">
        <f t="shared" si="160"/>
        <v>25.991024682124156</v>
      </c>
      <c r="AJ804" s="21">
        <f t="shared" si="161"/>
        <v>34.75</v>
      </c>
      <c r="AK804" s="22">
        <f t="shared" si="162"/>
        <v>1337</v>
      </c>
      <c r="AL804" s="20" t="s">
        <v>683</v>
      </c>
      <c r="AM804" s="20">
        <f>$AJ804*VLOOKUP($AL804,Sheet2!$C$1:$D$66,2,FALSE)</f>
        <v>10.772499999999999</v>
      </c>
    </row>
    <row r="805" spans="1:39" x14ac:dyDescent="0.25">
      <c r="A805" s="1">
        <v>42494</v>
      </c>
      <c r="B805" s="2">
        <v>18582</v>
      </c>
      <c r="C805" s="3">
        <v>0</v>
      </c>
      <c r="D805" s="4">
        <v>1</v>
      </c>
      <c r="E805" s="5" t="s">
        <v>53</v>
      </c>
      <c r="F805" s="6">
        <v>33.14</v>
      </c>
      <c r="G805" s="7" t="s">
        <v>22</v>
      </c>
      <c r="H805" s="8" t="s">
        <v>23</v>
      </c>
      <c r="I805" s="9">
        <v>5.2060000000000004</v>
      </c>
      <c r="J805" s="6">
        <v>0</v>
      </c>
      <c r="K805" s="6">
        <v>7.9</v>
      </c>
      <c r="L805" s="6">
        <v>98.9</v>
      </c>
      <c r="M805" s="6">
        <v>106.8</v>
      </c>
      <c r="N805" s="10" t="s">
        <v>38</v>
      </c>
      <c r="O805" s="10" t="s">
        <v>161</v>
      </c>
      <c r="P805" s="11" t="s">
        <v>32</v>
      </c>
      <c r="Q805" s="11" t="s">
        <v>52</v>
      </c>
      <c r="R805" s="1">
        <v>42370</v>
      </c>
      <c r="S805" s="1">
        <v>42593</v>
      </c>
      <c r="T805" s="12" t="s">
        <v>25</v>
      </c>
      <c r="U805" s="13" t="s">
        <v>237</v>
      </c>
      <c r="V805" s="13" t="s">
        <v>131</v>
      </c>
      <c r="W805" t="s">
        <v>188</v>
      </c>
      <c r="X805" s="16" t="str">
        <f t="shared" si="154"/>
        <v xml:space="preserve">MEC (Switzerland) - CHE - Bongrain - 2016_Le_Fromage - </v>
      </c>
      <c r="Y805" s="17" t="s">
        <v>410</v>
      </c>
      <c r="Z805" s="16" t="str">
        <f t="shared" si="155"/>
        <v>Mediacom (Switzerland)</v>
      </c>
      <c r="AA805" s="16" t="str">
        <f t="shared" si="156"/>
        <v>MEC (Switzerland) - CHE - Bongrain</v>
      </c>
      <c r="AB805" s="16" t="str">
        <f t="shared" si="157"/>
        <v>Xaxis Premium_XAXIS-XP-HP-D</v>
      </c>
      <c r="AC805" s="16" t="str">
        <f>VLOOKUP($U805,Sheet3!$A$1:$D$438,3,FALSE)</f>
        <v>29.02.2016</v>
      </c>
      <c r="AD805" s="16" t="str">
        <f>VLOOKUP($U805,Sheet3!$A$1:$D$438,4,FALSE)</f>
        <v>03.04.2016</v>
      </c>
      <c r="AE805" s="20" t="str">
        <f t="shared" si="158"/>
        <v>Xaxis Premium_XAXIS-XP-HP-D_April 2016</v>
      </c>
      <c r="AF805" s="20" t="s">
        <v>415</v>
      </c>
      <c r="AG805" s="20" t="str">
        <f t="shared" si="159"/>
        <v>Xaxis Premium</v>
      </c>
      <c r="AH805" s="20" t="s">
        <v>420</v>
      </c>
      <c r="AI805" s="21">
        <f t="shared" si="160"/>
        <v>18.997310795236267</v>
      </c>
      <c r="AJ805" s="21">
        <f t="shared" si="161"/>
        <v>98.9</v>
      </c>
      <c r="AK805" s="22">
        <f t="shared" si="162"/>
        <v>5206</v>
      </c>
      <c r="AL805" s="20" t="s">
        <v>678</v>
      </c>
      <c r="AM805" s="20">
        <f>$AJ805*VLOOKUP($AL805,Sheet2!$C$1:$D$66,2,FALSE)</f>
        <v>42.520296394336825</v>
      </c>
    </row>
    <row r="806" spans="1:39" x14ac:dyDescent="0.25">
      <c r="A806" s="1">
        <v>42494</v>
      </c>
      <c r="B806" s="2">
        <v>18582</v>
      </c>
      <c r="C806" s="3">
        <v>0</v>
      </c>
      <c r="D806" s="4">
        <v>3</v>
      </c>
      <c r="E806" s="5" t="s">
        <v>53</v>
      </c>
      <c r="F806" s="6">
        <v>52.96</v>
      </c>
      <c r="G806" s="7" t="s">
        <v>22</v>
      </c>
      <c r="H806" s="8" t="s">
        <v>23</v>
      </c>
      <c r="I806" s="9">
        <v>8.3190000000000008</v>
      </c>
      <c r="J806" s="6">
        <v>0</v>
      </c>
      <c r="K806" s="6">
        <v>15.3</v>
      </c>
      <c r="L806" s="6">
        <v>191.35</v>
      </c>
      <c r="M806" s="6">
        <v>206.65</v>
      </c>
      <c r="N806" s="10" t="s">
        <v>38</v>
      </c>
      <c r="O806" s="10" t="s">
        <v>161</v>
      </c>
      <c r="P806" s="11" t="s">
        <v>32</v>
      </c>
      <c r="Q806" s="11" t="s">
        <v>52</v>
      </c>
      <c r="R806" s="1">
        <v>42370</v>
      </c>
      <c r="S806" s="1">
        <v>42593</v>
      </c>
      <c r="T806" s="12" t="s">
        <v>25</v>
      </c>
      <c r="U806" s="13" t="s">
        <v>237</v>
      </c>
      <c r="V806" s="13" t="s">
        <v>131</v>
      </c>
      <c r="W806" t="s">
        <v>188</v>
      </c>
      <c r="X806" s="16" t="str">
        <f t="shared" si="154"/>
        <v xml:space="preserve">MEC (Switzerland) - CHE - Bongrain - 2016_Le_Fromage - </v>
      </c>
      <c r="Y806" s="17" t="s">
        <v>410</v>
      </c>
      <c r="Z806" s="16" t="str">
        <f t="shared" si="155"/>
        <v>Mediacom (Switzerland)</v>
      </c>
      <c r="AA806" s="16" t="str">
        <f t="shared" si="156"/>
        <v>MEC (Switzerland) - CHE - Bongrain</v>
      </c>
      <c r="AB806" s="16" t="str">
        <f t="shared" si="157"/>
        <v>Xaxis Premium_XAXIS-XP-HP-D</v>
      </c>
      <c r="AC806" s="16" t="str">
        <f>VLOOKUP($U806,Sheet3!$A$1:$D$438,3,FALSE)</f>
        <v>29.02.2016</v>
      </c>
      <c r="AD806" s="16" t="str">
        <f>VLOOKUP($U806,Sheet3!$A$1:$D$438,4,FALSE)</f>
        <v>03.04.2016</v>
      </c>
      <c r="AE806" s="20" t="str">
        <f t="shared" si="158"/>
        <v>Xaxis Premium_XAXIS-XP-HP-D_April 2016</v>
      </c>
      <c r="AF806" s="20" t="s">
        <v>415</v>
      </c>
      <c r="AG806" s="20" t="str">
        <f t="shared" si="159"/>
        <v>Xaxis Premium</v>
      </c>
      <c r="AH806" s="20" t="s">
        <v>420</v>
      </c>
      <c r="AI806" s="21">
        <f t="shared" si="160"/>
        <v>23.001562687823053</v>
      </c>
      <c r="AJ806" s="21">
        <f t="shared" si="161"/>
        <v>191.35</v>
      </c>
      <c r="AK806" s="22">
        <f t="shared" si="162"/>
        <v>8319</v>
      </c>
      <c r="AL806" s="20" t="s">
        <v>678</v>
      </c>
      <c r="AM806" s="20">
        <f>$AJ806*VLOOKUP($AL806,Sheet2!$C$1:$D$66,2,FALSE)</f>
        <v>82.267529980347334</v>
      </c>
    </row>
    <row r="807" spans="1:39" x14ac:dyDescent="0.25">
      <c r="A807" s="1">
        <v>42494</v>
      </c>
      <c r="B807" s="2">
        <v>18582</v>
      </c>
      <c r="C807" s="3">
        <v>0</v>
      </c>
      <c r="D807" s="4">
        <v>2</v>
      </c>
      <c r="E807" s="5" t="s">
        <v>59</v>
      </c>
      <c r="F807" s="6">
        <v>18.059999999999999</v>
      </c>
      <c r="G807" s="7" t="s">
        <v>22</v>
      </c>
      <c r="H807" s="8" t="s">
        <v>23</v>
      </c>
      <c r="I807" s="9">
        <v>3.1219999999999999</v>
      </c>
      <c r="J807" s="6">
        <v>0</v>
      </c>
      <c r="K807" s="6">
        <v>4.75</v>
      </c>
      <c r="L807" s="6">
        <v>59.3</v>
      </c>
      <c r="M807" s="6">
        <v>64.05</v>
      </c>
      <c r="N807" s="10" t="s">
        <v>38</v>
      </c>
      <c r="O807" s="10" t="s">
        <v>161</v>
      </c>
      <c r="P807" s="11" t="s">
        <v>32</v>
      </c>
      <c r="Q807" s="11" t="s">
        <v>52</v>
      </c>
      <c r="R807" s="1">
        <v>42370</v>
      </c>
      <c r="S807" s="1">
        <v>42593</v>
      </c>
      <c r="T807" s="12" t="s">
        <v>25</v>
      </c>
      <c r="U807" s="13" t="s">
        <v>237</v>
      </c>
      <c r="V807" s="13" t="s">
        <v>131</v>
      </c>
      <c r="W807" t="s">
        <v>188</v>
      </c>
      <c r="X807" s="16" t="str">
        <f t="shared" si="154"/>
        <v xml:space="preserve">MEC (Switzerland) - CHE - Bongrain - 2016_Le_Fromage - </v>
      </c>
      <c r="Y807" s="17" t="s">
        <v>410</v>
      </c>
      <c r="Z807" s="16" t="str">
        <f t="shared" si="155"/>
        <v>Mediacom (Switzerland)</v>
      </c>
      <c r="AA807" s="16" t="str">
        <f t="shared" si="156"/>
        <v>MEC (Switzerland) - CHE - Bongrain</v>
      </c>
      <c r="AB807" s="16" t="str">
        <f t="shared" si="157"/>
        <v>Xaxis Premium_XAXIS-XP-HP-F</v>
      </c>
      <c r="AC807" s="16" t="str">
        <f>VLOOKUP($U807,Sheet3!$A$1:$D$438,3,FALSE)</f>
        <v>29.02.2016</v>
      </c>
      <c r="AD807" s="16" t="str">
        <f>VLOOKUP($U807,Sheet3!$A$1:$D$438,4,FALSE)</f>
        <v>03.04.2016</v>
      </c>
      <c r="AE807" s="20" t="str">
        <f t="shared" si="158"/>
        <v>Xaxis Premium_XAXIS-XP-HP-F_April 2016</v>
      </c>
      <c r="AF807" s="20" t="s">
        <v>415</v>
      </c>
      <c r="AG807" s="20" t="str">
        <f t="shared" si="159"/>
        <v>Xaxis Premium</v>
      </c>
      <c r="AH807" s="20" t="s">
        <v>420</v>
      </c>
      <c r="AI807" s="21">
        <f t="shared" si="160"/>
        <v>18.994234465086482</v>
      </c>
      <c r="AJ807" s="21">
        <f t="shared" si="161"/>
        <v>59.3</v>
      </c>
      <c r="AK807" s="22">
        <f t="shared" si="162"/>
        <v>3122</v>
      </c>
      <c r="AL807" s="20" t="s">
        <v>678</v>
      </c>
      <c r="AM807" s="20">
        <f>$AJ807*VLOOKUP($AL807,Sheet2!$C$1:$D$66,2,FALSE)</f>
        <v>25.494980547868284</v>
      </c>
    </row>
    <row r="808" spans="1:39" x14ac:dyDescent="0.25">
      <c r="A808" s="1">
        <v>42494</v>
      </c>
      <c r="B808" s="2">
        <v>18582</v>
      </c>
      <c r="C808" s="3">
        <v>0</v>
      </c>
      <c r="D808" s="4">
        <v>4</v>
      </c>
      <c r="E808" s="5" t="s">
        <v>59</v>
      </c>
      <c r="F808" s="6">
        <v>16.399999999999999</v>
      </c>
      <c r="G808" s="7" t="s">
        <v>22</v>
      </c>
      <c r="H808" s="8" t="s">
        <v>23</v>
      </c>
      <c r="I808" s="9">
        <v>2.835</v>
      </c>
      <c r="J808" s="6">
        <v>0</v>
      </c>
      <c r="K808" s="6">
        <v>5.2</v>
      </c>
      <c r="L808" s="6">
        <v>65.2</v>
      </c>
      <c r="M808" s="6">
        <v>70.400000000000006</v>
      </c>
      <c r="N808" s="10" t="s">
        <v>38</v>
      </c>
      <c r="O808" s="10" t="s">
        <v>161</v>
      </c>
      <c r="P808" s="11" t="s">
        <v>32</v>
      </c>
      <c r="Q808" s="11" t="s">
        <v>52</v>
      </c>
      <c r="R808" s="1">
        <v>42370</v>
      </c>
      <c r="S808" s="1">
        <v>42593</v>
      </c>
      <c r="T808" s="12" t="s">
        <v>25</v>
      </c>
      <c r="U808" s="13" t="s">
        <v>237</v>
      </c>
      <c r="V808" s="13" t="s">
        <v>131</v>
      </c>
      <c r="W808" t="s">
        <v>188</v>
      </c>
      <c r="X808" s="16" t="str">
        <f t="shared" si="154"/>
        <v xml:space="preserve">MEC (Switzerland) - CHE - Bongrain - 2016_Le_Fromage - </v>
      </c>
      <c r="Y808" s="17" t="s">
        <v>410</v>
      </c>
      <c r="Z808" s="16" t="str">
        <f t="shared" si="155"/>
        <v>Mediacom (Switzerland)</v>
      </c>
      <c r="AA808" s="16" t="str">
        <f t="shared" si="156"/>
        <v>MEC (Switzerland) - CHE - Bongrain</v>
      </c>
      <c r="AB808" s="16" t="str">
        <f t="shared" si="157"/>
        <v>Xaxis Premium_XAXIS-XP-HP-F</v>
      </c>
      <c r="AC808" s="16" t="str">
        <f>VLOOKUP($U808,Sheet3!$A$1:$D$438,3,FALSE)</f>
        <v>29.02.2016</v>
      </c>
      <c r="AD808" s="16" t="str">
        <f>VLOOKUP($U808,Sheet3!$A$1:$D$438,4,FALSE)</f>
        <v>03.04.2016</v>
      </c>
      <c r="AE808" s="20" t="str">
        <f t="shared" si="158"/>
        <v>Xaxis Premium_XAXIS-XP-HP-F_April 2016</v>
      </c>
      <c r="AF808" s="20" t="s">
        <v>415</v>
      </c>
      <c r="AG808" s="20" t="str">
        <f t="shared" si="159"/>
        <v>Xaxis Premium</v>
      </c>
      <c r="AH808" s="20" t="s">
        <v>420</v>
      </c>
      <c r="AI808" s="21">
        <f t="shared" si="160"/>
        <v>22.998236331569665</v>
      </c>
      <c r="AJ808" s="21">
        <f t="shared" si="161"/>
        <v>65.2</v>
      </c>
      <c r="AK808" s="22">
        <f t="shared" si="162"/>
        <v>2835</v>
      </c>
      <c r="AL808" s="20" t="s">
        <v>678</v>
      </c>
      <c r="AM808" s="20">
        <f>$AJ808*VLOOKUP($AL808,Sheet2!$C$1:$D$66,2,FALSE)</f>
        <v>28.031580636104763</v>
      </c>
    </row>
    <row r="809" spans="1:39" x14ac:dyDescent="0.25">
      <c r="A809" s="1">
        <v>42494</v>
      </c>
      <c r="B809" s="2">
        <v>18585</v>
      </c>
      <c r="C809" s="3">
        <v>0</v>
      </c>
      <c r="D809" s="4">
        <v>4</v>
      </c>
      <c r="E809" s="5" t="s">
        <v>72</v>
      </c>
      <c r="F809" s="6">
        <v>627.65</v>
      </c>
      <c r="G809" s="7" t="s">
        <v>22</v>
      </c>
      <c r="H809" s="8" t="s">
        <v>23</v>
      </c>
      <c r="I809" s="9">
        <v>37.128</v>
      </c>
      <c r="J809" s="6">
        <v>0</v>
      </c>
      <c r="K809" s="6">
        <v>86.15</v>
      </c>
      <c r="L809" s="6">
        <v>1076.7</v>
      </c>
      <c r="M809" s="6">
        <v>1162.8499999999999</v>
      </c>
      <c r="N809" s="10" t="s">
        <v>105</v>
      </c>
      <c r="O809" s="10" t="s">
        <v>161</v>
      </c>
      <c r="P809" s="11" t="s">
        <v>32</v>
      </c>
      <c r="Q809" s="11" t="s">
        <v>73</v>
      </c>
      <c r="R809" s="1">
        <v>42370</v>
      </c>
      <c r="S809" s="1">
        <v>42593</v>
      </c>
      <c r="T809" s="12" t="s">
        <v>25</v>
      </c>
      <c r="U809" s="13" t="s">
        <v>241</v>
      </c>
      <c r="V809" s="13" t="s">
        <v>131</v>
      </c>
      <c r="W809" t="s">
        <v>189</v>
      </c>
      <c r="X809" s="16" t="str">
        <f t="shared" si="154"/>
        <v xml:space="preserve">Mediacom (Switzerland) - CHE - BSH - 2016_Online_Kampagne_2016 - </v>
      </c>
      <c r="Y809" s="17" t="s">
        <v>410</v>
      </c>
      <c r="Z809" s="16" t="str">
        <f t="shared" si="155"/>
        <v>Mediacom (Switzerland)</v>
      </c>
      <c r="AA809" s="16" t="str">
        <f t="shared" si="156"/>
        <v>Mediacom (Switzerland) - CHE - BSH</v>
      </c>
      <c r="AB809" s="16" t="str">
        <f t="shared" si="157"/>
        <v>Xaxis TV_XAXIS-XT-ROLLS-D</v>
      </c>
      <c r="AC809" s="16" t="str">
        <f>VLOOKUP($U809,Sheet3!$A$1:$D$438,3,FALSE)</f>
        <v>08.02.2016</v>
      </c>
      <c r="AD809" s="16" t="str">
        <f>VLOOKUP($U809,Sheet3!$A$1:$D$438,4,FALSE)</f>
        <v>16.10.2016</v>
      </c>
      <c r="AE809" s="20" t="str">
        <f t="shared" si="158"/>
        <v>Xaxis TV_XAXIS-XT-ROLLS-D_April 2016</v>
      </c>
      <c r="AF809" s="20" t="s">
        <v>816</v>
      </c>
      <c r="AG809" s="20" t="str">
        <f t="shared" si="159"/>
        <v>Xaxis TV</v>
      </c>
      <c r="AH809" s="20" t="s">
        <v>420</v>
      </c>
      <c r="AI809" s="21">
        <f t="shared" si="160"/>
        <v>28.999676793794443</v>
      </c>
      <c r="AJ809" s="21">
        <f t="shared" si="161"/>
        <v>1076.7</v>
      </c>
      <c r="AK809" s="22">
        <f t="shared" si="162"/>
        <v>37128</v>
      </c>
      <c r="AL809" s="20" t="s">
        <v>679</v>
      </c>
      <c r="AM809" s="20">
        <f>$AJ809*VLOOKUP($AL809,Sheet2!$C$1:$D$66,2,FALSE)</f>
        <v>559.88400000000001</v>
      </c>
    </row>
    <row r="810" spans="1:39" x14ac:dyDescent="0.25">
      <c r="A810" s="1">
        <v>42494</v>
      </c>
      <c r="B810" s="2">
        <v>18585</v>
      </c>
      <c r="C810" s="3">
        <v>0</v>
      </c>
      <c r="D810" s="4">
        <v>5</v>
      </c>
      <c r="E810" s="5" t="s">
        <v>76</v>
      </c>
      <c r="F810" s="6">
        <v>178.63</v>
      </c>
      <c r="G810" s="7" t="s">
        <v>22</v>
      </c>
      <c r="H810" s="8" t="s">
        <v>23</v>
      </c>
      <c r="I810" s="9">
        <v>11.042</v>
      </c>
      <c r="J810" s="6">
        <v>0</v>
      </c>
      <c r="K810" s="6">
        <v>25.6</v>
      </c>
      <c r="L810" s="6">
        <v>320.2</v>
      </c>
      <c r="M810" s="6">
        <v>345.8</v>
      </c>
      <c r="N810" s="10" t="s">
        <v>105</v>
      </c>
      <c r="O810" s="10" t="s">
        <v>161</v>
      </c>
      <c r="P810" s="11" t="s">
        <v>32</v>
      </c>
      <c r="Q810" s="11" t="s">
        <v>73</v>
      </c>
      <c r="R810" s="1">
        <v>42370</v>
      </c>
      <c r="S810" s="1">
        <v>42593</v>
      </c>
      <c r="T810" s="12" t="s">
        <v>25</v>
      </c>
      <c r="U810" s="13" t="s">
        <v>241</v>
      </c>
      <c r="V810" s="13" t="s">
        <v>131</v>
      </c>
      <c r="W810" t="s">
        <v>189</v>
      </c>
      <c r="X810" s="16" t="str">
        <f t="shared" si="154"/>
        <v xml:space="preserve">Mediacom (Switzerland) - CHE - BSH - 2016_Online_Kampagne_2016 - </v>
      </c>
      <c r="Y810" s="17" t="s">
        <v>410</v>
      </c>
      <c r="Z810" s="16" t="str">
        <f t="shared" si="155"/>
        <v>Mediacom (Switzerland)</v>
      </c>
      <c r="AA810" s="16" t="str">
        <f t="shared" si="156"/>
        <v>Mediacom (Switzerland) - CHE - BSH</v>
      </c>
      <c r="AB810" s="16" t="str">
        <f t="shared" si="157"/>
        <v>Xaxis TV_XAXIS-XT-ROLLS-F</v>
      </c>
      <c r="AC810" s="16" t="str">
        <f>VLOOKUP($U810,Sheet3!$A$1:$D$438,3,FALSE)</f>
        <v>08.02.2016</v>
      </c>
      <c r="AD810" s="16" t="str">
        <f>VLOOKUP($U810,Sheet3!$A$1:$D$438,4,FALSE)</f>
        <v>16.10.2016</v>
      </c>
      <c r="AE810" s="20" t="str">
        <f t="shared" si="158"/>
        <v>Xaxis TV_XAXIS-XT-ROLLS-F_April 2016</v>
      </c>
      <c r="AF810" s="20" t="s">
        <v>816</v>
      </c>
      <c r="AG810" s="20" t="str">
        <f t="shared" si="159"/>
        <v>Xaxis TV</v>
      </c>
      <c r="AH810" s="20" t="s">
        <v>420</v>
      </c>
      <c r="AI810" s="21">
        <f t="shared" si="160"/>
        <v>28.998369860532513</v>
      </c>
      <c r="AJ810" s="21">
        <f t="shared" si="161"/>
        <v>320.2</v>
      </c>
      <c r="AK810" s="22">
        <f t="shared" si="162"/>
        <v>11042</v>
      </c>
      <c r="AL810" s="20" t="s">
        <v>679</v>
      </c>
      <c r="AM810" s="20">
        <f>$AJ810*VLOOKUP($AL810,Sheet2!$C$1:$D$66,2,FALSE)</f>
        <v>166.50399999999999</v>
      </c>
    </row>
    <row r="811" spans="1:39" x14ac:dyDescent="0.25">
      <c r="A811" s="1">
        <v>42494</v>
      </c>
      <c r="B811" s="2">
        <v>18585</v>
      </c>
      <c r="C811" s="3">
        <v>0</v>
      </c>
      <c r="D811" s="4">
        <v>6</v>
      </c>
      <c r="E811" s="5" t="s">
        <v>77</v>
      </c>
      <c r="F811" s="6">
        <v>24.11</v>
      </c>
      <c r="G811" s="7" t="s">
        <v>22</v>
      </c>
      <c r="H811" s="8" t="s">
        <v>23</v>
      </c>
      <c r="I811" s="9">
        <v>1.4770000000000001</v>
      </c>
      <c r="J811" s="6">
        <v>0</v>
      </c>
      <c r="K811" s="6">
        <v>3.45</v>
      </c>
      <c r="L811" s="6">
        <v>42.85</v>
      </c>
      <c r="M811" s="6">
        <v>46.3</v>
      </c>
      <c r="N811" s="10" t="s">
        <v>105</v>
      </c>
      <c r="O811" s="10" t="s">
        <v>161</v>
      </c>
      <c r="P811" s="11" t="s">
        <v>32</v>
      </c>
      <c r="Q811" s="11" t="s">
        <v>73</v>
      </c>
      <c r="R811" s="1">
        <v>42370</v>
      </c>
      <c r="S811" s="1">
        <v>42593</v>
      </c>
      <c r="T811" s="12" t="s">
        <v>25</v>
      </c>
      <c r="U811" s="13" t="s">
        <v>241</v>
      </c>
      <c r="V811" s="13" t="s">
        <v>131</v>
      </c>
      <c r="W811" t="s">
        <v>189</v>
      </c>
      <c r="X811" s="16" t="str">
        <f t="shared" si="154"/>
        <v xml:space="preserve">Mediacom (Switzerland) - CHE - BSH - 2016_Online_Kampagne_2016 - </v>
      </c>
      <c r="Y811" s="17" t="s">
        <v>410</v>
      </c>
      <c r="Z811" s="16" t="str">
        <f t="shared" si="155"/>
        <v>Mediacom (Switzerland)</v>
      </c>
      <c r="AA811" s="16" t="str">
        <f t="shared" si="156"/>
        <v>Mediacom (Switzerland) - CHE - BSH</v>
      </c>
      <c r="AB811" s="16" t="str">
        <f t="shared" si="157"/>
        <v>Xaxis TV_XAXIS-XT-ROLLS-I</v>
      </c>
      <c r="AC811" s="16" t="str">
        <f>VLOOKUP($U811,Sheet3!$A$1:$D$438,3,FALSE)</f>
        <v>08.02.2016</v>
      </c>
      <c r="AD811" s="16" t="str">
        <f>VLOOKUP($U811,Sheet3!$A$1:$D$438,4,FALSE)</f>
        <v>16.10.2016</v>
      </c>
      <c r="AE811" s="20" t="str">
        <f t="shared" si="158"/>
        <v>Xaxis TV_XAXIS-XT-ROLLS-I_April 2016</v>
      </c>
      <c r="AF811" s="20" t="s">
        <v>816</v>
      </c>
      <c r="AG811" s="20" t="str">
        <f t="shared" si="159"/>
        <v>Xaxis TV</v>
      </c>
      <c r="AH811" s="20" t="s">
        <v>420</v>
      </c>
      <c r="AI811" s="21">
        <f t="shared" si="160"/>
        <v>29.011509817197023</v>
      </c>
      <c r="AJ811" s="21">
        <f t="shared" si="161"/>
        <v>42.85</v>
      </c>
      <c r="AK811" s="22">
        <f t="shared" si="162"/>
        <v>1477</v>
      </c>
      <c r="AL811" s="20" t="s">
        <v>679</v>
      </c>
      <c r="AM811" s="20">
        <f>$AJ811*VLOOKUP($AL811,Sheet2!$C$1:$D$66,2,FALSE)</f>
        <v>22.282</v>
      </c>
    </row>
    <row r="812" spans="1:39" x14ac:dyDescent="0.25">
      <c r="A812" s="1">
        <v>42494</v>
      </c>
      <c r="B812" s="2">
        <v>18585</v>
      </c>
      <c r="C812" s="3">
        <v>0</v>
      </c>
      <c r="D812" s="4">
        <v>1</v>
      </c>
      <c r="E812" s="5" t="s">
        <v>53</v>
      </c>
      <c r="F812" s="6">
        <v>282.02</v>
      </c>
      <c r="G812" s="7" t="s">
        <v>22</v>
      </c>
      <c r="H812" s="8" t="s">
        <v>23</v>
      </c>
      <c r="I812" s="9">
        <v>44.298000000000002</v>
      </c>
      <c r="J812" s="6">
        <v>0</v>
      </c>
      <c r="K812" s="6">
        <v>67.349999999999994</v>
      </c>
      <c r="L812" s="6">
        <v>841.65</v>
      </c>
      <c r="M812" s="6">
        <v>909</v>
      </c>
      <c r="N812" s="10" t="s">
        <v>105</v>
      </c>
      <c r="O812" s="10" t="s">
        <v>161</v>
      </c>
      <c r="P812" s="11" t="s">
        <v>32</v>
      </c>
      <c r="Q812" s="11" t="s">
        <v>52</v>
      </c>
      <c r="R812" s="1">
        <v>42370</v>
      </c>
      <c r="S812" s="1">
        <v>42593</v>
      </c>
      <c r="T812" s="12" t="s">
        <v>25</v>
      </c>
      <c r="U812" s="13" t="s">
        <v>241</v>
      </c>
      <c r="V812" s="13" t="s">
        <v>131</v>
      </c>
      <c r="W812" t="s">
        <v>189</v>
      </c>
      <c r="X812" s="16" t="str">
        <f t="shared" si="154"/>
        <v xml:space="preserve">Mediacom (Switzerland) - CHE - BSH - 2016_Online_Kampagne_2016 - </v>
      </c>
      <c r="Y812" s="17" t="s">
        <v>410</v>
      </c>
      <c r="Z812" s="16" t="str">
        <f t="shared" si="155"/>
        <v>Mediacom (Switzerland)</v>
      </c>
      <c r="AA812" s="16" t="str">
        <f t="shared" si="156"/>
        <v>Mediacom (Switzerland) - CHE - BSH</v>
      </c>
      <c r="AB812" s="16" t="str">
        <f t="shared" si="157"/>
        <v>Xaxis Premium_XAXIS-XP-HP-D</v>
      </c>
      <c r="AC812" s="16" t="str">
        <f>VLOOKUP($U812,Sheet3!$A$1:$D$438,3,FALSE)</f>
        <v>08.02.2016</v>
      </c>
      <c r="AD812" s="16" t="str">
        <f>VLOOKUP($U812,Sheet3!$A$1:$D$438,4,FALSE)</f>
        <v>16.10.2016</v>
      </c>
      <c r="AE812" s="20" t="str">
        <f t="shared" si="158"/>
        <v>Xaxis Premium_XAXIS-XP-HP-D_April 2016</v>
      </c>
      <c r="AF812" s="20" t="s">
        <v>415</v>
      </c>
      <c r="AG812" s="20" t="str">
        <f t="shared" si="159"/>
        <v>Xaxis Premium</v>
      </c>
      <c r="AH812" s="20" t="s">
        <v>420</v>
      </c>
      <c r="AI812" s="21">
        <f t="shared" si="160"/>
        <v>18.999729107408911</v>
      </c>
      <c r="AJ812" s="21">
        <f t="shared" si="161"/>
        <v>841.65</v>
      </c>
      <c r="AK812" s="22">
        <f t="shared" si="162"/>
        <v>44298</v>
      </c>
      <c r="AL812" s="20" t="s">
        <v>678</v>
      </c>
      <c r="AM812" s="20">
        <f>$AJ812*VLOOKUP($AL812,Sheet2!$C$1:$D$66,2,FALSE)</f>
        <v>361.85245157020813</v>
      </c>
    </row>
    <row r="813" spans="1:39" x14ac:dyDescent="0.25">
      <c r="A813" s="1">
        <v>42494</v>
      </c>
      <c r="B813" s="2">
        <v>18585</v>
      </c>
      <c r="C813" s="3">
        <v>0</v>
      </c>
      <c r="D813" s="4">
        <v>2</v>
      </c>
      <c r="E813" s="5" t="s">
        <v>59</v>
      </c>
      <c r="F813" s="6">
        <v>84.04</v>
      </c>
      <c r="G813" s="7" t="s">
        <v>22</v>
      </c>
      <c r="H813" s="8" t="s">
        <v>23</v>
      </c>
      <c r="I813" s="9">
        <v>14.531000000000001</v>
      </c>
      <c r="J813" s="6">
        <v>0</v>
      </c>
      <c r="K813" s="6">
        <v>22.1</v>
      </c>
      <c r="L813" s="6">
        <v>276.10000000000002</v>
      </c>
      <c r="M813" s="6">
        <v>298.2</v>
      </c>
      <c r="N813" s="10" t="s">
        <v>105</v>
      </c>
      <c r="O813" s="10" t="s">
        <v>161</v>
      </c>
      <c r="P813" s="11" t="s">
        <v>32</v>
      </c>
      <c r="Q813" s="11" t="s">
        <v>52</v>
      </c>
      <c r="R813" s="1">
        <v>42370</v>
      </c>
      <c r="S813" s="1">
        <v>42593</v>
      </c>
      <c r="T813" s="12" t="s">
        <v>25</v>
      </c>
      <c r="U813" s="13" t="s">
        <v>241</v>
      </c>
      <c r="V813" s="13" t="s">
        <v>131</v>
      </c>
      <c r="W813" t="s">
        <v>189</v>
      </c>
      <c r="X813" s="16" t="str">
        <f t="shared" si="154"/>
        <v xml:space="preserve">Mediacom (Switzerland) - CHE - BSH - 2016_Online_Kampagne_2016 - </v>
      </c>
      <c r="Y813" s="17" t="s">
        <v>410</v>
      </c>
      <c r="Z813" s="16" t="str">
        <f t="shared" si="155"/>
        <v>Mediacom (Switzerland)</v>
      </c>
      <c r="AA813" s="16" t="str">
        <f t="shared" si="156"/>
        <v>Mediacom (Switzerland) - CHE - BSH</v>
      </c>
      <c r="AB813" s="16" t="str">
        <f t="shared" si="157"/>
        <v>Xaxis Premium_XAXIS-XP-HP-F</v>
      </c>
      <c r="AC813" s="16" t="str">
        <f>VLOOKUP($U813,Sheet3!$A$1:$D$438,3,FALSE)</f>
        <v>08.02.2016</v>
      </c>
      <c r="AD813" s="16" t="str">
        <f>VLOOKUP($U813,Sheet3!$A$1:$D$438,4,FALSE)</f>
        <v>16.10.2016</v>
      </c>
      <c r="AE813" s="20" t="str">
        <f t="shared" si="158"/>
        <v>Xaxis Premium_XAXIS-XP-HP-F_April 2016</v>
      </c>
      <c r="AF813" s="20" t="s">
        <v>415</v>
      </c>
      <c r="AG813" s="20" t="str">
        <f t="shared" si="159"/>
        <v>Xaxis Premium</v>
      </c>
      <c r="AH813" s="20" t="s">
        <v>420</v>
      </c>
      <c r="AI813" s="21">
        <f t="shared" si="160"/>
        <v>19.000757002271008</v>
      </c>
      <c r="AJ813" s="21">
        <f t="shared" si="161"/>
        <v>276.10000000000002</v>
      </c>
      <c r="AK813" s="22">
        <f t="shared" si="162"/>
        <v>14531</v>
      </c>
      <c r="AL813" s="20" t="s">
        <v>678</v>
      </c>
      <c r="AM813" s="20">
        <f>$AJ813*VLOOKUP($AL813,Sheet2!$C$1:$D$66,2,FALSE)</f>
        <v>118.70428548510007</v>
      </c>
    </row>
    <row r="814" spans="1:39" x14ac:dyDescent="0.25">
      <c r="A814" s="1">
        <v>42494</v>
      </c>
      <c r="B814" s="2">
        <v>18585</v>
      </c>
      <c r="C814" s="3">
        <v>0</v>
      </c>
      <c r="D814" s="4">
        <v>3</v>
      </c>
      <c r="E814" s="5" t="s">
        <v>60</v>
      </c>
      <c r="F814" s="6">
        <v>11.69</v>
      </c>
      <c r="G814" s="7" t="s">
        <v>22</v>
      </c>
      <c r="H814" s="8" t="s">
        <v>23</v>
      </c>
      <c r="I814" s="9">
        <v>1.73</v>
      </c>
      <c r="J814" s="6">
        <v>0</v>
      </c>
      <c r="K814" s="6">
        <v>2.65</v>
      </c>
      <c r="L814" s="6">
        <v>32.85</v>
      </c>
      <c r="M814" s="6">
        <v>35.5</v>
      </c>
      <c r="N814" s="10" t="s">
        <v>105</v>
      </c>
      <c r="O814" s="10" t="s">
        <v>161</v>
      </c>
      <c r="P814" s="11" t="s">
        <v>32</v>
      </c>
      <c r="Q814" s="11" t="s">
        <v>52</v>
      </c>
      <c r="R814" s="1">
        <v>42370</v>
      </c>
      <c r="S814" s="1">
        <v>42593</v>
      </c>
      <c r="T814" s="12" t="s">
        <v>25</v>
      </c>
      <c r="U814" s="13" t="s">
        <v>241</v>
      </c>
      <c r="V814" s="13" t="s">
        <v>131</v>
      </c>
      <c r="W814" t="s">
        <v>189</v>
      </c>
      <c r="X814" s="16" t="str">
        <f t="shared" si="154"/>
        <v xml:space="preserve">Mediacom (Switzerland) - CHE - BSH - 2016_Online_Kampagne_2016 - </v>
      </c>
      <c r="Y814" s="17" t="s">
        <v>410</v>
      </c>
      <c r="Z814" s="16" t="str">
        <f t="shared" si="155"/>
        <v>Mediacom (Switzerland)</v>
      </c>
      <c r="AA814" s="16" t="str">
        <f t="shared" si="156"/>
        <v>Mediacom (Switzerland) - CHE - BSH</v>
      </c>
      <c r="AB814" s="16" t="str">
        <f t="shared" si="157"/>
        <v>Xaxis Premium_XAXIS-XP-HP-I</v>
      </c>
      <c r="AC814" s="16" t="str">
        <f>VLOOKUP($U814,Sheet3!$A$1:$D$438,3,FALSE)</f>
        <v>08.02.2016</v>
      </c>
      <c r="AD814" s="16" t="str">
        <f>VLOOKUP($U814,Sheet3!$A$1:$D$438,4,FALSE)</f>
        <v>16.10.2016</v>
      </c>
      <c r="AE814" s="20" t="str">
        <f t="shared" si="158"/>
        <v>Xaxis Premium_XAXIS-XP-HP-I_April 2016</v>
      </c>
      <c r="AF814" s="20" t="s">
        <v>415</v>
      </c>
      <c r="AG814" s="20" t="str">
        <f t="shared" si="159"/>
        <v>Xaxis Premium</v>
      </c>
      <c r="AH814" s="20" t="s">
        <v>420</v>
      </c>
      <c r="AI814" s="21">
        <f t="shared" si="160"/>
        <v>18.988439306358384</v>
      </c>
      <c r="AJ814" s="21">
        <f t="shared" si="161"/>
        <v>32.85</v>
      </c>
      <c r="AK814" s="22">
        <f t="shared" si="162"/>
        <v>1730</v>
      </c>
      <c r="AL814" s="20" t="s">
        <v>678</v>
      </c>
      <c r="AM814" s="20">
        <f>$AJ814*VLOOKUP($AL814,Sheet2!$C$1:$D$66,2,FALSE)</f>
        <v>14.123273372638673</v>
      </c>
    </row>
    <row r="815" spans="1:39" x14ac:dyDescent="0.25">
      <c r="A815" s="1">
        <v>42494</v>
      </c>
      <c r="B815" s="2">
        <v>18586</v>
      </c>
      <c r="C815" s="3">
        <v>0</v>
      </c>
      <c r="D815" s="4">
        <v>7</v>
      </c>
      <c r="E815" s="5" t="s">
        <v>41</v>
      </c>
      <c r="F815" s="6">
        <v>4792.78</v>
      </c>
      <c r="G815" s="7" t="s">
        <v>22</v>
      </c>
      <c r="H815" s="8" t="s">
        <v>23</v>
      </c>
      <c r="I815" s="9">
        <v>507.08100000000002</v>
      </c>
      <c r="J815" s="6">
        <v>0</v>
      </c>
      <c r="K815" s="6">
        <v>1054.75</v>
      </c>
      <c r="L815" s="6">
        <v>13184.1</v>
      </c>
      <c r="M815" s="6">
        <v>14238.85</v>
      </c>
      <c r="N815" s="10" t="s">
        <v>29</v>
      </c>
      <c r="O815" s="10" t="s">
        <v>161</v>
      </c>
      <c r="P815" s="11" t="s">
        <v>32</v>
      </c>
      <c r="Q815" s="11" t="s">
        <v>37</v>
      </c>
      <c r="R815" s="1">
        <v>42370</v>
      </c>
      <c r="S815" s="1">
        <v>42593</v>
      </c>
      <c r="T815" s="12" t="s">
        <v>25</v>
      </c>
      <c r="U815" s="13" t="s">
        <v>248</v>
      </c>
      <c r="V815" s="13" t="s">
        <v>131</v>
      </c>
      <c r="W815" t="s">
        <v>190</v>
      </c>
      <c r="X815" s="16" t="str">
        <f t="shared" si="154"/>
        <v xml:space="preserve">Mediacom (Switzerland) - CHE - Credit Suisse - 2016_Invest_2._Flight_2016 - </v>
      </c>
      <c r="Y815" s="17" t="s">
        <v>410</v>
      </c>
      <c r="Z815" s="16" t="str">
        <f t="shared" si="155"/>
        <v>Mediacom (Switzerland)</v>
      </c>
      <c r="AA815" s="16" t="str">
        <f t="shared" si="156"/>
        <v>Mediacom (Switzerland) - CHE - Credit Suisse</v>
      </c>
      <c r="AB815" s="16" t="str">
        <f t="shared" si="157"/>
        <v>Xaxis Mobile_XAXIS-XM-MRT-D</v>
      </c>
      <c r="AC815" s="16" t="str">
        <f>VLOOKUP($U815,Sheet3!$A$1:$D$438,3,FALSE)</f>
        <v>28.03.2016</v>
      </c>
      <c r="AD815" s="16" t="str">
        <f>VLOOKUP($U815,Sheet3!$A$1:$D$438,4,FALSE)</f>
        <v>08.05.2016</v>
      </c>
      <c r="AE815" s="20" t="str">
        <f t="shared" si="158"/>
        <v>Xaxis Mobile_XAXIS-XM-MRT-D_April 2016</v>
      </c>
      <c r="AF815" s="20" t="s">
        <v>416</v>
      </c>
      <c r="AG815" s="20" t="str">
        <f t="shared" si="159"/>
        <v>Xaxis Mobile</v>
      </c>
      <c r="AH815" s="20" t="s">
        <v>420</v>
      </c>
      <c r="AI815" s="21">
        <f t="shared" si="160"/>
        <v>25.999988167570862</v>
      </c>
      <c r="AJ815" s="21">
        <f t="shared" si="161"/>
        <v>13184.1</v>
      </c>
      <c r="AK815" s="22">
        <f t="shared" si="162"/>
        <v>507081</v>
      </c>
      <c r="AL815" s="20" t="s">
        <v>683</v>
      </c>
      <c r="AM815" s="20">
        <f>$AJ815*VLOOKUP($AL815,Sheet2!$C$1:$D$66,2,FALSE)</f>
        <v>4087.0709999999999</v>
      </c>
    </row>
    <row r="816" spans="1:39" x14ac:dyDescent="0.25">
      <c r="A816" s="1">
        <v>42494</v>
      </c>
      <c r="B816" s="2">
        <v>18586</v>
      </c>
      <c r="C816" s="3">
        <v>0</v>
      </c>
      <c r="D816" s="4">
        <v>8</v>
      </c>
      <c r="E816" s="5" t="s">
        <v>45</v>
      </c>
      <c r="F816" s="6">
        <v>524.49</v>
      </c>
      <c r="G816" s="7" t="s">
        <v>22</v>
      </c>
      <c r="H816" s="8" t="s">
        <v>23</v>
      </c>
      <c r="I816" s="9">
        <v>135.89599999999999</v>
      </c>
      <c r="J816" s="6">
        <v>0</v>
      </c>
      <c r="K816" s="6">
        <v>282.64999999999998</v>
      </c>
      <c r="L816" s="6">
        <v>3533.3</v>
      </c>
      <c r="M816" s="6">
        <v>3815.95</v>
      </c>
      <c r="N816" s="10" t="s">
        <v>29</v>
      </c>
      <c r="O816" s="10" t="s">
        <v>161</v>
      </c>
      <c r="P816" s="11" t="s">
        <v>32</v>
      </c>
      <c r="Q816" s="11" t="s">
        <v>37</v>
      </c>
      <c r="R816" s="1">
        <v>42370</v>
      </c>
      <c r="S816" s="1">
        <v>42593</v>
      </c>
      <c r="T816" s="12" t="s">
        <v>25</v>
      </c>
      <c r="U816" s="13" t="s">
        <v>248</v>
      </c>
      <c r="V816" s="13" t="s">
        <v>131</v>
      </c>
      <c r="W816" t="s">
        <v>190</v>
      </c>
      <c r="X816" s="16" t="str">
        <f t="shared" si="154"/>
        <v xml:space="preserve">Mediacom (Switzerland) - CHE - Credit Suisse - 2016_Invest_2._Flight_2016 - </v>
      </c>
      <c r="Y816" s="17" t="s">
        <v>410</v>
      </c>
      <c r="Z816" s="16" t="str">
        <f t="shared" si="155"/>
        <v>Mediacom (Switzerland)</v>
      </c>
      <c r="AA816" s="16" t="str">
        <f t="shared" si="156"/>
        <v>Mediacom (Switzerland) - CHE - Credit Suisse</v>
      </c>
      <c r="AB816" s="16" t="str">
        <f t="shared" si="157"/>
        <v>Xaxis Mobile_XAXIS-XM-MRT-F</v>
      </c>
      <c r="AC816" s="16" t="str">
        <f>VLOOKUP($U816,Sheet3!$A$1:$D$438,3,FALSE)</f>
        <v>28.03.2016</v>
      </c>
      <c r="AD816" s="16" t="str">
        <f>VLOOKUP($U816,Sheet3!$A$1:$D$438,4,FALSE)</f>
        <v>08.05.2016</v>
      </c>
      <c r="AE816" s="20" t="str">
        <f t="shared" si="158"/>
        <v>Xaxis Mobile_XAXIS-XM-MRT-F_April 2016</v>
      </c>
      <c r="AF816" s="20" t="s">
        <v>416</v>
      </c>
      <c r="AG816" s="20" t="str">
        <f t="shared" si="159"/>
        <v>Xaxis Mobile</v>
      </c>
      <c r="AH816" s="20" t="s">
        <v>420</v>
      </c>
      <c r="AI816" s="21">
        <f t="shared" si="160"/>
        <v>26.000029434273266</v>
      </c>
      <c r="AJ816" s="21">
        <f t="shared" si="161"/>
        <v>3533.3</v>
      </c>
      <c r="AK816" s="22">
        <f t="shared" si="162"/>
        <v>135896</v>
      </c>
      <c r="AL816" s="20" t="s">
        <v>683</v>
      </c>
      <c r="AM816" s="20">
        <f>$AJ816*VLOOKUP($AL816,Sheet2!$C$1:$D$66,2,FALSE)</f>
        <v>1095.3230000000001</v>
      </c>
    </row>
    <row r="817" spans="1:39" x14ac:dyDescent="0.25">
      <c r="A817" s="1">
        <v>42494</v>
      </c>
      <c r="B817" s="2">
        <v>18586</v>
      </c>
      <c r="C817" s="3">
        <v>0</v>
      </c>
      <c r="D817" s="4">
        <v>9</v>
      </c>
      <c r="E817" s="5" t="s">
        <v>46</v>
      </c>
      <c r="F817" s="6">
        <v>269.73</v>
      </c>
      <c r="G817" s="7" t="s">
        <v>22</v>
      </c>
      <c r="H817" s="8" t="s">
        <v>23</v>
      </c>
      <c r="I817" s="9">
        <v>28.001000000000001</v>
      </c>
      <c r="J817" s="6">
        <v>0</v>
      </c>
      <c r="K817" s="6">
        <v>58.25</v>
      </c>
      <c r="L817" s="6">
        <v>728.05</v>
      </c>
      <c r="M817" s="6">
        <v>786.3</v>
      </c>
      <c r="N817" s="10" t="s">
        <v>29</v>
      </c>
      <c r="O817" s="10" t="s">
        <v>161</v>
      </c>
      <c r="P817" s="11" t="s">
        <v>32</v>
      </c>
      <c r="Q817" s="11" t="s">
        <v>37</v>
      </c>
      <c r="R817" s="1">
        <v>42370</v>
      </c>
      <c r="S817" s="1">
        <v>42593</v>
      </c>
      <c r="T817" s="12" t="s">
        <v>25</v>
      </c>
      <c r="U817" s="13" t="s">
        <v>248</v>
      </c>
      <c r="V817" s="13" t="s">
        <v>131</v>
      </c>
      <c r="W817" t="s">
        <v>190</v>
      </c>
      <c r="X817" s="16" t="str">
        <f t="shared" si="154"/>
        <v xml:space="preserve">Mediacom (Switzerland) - CHE - Credit Suisse - 2016_Invest_2._Flight_2016 - </v>
      </c>
      <c r="Y817" s="17" t="s">
        <v>410</v>
      </c>
      <c r="Z817" s="16" t="str">
        <f t="shared" si="155"/>
        <v>Mediacom (Switzerland)</v>
      </c>
      <c r="AA817" s="16" t="str">
        <f t="shared" si="156"/>
        <v>Mediacom (Switzerland) - CHE - Credit Suisse</v>
      </c>
      <c r="AB817" s="16" t="str">
        <f t="shared" si="157"/>
        <v>Xaxis Mobile_XAXIS-XM-MRT-I</v>
      </c>
      <c r="AC817" s="16" t="str">
        <f>VLOOKUP($U817,Sheet3!$A$1:$D$438,3,FALSE)</f>
        <v>28.03.2016</v>
      </c>
      <c r="AD817" s="16" t="str">
        <f>VLOOKUP($U817,Sheet3!$A$1:$D$438,4,FALSE)</f>
        <v>08.05.2016</v>
      </c>
      <c r="AE817" s="20" t="str">
        <f t="shared" si="158"/>
        <v>Xaxis Mobile_XAXIS-XM-MRT-I_April 2016</v>
      </c>
      <c r="AF817" s="20" t="s">
        <v>416</v>
      </c>
      <c r="AG817" s="20" t="str">
        <f t="shared" si="159"/>
        <v>Xaxis Mobile</v>
      </c>
      <c r="AH817" s="20" t="s">
        <v>420</v>
      </c>
      <c r="AI817" s="21">
        <f t="shared" si="160"/>
        <v>26.000857112245988</v>
      </c>
      <c r="AJ817" s="21">
        <f t="shared" si="161"/>
        <v>728.05</v>
      </c>
      <c r="AK817" s="22">
        <f t="shared" si="162"/>
        <v>28001</v>
      </c>
      <c r="AL817" s="20" t="s">
        <v>683</v>
      </c>
      <c r="AM817" s="20">
        <f>$AJ817*VLOOKUP($AL817,Sheet2!$C$1:$D$66,2,FALSE)</f>
        <v>225.69549999999998</v>
      </c>
    </row>
    <row r="818" spans="1:39" x14ac:dyDescent="0.25">
      <c r="A818" s="1">
        <v>42494</v>
      </c>
      <c r="B818" s="2">
        <v>18586</v>
      </c>
      <c r="C818" s="3">
        <v>0</v>
      </c>
      <c r="D818" s="4">
        <v>10</v>
      </c>
      <c r="E818" s="5" t="s">
        <v>72</v>
      </c>
      <c r="F818" s="6">
        <v>7444.15</v>
      </c>
      <c r="G818" s="7" t="s">
        <v>22</v>
      </c>
      <c r="H818" s="8" t="s">
        <v>23</v>
      </c>
      <c r="I818" s="9">
        <v>440.35199999999998</v>
      </c>
      <c r="J818" s="6">
        <v>0</v>
      </c>
      <c r="K818" s="6">
        <v>1021.6</v>
      </c>
      <c r="L818" s="6">
        <v>12770.2</v>
      </c>
      <c r="M818" s="6">
        <v>13791.8</v>
      </c>
      <c r="N818" s="10" t="s">
        <v>29</v>
      </c>
      <c r="O818" s="10" t="s">
        <v>161</v>
      </c>
      <c r="P818" s="11" t="s">
        <v>32</v>
      </c>
      <c r="Q818" s="11" t="s">
        <v>73</v>
      </c>
      <c r="R818" s="1">
        <v>42370</v>
      </c>
      <c r="S818" s="1">
        <v>42593</v>
      </c>
      <c r="T818" s="12" t="s">
        <v>25</v>
      </c>
      <c r="U818" s="13" t="s">
        <v>248</v>
      </c>
      <c r="V818" s="13" t="s">
        <v>131</v>
      </c>
      <c r="W818" t="s">
        <v>190</v>
      </c>
      <c r="X818" s="16" t="str">
        <f t="shared" si="154"/>
        <v xml:space="preserve">Mediacom (Switzerland) - CHE - Credit Suisse - 2016_Invest_2._Flight_2016 - </v>
      </c>
      <c r="Y818" s="17" t="s">
        <v>410</v>
      </c>
      <c r="Z818" s="16" t="str">
        <f t="shared" si="155"/>
        <v>Mediacom (Switzerland)</v>
      </c>
      <c r="AA818" s="16" t="str">
        <f t="shared" si="156"/>
        <v>Mediacom (Switzerland) - CHE - Credit Suisse</v>
      </c>
      <c r="AB818" s="16" t="str">
        <f t="shared" si="157"/>
        <v>Xaxis TV_XAXIS-XT-ROLLS-D</v>
      </c>
      <c r="AC818" s="16" t="str">
        <f>VLOOKUP($U818,Sheet3!$A$1:$D$438,3,FALSE)</f>
        <v>28.03.2016</v>
      </c>
      <c r="AD818" s="16" t="str">
        <f>VLOOKUP($U818,Sheet3!$A$1:$D$438,4,FALSE)</f>
        <v>08.05.2016</v>
      </c>
      <c r="AE818" s="20" t="str">
        <f t="shared" si="158"/>
        <v>Xaxis TV_XAXIS-XT-ROLLS-D_April 2016</v>
      </c>
      <c r="AF818" s="20" t="s">
        <v>816</v>
      </c>
      <c r="AG818" s="20" t="str">
        <f t="shared" si="159"/>
        <v>Xaxis TV</v>
      </c>
      <c r="AH818" s="20" t="s">
        <v>420</v>
      </c>
      <c r="AI818" s="21">
        <f t="shared" si="160"/>
        <v>28.999981832715648</v>
      </c>
      <c r="AJ818" s="21">
        <f t="shared" si="161"/>
        <v>12770.2</v>
      </c>
      <c r="AK818" s="22">
        <f t="shared" si="162"/>
        <v>440352</v>
      </c>
      <c r="AL818" s="20" t="s">
        <v>679</v>
      </c>
      <c r="AM818" s="20">
        <f>$AJ818*VLOOKUP($AL818,Sheet2!$C$1:$D$66,2,FALSE)</f>
        <v>6640.5040000000008</v>
      </c>
    </row>
    <row r="819" spans="1:39" x14ac:dyDescent="0.25">
      <c r="A819" s="1">
        <v>42494</v>
      </c>
      <c r="B819" s="2">
        <v>18586</v>
      </c>
      <c r="C819" s="3">
        <v>0</v>
      </c>
      <c r="D819" s="4">
        <v>11</v>
      </c>
      <c r="E819" s="5" t="s">
        <v>76</v>
      </c>
      <c r="F819" s="6">
        <v>2995.62</v>
      </c>
      <c r="G819" s="7" t="s">
        <v>22</v>
      </c>
      <c r="H819" s="8" t="s">
        <v>23</v>
      </c>
      <c r="I819" s="9">
        <v>185.17400000000001</v>
      </c>
      <c r="J819" s="6">
        <v>0</v>
      </c>
      <c r="K819" s="6">
        <v>429.6</v>
      </c>
      <c r="L819" s="6">
        <v>5370.05</v>
      </c>
      <c r="M819" s="6">
        <v>5799.65</v>
      </c>
      <c r="N819" s="10" t="s">
        <v>29</v>
      </c>
      <c r="O819" s="10" t="s">
        <v>161</v>
      </c>
      <c r="P819" s="11" t="s">
        <v>32</v>
      </c>
      <c r="Q819" s="11" t="s">
        <v>73</v>
      </c>
      <c r="R819" s="1">
        <v>42370</v>
      </c>
      <c r="S819" s="1">
        <v>42593</v>
      </c>
      <c r="T819" s="12" t="s">
        <v>25</v>
      </c>
      <c r="U819" s="13" t="s">
        <v>248</v>
      </c>
      <c r="V819" s="13" t="s">
        <v>131</v>
      </c>
      <c r="W819" t="s">
        <v>190</v>
      </c>
      <c r="X819" s="16" t="str">
        <f t="shared" si="154"/>
        <v xml:space="preserve">Mediacom (Switzerland) - CHE - Credit Suisse - 2016_Invest_2._Flight_2016 - </v>
      </c>
      <c r="Y819" s="17" t="s">
        <v>410</v>
      </c>
      <c r="Z819" s="16" t="str">
        <f t="shared" si="155"/>
        <v>Mediacom (Switzerland)</v>
      </c>
      <c r="AA819" s="16" t="str">
        <f t="shared" si="156"/>
        <v>Mediacom (Switzerland) - CHE - Credit Suisse</v>
      </c>
      <c r="AB819" s="16" t="str">
        <f t="shared" si="157"/>
        <v>Xaxis TV_XAXIS-XT-ROLLS-F</v>
      </c>
      <c r="AC819" s="16" t="str">
        <f>VLOOKUP($U819,Sheet3!$A$1:$D$438,3,FALSE)</f>
        <v>28.03.2016</v>
      </c>
      <c r="AD819" s="16" t="str">
        <f>VLOOKUP($U819,Sheet3!$A$1:$D$438,4,FALSE)</f>
        <v>08.05.2016</v>
      </c>
      <c r="AE819" s="20" t="str">
        <f t="shared" si="158"/>
        <v>Xaxis TV_XAXIS-XT-ROLLS-F_April 2016</v>
      </c>
      <c r="AF819" s="20" t="s">
        <v>816</v>
      </c>
      <c r="AG819" s="20" t="str">
        <f t="shared" si="159"/>
        <v>Xaxis TV</v>
      </c>
      <c r="AH819" s="20" t="s">
        <v>420</v>
      </c>
      <c r="AI819" s="21">
        <f t="shared" si="160"/>
        <v>29.00002160130472</v>
      </c>
      <c r="AJ819" s="21">
        <f t="shared" si="161"/>
        <v>5370.05</v>
      </c>
      <c r="AK819" s="22">
        <f t="shared" si="162"/>
        <v>185174</v>
      </c>
      <c r="AL819" s="20" t="s">
        <v>679</v>
      </c>
      <c r="AM819" s="20">
        <f>$AJ819*VLOOKUP($AL819,Sheet2!$C$1:$D$66,2,FALSE)</f>
        <v>2792.4260000000004</v>
      </c>
    </row>
    <row r="820" spans="1:39" x14ac:dyDescent="0.25">
      <c r="A820" s="1">
        <v>42494</v>
      </c>
      <c r="B820" s="2">
        <v>18586</v>
      </c>
      <c r="C820" s="3">
        <v>0</v>
      </c>
      <c r="D820" s="4">
        <v>12</v>
      </c>
      <c r="E820" s="5" t="s">
        <v>77</v>
      </c>
      <c r="F820" s="6">
        <v>703.73</v>
      </c>
      <c r="G820" s="7" t="s">
        <v>22</v>
      </c>
      <c r="H820" s="8" t="s">
        <v>23</v>
      </c>
      <c r="I820" s="9">
        <v>43.109000000000002</v>
      </c>
      <c r="J820" s="6">
        <v>0</v>
      </c>
      <c r="K820" s="6">
        <v>100</v>
      </c>
      <c r="L820" s="6">
        <v>1250.1500000000001</v>
      </c>
      <c r="M820" s="6">
        <v>1350.15</v>
      </c>
      <c r="N820" s="10" t="s">
        <v>29</v>
      </c>
      <c r="O820" s="10" t="s">
        <v>161</v>
      </c>
      <c r="P820" s="11" t="s">
        <v>32</v>
      </c>
      <c r="Q820" s="11" t="s">
        <v>73</v>
      </c>
      <c r="R820" s="1">
        <v>42370</v>
      </c>
      <c r="S820" s="1">
        <v>42593</v>
      </c>
      <c r="T820" s="12" t="s">
        <v>25</v>
      </c>
      <c r="U820" s="13" t="s">
        <v>248</v>
      </c>
      <c r="V820" s="13" t="s">
        <v>131</v>
      </c>
      <c r="W820" t="s">
        <v>190</v>
      </c>
      <c r="X820" s="16" t="str">
        <f t="shared" si="154"/>
        <v xml:space="preserve">Mediacom (Switzerland) - CHE - Credit Suisse - 2016_Invest_2._Flight_2016 - </v>
      </c>
      <c r="Y820" s="17" t="s">
        <v>410</v>
      </c>
      <c r="Z820" s="16" t="str">
        <f t="shared" si="155"/>
        <v>Mediacom (Switzerland)</v>
      </c>
      <c r="AA820" s="16" t="str">
        <f t="shared" si="156"/>
        <v>Mediacom (Switzerland) - CHE - Credit Suisse</v>
      </c>
      <c r="AB820" s="16" t="str">
        <f t="shared" si="157"/>
        <v>Xaxis TV_XAXIS-XT-ROLLS-I</v>
      </c>
      <c r="AC820" s="16" t="str">
        <f>VLOOKUP($U820,Sheet3!$A$1:$D$438,3,FALSE)</f>
        <v>28.03.2016</v>
      </c>
      <c r="AD820" s="16" t="str">
        <f>VLOOKUP($U820,Sheet3!$A$1:$D$438,4,FALSE)</f>
        <v>08.05.2016</v>
      </c>
      <c r="AE820" s="20" t="str">
        <f t="shared" si="158"/>
        <v>Xaxis TV_XAXIS-XT-ROLLS-I_April 2016</v>
      </c>
      <c r="AF820" s="20" t="s">
        <v>816</v>
      </c>
      <c r="AG820" s="20" t="str">
        <f t="shared" si="159"/>
        <v>Xaxis TV</v>
      </c>
      <c r="AH820" s="20" t="s">
        <v>420</v>
      </c>
      <c r="AI820" s="21">
        <f t="shared" si="160"/>
        <v>28.999744832865527</v>
      </c>
      <c r="AJ820" s="21">
        <f t="shared" si="161"/>
        <v>1250.1500000000001</v>
      </c>
      <c r="AK820" s="22">
        <f t="shared" si="162"/>
        <v>43109</v>
      </c>
      <c r="AL820" s="20" t="s">
        <v>679</v>
      </c>
      <c r="AM820" s="20">
        <f>$AJ820*VLOOKUP($AL820,Sheet2!$C$1:$D$66,2,FALSE)</f>
        <v>650.07800000000009</v>
      </c>
    </row>
    <row r="821" spans="1:39" x14ac:dyDescent="0.25">
      <c r="A821" s="1">
        <v>42494</v>
      </c>
      <c r="B821" s="2">
        <v>18586</v>
      </c>
      <c r="C821" s="3">
        <v>0</v>
      </c>
      <c r="D821" s="4">
        <v>4</v>
      </c>
      <c r="E821" s="5" t="s">
        <v>53</v>
      </c>
      <c r="F821" s="6">
        <v>1563.03</v>
      </c>
      <c r="G821" s="7" t="s">
        <v>22</v>
      </c>
      <c r="H821" s="8" t="s">
        <v>23</v>
      </c>
      <c r="I821" s="9">
        <v>245.50899999999999</v>
      </c>
      <c r="J821" s="6">
        <v>0</v>
      </c>
      <c r="K821" s="6">
        <v>373.15</v>
      </c>
      <c r="L821" s="6">
        <v>4664.6499999999996</v>
      </c>
      <c r="M821" s="6">
        <v>5037.8</v>
      </c>
      <c r="N821" s="10" t="s">
        <v>29</v>
      </c>
      <c r="O821" s="10" t="s">
        <v>161</v>
      </c>
      <c r="P821" s="11" t="s">
        <v>32</v>
      </c>
      <c r="Q821" s="11" t="s">
        <v>52</v>
      </c>
      <c r="R821" s="1">
        <v>42370</v>
      </c>
      <c r="S821" s="1">
        <v>42593</v>
      </c>
      <c r="T821" s="12" t="s">
        <v>25</v>
      </c>
      <c r="U821" s="13" t="s">
        <v>248</v>
      </c>
      <c r="V821" s="13" t="s">
        <v>131</v>
      </c>
      <c r="W821" t="s">
        <v>190</v>
      </c>
      <c r="X821" s="16" t="str">
        <f t="shared" ref="X821:X884" si="163">CONCATENATE(W821," - ","2016_",U821," - ")</f>
        <v xml:space="preserve">Mediacom (Switzerland) - CHE - Credit Suisse - 2016_Invest_2._Flight_2016 - </v>
      </c>
      <c r="Y821" s="17" t="s">
        <v>410</v>
      </c>
      <c r="Z821" s="16" t="str">
        <f t="shared" ref="Z821:Z884" si="164">O821</f>
        <v>Mediacom (Switzerland)</v>
      </c>
      <c r="AA821" s="16" t="str">
        <f t="shared" ref="AA821:AA884" si="165">W821</f>
        <v>Mediacom (Switzerland) - CHE - Credit Suisse</v>
      </c>
      <c r="AB821" s="16" t="str">
        <f t="shared" ref="AB821:AB884" si="166">CONCATENATE(Q821,"_",E821)</f>
        <v>Xaxis Premium_XAXIS-XP-HP-D</v>
      </c>
      <c r="AC821" s="16" t="str">
        <f>VLOOKUP($U821,Sheet3!$A$1:$D$438,3,FALSE)</f>
        <v>28.03.2016</v>
      </c>
      <c r="AD821" s="16" t="str">
        <f>VLOOKUP($U821,Sheet3!$A$1:$D$438,4,FALSE)</f>
        <v>08.05.2016</v>
      </c>
      <c r="AE821" s="20" t="str">
        <f t="shared" ref="AE821:AE884" si="167">CONCATENATE(AB821,"_",V821)</f>
        <v>Xaxis Premium_XAXIS-XP-HP-D_April 2016</v>
      </c>
      <c r="AF821" s="20" t="s">
        <v>415</v>
      </c>
      <c r="AG821" s="20" t="str">
        <f t="shared" ref="AG821:AG884" si="168">Q821</f>
        <v>Xaxis Premium</v>
      </c>
      <c r="AH821" s="20" t="s">
        <v>420</v>
      </c>
      <c r="AI821" s="21">
        <f t="shared" si="160"/>
        <v>18.999914463420893</v>
      </c>
      <c r="AJ821" s="21">
        <f t="shared" si="161"/>
        <v>4664.6499999999996</v>
      </c>
      <c r="AK821" s="22">
        <f t="shared" si="162"/>
        <v>245509</v>
      </c>
      <c r="AL821" s="20" t="s">
        <v>678</v>
      </c>
      <c r="AM821" s="20">
        <f>$AJ821*VLOOKUP($AL821,Sheet2!$C$1:$D$66,2,FALSE)</f>
        <v>2005.483322303774</v>
      </c>
    </row>
    <row r="822" spans="1:39" x14ac:dyDescent="0.25">
      <c r="A822" s="1">
        <v>42494</v>
      </c>
      <c r="B822" s="2">
        <v>18586</v>
      </c>
      <c r="C822" s="3">
        <v>0</v>
      </c>
      <c r="D822" s="4">
        <v>5</v>
      </c>
      <c r="E822" s="5" t="s">
        <v>59</v>
      </c>
      <c r="F822" s="6">
        <v>223.41</v>
      </c>
      <c r="G822" s="7" t="s">
        <v>22</v>
      </c>
      <c r="H822" s="8" t="s">
        <v>23</v>
      </c>
      <c r="I822" s="9">
        <v>38.628</v>
      </c>
      <c r="J822" s="6">
        <v>0</v>
      </c>
      <c r="K822" s="6">
        <v>58.7</v>
      </c>
      <c r="L822" s="6">
        <v>733.95</v>
      </c>
      <c r="M822" s="6">
        <v>792.65</v>
      </c>
      <c r="N822" s="10" t="s">
        <v>29</v>
      </c>
      <c r="O822" s="10" t="s">
        <v>161</v>
      </c>
      <c r="P822" s="11" t="s">
        <v>32</v>
      </c>
      <c r="Q822" s="11" t="s">
        <v>52</v>
      </c>
      <c r="R822" s="1">
        <v>42370</v>
      </c>
      <c r="S822" s="1">
        <v>42593</v>
      </c>
      <c r="T822" s="12" t="s">
        <v>25</v>
      </c>
      <c r="U822" s="13" t="s">
        <v>248</v>
      </c>
      <c r="V822" s="13" t="s">
        <v>131</v>
      </c>
      <c r="W822" t="s">
        <v>190</v>
      </c>
      <c r="X822" s="16" t="str">
        <f t="shared" si="163"/>
        <v xml:space="preserve">Mediacom (Switzerland) - CHE - Credit Suisse - 2016_Invest_2._Flight_2016 - </v>
      </c>
      <c r="Y822" s="17" t="s">
        <v>410</v>
      </c>
      <c r="Z822" s="16" t="str">
        <f t="shared" si="164"/>
        <v>Mediacom (Switzerland)</v>
      </c>
      <c r="AA822" s="16" t="str">
        <f t="shared" si="165"/>
        <v>Mediacom (Switzerland) - CHE - Credit Suisse</v>
      </c>
      <c r="AB822" s="16" t="str">
        <f t="shared" si="166"/>
        <v>Xaxis Premium_XAXIS-XP-HP-F</v>
      </c>
      <c r="AC822" s="16" t="str">
        <f>VLOOKUP($U822,Sheet3!$A$1:$D$438,3,FALSE)</f>
        <v>28.03.2016</v>
      </c>
      <c r="AD822" s="16" t="str">
        <f>VLOOKUP($U822,Sheet3!$A$1:$D$438,4,FALSE)</f>
        <v>08.05.2016</v>
      </c>
      <c r="AE822" s="20" t="str">
        <f t="shared" si="167"/>
        <v>Xaxis Premium_XAXIS-XP-HP-F_April 2016</v>
      </c>
      <c r="AF822" s="20" t="s">
        <v>415</v>
      </c>
      <c r="AG822" s="20" t="str">
        <f t="shared" si="168"/>
        <v>Xaxis Premium</v>
      </c>
      <c r="AH822" s="20" t="s">
        <v>420</v>
      </c>
      <c r="AI822" s="21">
        <f t="shared" si="160"/>
        <v>19.000465983224604</v>
      </c>
      <c r="AJ822" s="21">
        <f t="shared" si="161"/>
        <v>733.95</v>
      </c>
      <c r="AK822" s="22">
        <f t="shared" si="162"/>
        <v>38628</v>
      </c>
      <c r="AL822" s="20" t="s">
        <v>678</v>
      </c>
      <c r="AM822" s="20">
        <f>$AJ822*VLOOKUP($AL822,Sheet2!$C$1:$D$66,2,FALSE)</f>
        <v>315.54875165443389</v>
      </c>
    </row>
    <row r="823" spans="1:39" x14ac:dyDescent="0.25">
      <c r="A823" s="1">
        <v>42494</v>
      </c>
      <c r="B823" s="2">
        <v>18586</v>
      </c>
      <c r="C823" s="3">
        <v>0</v>
      </c>
      <c r="D823" s="4">
        <v>6</v>
      </c>
      <c r="E823" s="5" t="s">
        <v>60</v>
      </c>
      <c r="F823" s="6">
        <v>118.27</v>
      </c>
      <c r="G823" s="7" t="s">
        <v>22</v>
      </c>
      <c r="H823" s="8" t="s">
        <v>23</v>
      </c>
      <c r="I823" s="9">
        <v>17.498999999999999</v>
      </c>
      <c r="J823" s="6">
        <v>0</v>
      </c>
      <c r="K823" s="6">
        <v>26.6</v>
      </c>
      <c r="L823" s="6">
        <v>332.5</v>
      </c>
      <c r="M823" s="6">
        <v>359.1</v>
      </c>
      <c r="N823" s="10" t="s">
        <v>29</v>
      </c>
      <c r="O823" s="10" t="s">
        <v>161</v>
      </c>
      <c r="P823" s="11" t="s">
        <v>32</v>
      </c>
      <c r="Q823" s="11" t="s">
        <v>52</v>
      </c>
      <c r="R823" s="1">
        <v>42370</v>
      </c>
      <c r="S823" s="1">
        <v>42593</v>
      </c>
      <c r="T823" s="12" t="s">
        <v>25</v>
      </c>
      <c r="U823" s="13" t="s">
        <v>248</v>
      </c>
      <c r="V823" s="13" t="s">
        <v>131</v>
      </c>
      <c r="W823" t="s">
        <v>190</v>
      </c>
      <c r="X823" s="16" t="str">
        <f t="shared" si="163"/>
        <v xml:space="preserve">Mediacom (Switzerland) - CHE - Credit Suisse - 2016_Invest_2._Flight_2016 - </v>
      </c>
      <c r="Y823" s="17" t="s">
        <v>410</v>
      </c>
      <c r="Z823" s="16" t="str">
        <f t="shared" si="164"/>
        <v>Mediacom (Switzerland)</v>
      </c>
      <c r="AA823" s="16" t="str">
        <f t="shared" si="165"/>
        <v>Mediacom (Switzerland) - CHE - Credit Suisse</v>
      </c>
      <c r="AB823" s="16" t="str">
        <f t="shared" si="166"/>
        <v>Xaxis Premium_XAXIS-XP-HP-I</v>
      </c>
      <c r="AC823" s="16" t="str">
        <f>VLOOKUP($U823,Sheet3!$A$1:$D$438,3,FALSE)</f>
        <v>28.03.2016</v>
      </c>
      <c r="AD823" s="16" t="str">
        <f>VLOOKUP($U823,Sheet3!$A$1:$D$438,4,FALSE)</f>
        <v>08.05.2016</v>
      </c>
      <c r="AE823" s="20" t="str">
        <f t="shared" si="167"/>
        <v>Xaxis Premium_XAXIS-XP-HP-I_April 2016</v>
      </c>
      <c r="AF823" s="20" t="s">
        <v>415</v>
      </c>
      <c r="AG823" s="20" t="str">
        <f t="shared" si="168"/>
        <v>Xaxis Premium</v>
      </c>
      <c r="AH823" s="20" t="s">
        <v>420</v>
      </c>
      <c r="AI823" s="21">
        <f t="shared" si="160"/>
        <v>19.001085776330079</v>
      </c>
      <c r="AJ823" s="21">
        <f t="shared" si="161"/>
        <v>332.5</v>
      </c>
      <c r="AK823" s="22">
        <f t="shared" si="162"/>
        <v>17499</v>
      </c>
      <c r="AL823" s="20" t="s">
        <v>678</v>
      </c>
      <c r="AM823" s="20">
        <f>$AJ823*VLOOKUP($AL823,Sheet2!$C$1:$D$66,2,FALSE)</f>
        <v>142.95246259976739</v>
      </c>
    </row>
    <row r="824" spans="1:39" x14ac:dyDescent="0.25">
      <c r="A824" s="1">
        <v>42494</v>
      </c>
      <c r="B824" s="2">
        <v>18586</v>
      </c>
      <c r="C824" s="3">
        <v>0</v>
      </c>
      <c r="D824" s="4">
        <v>1</v>
      </c>
      <c r="E824" s="5" t="s">
        <v>65</v>
      </c>
      <c r="F824" s="6">
        <v>1376.76</v>
      </c>
      <c r="G824" s="7" t="s">
        <v>22</v>
      </c>
      <c r="H824" s="8" t="s">
        <v>23</v>
      </c>
      <c r="I824" s="9">
        <v>185.745</v>
      </c>
      <c r="J824" s="6">
        <v>0</v>
      </c>
      <c r="K824" s="6">
        <v>356.65</v>
      </c>
      <c r="L824" s="6">
        <v>4457.8999999999996</v>
      </c>
      <c r="M824" s="6">
        <v>4814.55</v>
      </c>
      <c r="N824" s="10" t="s">
        <v>29</v>
      </c>
      <c r="O824" s="10" t="s">
        <v>161</v>
      </c>
      <c r="P824" s="11" t="s">
        <v>32</v>
      </c>
      <c r="Q824" s="11" t="s">
        <v>52</v>
      </c>
      <c r="R824" s="1">
        <v>42370</v>
      </c>
      <c r="S824" s="1">
        <v>42593</v>
      </c>
      <c r="T824" s="12" t="s">
        <v>25</v>
      </c>
      <c r="U824" s="13" t="s">
        <v>248</v>
      </c>
      <c r="V824" s="13" t="s">
        <v>131</v>
      </c>
      <c r="W824" t="s">
        <v>190</v>
      </c>
      <c r="X824" s="16" t="str">
        <f t="shared" si="163"/>
        <v xml:space="preserve">Mediacom (Switzerland) - CHE - Credit Suisse - 2016_Invest_2._Flight_2016 - </v>
      </c>
      <c r="Y824" s="17" t="s">
        <v>410</v>
      </c>
      <c r="Z824" s="16" t="str">
        <f t="shared" si="164"/>
        <v>Mediacom (Switzerland)</v>
      </c>
      <c r="AA824" s="16" t="str">
        <f t="shared" si="165"/>
        <v>Mediacom (Switzerland) - CHE - Credit Suisse</v>
      </c>
      <c r="AB824" s="16" t="str">
        <f t="shared" si="166"/>
        <v>Xaxis Premium_XAXIS-XP-WB-D</v>
      </c>
      <c r="AC824" s="16" t="str">
        <f>VLOOKUP($U824,Sheet3!$A$1:$D$438,3,FALSE)</f>
        <v>28.03.2016</v>
      </c>
      <c r="AD824" s="16" t="str">
        <f>VLOOKUP($U824,Sheet3!$A$1:$D$438,4,FALSE)</f>
        <v>08.05.2016</v>
      </c>
      <c r="AE824" s="20" t="str">
        <f t="shared" si="167"/>
        <v>Xaxis Premium_XAXIS-XP-WB-D_April 2016</v>
      </c>
      <c r="AF824" s="20" t="s">
        <v>415</v>
      </c>
      <c r="AG824" s="20" t="str">
        <f t="shared" si="168"/>
        <v>Xaxis Premium</v>
      </c>
      <c r="AH824" s="20" t="s">
        <v>420</v>
      </c>
      <c r="AI824" s="21">
        <f t="shared" si="160"/>
        <v>24.000107674499983</v>
      </c>
      <c r="AJ824" s="21">
        <f t="shared" si="161"/>
        <v>4457.8999999999996</v>
      </c>
      <c r="AK824" s="22">
        <f t="shared" si="162"/>
        <v>185745</v>
      </c>
      <c r="AL824" s="20" t="s">
        <v>677</v>
      </c>
      <c r="AM824" s="20">
        <f>$AJ824*VLOOKUP($AL824,Sheet2!$C$1:$D$66,2,FALSE)</f>
        <v>2206.9667503760629</v>
      </c>
    </row>
    <row r="825" spans="1:39" x14ac:dyDescent="0.25">
      <c r="A825" s="1">
        <v>42494</v>
      </c>
      <c r="B825" s="2">
        <v>18586</v>
      </c>
      <c r="C825" s="3">
        <v>0</v>
      </c>
      <c r="D825" s="4">
        <v>2</v>
      </c>
      <c r="E825" s="5" t="s">
        <v>69</v>
      </c>
      <c r="F825" s="6">
        <v>254.34</v>
      </c>
      <c r="G825" s="7" t="s">
        <v>22</v>
      </c>
      <c r="H825" s="8" t="s">
        <v>23</v>
      </c>
      <c r="I825" s="9">
        <v>42.283000000000001</v>
      </c>
      <c r="J825" s="6">
        <v>0</v>
      </c>
      <c r="K825" s="6">
        <v>81.2</v>
      </c>
      <c r="L825" s="6">
        <v>1014.8</v>
      </c>
      <c r="M825" s="6">
        <v>1096</v>
      </c>
      <c r="N825" s="10" t="s">
        <v>29</v>
      </c>
      <c r="O825" s="10" t="s">
        <v>161</v>
      </c>
      <c r="P825" s="11" t="s">
        <v>32</v>
      </c>
      <c r="Q825" s="11" t="s">
        <v>52</v>
      </c>
      <c r="R825" s="1">
        <v>42370</v>
      </c>
      <c r="S825" s="1">
        <v>42593</v>
      </c>
      <c r="T825" s="12" t="s">
        <v>25</v>
      </c>
      <c r="U825" s="13" t="s">
        <v>248</v>
      </c>
      <c r="V825" s="13" t="s">
        <v>131</v>
      </c>
      <c r="W825" t="s">
        <v>190</v>
      </c>
      <c r="X825" s="16" t="str">
        <f t="shared" si="163"/>
        <v xml:space="preserve">Mediacom (Switzerland) - CHE - Credit Suisse - 2016_Invest_2._Flight_2016 - </v>
      </c>
      <c r="Y825" s="17" t="s">
        <v>410</v>
      </c>
      <c r="Z825" s="16" t="str">
        <f t="shared" si="164"/>
        <v>Mediacom (Switzerland)</v>
      </c>
      <c r="AA825" s="16" t="str">
        <f t="shared" si="165"/>
        <v>Mediacom (Switzerland) - CHE - Credit Suisse</v>
      </c>
      <c r="AB825" s="16" t="str">
        <f t="shared" si="166"/>
        <v>Xaxis Premium_XAXIS-XP-WB-F</v>
      </c>
      <c r="AC825" s="16" t="str">
        <f>VLOOKUP($U825,Sheet3!$A$1:$D$438,3,FALSE)</f>
        <v>28.03.2016</v>
      </c>
      <c r="AD825" s="16" t="str">
        <f>VLOOKUP($U825,Sheet3!$A$1:$D$438,4,FALSE)</f>
        <v>08.05.2016</v>
      </c>
      <c r="AE825" s="20" t="str">
        <f t="shared" si="167"/>
        <v>Xaxis Premium_XAXIS-XP-WB-F_April 2016</v>
      </c>
      <c r="AF825" s="20" t="s">
        <v>415</v>
      </c>
      <c r="AG825" s="20" t="str">
        <f t="shared" si="168"/>
        <v>Xaxis Premium</v>
      </c>
      <c r="AH825" s="20" t="s">
        <v>420</v>
      </c>
      <c r="AI825" s="21">
        <f t="shared" si="160"/>
        <v>24.000189201333868</v>
      </c>
      <c r="AJ825" s="21">
        <f t="shared" si="161"/>
        <v>1014.8</v>
      </c>
      <c r="AK825" s="22">
        <f t="shared" si="162"/>
        <v>42283</v>
      </c>
      <c r="AL825" s="20" t="s">
        <v>677</v>
      </c>
      <c r="AM825" s="20">
        <f>$AJ825*VLOOKUP($AL825,Sheet2!$C$1:$D$66,2,FALSE)</f>
        <v>502.39571508594372</v>
      </c>
    </row>
    <row r="826" spans="1:39" x14ac:dyDescent="0.25">
      <c r="A826" s="1">
        <v>42494</v>
      </c>
      <c r="B826" s="2">
        <v>18586</v>
      </c>
      <c r="C826" s="3">
        <v>0</v>
      </c>
      <c r="D826" s="4">
        <v>3</v>
      </c>
      <c r="E826" s="5" t="s">
        <v>70</v>
      </c>
      <c r="F826" s="6">
        <v>49.81</v>
      </c>
      <c r="G826" s="7" t="s">
        <v>22</v>
      </c>
      <c r="H826" s="8" t="s">
        <v>23</v>
      </c>
      <c r="I826" s="9">
        <v>8.7910000000000004</v>
      </c>
      <c r="J826" s="6">
        <v>0</v>
      </c>
      <c r="K826" s="6">
        <v>16.899999999999999</v>
      </c>
      <c r="L826" s="6">
        <v>211</v>
      </c>
      <c r="M826" s="6">
        <v>227.9</v>
      </c>
      <c r="N826" s="10" t="s">
        <v>29</v>
      </c>
      <c r="O826" s="10" t="s">
        <v>161</v>
      </c>
      <c r="P826" s="11" t="s">
        <v>32</v>
      </c>
      <c r="Q826" s="11" t="s">
        <v>52</v>
      </c>
      <c r="R826" s="1">
        <v>42370</v>
      </c>
      <c r="S826" s="1">
        <v>42593</v>
      </c>
      <c r="T826" s="12" t="s">
        <v>25</v>
      </c>
      <c r="U826" s="13" t="s">
        <v>248</v>
      </c>
      <c r="V826" s="13" t="s">
        <v>131</v>
      </c>
      <c r="W826" t="s">
        <v>190</v>
      </c>
      <c r="X826" s="16" t="str">
        <f t="shared" si="163"/>
        <v xml:space="preserve">Mediacom (Switzerland) - CHE - Credit Suisse - 2016_Invest_2._Flight_2016 - </v>
      </c>
      <c r="Y826" s="17" t="s">
        <v>410</v>
      </c>
      <c r="Z826" s="16" t="str">
        <f t="shared" si="164"/>
        <v>Mediacom (Switzerland)</v>
      </c>
      <c r="AA826" s="16" t="str">
        <f t="shared" si="165"/>
        <v>Mediacom (Switzerland) - CHE - Credit Suisse</v>
      </c>
      <c r="AB826" s="16" t="str">
        <f t="shared" si="166"/>
        <v>Xaxis Premium_XAXIS-XP-WB-I</v>
      </c>
      <c r="AC826" s="16" t="str">
        <f>VLOOKUP($U826,Sheet3!$A$1:$D$438,3,FALSE)</f>
        <v>28.03.2016</v>
      </c>
      <c r="AD826" s="16" t="str">
        <f>VLOOKUP($U826,Sheet3!$A$1:$D$438,4,FALSE)</f>
        <v>08.05.2016</v>
      </c>
      <c r="AE826" s="20" t="str">
        <f t="shared" si="167"/>
        <v>Xaxis Premium_XAXIS-XP-WB-I_April 2016</v>
      </c>
      <c r="AF826" s="20" t="s">
        <v>415</v>
      </c>
      <c r="AG826" s="20" t="str">
        <f t="shared" si="168"/>
        <v>Xaxis Premium</v>
      </c>
      <c r="AH826" s="20" t="s">
        <v>420</v>
      </c>
      <c r="AI826" s="21">
        <f t="shared" si="160"/>
        <v>24.001820043226026</v>
      </c>
      <c r="AJ826" s="21">
        <f t="shared" si="161"/>
        <v>211</v>
      </c>
      <c r="AK826" s="22">
        <f t="shared" si="162"/>
        <v>8791</v>
      </c>
      <c r="AL826" s="20" t="s">
        <v>677</v>
      </c>
      <c r="AM826" s="20">
        <f>$AJ826*VLOOKUP($AL826,Sheet2!$C$1:$D$66,2,FALSE)</f>
        <v>104.45949535192563</v>
      </c>
    </row>
    <row r="827" spans="1:39" x14ac:dyDescent="0.25">
      <c r="A827" s="1">
        <v>42494</v>
      </c>
      <c r="B827" s="2">
        <v>18587</v>
      </c>
      <c r="C827" s="3">
        <v>0</v>
      </c>
      <c r="D827" s="4">
        <v>1</v>
      </c>
      <c r="E827" s="5" t="s">
        <v>61</v>
      </c>
      <c r="F827" s="6">
        <v>8778.1</v>
      </c>
      <c r="G827" s="7" t="s">
        <v>22</v>
      </c>
      <c r="H827" s="8" t="s">
        <v>23</v>
      </c>
      <c r="I827" s="9">
        <v>1923.4190000000001</v>
      </c>
      <c r="J827" s="6">
        <v>0</v>
      </c>
      <c r="K827" s="6">
        <v>1846.5</v>
      </c>
      <c r="L827" s="6">
        <v>23081.05</v>
      </c>
      <c r="M827" s="6">
        <v>24927.55</v>
      </c>
      <c r="N827" s="10" t="s">
        <v>29</v>
      </c>
      <c r="O827" s="10" t="s">
        <v>161</v>
      </c>
      <c r="P827" s="11" t="s">
        <v>32</v>
      </c>
      <c r="Q827" s="11" t="s">
        <v>52</v>
      </c>
      <c r="R827" s="1">
        <v>42370</v>
      </c>
      <c r="S827" s="1">
        <v>42593</v>
      </c>
      <c r="T827" s="12" t="s">
        <v>25</v>
      </c>
      <c r="U827" s="13" t="s">
        <v>249</v>
      </c>
      <c r="V827" s="13" t="s">
        <v>131</v>
      </c>
      <c r="W827" t="s">
        <v>190</v>
      </c>
      <c r="X827" s="16" t="str">
        <f t="shared" si="163"/>
        <v xml:space="preserve">Mediacom (Switzerland) - CHE - Credit Suisse - 2016_Invest_2._Flight_2016_Retargeting - </v>
      </c>
      <c r="Y827" s="17" t="s">
        <v>410</v>
      </c>
      <c r="Z827" s="16" t="str">
        <f t="shared" si="164"/>
        <v>Mediacom (Switzerland)</v>
      </c>
      <c r="AA827" s="16" t="str">
        <f t="shared" si="165"/>
        <v>Mediacom (Switzerland) - CHE - Credit Suisse</v>
      </c>
      <c r="AB827" s="16" t="str">
        <f t="shared" si="166"/>
        <v>Xaxis Premium_XAXIS-XP-UAP-D</v>
      </c>
      <c r="AC827" s="16" t="str">
        <f>VLOOKUP($U827,Sheet3!$A$1:$D$438,3,FALSE)</f>
        <v>28.03.2016</v>
      </c>
      <c r="AD827" s="16" t="str">
        <f>VLOOKUP($U827,Sheet3!$A$1:$D$438,4,FALSE)</f>
        <v>30.06.2016</v>
      </c>
      <c r="AE827" s="20" t="str">
        <f t="shared" si="167"/>
        <v>Xaxis Premium_XAXIS-XP-UAP-D_April 2016</v>
      </c>
      <c r="AF827" s="20" t="s">
        <v>415</v>
      </c>
      <c r="AG827" s="20" t="str">
        <f t="shared" si="168"/>
        <v>Xaxis Premium</v>
      </c>
      <c r="AH827" s="20" t="s">
        <v>420</v>
      </c>
      <c r="AI827" s="21">
        <f t="shared" si="160"/>
        <v>12.000011437965414</v>
      </c>
      <c r="AJ827" s="21">
        <f t="shared" si="161"/>
        <v>23081.05</v>
      </c>
      <c r="AK827" s="22">
        <f t="shared" si="162"/>
        <v>1923419</v>
      </c>
      <c r="AL827" s="20" t="s">
        <v>676</v>
      </c>
      <c r="AM827" s="20">
        <f>$AJ827*VLOOKUP($AL827,Sheet2!$C$1:$D$66,2,FALSE)</f>
        <v>5198.8648488875497</v>
      </c>
    </row>
    <row r="828" spans="1:39" x14ac:dyDescent="0.25">
      <c r="A828" s="1">
        <v>42494</v>
      </c>
      <c r="B828" s="2">
        <v>18587</v>
      </c>
      <c r="C828" s="3">
        <v>0</v>
      </c>
      <c r="D828" s="4">
        <v>2</v>
      </c>
      <c r="E828" s="5" t="s">
        <v>63</v>
      </c>
      <c r="F828" s="6">
        <v>3204.32</v>
      </c>
      <c r="G828" s="7" t="s">
        <v>22</v>
      </c>
      <c r="H828" s="8" t="s">
        <v>23</v>
      </c>
      <c r="I828" s="9">
        <v>697.197</v>
      </c>
      <c r="J828" s="6">
        <v>0</v>
      </c>
      <c r="K828" s="6">
        <v>669.3</v>
      </c>
      <c r="L828" s="6">
        <v>8366.35</v>
      </c>
      <c r="M828" s="6">
        <v>9035.65</v>
      </c>
      <c r="N828" s="10" t="s">
        <v>29</v>
      </c>
      <c r="O828" s="10" t="s">
        <v>161</v>
      </c>
      <c r="P828" s="11" t="s">
        <v>32</v>
      </c>
      <c r="Q828" s="11" t="s">
        <v>52</v>
      </c>
      <c r="R828" s="1">
        <v>42370</v>
      </c>
      <c r="S828" s="1">
        <v>42593</v>
      </c>
      <c r="T828" s="12" t="s">
        <v>25</v>
      </c>
      <c r="U828" s="13" t="s">
        <v>249</v>
      </c>
      <c r="V828" s="13" t="s">
        <v>131</v>
      </c>
      <c r="W828" t="s">
        <v>190</v>
      </c>
      <c r="X828" s="16" t="str">
        <f t="shared" si="163"/>
        <v xml:space="preserve">Mediacom (Switzerland) - CHE - Credit Suisse - 2016_Invest_2._Flight_2016_Retargeting - </v>
      </c>
      <c r="Y828" s="17" t="s">
        <v>410</v>
      </c>
      <c r="Z828" s="16" t="str">
        <f t="shared" si="164"/>
        <v>Mediacom (Switzerland)</v>
      </c>
      <c r="AA828" s="16" t="str">
        <f t="shared" si="165"/>
        <v>Mediacom (Switzerland) - CHE - Credit Suisse</v>
      </c>
      <c r="AB828" s="16" t="str">
        <f t="shared" si="166"/>
        <v>Xaxis Premium_XAXIS-XP-UAP-F</v>
      </c>
      <c r="AC828" s="16" t="str">
        <f>VLOOKUP($U828,Sheet3!$A$1:$D$438,3,FALSE)</f>
        <v>28.03.2016</v>
      </c>
      <c r="AD828" s="16" t="str">
        <f>VLOOKUP($U828,Sheet3!$A$1:$D$438,4,FALSE)</f>
        <v>30.06.2016</v>
      </c>
      <c r="AE828" s="20" t="str">
        <f t="shared" si="167"/>
        <v>Xaxis Premium_XAXIS-XP-UAP-F_April 2016</v>
      </c>
      <c r="AF828" s="20" t="s">
        <v>415</v>
      </c>
      <c r="AG828" s="20" t="str">
        <f t="shared" si="168"/>
        <v>Xaxis Premium</v>
      </c>
      <c r="AH828" s="20" t="s">
        <v>420</v>
      </c>
      <c r="AI828" s="21">
        <f t="shared" si="160"/>
        <v>11.999979919592311</v>
      </c>
      <c r="AJ828" s="21">
        <f t="shared" si="161"/>
        <v>8366.35</v>
      </c>
      <c r="AK828" s="22">
        <f t="shared" si="162"/>
        <v>697197</v>
      </c>
      <c r="AL828" s="20" t="s">
        <v>676</v>
      </c>
      <c r="AM828" s="20">
        <f>$AJ828*VLOOKUP($AL828,Sheet2!$C$1:$D$66,2,FALSE)</f>
        <v>1884.468987697282</v>
      </c>
    </row>
    <row r="829" spans="1:39" x14ac:dyDescent="0.25">
      <c r="A829" s="1">
        <v>42494</v>
      </c>
      <c r="B829" s="2">
        <v>18587</v>
      </c>
      <c r="C829" s="3">
        <v>0</v>
      </c>
      <c r="D829" s="4">
        <v>3</v>
      </c>
      <c r="E829" s="5" t="s">
        <v>64</v>
      </c>
      <c r="F829" s="6">
        <v>293</v>
      </c>
      <c r="G829" s="7" t="s">
        <v>22</v>
      </c>
      <c r="H829" s="8" t="s">
        <v>23</v>
      </c>
      <c r="I829" s="9">
        <v>145.57499999999999</v>
      </c>
      <c r="J829" s="6">
        <v>0</v>
      </c>
      <c r="K829" s="6">
        <v>139.75</v>
      </c>
      <c r="L829" s="6">
        <v>1746.9</v>
      </c>
      <c r="M829" s="6">
        <v>1886.65</v>
      </c>
      <c r="N829" s="10" t="s">
        <v>29</v>
      </c>
      <c r="O829" s="10" t="s">
        <v>161</v>
      </c>
      <c r="P829" s="11" t="s">
        <v>32</v>
      </c>
      <c r="Q829" s="11" t="s">
        <v>52</v>
      </c>
      <c r="R829" s="1">
        <v>42370</v>
      </c>
      <c r="S829" s="1">
        <v>42593</v>
      </c>
      <c r="T829" s="12" t="s">
        <v>25</v>
      </c>
      <c r="U829" s="13" t="s">
        <v>249</v>
      </c>
      <c r="V829" s="13" t="s">
        <v>131</v>
      </c>
      <c r="W829" t="s">
        <v>190</v>
      </c>
      <c r="X829" s="16" t="str">
        <f t="shared" si="163"/>
        <v xml:space="preserve">Mediacom (Switzerland) - CHE - Credit Suisse - 2016_Invest_2._Flight_2016_Retargeting - </v>
      </c>
      <c r="Y829" s="17" t="s">
        <v>410</v>
      </c>
      <c r="Z829" s="16" t="str">
        <f t="shared" si="164"/>
        <v>Mediacom (Switzerland)</v>
      </c>
      <c r="AA829" s="16" t="str">
        <f t="shared" si="165"/>
        <v>Mediacom (Switzerland) - CHE - Credit Suisse</v>
      </c>
      <c r="AB829" s="16" t="str">
        <f t="shared" si="166"/>
        <v>Xaxis Premium_XAXIS-XP-UAP-I</v>
      </c>
      <c r="AC829" s="16" t="str">
        <f>VLOOKUP($U829,Sheet3!$A$1:$D$438,3,FALSE)</f>
        <v>28.03.2016</v>
      </c>
      <c r="AD829" s="16" t="str">
        <f>VLOOKUP($U829,Sheet3!$A$1:$D$438,4,FALSE)</f>
        <v>30.06.2016</v>
      </c>
      <c r="AE829" s="20" t="str">
        <f t="shared" si="167"/>
        <v>Xaxis Premium_XAXIS-XP-UAP-I_April 2016</v>
      </c>
      <c r="AF829" s="20" t="s">
        <v>415</v>
      </c>
      <c r="AG829" s="20" t="str">
        <f t="shared" si="168"/>
        <v>Xaxis Premium</v>
      </c>
      <c r="AH829" s="20" t="s">
        <v>420</v>
      </c>
      <c r="AI829" s="21">
        <f t="shared" si="160"/>
        <v>12</v>
      </c>
      <c r="AJ829" s="21">
        <f t="shared" si="161"/>
        <v>1746.9</v>
      </c>
      <c r="AK829" s="22">
        <f t="shared" si="162"/>
        <v>145575</v>
      </c>
      <c r="AL829" s="20" t="s">
        <v>676</v>
      </c>
      <c r="AM829" s="20">
        <f>$AJ829*VLOOKUP($AL829,Sheet2!$C$1:$D$66,2,FALSE)</f>
        <v>393.47850312363005</v>
      </c>
    </row>
    <row r="830" spans="1:39" x14ac:dyDescent="0.25">
      <c r="A830" s="1">
        <v>42494</v>
      </c>
      <c r="B830" s="2">
        <v>18589</v>
      </c>
      <c r="C830" s="3">
        <v>0</v>
      </c>
      <c r="D830" s="4">
        <v>5</v>
      </c>
      <c r="E830" s="5" t="s">
        <v>41</v>
      </c>
      <c r="F830" s="6">
        <v>399.15</v>
      </c>
      <c r="G830" s="7" t="s">
        <v>22</v>
      </c>
      <c r="H830" s="8" t="s">
        <v>23</v>
      </c>
      <c r="I830" s="9">
        <v>42.23</v>
      </c>
      <c r="J830" s="6">
        <v>0</v>
      </c>
      <c r="K830" s="6">
        <v>94.6</v>
      </c>
      <c r="L830" s="6">
        <v>1182.45</v>
      </c>
      <c r="M830" s="6">
        <v>1277.05</v>
      </c>
      <c r="N830" s="10" t="s">
        <v>29</v>
      </c>
      <c r="O830" s="10" t="s">
        <v>161</v>
      </c>
      <c r="P830" s="11" t="s">
        <v>32</v>
      </c>
      <c r="Q830" s="11" t="s">
        <v>37</v>
      </c>
      <c r="R830" s="1">
        <v>42370</v>
      </c>
      <c r="S830" s="1">
        <v>42593</v>
      </c>
      <c r="T830" s="12" t="s">
        <v>25</v>
      </c>
      <c r="U830" s="13" t="s">
        <v>250</v>
      </c>
      <c r="V830" s="13" t="s">
        <v>131</v>
      </c>
      <c r="W830" t="s">
        <v>190</v>
      </c>
      <c r="X830" s="16" t="str">
        <f t="shared" si="163"/>
        <v xml:space="preserve">Mediacom (Switzerland) - CHE - Credit Suisse - 2016_Invest_Q2_TV_Sync - </v>
      </c>
      <c r="Y830" s="17" t="s">
        <v>410</v>
      </c>
      <c r="Z830" s="16" t="str">
        <f t="shared" si="164"/>
        <v>Mediacom (Switzerland)</v>
      </c>
      <c r="AA830" s="16" t="str">
        <f t="shared" si="165"/>
        <v>Mediacom (Switzerland) - CHE - Credit Suisse</v>
      </c>
      <c r="AB830" s="16" t="str">
        <f t="shared" si="166"/>
        <v>Xaxis Mobile_XAXIS-XM-MRT-D</v>
      </c>
      <c r="AC830" s="16" t="str">
        <f>VLOOKUP($U830,Sheet3!$A$1:$D$438,3,FALSE)</f>
        <v>08.04.2016</v>
      </c>
      <c r="AD830" s="16" t="str">
        <f>VLOOKUP($U830,Sheet3!$A$1:$D$438,4,FALSE)</f>
        <v>15.05.2016</v>
      </c>
      <c r="AE830" s="20" t="str">
        <f t="shared" si="167"/>
        <v>Xaxis Mobile_XAXIS-XM-MRT-D_April 2016</v>
      </c>
      <c r="AF830" s="20" t="s">
        <v>416</v>
      </c>
      <c r="AG830" s="20" t="str">
        <f t="shared" si="168"/>
        <v>Xaxis Mobile</v>
      </c>
      <c r="AH830" s="20" t="s">
        <v>420</v>
      </c>
      <c r="AI830" s="21">
        <f t="shared" si="160"/>
        <v>28.00023679848449</v>
      </c>
      <c r="AJ830" s="21">
        <f t="shared" si="161"/>
        <v>1182.45</v>
      </c>
      <c r="AK830" s="22">
        <f t="shared" si="162"/>
        <v>42230</v>
      </c>
      <c r="AL830" s="20" t="s">
        <v>683</v>
      </c>
      <c r="AM830" s="20">
        <f>$AJ830*VLOOKUP($AL830,Sheet2!$C$1:$D$66,2,FALSE)</f>
        <v>366.55950000000001</v>
      </c>
    </row>
    <row r="831" spans="1:39" x14ac:dyDescent="0.25">
      <c r="A831" s="1">
        <v>42494</v>
      </c>
      <c r="B831" s="2">
        <v>18589</v>
      </c>
      <c r="C831" s="3">
        <v>0</v>
      </c>
      <c r="D831" s="4">
        <v>6</v>
      </c>
      <c r="E831" s="5" t="s">
        <v>45</v>
      </c>
      <c r="F831" s="6">
        <v>69.930000000000007</v>
      </c>
      <c r="G831" s="7" t="s">
        <v>22</v>
      </c>
      <c r="H831" s="8" t="s">
        <v>23</v>
      </c>
      <c r="I831" s="9">
        <v>18.117999999999999</v>
      </c>
      <c r="J831" s="6">
        <v>0</v>
      </c>
      <c r="K831" s="6">
        <v>40.6</v>
      </c>
      <c r="L831" s="6">
        <v>507.3</v>
      </c>
      <c r="M831" s="6">
        <v>547.9</v>
      </c>
      <c r="N831" s="10" t="s">
        <v>29</v>
      </c>
      <c r="O831" s="10" t="s">
        <v>161</v>
      </c>
      <c r="P831" s="11" t="s">
        <v>32</v>
      </c>
      <c r="Q831" s="11" t="s">
        <v>37</v>
      </c>
      <c r="R831" s="1">
        <v>42370</v>
      </c>
      <c r="S831" s="1">
        <v>42593</v>
      </c>
      <c r="T831" s="12" t="s">
        <v>25</v>
      </c>
      <c r="U831" s="13" t="s">
        <v>250</v>
      </c>
      <c r="V831" s="13" t="s">
        <v>131</v>
      </c>
      <c r="W831" t="s">
        <v>190</v>
      </c>
      <c r="X831" s="16" t="str">
        <f t="shared" si="163"/>
        <v xml:space="preserve">Mediacom (Switzerland) - CHE - Credit Suisse - 2016_Invest_Q2_TV_Sync - </v>
      </c>
      <c r="Y831" s="17" t="s">
        <v>410</v>
      </c>
      <c r="Z831" s="16" t="str">
        <f t="shared" si="164"/>
        <v>Mediacom (Switzerland)</v>
      </c>
      <c r="AA831" s="16" t="str">
        <f t="shared" si="165"/>
        <v>Mediacom (Switzerland) - CHE - Credit Suisse</v>
      </c>
      <c r="AB831" s="16" t="str">
        <f t="shared" si="166"/>
        <v>Xaxis Mobile_XAXIS-XM-MRT-F</v>
      </c>
      <c r="AC831" s="16" t="str">
        <f>VLOOKUP($U831,Sheet3!$A$1:$D$438,3,FALSE)</f>
        <v>08.04.2016</v>
      </c>
      <c r="AD831" s="16" t="str">
        <f>VLOOKUP($U831,Sheet3!$A$1:$D$438,4,FALSE)</f>
        <v>15.05.2016</v>
      </c>
      <c r="AE831" s="20" t="str">
        <f t="shared" si="167"/>
        <v>Xaxis Mobile_XAXIS-XM-MRT-F_April 2016</v>
      </c>
      <c r="AF831" s="20" t="s">
        <v>416</v>
      </c>
      <c r="AG831" s="20" t="str">
        <f t="shared" si="168"/>
        <v>Xaxis Mobile</v>
      </c>
      <c r="AH831" s="20" t="s">
        <v>420</v>
      </c>
      <c r="AI831" s="21">
        <f t="shared" si="160"/>
        <v>27.999779225080029</v>
      </c>
      <c r="AJ831" s="21">
        <f t="shared" si="161"/>
        <v>507.3</v>
      </c>
      <c r="AK831" s="22">
        <f t="shared" si="162"/>
        <v>18118</v>
      </c>
      <c r="AL831" s="20" t="s">
        <v>683</v>
      </c>
      <c r="AM831" s="20">
        <f>$AJ831*VLOOKUP($AL831,Sheet2!$C$1:$D$66,2,FALSE)</f>
        <v>157.26300000000001</v>
      </c>
    </row>
    <row r="832" spans="1:39" x14ac:dyDescent="0.25">
      <c r="A832" s="1">
        <v>42494</v>
      </c>
      <c r="B832" s="2">
        <v>18589</v>
      </c>
      <c r="C832" s="3">
        <v>0</v>
      </c>
      <c r="D832" s="4">
        <v>1</v>
      </c>
      <c r="E832" s="5" t="s">
        <v>72</v>
      </c>
      <c r="F832" s="6">
        <v>636.19000000000005</v>
      </c>
      <c r="G832" s="7" t="s">
        <v>22</v>
      </c>
      <c r="H832" s="8" t="s">
        <v>23</v>
      </c>
      <c r="I832" s="9">
        <v>37.633000000000003</v>
      </c>
      <c r="J832" s="6">
        <v>0</v>
      </c>
      <c r="K832" s="6">
        <v>93.35</v>
      </c>
      <c r="L832" s="6">
        <v>1166.5999999999999</v>
      </c>
      <c r="M832" s="6">
        <v>1259.95</v>
      </c>
      <c r="N832" s="10" t="s">
        <v>29</v>
      </c>
      <c r="O832" s="10" t="s">
        <v>161</v>
      </c>
      <c r="P832" s="11" t="s">
        <v>32</v>
      </c>
      <c r="Q832" s="11" t="s">
        <v>73</v>
      </c>
      <c r="R832" s="1">
        <v>42370</v>
      </c>
      <c r="S832" s="1">
        <v>42593</v>
      </c>
      <c r="T832" s="12" t="s">
        <v>25</v>
      </c>
      <c r="U832" s="13" t="s">
        <v>250</v>
      </c>
      <c r="V832" s="13" t="s">
        <v>131</v>
      </c>
      <c r="W832" t="s">
        <v>190</v>
      </c>
      <c r="X832" s="16" t="str">
        <f t="shared" si="163"/>
        <v xml:space="preserve">Mediacom (Switzerland) - CHE - Credit Suisse - 2016_Invest_Q2_TV_Sync - </v>
      </c>
      <c r="Y832" s="17" t="s">
        <v>410</v>
      </c>
      <c r="Z832" s="16" t="str">
        <f t="shared" si="164"/>
        <v>Mediacom (Switzerland)</v>
      </c>
      <c r="AA832" s="16" t="str">
        <f t="shared" si="165"/>
        <v>Mediacom (Switzerland) - CHE - Credit Suisse</v>
      </c>
      <c r="AB832" s="16" t="str">
        <f t="shared" si="166"/>
        <v>Xaxis TV_XAXIS-XT-ROLLS-D</v>
      </c>
      <c r="AC832" s="16" t="str">
        <f>VLOOKUP($U832,Sheet3!$A$1:$D$438,3,FALSE)</f>
        <v>08.04.2016</v>
      </c>
      <c r="AD832" s="16" t="str">
        <f>VLOOKUP($U832,Sheet3!$A$1:$D$438,4,FALSE)</f>
        <v>15.05.2016</v>
      </c>
      <c r="AE832" s="20" t="str">
        <f t="shared" si="167"/>
        <v>Xaxis TV_XAXIS-XT-ROLLS-D_April 2016</v>
      </c>
      <c r="AF832" s="20" t="s">
        <v>816</v>
      </c>
      <c r="AG832" s="20" t="str">
        <f t="shared" si="168"/>
        <v>Xaxis TV</v>
      </c>
      <c r="AH832" s="20" t="s">
        <v>420</v>
      </c>
      <c r="AI832" s="21">
        <f t="shared" si="160"/>
        <v>30.999388834267794</v>
      </c>
      <c r="AJ832" s="21">
        <f t="shared" si="161"/>
        <v>1166.5999999999999</v>
      </c>
      <c r="AK832" s="22">
        <f t="shared" si="162"/>
        <v>37633</v>
      </c>
      <c r="AL832" s="20" t="s">
        <v>679</v>
      </c>
      <c r="AM832" s="20">
        <f>$AJ832*VLOOKUP($AL832,Sheet2!$C$1:$D$66,2,FALSE)</f>
        <v>606.63199999999995</v>
      </c>
    </row>
    <row r="833" spans="1:39" x14ac:dyDescent="0.25">
      <c r="A833" s="1">
        <v>42494</v>
      </c>
      <c r="B833" s="2">
        <v>18589</v>
      </c>
      <c r="C833" s="3">
        <v>0</v>
      </c>
      <c r="D833" s="4">
        <v>2</v>
      </c>
      <c r="E833" s="5" t="s">
        <v>76</v>
      </c>
      <c r="F833" s="6">
        <v>342.15</v>
      </c>
      <c r="G833" s="7" t="s">
        <v>22</v>
      </c>
      <c r="H833" s="8" t="s">
        <v>23</v>
      </c>
      <c r="I833" s="9">
        <v>21.15</v>
      </c>
      <c r="J833" s="6">
        <v>0</v>
      </c>
      <c r="K833" s="6">
        <v>52.45</v>
      </c>
      <c r="L833" s="6">
        <v>655.65</v>
      </c>
      <c r="M833" s="6">
        <v>708.1</v>
      </c>
      <c r="N833" s="10" t="s">
        <v>29</v>
      </c>
      <c r="O833" s="10" t="s">
        <v>161</v>
      </c>
      <c r="P833" s="11" t="s">
        <v>32</v>
      </c>
      <c r="Q833" s="11" t="s">
        <v>73</v>
      </c>
      <c r="R833" s="1">
        <v>42370</v>
      </c>
      <c r="S833" s="1">
        <v>42593</v>
      </c>
      <c r="T833" s="12" t="s">
        <v>25</v>
      </c>
      <c r="U833" s="13" t="s">
        <v>250</v>
      </c>
      <c r="V833" s="13" t="s">
        <v>131</v>
      </c>
      <c r="W833" t="s">
        <v>190</v>
      </c>
      <c r="X833" s="16" t="str">
        <f t="shared" si="163"/>
        <v xml:space="preserve">Mediacom (Switzerland) - CHE - Credit Suisse - 2016_Invest_Q2_TV_Sync - </v>
      </c>
      <c r="Y833" s="17" t="s">
        <v>410</v>
      </c>
      <c r="Z833" s="16" t="str">
        <f t="shared" si="164"/>
        <v>Mediacom (Switzerland)</v>
      </c>
      <c r="AA833" s="16" t="str">
        <f t="shared" si="165"/>
        <v>Mediacom (Switzerland) - CHE - Credit Suisse</v>
      </c>
      <c r="AB833" s="16" t="str">
        <f t="shared" si="166"/>
        <v>Xaxis TV_XAXIS-XT-ROLLS-F</v>
      </c>
      <c r="AC833" s="16" t="str">
        <f>VLOOKUP($U833,Sheet3!$A$1:$D$438,3,FALSE)</f>
        <v>08.04.2016</v>
      </c>
      <c r="AD833" s="16" t="str">
        <f>VLOOKUP($U833,Sheet3!$A$1:$D$438,4,FALSE)</f>
        <v>15.05.2016</v>
      </c>
      <c r="AE833" s="20" t="str">
        <f t="shared" si="167"/>
        <v>Xaxis TV_XAXIS-XT-ROLLS-F_April 2016</v>
      </c>
      <c r="AF833" s="20" t="s">
        <v>816</v>
      </c>
      <c r="AG833" s="20" t="str">
        <f t="shared" si="168"/>
        <v>Xaxis TV</v>
      </c>
      <c r="AH833" s="20" t="s">
        <v>420</v>
      </c>
      <c r="AI833" s="21">
        <f t="shared" si="160"/>
        <v>31</v>
      </c>
      <c r="AJ833" s="21">
        <f t="shared" si="161"/>
        <v>655.65</v>
      </c>
      <c r="AK833" s="22">
        <f t="shared" si="162"/>
        <v>21150</v>
      </c>
      <c r="AL833" s="20" t="s">
        <v>679</v>
      </c>
      <c r="AM833" s="20">
        <f>$AJ833*VLOOKUP($AL833,Sheet2!$C$1:$D$66,2,FALSE)</f>
        <v>340.93799999999999</v>
      </c>
    </row>
    <row r="834" spans="1:39" x14ac:dyDescent="0.25">
      <c r="A834" s="1">
        <v>42494</v>
      </c>
      <c r="B834" s="2">
        <v>18589</v>
      </c>
      <c r="C834" s="3">
        <v>0</v>
      </c>
      <c r="D834" s="4">
        <v>3</v>
      </c>
      <c r="E834" s="5" t="s">
        <v>61</v>
      </c>
      <c r="F834" s="6">
        <v>552.9</v>
      </c>
      <c r="G834" s="7" t="s">
        <v>22</v>
      </c>
      <c r="H834" s="8" t="s">
        <v>23</v>
      </c>
      <c r="I834" s="9">
        <v>121.148</v>
      </c>
      <c r="J834" s="6">
        <v>0</v>
      </c>
      <c r="K834" s="6">
        <v>96.9</v>
      </c>
      <c r="L834" s="6">
        <v>1211.5</v>
      </c>
      <c r="M834" s="6">
        <v>1308.4000000000001</v>
      </c>
      <c r="N834" s="10" t="s">
        <v>29</v>
      </c>
      <c r="O834" s="10" t="s">
        <v>161</v>
      </c>
      <c r="P834" s="11" t="s">
        <v>32</v>
      </c>
      <c r="Q834" s="11" t="s">
        <v>52</v>
      </c>
      <c r="R834" s="1">
        <v>42370</v>
      </c>
      <c r="S834" s="1">
        <v>42593</v>
      </c>
      <c r="T834" s="12" t="s">
        <v>25</v>
      </c>
      <c r="U834" s="13" t="s">
        <v>250</v>
      </c>
      <c r="V834" s="13" t="s">
        <v>131</v>
      </c>
      <c r="W834" t="s">
        <v>190</v>
      </c>
      <c r="X834" s="16" t="str">
        <f t="shared" si="163"/>
        <v xml:space="preserve">Mediacom (Switzerland) - CHE - Credit Suisse - 2016_Invest_Q2_TV_Sync - </v>
      </c>
      <c r="Y834" s="17" t="s">
        <v>410</v>
      </c>
      <c r="Z834" s="16" t="str">
        <f t="shared" si="164"/>
        <v>Mediacom (Switzerland)</v>
      </c>
      <c r="AA834" s="16" t="str">
        <f t="shared" si="165"/>
        <v>Mediacom (Switzerland) - CHE - Credit Suisse</v>
      </c>
      <c r="AB834" s="16" t="str">
        <f t="shared" si="166"/>
        <v>Xaxis Premium_XAXIS-XP-UAP-D</v>
      </c>
      <c r="AC834" s="16" t="str">
        <f>VLOOKUP($U834,Sheet3!$A$1:$D$438,3,FALSE)</f>
        <v>08.04.2016</v>
      </c>
      <c r="AD834" s="16" t="str">
        <f>VLOOKUP($U834,Sheet3!$A$1:$D$438,4,FALSE)</f>
        <v>15.05.2016</v>
      </c>
      <c r="AE834" s="20" t="str">
        <f t="shared" si="167"/>
        <v>Xaxis Premium_XAXIS-XP-UAP-D_April 2016</v>
      </c>
      <c r="AF834" s="20" t="s">
        <v>415</v>
      </c>
      <c r="AG834" s="20" t="str">
        <f t="shared" si="168"/>
        <v>Xaxis Premium</v>
      </c>
      <c r="AH834" s="20" t="s">
        <v>420</v>
      </c>
      <c r="AI834" s="21">
        <f t="shared" si="160"/>
        <v>10.000165087331197</v>
      </c>
      <c r="AJ834" s="21">
        <f t="shared" si="161"/>
        <v>1211.5</v>
      </c>
      <c r="AK834" s="22">
        <f t="shared" si="162"/>
        <v>121148</v>
      </c>
      <c r="AL834" s="20" t="s">
        <v>676</v>
      </c>
      <c r="AM834" s="20">
        <f>$AJ834*VLOOKUP($AL834,Sheet2!$C$1:$D$66,2,FALSE)</f>
        <v>272.88293922621659</v>
      </c>
    </row>
    <row r="835" spans="1:39" x14ac:dyDescent="0.25">
      <c r="A835" s="1">
        <v>42494</v>
      </c>
      <c r="B835" s="2">
        <v>18589</v>
      </c>
      <c r="C835" s="3">
        <v>0</v>
      </c>
      <c r="D835" s="4">
        <v>4</v>
      </c>
      <c r="E835" s="5" t="s">
        <v>63</v>
      </c>
      <c r="F835" s="6">
        <v>274.45</v>
      </c>
      <c r="G835" s="7" t="s">
        <v>22</v>
      </c>
      <c r="H835" s="8" t="s">
        <v>23</v>
      </c>
      <c r="I835" s="9">
        <v>59.715000000000003</v>
      </c>
      <c r="J835" s="6">
        <v>0</v>
      </c>
      <c r="K835" s="6">
        <v>47.75</v>
      </c>
      <c r="L835" s="6">
        <v>597.15</v>
      </c>
      <c r="M835" s="6">
        <v>644.9</v>
      </c>
      <c r="N835" s="10" t="s">
        <v>29</v>
      </c>
      <c r="O835" s="10" t="s">
        <v>161</v>
      </c>
      <c r="P835" s="11" t="s">
        <v>32</v>
      </c>
      <c r="Q835" s="11" t="s">
        <v>52</v>
      </c>
      <c r="R835" s="1">
        <v>42370</v>
      </c>
      <c r="S835" s="1">
        <v>42593</v>
      </c>
      <c r="T835" s="12" t="s">
        <v>25</v>
      </c>
      <c r="U835" s="13" t="s">
        <v>250</v>
      </c>
      <c r="V835" s="13" t="s">
        <v>131</v>
      </c>
      <c r="W835" t="s">
        <v>190</v>
      </c>
      <c r="X835" s="16" t="str">
        <f t="shared" si="163"/>
        <v xml:space="preserve">Mediacom (Switzerland) - CHE - Credit Suisse - 2016_Invest_Q2_TV_Sync - </v>
      </c>
      <c r="Y835" s="17" t="s">
        <v>410</v>
      </c>
      <c r="Z835" s="16" t="str">
        <f t="shared" si="164"/>
        <v>Mediacom (Switzerland)</v>
      </c>
      <c r="AA835" s="16" t="str">
        <f t="shared" si="165"/>
        <v>Mediacom (Switzerland) - CHE - Credit Suisse</v>
      </c>
      <c r="AB835" s="16" t="str">
        <f t="shared" si="166"/>
        <v>Xaxis Premium_XAXIS-XP-UAP-F</v>
      </c>
      <c r="AC835" s="16" t="str">
        <f>VLOOKUP($U835,Sheet3!$A$1:$D$438,3,FALSE)</f>
        <v>08.04.2016</v>
      </c>
      <c r="AD835" s="16" t="str">
        <f>VLOOKUP($U835,Sheet3!$A$1:$D$438,4,FALSE)</f>
        <v>15.05.2016</v>
      </c>
      <c r="AE835" s="20" t="str">
        <f t="shared" si="167"/>
        <v>Xaxis Premium_XAXIS-XP-UAP-F_April 2016</v>
      </c>
      <c r="AF835" s="20" t="s">
        <v>415</v>
      </c>
      <c r="AG835" s="20" t="str">
        <f t="shared" si="168"/>
        <v>Xaxis Premium</v>
      </c>
      <c r="AH835" s="20" t="s">
        <v>420</v>
      </c>
      <c r="AI835" s="21">
        <f t="shared" si="160"/>
        <v>10</v>
      </c>
      <c r="AJ835" s="21">
        <f t="shared" si="161"/>
        <v>597.15</v>
      </c>
      <c r="AK835" s="22">
        <f t="shared" si="162"/>
        <v>59715</v>
      </c>
      <c r="AL835" s="20" t="s">
        <v>676</v>
      </c>
      <c r="AM835" s="20">
        <f>$AJ835*VLOOKUP($AL835,Sheet2!$C$1:$D$66,2,FALSE)</f>
        <v>134.50437239697501</v>
      </c>
    </row>
    <row r="836" spans="1:39" x14ac:dyDescent="0.25">
      <c r="A836" s="1">
        <v>42494</v>
      </c>
      <c r="B836" s="2">
        <v>18590</v>
      </c>
      <c r="C836" s="3">
        <v>0</v>
      </c>
      <c r="D836" s="4">
        <v>1</v>
      </c>
      <c r="E836" s="5" t="s">
        <v>61</v>
      </c>
      <c r="F836" s="6">
        <v>3137.51</v>
      </c>
      <c r="G836" s="7" t="s">
        <v>22</v>
      </c>
      <c r="H836" s="8" t="s">
        <v>23</v>
      </c>
      <c r="I836" s="9">
        <v>687.47699999999998</v>
      </c>
      <c r="J836" s="6">
        <v>0</v>
      </c>
      <c r="K836" s="6">
        <v>440</v>
      </c>
      <c r="L836" s="6">
        <v>5499.8</v>
      </c>
      <c r="M836" s="6">
        <v>5939.8</v>
      </c>
      <c r="N836" s="10" t="s">
        <v>24</v>
      </c>
      <c r="O836" s="10" t="s">
        <v>161</v>
      </c>
      <c r="P836" s="11" t="s">
        <v>32</v>
      </c>
      <c r="Q836" s="11" t="s">
        <v>52</v>
      </c>
      <c r="R836" s="1">
        <v>42370</v>
      </c>
      <c r="S836" s="1">
        <v>42593</v>
      </c>
      <c r="T836" s="12" t="s">
        <v>25</v>
      </c>
      <c r="U836" s="13" t="s">
        <v>254</v>
      </c>
      <c r="V836" s="13" t="s">
        <v>131</v>
      </c>
      <c r="W836" t="s">
        <v>191</v>
      </c>
      <c r="X836" s="16" t="str">
        <f t="shared" si="163"/>
        <v xml:space="preserve">Mediacom (Switzerland) - CHE - DANONE - 2016_Milupa_Profutura_Mama - </v>
      </c>
      <c r="Y836" s="17" t="s">
        <v>410</v>
      </c>
      <c r="Z836" s="16" t="str">
        <f t="shared" si="164"/>
        <v>Mediacom (Switzerland)</v>
      </c>
      <c r="AA836" s="16" t="str">
        <f t="shared" si="165"/>
        <v>Mediacom (Switzerland) - CHE - DANONE</v>
      </c>
      <c r="AB836" s="16" t="str">
        <f t="shared" si="166"/>
        <v>Xaxis Premium_XAXIS-XP-UAP-D</v>
      </c>
      <c r="AC836" s="16" t="str">
        <f>VLOOKUP($U836,Sheet3!$A$1:$D$438,3,FALSE)</f>
        <v>29.02.2016</v>
      </c>
      <c r="AD836" s="16" t="str">
        <f>VLOOKUP($U836,Sheet3!$A$1:$D$438,4,FALSE)</f>
        <v>29.05.2016</v>
      </c>
      <c r="AE836" s="20" t="str">
        <f t="shared" si="167"/>
        <v>Xaxis Premium_XAXIS-XP-UAP-D_April 2016</v>
      </c>
      <c r="AF836" s="20" t="s">
        <v>415</v>
      </c>
      <c r="AG836" s="20" t="str">
        <f t="shared" si="168"/>
        <v>Xaxis Premium</v>
      </c>
      <c r="AH836" s="20" t="s">
        <v>420</v>
      </c>
      <c r="AI836" s="21">
        <f t="shared" si="160"/>
        <v>7.9999767264941228</v>
      </c>
      <c r="AJ836" s="21">
        <f t="shared" si="161"/>
        <v>5499.8</v>
      </c>
      <c r="AK836" s="22">
        <f t="shared" si="162"/>
        <v>687477</v>
      </c>
      <c r="AL836" s="20" t="s">
        <v>676</v>
      </c>
      <c r="AM836" s="20">
        <f>$AJ836*VLOOKUP($AL836,Sheet2!$C$1:$D$66,2,FALSE)</f>
        <v>1238.7961941034634</v>
      </c>
    </row>
    <row r="837" spans="1:39" x14ac:dyDescent="0.25">
      <c r="A837" s="1">
        <v>42494</v>
      </c>
      <c r="B837" s="2">
        <v>18590</v>
      </c>
      <c r="C837" s="3">
        <v>0</v>
      </c>
      <c r="D837" s="4">
        <v>2</v>
      </c>
      <c r="E837" s="5" t="s">
        <v>63</v>
      </c>
      <c r="F837" s="6">
        <v>1363.17</v>
      </c>
      <c r="G837" s="7" t="s">
        <v>22</v>
      </c>
      <c r="H837" s="8" t="s">
        <v>23</v>
      </c>
      <c r="I837" s="9">
        <v>296.60000000000002</v>
      </c>
      <c r="J837" s="6">
        <v>0</v>
      </c>
      <c r="K837" s="6">
        <v>189.8</v>
      </c>
      <c r="L837" s="6">
        <v>2372.8000000000002</v>
      </c>
      <c r="M837" s="6">
        <v>2562.6</v>
      </c>
      <c r="N837" s="10" t="s">
        <v>24</v>
      </c>
      <c r="O837" s="10" t="s">
        <v>161</v>
      </c>
      <c r="P837" s="11" t="s">
        <v>32</v>
      </c>
      <c r="Q837" s="11" t="s">
        <v>52</v>
      </c>
      <c r="R837" s="1">
        <v>42370</v>
      </c>
      <c r="S837" s="1">
        <v>42593</v>
      </c>
      <c r="T837" s="12" t="s">
        <v>25</v>
      </c>
      <c r="U837" s="13" t="s">
        <v>254</v>
      </c>
      <c r="V837" s="13" t="s">
        <v>131</v>
      </c>
      <c r="W837" t="s">
        <v>191</v>
      </c>
      <c r="X837" s="16" t="str">
        <f t="shared" si="163"/>
        <v xml:space="preserve">Mediacom (Switzerland) - CHE - DANONE - 2016_Milupa_Profutura_Mama - </v>
      </c>
      <c r="Y837" s="17" t="s">
        <v>410</v>
      </c>
      <c r="Z837" s="16" t="str">
        <f t="shared" si="164"/>
        <v>Mediacom (Switzerland)</v>
      </c>
      <c r="AA837" s="16" t="str">
        <f t="shared" si="165"/>
        <v>Mediacom (Switzerland) - CHE - DANONE</v>
      </c>
      <c r="AB837" s="16" t="str">
        <f t="shared" si="166"/>
        <v>Xaxis Premium_XAXIS-XP-UAP-F</v>
      </c>
      <c r="AC837" s="16" t="str">
        <f>VLOOKUP($U837,Sheet3!$A$1:$D$438,3,FALSE)</f>
        <v>29.02.2016</v>
      </c>
      <c r="AD837" s="16" t="str">
        <f>VLOOKUP($U837,Sheet3!$A$1:$D$438,4,FALSE)</f>
        <v>29.05.2016</v>
      </c>
      <c r="AE837" s="20" t="str">
        <f t="shared" si="167"/>
        <v>Xaxis Premium_XAXIS-XP-UAP-F_April 2016</v>
      </c>
      <c r="AF837" s="20" t="s">
        <v>415</v>
      </c>
      <c r="AG837" s="20" t="str">
        <f t="shared" si="168"/>
        <v>Xaxis Premium</v>
      </c>
      <c r="AH837" s="20" t="s">
        <v>420</v>
      </c>
      <c r="AI837" s="21">
        <f t="shared" si="160"/>
        <v>8</v>
      </c>
      <c r="AJ837" s="21">
        <f t="shared" si="161"/>
        <v>2372.8000000000002</v>
      </c>
      <c r="AK837" s="22">
        <f t="shared" si="162"/>
        <v>296600</v>
      </c>
      <c r="AL837" s="20" t="s">
        <v>676</v>
      </c>
      <c r="AM837" s="20">
        <f>$AJ837*VLOOKUP($AL837,Sheet2!$C$1:$D$66,2,FALSE)</f>
        <v>534.45863656291112</v>
      </c>
    </row>
    <row r="838" spans="1:39" x14ac:dyDescent="0.25">
      <c r="A838" s="1">
        <v>42494</v>
      </c>
      <c r="B838" s="2">
        <v>18591</v>
      </c>
      <c r="C838" s="3">
        <v>0</v>
      </c>
      <c r="D838" s="4">
        <v>1</v>
      </c>
      <c r="E838" s="5" t="s">
        <v>72</v>
      </c>
      <c r="F838" s="6">
        <v>3035.41</v>
      </c>
      <c r="G838" s="7" t="s">
        <v>22</v>
      </c>
      <c r="H838" s="8" t="s">
        <v>23</v>
      </c>
      <c r="I838" s="9">
        <v>179.55699999999999</v>
      </c>
      <c r="J838" s="6">
        <v>0</v>
      </c>
      <c r="K838" s="6">
        <v>531.5</v>
      </c>
      <c r="L838" s="6">
        <v>6643.6</v>
      </c>
      <c r="M838" s="6">
        <v>7175.1</v>
      </c>
      <c r="N838" s="10" t="s">
        <v>74</v>
      </c>
      <c r="O838" s="10" t="s">
        <v>161</v>
      </c>
      <c r="P838" s="11" t="s">
        <v>32</v>
      </c>
      <c r="Q838" s="11" t="s">
        <v>73</v>
      </c>
      <c r="R838" s="1">
        <v>42370</v>
      </c>
      <c r="S838" s="1">
        <v>42593</v>
      </c>
      <c r="T838" s="12" t="s">
        <v>25</v>
      </c>
      <c r="U838" s="13" t="s">
        <v>263</v>
      </c>
      <c r="V838" s="13" t="s">
        <v>131</v>
      </c>
      <c r="W838" t="s">
        <v>193</v>
      </c>
      <c r="X838" s="16" t="str">
        <f t="shared" si="163"/>
        <v xml:space="preserve">Mediacom (Switzerland) - CHE - Emmi - 2016_Yoqua_Nature_1._HJ - </v>
      </c>
      <c r="Y838" s="17" t="s">
        <v>410</v>
      </c>
      <c r="Z838" s="16" t="str">
        <f t="shared" si="164"/>
        <v>Mediacom (Switzerland)</v>
      </c>
      <c r="AA838" s="16" t="str">
        <f t="shared" si="165"/>
        <v>Mediacom (Switzerland) - CHE - Emmi</v>
      </c>
      <c r="AB838" s="16" t="str">
        <f t="shared" si="166"/>
        <v>Xaxis TV_XAXIS-XT-ROLLS-D</v>
      </c>
      <c r="AC838" s="16" t="str">
        <f>VLOOKUP($U838,Sheet3!$A$1:$D$438,3,FALSE)</f>
        <v>25.01.2016</v>
      </c>
      <c r="AD838" s="16" t="str">
        <f>VLOOKUP($U838,Sheet3!$A$1:$D$438,4,FALSE)</f>
        <v>08.05.2016</v>
      </c>
      <c r="AE838" s="20" t="str">
        <f t="shared" si="167"/>
        <v>Xaxis TV_XAXIS-XT-ROLLS-D_April 2016</v>
      </c>
      <c r="AF838" s="20" t="s">
        <v>816</v>
      </c>
      <c r="AG838" s="20" t="str">
        <f t="shared" si="168"/>
        <v>Xaxis TV</v>
      </c>
      <c r="AH838" s="20" t="s">
        <v>420</v>
      </c>
      <c r="AI838" s="21">
        <f t="shared" si="160"/>
        <v>36.999949876640848</v>
      </c>
      <c r="AJ838" s="21">
        <f t="shared" si="161"/>
        <v>6643.6</v>
      </c>
      <c r="AK838" s="22">
        <f t="shared" si="162"/>
        <v>179557</v>
      </c>
      <c r="AL838" s="20" t="s">
        <v>679</v>
      </c>
      <c r="AM838" s="20">
        <f>$AJ838*VLOOKUP($AL838,Sheet2!$C$1:$D$66,2,FALSE)</f>
        <v>3454.6720000000005</v>
      </c>
    </row>
    <row r="839" spans="1:39" x14ac:dyDescent="0.25">
      <c r="A839" s="1">
        <v>42494</v>
      </c>
      <c r="B839" s="2">
        <v>18591</v>
      </c>
      <c r="C839" s="3">
        <v>0</v>
      </c>
      <c r="D839" s="4">
        <v>2</v>
      </c>
      <c r="E839" s="5" t="s">
        <v>76</v>
      </c>
      <c r="F839" s="6">
        <v>719.15</v>
      </c>
      <c r="G839" s="7" t="s">
        <v>22</v>
      </c>
      <c r="H839" s="8" t="s">
        <v>23</v>
      </c>
      <c r="I839" s="9">
        <v>44.454000000000001</v>
      </c>
      <c r="J839" s="6">
        <v>0</v>
      </c>
      <c r="K839" s="6">
        <v>131.6</v>
      </c>
      <c r="L839" s="6">
        <v>1644.8</v>
      </c>
      <c r="M839" s="6">
        <v>1776.4</v>
      </c>
      <c r="N839" s="10" t="s">
        <v>74</v>
      </c>
      <c r="O839" s="10" t="s">
        <v>161</v>
      </c>
      <c r="P839" s="11" t="s">
        <v>32</v>
      </c>
      <c r="Q839" s="11" t="s">
        <v>73</v>
      </c>
      <c r="R839" s="1">
        <v>42370</v>
      </c>
      <c r="S839" s="1">
        <v>42593</v>
      </c>
      <c r="T839" s="12" t="s">
        <v>25</v>
      </c>
      <c r="U839" s="13" t="s">
        <v>263</v>
      </c>
      <c r="V839" s="13" t="s">
        <v>131</v>
      </c>
      <c r="W839" t="s">
        <v>193</v>
      </c>
      <c r="X839" s="16" t="str">
        <f t="shared" si="163"/>
        <v xml:space="preserve">Mediacom (Switzerland) - CHE - Emmi - 2016_Yoqua_Nature_1._HJ - </v>
      </c>
      <c r="Y839" s="17" t="s">
        <v>410</v>
      </c>
      <c r="Z839" s="16" t="str">
        <f t="shared" si="164"/>
        <v>Mediacom (Switzerland)</v>
      </c>
      <c r="AA839" s="16" t="str">
        <f t="shared" si="165"/>
        <v>Mediacom (Switzerland) - CHE - Emmi</v>
      </c>
      <c r="AB839" s="16" t="str">
        <f t="shared" si="166"/>
        <v>Xaxis TV_XAXIS-XT-ROLLS-F</v>
      </c>
      <c r="AC839" s="16" t="str">
        <f>VLOOKUP($U839,Sheet3!$A$1:$D$438,3,FALSE)</f>
        <v>25.01.2016</v>
      </c>
      <c r="AD839" s="16" t="str">
        <f>VLOOKUP($U839,Sheet3!$A$1:$D$438,4,FALSE)</f>
        <v>08.05.2016</v>
      </c>
      <c r="AE839" s="20" t="str">
        <f t="shared" si="167"/>
        <v>Xaxis TV_XAXIS-XT-ROLLS-F_April 2016</v>
      </c>
      <c r="AF839" s="20" t="s">
        <v>816</v>
      </c>
      <c r="AG839" s="20" t="str">
        <f t="shared" si="168"/>
        <v>Xaxis TV</v>
      </c>
      <c r="AH839" s="20" t="s">
        <v>420</v>
      </c>
      <c r="AI839" s="21">
        <f t="shared" si="160"/>
        <v>37.000044990327083</v>
      </c>
      <c r="AJ839" s="21">
        <f t="shared" si="161"/>
        <v>1644.8</v>
      </c>
      <c r="AK839" s="22">
        <f t="shared" si="162"/>
        <v>44454</v>
      </c>
      <c r="AL839" s="20" t="s">
        <v>679</v>
      </c>
      <c r="AM839" s="20">
        <f>$AJ839*VLOOKUP($AL839,Sheet2!$C$1:$D$66,2,FALSE)</f>
        <v>855.29600000000005</v>
      </c>
    </row>
    <row r="840" spans="1:39" x14ac:dyDescent="0.25">
      <c r="A840" s="1">
        <v>42494</v>
      </c>
      <c r="B840" s="2">
        <v>18591</v>
      </c>
      <c r="C840" s="3">
        <v>0</v>
      </c>
      <c r="D840" s="4">
        <v>3</v>
      </c>
      <c r="E840" s="5" t="s">
        <v>77</v>
      </c>
      <c r="F840" s="6">
        <v>45.45</v>
      </c>
      <c r="G840" s="7" t="s">
        <v>22</v>
      </c>
      <c r="H840" s="8" t="s">
        <v>23</v>
      </c>
      <c r="I840" s="9">
        <v>2.7839999999999998</v>
      </c>
      <c r="J840" s="6">
        <v>0</v>
      </c>
      <c r="K840" s="6">
        <v>8.25</v>
      </c>
      <c r="L840" s="6">
        <v>103</v>
      </c>
      <c r="M840" s="6">
        <v>111.25</v>
      </c>
      <c r="N840" s="10" t="s">
        <v>74</v>
      </c>
      <c r="O840" s="10" t="s">
        <v>161</v>
      </c>
      <c r="P840" s="11" t="s">
        <v>32</v>
      </c>
      <c r="Q840" s="11" t="s">
        <v>73</v>
      </c>
      <c r="R840" s="1">
        <v>42370</v>
      </c>
      <c r="S840" s="1">
        <v>42593</v>
      </c>
      <c r="T840" s="12" t="s">
        <v>25</v>
      </c>
      <c r="U840" s="13" t="s">
        <v>263</v>
      </c>
      <c r="V840" s="13" t="s">
        <v>131</v>
      </c>
      <c r="W840" t="s">
        <v>193</v>
      </c>
      <c r="X840" s="16" t="str">
        <f t="shared" si="163"/>
        <v xml:space="preserve">Mediacom (Switzerland) - CHE - Emmi - 2016_Yoqua_Nature_1._HJ - </v>
      </c>
      <c r="Y840" s="17" t="s">
        <v>410</v>
      </c>
      <c r="Z840" s="16" t="str">
        <f t="shared" si="164"/>
        <v>Mediacom (Switzerland)</v>
      </c>
      <c r="AA840" s="16" t="str">
        <f t="shared" si="165"/>
        <v>Mediacom (Switzerland) - CHE - Emmi</v>
      </c>
      <c r="AB840" s="16" t="str">
        <f t="shared" si="166"/>
        <v>Xaxis TV_XAXIS-XT-ROLLS-I</v>
      </c>
      <c r="AC840" s="16" t="str">
        <f>VLOOKUP($U840,Sheet3!$A$1:$D$438,3,FALSE)</f>
        <v>25.01.2016</v>
      </c>
      <c r="AD840" s="16" t="str">
        <f>VLOOKUP($U840,Sheet3!$A$1:$D$438,4,FALSE)</f>
        <v>08.05.2016</v>
      </c>
      <c r="AE840" s="20" t="str">
        <f t="shared" si="167"/>
        <v>Xaxis TV_XAXIS-XT-ROLLS-I_April 2016</v>
      </c>
      <c r="AF840" s="20" t="s">
        <v>816</v>
      </c>
      <c r="AG840" s="20" t="str">
        <f t="shared" si="168"/>
        <v>Xaxis TV</v>
      </c>
      <c r="AH840" s="20" t="s">
        <v>420</v>
      </c>
      <c r="AI840" s="21">
        <f t="shared" si="160"/>
        <v>36.997126436781606</v>
      </c>
      <c r="AJ840" s="21">
        <f t="shared" si="161"/>
        <v>103</v>
      </c>
      <c r="AK840" s="22">
        <f t="shared" si="162"/>
        <v>2784</v>
      </c>
      <c r="AL840" s="20" t="s">
        <v>679</v>
      </c>
      <c r="AM840" s="20">
        <f>$AJ840*VLOOKUP($AL840,Sheet2!$C$1:$D$66,2,FALSE)</f>
        <v>53.56</v>
      </c>
    </row>
    <row r="841" spans="1:39" x14ac:dyDescent="0.25">
      <c r="A841" s="1">
        <v>42494</v>
      </c>
      <c r="B841" s="2">
        <v>18591</v>
      </c>
      <c r="C841" s="3">
        <v>0</v>
      </c>
      <c r="D841" s="4">
        <v>7</v>
      </c>
      <c r="E841" s="5" t="s">
        <v>61</v>
      </c>
      <c r="F841" s="6">
        <v>3178.65</v>
      </c>
      <c r="G841" s="7" t="s">
        <v>22</v>
      </c>
      <c r="H841" s="8" t="s">
        <v>23</v>
      </c>
      <c r="I841" s="9">
        <v>696.49199999999996</v>
      </c>
      <c r="J841" s="6">
        <v>0</v>
      </c>
      <c r="K841" s="6">
        <v>668.65</v>
      </c>
      <c r="L841" s="6">
        <v>8357.9</v>
      </c>
      <c r="M841" s="6">
        <v>9026.5499999999993</v>
      </c>
      <c r="N841" s="10" t="s">
        <v>74</v>
      </c>
      <c r="O841" s="10" t="s">
        <v>161</v>
      </c>
      <c r="P841" s="11" t="s">
        <v>32</v>
      </c>
      <c r="Q841" s="11" t="s">
        <v>52</v>
      </c>
      <c r="R841" s="1">
        <v>42370</v>
      </c>
      <c r="S841" s="1">
        <v>42593</v>
      </c>
      <c r="T841" s="12" t="s">
        <v>25</v>
      </c>
      <c r="U841" s="13" t="s">
        <v>263</v>
      </c>
      <c r="V841" s="13" t="s">
        <v>131</v>
      </c>
      <c r="W841" t="s">
        <v>193</v>
      </c>
      <c r="X841" s="16" t="str">
        <f t="shared" si="163"/>
        <v xml:space="preserve">Mediacom (Switzerland) - CHE - Emmi - 2016_Yoqua_Nature_1._HJ - </v>
      </c>
      <c r="Y841" s="17" t="s">
        <v>410</v>
      </c>
      <c r="Z841" s="16" t="str">
        <f t="shared" si="164"/>
        <v>Mediacom (Switzerland)</v>
      </c>
      <c r="AA841" s="16" t="str">
        <f t="shared" si="165"/>
        <v>Mediacom (Switzerland) - CHE - Emmi</v>
      </c>
      <c r="AB841" s="16" t="str">
        <f t="shared" si="166"/>
        <v>Xaxis Premium_XAXIS-XP-UAP-D</v>
      </c>
      <c r="AC841" s="16" t="str">
        <f>VLOOKUP($U841,Sheet3!$A$1:$D$438,3,FALSE)</f>
        <v>25.01.2016</v>
      </c>
      <c r="AD841" s="16" t="str">
        <f>VLOOKUP($U841,Sheet3!$A$1:$D$438,4,FALSE)</f>
        <v>08.05.2016</v>
      </c>
      <c r="AE841" s="20" t="str">
        <f t="shared" si="167"/>
        <v>Xaxis Premium_XAXIS-XP-UAP-D_April 2016</v>
      </c>
      <c r="AF841" s="20" t="s">
        <v>415</v>
      </c>
      <c r="AG841" s="20" t="str">
        <f t="shared" si="168"/>
        <v>Xaxis Premium</v>
      </c>
      <c r="AH841" s="20" t="s">
        <v>420</v>
      </c>
      <c r="AI841" s="21">
        <f t="shared" si="160"/>
        <v>11.999994256933316</v>
      </c>
      <c r="AJ841" s="21">
        <f t="shared" si="161"/>
        <v>8357.9</v>
      </c>
      <c r="AK841" s="22">
        <f t="shared" si="162"/>
        <v>696492</v>
      </c>
      <c r="AL841" s="20" t="s">
        <v>676</v>
      </c>
      <c r="AM841" s="20">
        <f>$AJ841*VLOOKUP($AL841,Sheet2!$C$1:$D$66,2,FALSE)</f>
        <v>1882.5656770604999</v>
      </c>
    </row>
    <row r="842" spans="1:39" x14ac:dyDescent="0.25">
      <c r="A842" s="1">
        <v>42494</v>
      </c>
      <c r="B842" s="2">
        <v>18591</v>
      </c>
      <c r="C842" s="3">
        <v>0</v>
      </c>
      <c r="D842" s="4">
        <v>8</v>
      </c>
      <c r="E842" s="5" t="s">
        <v>63</v>
      </c>
      <c r="F842" s="6">
        <v>750.74</v>
      </c>
      <c r="G842" s="7" t="s">
        <v>22</v>
      </c>
      <c r="H842" s="8" t="s">
        <v>23</v>
      </c>
      <c r="I842" s="9">
        <v>163.34700000000001</v>
      </c>
      <c r="J842" s="6">
        <v>0</v>
      </c>
      <c r="K842" s="6">
        <v>156.80000000000001</v>
      </c>
      <c r="L842" s="6">
        <v>1960.15</v>
      </c>
      <c r="M842" s="6">
        <v>2116.9499999999998</v>
      </c>
      <c r="N842" s="10" t="s">
        <v>74</v>
      </c>
      <c r="O842" s="10" t="s">
        <v>161</v>
      </c>
      <c r="P842" s="11" t="s">
        <v>32</v>
      </c>
      <c r="Q842" s="11" t="s">
        <v>52</v>
      </c>
      <c r="R842" s="1">
        <v>42370</v>
      </c>
      <c r="S842" s="1">
        <v>42593</v>
      </c>
      <c r="T842" s="12" t="s">
        <v>25</v>
      </c>
      <c r="U842" s="13" t="s">
        <v>263</v>
      </c>
      <c r="V842" s="13" t="s">
        <v>131</v>
      </c>
      <c r="W842" t="s">
        <v>193</v>
      </c>
      <c r="X842" s="16" t="str">
        <f t="shared" si="163"/>
        <v xml:space="preserve">Mediacom (Switzerland) - CHE - Emmi - 2016_Yoqua_Nature_1._HJ - </v>
      </c>
      <c r="Y842" s="17" t="s">
        <v>410</v>
      </c>
      <c r="Z842" s="16" t="str">
        <f t="shared" si="164"/>
        <v>Mediacom (Switzerland)</v>
      </c>
      <c r="AA842" s="16" t="str">
        <f t="shared" si="165"/>
        <v>Mediacom (Switzerland) - CHE - Emmi</v>
      </c>
      <c r="AB842" s="16" t="str">
        <f t="shared" si="166"/>
        <v>Xaxis Premium_XAXIS-XP-UAP-F</v>
      </c>
      <c r="AC842" s="16" t="str">
        <f>VLOOKUP($U842,Sheet3!$A$1:$D$438,3,FALSE)</f>
        <v>25.01.2016</v>
      </c>
      <c r="AD842" s="16" t="str">
        <f>VLOOKUP($U842,Sheet3!$A$1:$D$438,4,FALSE)</f>
        <v>08.05.2016</v>
      </c>
      <c r="AE842" s="20" t="str">
        <f t="shared" si="167"/>
        <v>Xaxis Premium_XAXIS-XP-UAP-F_April 2016</v>
      </c>
      <c r="AF842" s="20" t="s">
        <v>415</v>
      </c>
      <c r="AG842" s="20" t="str">
        <f t="shared" si="168"/>
        <v>Xaxis Premium</v>
      </c>
      <c r="AH842" s="20" t="s">
        <v>420</v>
      </c>
      <c r="AI842" s="21">
        <f t="shared" si="160"/>
        <v>11.999914292885697</v>
      </c>
      <c r="AJ842" s="21">
        <f t="shared" si="161"/>
        <v>1960.15</v>
      </c>
      <c r="AK842" s="22">
        <f t="shared" si="162"/>
        <v>163347</v>
      </c>
      <c r="AL842" s="20" t="s">
        <v>676</v>
      </c>
      <c r="AM842" s="20">
        <f>$AJ842*VLOOKUP($AL842,Sheet2!$C$1:$D$66,2,FALSE)</f>
        <v>441.51175676786499</v>
      </c>
    </row>
    <row r="843" spans="1:39" x14ac:dyDescent="0.25">
      <c r="A843" s="1">
        <v>42494</v>
      </c>
      <c r="B843" s="2">
        <v>18591</v>
      </c>
      <c r="C843" s="3">
        <v>0</v>
      </c>
      <c r="D843" s="4">
        <v>9</v>
      </c>
      <c r="E843" s="5" t="s">
        <v>64</v>
      </c>
      <c r="F843" s="6">
        <v>54.17</v>
      </c>
      <c r="G843" s="7" t="s">
        <v>22</v>
      </c>
      <c r="H843" s="8" t="s">
        <v>23</v>
      </c>
      <c r="I843" s="9">
        <v>26.914999999999999</v>
      </c>
      <c r="J843" s="6">
        <v>0</v>
      </c>
      <c r="K843" s="6">
        <v>25.85</v>
      </c>
      <c r="L843" s="6">
        <v>323</v>
      </c>
      <c r="M843" s="6">
        <v>348.85</v>
      </c>
      <c r="N843" s="10" t="s">
        <v>74</v>
      </c>
      <c r="O843" s="10" t="s">
        <v>161</v>
      </c>
      <c r="P843" s="11" t="s">
        <v>32</v>
      </c>
      <c r="Q843" s="11" t="s">
        <v>52</v>
      </c>
      <c r="R843" s="1">
        <v>42370</v>
      </c>
      <c r="S843" s="1">
        <v>42593</v>
      </c>
      <c r="T843" s="12" t="s">
        <v>25</v>
      </c>
      <c r="U843" s="13" t="s">
        <v>263</v>
      </c>
      <c r="V843" s="13" t="s">
        <v>131</v>
      </c>
      <c r="W843" t="s">
        <v>193</v>
      </c>
      <c r="X843" s="16" t="str">
        <f t="shared" si="163"/>
        <v xml:space="preserve">Mediacom (Switzerland) - CHE - Emmi - 2016_Yoqua_Nature_1._HJ - </v>
      </c>
      <c r="Y843" s="17" t="s">
        <v>410</v>
      </c>
      <c r="Z843" s="16" t="str">
        <f t="shared" si="164"/>
        <v>Mediacom (Switzerland)</v>
      </c>
      <c r="AA843" s="16" t="str">
        <f t="shared" si="165"/>
        <v>Mediacom (Switzerland) - CHE - Emmi</v>
      </c>
      <c r="AB843" s="16" t="str">
        <f t="shared" si="166"/>
        <v>Xaxis Premium_XAXIS-XP-UAP-I</v>
      </c>
      <c r="AC843" s="16" t="str">
        <f>VLOOKUP($U843,Sheet3!$A$1:$D$438,3,FALSE)</f>
        <v>25.01.2016</v>
      </c>
      <c r="AD843" s="16" t="str">
        <f>VLOOKUP($U843,Sheet3!$A$1:$D$438,4,FALSE)</f>
        <v>08.05.2016</v>
      </c>
      <c r="AE843" s="20" t="str">
        <f t="shared" si="167"/>
        <v>Xaxis Premium_XAXIS-XP-UAP-I_April 2016</v>
      </c>
      <c r="AF843" s="20" t="s">
        <v>415</v>
      </c>
      <c r="AG843" s="20" t="str">
        <f t="shared" si="168"/>
        <v>Xaxis Premium</v>
      </c>
      <c r="AH843" s="20" t="s">
        <v>420</v>
      </c>
      <c r="AI843" s="21">
        <f t="shared" si="160"/>
        <v>12.000743080066878</v>
      </c>
      <c r="AJ843" s="21">
        <f t="shared" si="161"/>
        <v>323</v>
      </c>
      <c r="AK843" s="22">
        <f t="shared" si="162"/>
        <v>26915</v>
      </c>
      <c r="AL843" s="20" t="s">
        <v>676</v>
      </c>
      <c r="AM843" s="20">
        <f>$AJ843*VLOOKUP($AL843,Sheet2!$C$1:$D$66,2,FALSE)</f>
        <v>72.753767536168354</v>
      </c>
    </row>
    <row r="844" spans="1:39" x14ac:dyDescent="0.25">
      <c r="A844" s="1">
        <v>42494</v>
      </c>
      <c r="B844" s="2">
        <v>18591</v>
      </c>
      <c r="C844" s="3">
        <v>0</v>
      </c>
      <c r="D844" s="4">
        <v>4</v>
      </c>
      <c r="E844" s="5" t="s">
        <v>65</v>
      </c>
      <c r="F844" s="6">
        <v>900.07</v>
      </c>
      <c r="G844" s="7" t="s">
        <v>22</v>
      </c>
      <c r="H844" s="8" t="s">
        <v>23</v>
      </c>
      <c r="I844" s="9">
        <v>121.43300000000001</v>
      </c>
      <c r="J844" s="6">
        <v>0</v>
      </c>
      <c r="K844" s="6">
        <v>194.3</v>
      </c>
      <c r="L844" s="6">
        <v>2428.65</v>
      </c>
      <c r="M844" s="6">
        <v>2622.95</v>
      </c>
      <c r="N844" s="10" t="s">
        <v>74</v>
      </c>
      <c r="O844" s="10" t="s">
        <v>161</v>
      </c>
      <c r="P844" s="11" t="s">
        <v>32</v>
      </c>
      <c r="Q844" s="11" t="s">
        <v>52</v>
      </c>
      <c r="R844" s="1">
        <v>42370</v>
      </c>
      <c r="S844" s="1">
        <v>42593</v>
      </c>
      <c r="T844" s="12" t="s">
        <v>25</v>
      </c>
      <c r="U844" s="13" t="s">
        <v>263</v>
      </c>
      <c r="V844" s="13" t="s">
        <v>131</v>
      </c>
      <c r="W844" t="s">
        <v>193</v>
      </c>
      <c r="X844" s="16" t="str">
        <f t="shared" si="163"/>
        <v xml:space="preserve">Mediacom (Switzerland) - CHE - Emmi - 2016_Yoqua_Nature_1._HJ - </v>
      </c>
      <c r="Y844" s="17" t="s">
        <v>410</v>
      </c>
      <c r="Z844" s="16" t="str">
        <f t="shared" si="164"/>
        <v>Mediacom (Switzerland)</v>
      </c>
      <c r="AA844" s="16" t="str">
        <f t="shared" si="165"/>
        <v>Mediacom (Switzerland) - CHE - Emmi</v>
      </c>
      <c r="AB844" s="16" t="str">
        <f t="shared" si="166"/>
        <v>Xaxis Premium_XAXIS-XP-WB-D</v>
      </c>
      <c r="AC844" s="16" t="str">
        <f>VLOOKUP($U844,Sheet3!$A$1:$D$438,3,FALSE)</f>
        <v>25.01.2016</v>
      </c>
      <c r="AD844" s="16" t="str">
        <f>VLOOKUP($U844,Sheet3!$A$1:$D$438,4,FALSE)</f>
        <v>08.05.2016</v>
      </c>
      <c r="AE844" s="20" t="str">
        <f t="shared" si="167"/>
        <v>Xaxis Premium_XAXIS-XP-WB-D_April 2016</v>
      </c>
      <c r="AF844" s="20" t="s">
        <v>415</v>
      </c>
      <c r="AG844" s="20" t="str">
        <f t="shared" si="168"/>
        <v>Xaxis Premium</v>
      </c>
      <c r="AH844" s="20" t="s">
        <v>420</v>
      </c>
      <c r="AI844" s="21">
        <f t="shared" si="160"/>
        <v>19.999917650062173</v>
      </c>
      <c r="AJ844" s="21">
        <f t="shared" si="161"/>
        <v>2428.65</v>
      </c>
      <c r="AK844" s="22">
        <f t="shared" si="162"/>
        <v>121433</v>
      </c>
      <c r="AL844" s="20" t="s">
        <v>677</v>
      </c>
      <c r="AM844" s="20">
        <f>$AJ844*VLOOKUP($AL844,Sheet2!$C$1:$D$66,2,FALSE)</f>
        <v>1202.3485942485981</v>
      </c>
    </row>
    <row r="845" spans="1:39" x14ac:dyDescent="0.25">
      <c r="A845" s="1">
        <v>42494</v>
      </c>
      <c r="B845" s="2">
        <v>18591</v>
      </c>
      <c r="C845" s="3">
        <v>0</v>
      </c>
      <c r="D845" s="4">
        <v>5</v>
      </c>
      <c r="E845" s="5" t="s">
        <v>69</v>
      </c>
      <c r="F845" s="6">
        <v>150.76</v>
      </c>
      <c r="G845" s="7" t="s">
        <v>22</v>
      </c>
      <c r="H845" s="8" t="s">
        <v>23</v>
      </c>
      <c r="I845" s="9">
        <v>25.062999999999999</v>
      </c>
      <c r="J845" s="6">
        <v>0</v>
      </c>
      <c r="K845" s="6">
        <v>40.1</v>
      </c>
      <c r="L845" s="6">
        <v>501.25</v>
      </c>
      <c r="M845" s="6">
        <v>541.35</v>
      </c>
      <c r="N845" s="10" t="s">
        <v>74</v>
      </c>
      <c r="O845" s="10" t="s">
        <v>161</v>
      </c>
      <c r="P845" s="11" t="s">
        <v>32</v>
      </c>
      <c r="Q845" s="11" t="s">
        <v>52</v>
      </c>
      <c r="R845" s="1">
        <v>42370</v>
      </c>
      <c r="S845" s="1">
        <v>42593</v>
      </c>
      <c r="T845" s="12" t="s">
        <v>25</v>
      </c>
      <c r="U845" s="13" t="s">
        <v>263</v>
      </c>
      <c r="V845" s="13" t="s">
        <v>131</v>
      </c>
      <c r="W845" t="s">
        <v>193</v>
      </c>
      <c r="X845" s="16" t="str">
        <f t="shared" si="163"/>
        <v xml:space="preserve">Mediacom (Switzerland) - CHE - Emmi - 2016_Yoqua_Nature_1._HJ - </v>
      </c>
      <c r="Y845" s="17" t="s">
        <v>410</v>
      </c>
      <c r="Z845" s="16" t="str">
        <f t="shared" si="164"/>
        <v>Mediacom (Switzerland)</v>
      </c>
      <c r="AA845" s="16" t="str">
        <f t="shared" si="165"/>
        <v>Mediacom (Switzerland) - CHE - Emmi</v>
      </c>
      <c r="AB845" s="16" t="str">
        <f t="shared" si="166"/>
        <v>Xaxis Premium_XAXIS-XP-WB-F</v>
      </c>
      <c r="AC845" s="16" t="str">
        <f>VLOOKUP($U845,Sheet3!$A$1:$D$438,3,FALSE)</f>
        <v>25.01.2016</v>
      </c>
      <c r="AD845" s="16" t="str">
        <f>VLOOKUP($U845,Sheet3!$A$1:$D$438,4,FALSE)</f>
        <v>08.05.2016</v>
      </c>
      <c r="AE845" s="20" t="str">
        <f t="shared" si="167"/>
        <v>Xaxis Premium_XAXIS-XP-WB-F_April 2016</v>
      </c>
      <c r="AF845" s="20" t="s">
        <v>415</v>
      </c>
      <c r="AG845" s="20" t="str">
        <f t="shared" si="168"/>
        <v>Xaxis Premium</v>
      </c>
      <c r="AH845" s="20" t="s">
        <v>420</v>
      </c>
      <c r="AI845" s="21">
        <f t="shared" si="160"/>
        <v>19.999601005466225</v>
      </c>
      <c r="AJ845" s="21">
        <f t="shared" si="161"/>
        <v>501.25</v>
      </c>
      <c r="AK845" s="22">
        <f t="shared" si="162"/>
        <v>25063</v>
      </c>
      <c r="AL845" s="20" t="s">
        <v>677</v>
      </c>
      <c r="AM845" s="20">
        <f>$AJ845*VLOOKUP($AL845,Sheet2!$C$1:$D$66,2,FALSE)</f>
        <v>248.15318504811717</v>
      </c>
    </row>
    <row r="846" spans="1:39" x14ac:dyDescent="0.25">
      <c r="A846" s="1">
        <v>42494</v>
      </c>
      <c r="B846" s="2">
        <v>18591</v>
      </c>
      <c r="C846" s="3">
        <v>0</v>
      </c>
      <c r="D846" s="4">
        <v>6</v>
      </c>
      <c r="E846" s="5" t="s">
        <v>70</v>
      </c>
      <c r="F846" s="6">
        <v>49.82</v>
      </c>
      <c r="G846" s="7" t="s">
        <v>22</v>
      </c>
      <c r="H846" s="8" t="s">
        <v>23</v>
      </c>
      <c r="I846" s="9">
        <v>8.7919999999999998</v>
      </c>
      <c r="J846" s="6">
        <v>0</v>
      </c>
      <c r="K846" s="6">
        <v>14.05</v>
      </c>
      <c r="L846" s="6">
        <v>175.85</v>
      </c>
      <c r="M846" s="6">
        <v>189.9</v>
      </c>
      <c r="N846" s="10" t="s">
        <v>74</v>
      </c>
      <c r="O846" s="10" t="s">
        <v>161</v>
      </c>
      <c r="P846" s="11" t="s">
        <v>32</v>
      </c>
      <c r="Q846" s="11" t="s">
        <v>52</v>
      </c>
      <c r="R846" s="1">
        <v>42370</v>
      </c>
      <c r="S846" s="1">
        <v>42593</v>
      </c>
      <c r="T846" s="12" t="s">
        <v>25</v>
      </c>
      <c r="U846" s="13" t="s">
        <v>263</v>
      </c>
      <c r="V846" s="13" t="s">
        <v>131</v>
      </c>
      <c r="W846" t="s">
        <v>193</v>
      </c>
      <c r="X846" s="16" t="str">
        <f t="shared" si="163"/>
        <v xml:space="preserve">Mediacom (Switzerland) - CHE - Emmi - 2016_Yoqua_Nature_1._HJ - </v>
      </c>
      <c r="Y846" s="17" t="s">
        <v>410</v>
      </c>
      <c r="Z846" s="16" t="str">
        <f t="shared" si="164"/>
        <v>Mediacom (Switzerland)</v>
      </c>
      <c r="AA846" s="16" t="str">
        <f t="shared" si="165"/>
        <v>Mediacom (Switzerland) - CHE - Emmi</v>
      </c>
      <c r="AB846" s="16" t="str">
        <f t="shared" si="166"/>
        <v>Xaxis Premium_XAXIS-XP-WB-I</v>
      </c>
      <c r="AC846" s="16" t="str">
        <f>VLOOKUP($U846,Sheet3!$A$1:$D$438,3,FALSE)</f>
        <v>25.01.2016</v>
      </c>
      <c r="AD846" s="16" t="str">
        <f>VLOOKUP($U846,Sheet3!$A$1:$D$438,4,FALSE)</f>
        <v>08.05.2016</v>
      </c>
      <c r="AE846" s="20" t="str">
        <f t="shared" si="167"/>
        <v>Xaxis Premium_XAXIS-XP-WB-I_April 2016</v>
      </c>
      <c r="AF846" s="20" t="s">
        <v>415</v>
      </c>
      <c r="AG846" s="20" t="str">
        <f t="shared" si="168"/>
        <v>Xaxis Premium</v>
      </c>
      <c r="AH846" s="20" t="s">
        <v>420</v>
      </c>
      <c r="AI846" s="21">
        <f t="shared" si="160"/>
        <v>20.001137397634213</v>
      </c>
      <c r="AJ846" s="21">
        <f t="shared" si="161"/>
        <v>175.85</v>
      </c>
      <c r="AK846" s="22">
        <f t="shared" si="162"/>
        <v>8792</v>
      </c>
      <c r="AL846" s="20" t="s">
        <v>677</v>
      </c>
      <c r="AM846" s="20">
        <f>$AJ846*VLOOKUP($AL846,Sheet2!$C$1:$D$66,2,FALSE)</f>
        <v>87.057830604910535</v>
      </c>
    </row>
    <row r="847" spans="1:39" x14ac:dyDescent="0.25">
      <c r="A847" s="1">
        <v>42494</v>
      </c>
      <c r="B847" s="2">
        <v>18592</v>
      </c>
      <c r="C847" s="3">
        <v>0</v>
      </c>
      <c r="D847" s="4">
        <v>1</v>
      </c>
      <c r="E847" s="5" t="s">
        <v>72</v>
      </c>
      <c r="F847" s="6">
        <v>584.74</v>
      </c>
      <c r="G847" s="7" t="s">
        <v>22</v>
      </c>
      <c r="H847" s="8" t="s">
        <v>23</v>
      </c>
      <c r="I847" s="9">
        <v>34.590000000000003</v>
      </c>
      <c r="J847" s="6">
        <v>0</v>
      </c>
      <c r="K847" s="6">
        <v>91.3</v>
      </c>
      <c r="L847" s="6">
        <v>1141.45</v>
      </c>
      <c r="M847" s="6">
        <v>1232.75</v>
      </c>
      <c r="N847" s="10" t="s">
        <v>74</v>
      </c>
      <c r="O847" s="10" t="s">
        <v>161</v>
      </c>
      <c r="P847" s="11" t="s">
        <v>32</v>
      </c>
      <c r="Q847" s="11" t="s">
        <v>73</v>
      </c>
      <c r="R847" s="1">
        <v>42370</v>
      </c>
      <c r="S847" s="1">
        <v>42593</v>
      </c>
      <c r="T847" s="12" t="s">
        <v>25</v>
      </c>
      <c r="U847" s="13" t="s">
        <v>265</v>
      </c>
      <c r="V847" s="13" t="s">
        <v>131</v>
      </c>
      <c r="W847" t="s">
        <v>193</v>
      </c>
      <c r="X847" s="16" t="str">
        <f t="shared" si="163"/>
        <v xml:space="preserve">Mediacom (Switzerland) - CHE - Emmi - 2016_Aktifit_1.HJ_Online_Video_KW_5-14 - </v>
      </c>
      <c r="Y847" s="17" t="s">
        <v>410</v>
      </c>
      <c r="Z847" s="16" t="str">
        <f t="shared" si="164"/>
        <v>Mediacom (Switzerland)</v>
      </c>
      <c r="AA847" s="16" t="str">
        <f t="shared" si="165"/>
        <v>Mediacom (Switzerland) - CHE - Emmi</v>
      </c>
      <c r="AB847" s="16" t="str">
        <f t="shared" si="166"/>
        <v>Xaxis TV_XAXIS-XT-ROLLS-D</v>
      </c>
      <c r="AC847" s="16" t="str">
        <f>VLOOKUP($U847,Sheet3!$A$1:$D$438,3,FALSE)</f>
        <v>01.02.2016</v>
      </c>
      <c r="AD847" s="16" t="str">
        <f>VLOOKUP($U847,Sheet3!$A$1:$D$438,4,FALSE)</f>
        <v>10.04.2016</v>
      </c>
      <c r="AE847" s="20" t="str">
        <f t="shared" si="167"/>
        <v>Xaxis TV_XAXIS-XT-ROLLS-D_April 2016</v>
      </c>
      <c r="AF847" s="20" t="s">
        <v>816</v>
      </c>
      <c r="AG847" s="20" t="str">
        <f t="shared" si="168"/>
        <v>Xaxis TV</v>
      </c>
      <c r="AH847" s="20" t="s">
        <v>420</v>
      </c>
      <c r="AI847" s="21">
        <f t="shared" si="160"/>
        <v>32.999421798207578</v>
      </c>
      <c r="AJ847" s="21">
        <f t="shared" si="161"/>
        <v>1141.45</v>
      </c>
      <c r="AK847" s="22">
        <f t="shared" si="162"/>
        <v>34590</v>
      </c>
      <c r="AL847" s="20" t="s">
        <v>679</v>
      </c>
      <c r="AM847" s="20">
        <f>$AJ847*VLOOKUP($AL847,Sheet2!$C$1:$D$66,2,FALSE)</f>
        <v>593.55400000000009</v>
      </c>
    </row>
    <row r="848" spans="1:39" x14ac:dyDescent="0.25">
      <c r="A848" s="1">
        <v>42494</v>
      </c>
      <c r="B848" s="2">
        <v>18592</v>
      </c>
      <c r="C848" s="3">
        <v>0</v>
      </c>
      <c r="D848" s="4">
        <v>2</v>
      </c>
      <c r="E848" s="5" t="s">
        <v>76</v>
      </c>
      <c r="F848" s="6">
        <v>211.47</v>
      </c>
      <c r="G848" s="7" t="s">
        <v>22</v>
      </c>
      <c r="H848" s="8" t="s">
        <v>23</v>
      </c>
      <c r="I848" s="9">
        <v>13.071999999999999</v>
      </c>
      <c r="J848" s="6">
        <v>0</v>
      </c>
      <c r="K848" s="6">
        <v>34.5</v>
      </c>
      <c r="L848" s="6">
        <v>431.4</v>
      </c>
      <c r="M848" s="6">
        <v>465.9</v>
      </c>
      <c r="N848" s="10" t="s">
        <v>74</v>
      </c>
      <c r="O848" s="10" t="s">
        <v>161</v>
      </c>
      <c r="P848" s="11" t="s">
        <v>32</v>
      </c>
      <c r="Q848" s="11" t="s">
        <v>73</v>
      </c>
      <c r="R848" s="1">
        <v>42370</v>
      </c>
      <c r="S848" s="1">
        <v>42593</v>
      </c>
      <c r="T848" s="12" t="s">
        <v>25</v>
      </c>
      <c r="U848" s="13" t="s">
        <v>265</v>
      </c>
      <c r="V848" s="13" t="s">
        <v>131</v>
      </c>
      <c r="W848" t="s">
        <v>193</v>
      </c>
      <c r="X848" s="16" t="str">
        <f t="shared" si="163"/>
        <v xml:space="preserve">Mediacom (Switzerland) - CHE - Emmi - 2016_Aktifit_1.HJ_Online_Video_KW_5-14 - </v>
      </c>
      <c r="Y848" s="17" t="s">
        <v>410</v>
      </c>
      <c r="Z848" s="16" t="str">
        <f t="shared" si="164"/>
        <v>Mediacom (Switzerland)</v>
      </c>
      <c r="AA848" s="16" t="str">
        <f t="shared" si="165"/>
        <v>Mediacom (Switzerland) - CHE - Emmi</v>
      </c>
      <c r="AB848" s="16" t="str">
        <f t="shared" si="166"/>
        <v>Xaxis TV_XAXIS-XT-ROLLS-F</v>
      </c>
      <c r="AC848" s="16" t="str">
        <f>VLOOKUP($U848,Sheet3!$A$1:$D$438,3,FALSE)</f>
        <v>01.02.2016</v>
      </c>
      <c r="AD848" s="16" t="str">
        <f>VLOOKUP($U848,Sheet3!$A$1:$D$438,4,FALSE)</f>
        <v>10.04.2016</v>
      </c>
      <c r="AE848" s="20" t="str">
        <f t="shared" si="167"/>
        <v>Xaxis TV_XAXIS-XT-ROLLS-F_April 2016</v>
      </c>
      <c r="AF848" s="20" t="s">
        <v>816</v>
      </c>
      <c r="AG848" s="20" t="str">
        <f t="shared" si="168"/>
        <v>Xaxis TV</v>
      </c>
      <c r="AH848" s="20" t="s">
        <v>420</v>
      </c>
      <c r="AI848" s="21">
        <f t="shared" si="160"/>
        <v>33.00183598531212</v>
      </c>
      <c r="AJ848" s="21">
        <f t="shared" si="161"/>
        <v>431.4</v>
      </c>
      <c r="AK848" s="22">
        <f t="shared" si="162"/>
        <v>13072</v>
      </c>
      <c r="AL848" s="20" t="s">
        <v>679</v>
      </c>
      <c r="AM848" s="20">
        <f>$AJ848*VLOOKUP($AL848,Sheet2!$C$1:$D$66,2,FALSE)</f>
        <v>224.328</v>
      </c>
    </row>
    <row r="849" spans="1:39" x14ac:dyDescent="0.25">
      <c r="A849" s="1">
        <v>42494</v>
      </c>
      <c r="B849" s="2">
        <v>18593</v>
      </c>
      <c r="C849" s="3">
        <v>0</v>
      </c>
      <c r="D849" s="4">
        <v>1</v>
      </c>
      <c r="E849" s="5" t="s">
        <v>72</v>
      </c>
      <c r="F849" s="6">
        <v>432.11</v>
      </c>
      <c r="G849" s="7" t="s">
        <v>22</v>
      </c>
      <c r="H849" s="8" t="s">
        <v>23</v>
      </c>
      <c r="I849" s="9">
        <v>25.561</v>
      </c>
      <c r="J849" s="6">
        <v>0</v>
      </c>
      <c r="K849" s="6">
        <v>59.3</v>
      </c>
      <c r="L849" s="6">
        <v>741.25</v>
      </c>
      <c r="M849" s="6">
        <v>800.55</v>
      </c>
      <c r="N849" s="10" t="s">
        <v>74</v>
      </c>
      <c r="O849" s="10" t="s">
        <v>161</v>
      </c>
      <c r="P849" s="11" t="s">
        <v>32</v>
      </c>
      <c r="Q849" s="11" t="s">
        <v>73</v>
      </c>
      <c r="R849" s="1">
        <v>42370</v>
      </c>
      <c r="S849" s="1">
        <v>42593</v>
      </c>
      <c r="T849" s="12" t="s">
        <v>25</v>
      </c>
      <c r="U849" s="13" t="s">
        <v>270</v>
      </c>
      <c r="V849" s="13" t="s">
        <v>131</v>
      </c>
      <c r="W849" t="s">
        <v>193</v>
      </c>
      <c r="X849" s="16" t="str">
        <f t="shared" si="163"/>
        <v xml:space="preserve">Mediacom (Switzerland) - CHE - Emmi - 2016_Luzerner_Online_Video_KW_10-13,_18,19 - </v>
      </c>
      <c r="Y849" s="17" t="s">
        <v>410</v>
      </c>
      <c r="Z849" s="16" t="str">
        <f t="shared" si="164"/>
        <v>Mediacom (Switzerland)</v>
      </c>
      <c r="AA849" s="16" t="str">
        <f t="shared" si="165"/>
        <v>Mediacom (Switzerland) - CHE - Emmi</v>
      </c>
      <c r="AB849" s="16" t="str">
        <f t="shared" si="166"/>
        <v>Xaxis TV_XAXIS-XT-ROLLS-D</v>
      </c>
      <c r="AC849" s="16" t="str">
        <f>VLOOKUP($U849,Sheet3!$A$1:$D$438,3,FALSE)</f>
        <v>07.03.2016</v>
      </c>
      <c r="AD849" s="16" t="str">
        <f>VLOOKUP($U849,Sheet3!$A$1:$D$438,4,FALSE)</f>
        <v>15.05.2016</v>
      </c>
      <c r="AE849" s="20" t="str">
        <f t="shared" si="167"/>
        <v>Xaxis TV_XAXIS-XT-ROLLS-D_April 2016</v>
      </c>
      <c r="AF849" s="20" t="s">
        <v>816</v>
      </c>
      <c r="AG849" s="20" t="str">
        <f t="shared" si="168"/>
        <v>Xaxis TV</v>
      </c>
      <c r="AH849" s="20" t="s">
        <v>420</v>
      </c>
      <c r="AI849" s="21">
        <f t="shared" si="160"/>
        <v>28.999256680098586</v>
      </c>
      <c r="AJ849" s="21">
        <f t="shared" si="161"/>
        <v>741.25</v>
      </c>
      <c r="AK849" s="22">
        <f t="shared" si="162"/>
        <v>25561</v>
      </c>
      <c r="AL849" s="20" t="s">
        <v>679</v>
      </c>
      <c r="AM849" s="20">
        <f>$AJ849*VLOOKUP($AL849,Sheet2!$C$1:$D$66,2,FALSE)</f>
        <v>385.45</v>
      </c>
    </row>
    <row r="850" spans="1:39" x14ac:dyDescent="0.25">
      <c r="A850" s="1">
        <v>42494</v>
      </c>
      <c r="B850" s="2">
        <v>18593</v>
      </c>
      <c r="C850" s="3">
        <v>0</v>
      </c>
      <c r="D850" s="4">
        <v>2</v>
      </c>
      <c r="E850" s="5" t="s">
        <v>76</v>
      </c>
      <c r="F850" s="6">
        <v>319.47000000000003</v>
      </c>
      <c r="G850" s="7" t="s">
        <v>22</v>
      </c>
      <c r="H850" s="8" t="s">
        <v>23</v>
      </c>
      <c r="I850" s="9">
        <v>19.748000000000001</v>
      </c>
      <c r="J850" s="6">
        <v>0</v>
      </c>
      <c r="K850" s="6">
        <v>45.8</v>
      </c>
      <c r="L850" s="6">
        <v>572.70000000000005</v>
      </c>
      <c r="M850" s="6">
        <v>618.5</v>
      </c>
      <c r="N850" s="10" t="s">
        <v>74</v>
      </c>
      <c r="O850" s="10" t="s">
        <v>161</v>
      </c>
      <c r="P850" s="11" t="s">
        <v>32</v>
      </c>
      <c r="Q850" s="11" t="s">
        <v>73</v>
      </c>
      <c r="R850" s="1">
        <v>42370</v>
      </c>
      <c r="S850" s="1">
        <v>42593</v>
      </c>
      <c r="T850" s="12" t="s">
        <v>25</v>
      </c>
      <c r="U850" s="13" t="s">
        <v>270</v>
      </c>
      <c r="V850" s="13" t="s">
        <v>131</v>
      </c>
      <c r="W850" t="s">
        <v>193</v>
      </c>
      <c r="X850" s="16" t="str">
        <f t="shared" si="163"/>
        <v xml:space="preserve">Mediacom (Switzerland) - CHE - Emmi - 2016_Luzerner_Online_Video_KW_10-13,_18,19 - </v>
      </c>
      <c r="Y850" s="17" t="s">
        <v>410</v>
      </c>
      <c r="Z850" s="16" t="str">
        <f t="shared" si="164"/>
        <v>Mediacom (Switzerland)</v>
      </c>
      <c r="AA850" s="16" t="str">
        <f t="shared" si="165"/>
        <v>Mediacom (Switzerland) - CHE - Emmi</v>
      </c>
      <c r="AB850" s="16" t="str">
        <f t="shared" si="166"/>
        <v>Xaxis TV_XAXIS-XT-ROLLS-F</v>
      </c>
      <c r="AC850" s="16" t="str">
        <f>VLOOKUP($U850,Sheet3!$A$1:$D$438,3,FALSE)</f>
        <v>07.03.2016</v>
      </c>
      <c r="AD850" s="16" t="str">
        <f>VLOOKUP($U850,Sheet3!$A$1:$D$438,4,FALSE)</f>
        <v>15.05.2016</v>
      </c>
      <c r="AE850" s="20" t="str">
        <f t="shared" si="167"/>
        <v>Xaxis TV_XAXIS-XT-ROLLS-F_April 2016</v>
      </c>
      <c r="AF850" s="20" t="s">
        <v>816</v>
      </c>
      <c r="AG850" s="20" t="str">
        <f t="shared" si="168"/>
        <v>Xaxis TV</v>
      </c>
      <c r="AH850" s="20" t="s">
        <v>420</v>
      </c>
      <c r="AI850" s="21">
        <f t="shared" si="160"/>
        <v>29.000405104314364</v>
      </c>
      <c r="AJ850" s="21">
        <f t="shared" si="161"/>
        <v>572.70000000000005</v>
      </c>
      <c r="AK850" s="22">
        <f t="shared" si="162"/>
        <v>19748</v>
      </c>
      <c r="AL850" s="20" t="s">
        <v>679</v>
      </c>
      <c r="AM850" s="20">
        <f>$AJ850*VLOOKUP($AL850,Sheet2!$C$1:$D$66,2,FALSE)</f>
        <v>297.80400000000003</v>
      </c>
    </row>
    <row r="851" spans="1:39" x14ac:dyDescent="0.25">
      <c r="A851" s="1">
        <v>42494</v>
      </c>
      <c r="B851" s="2">
        <v>18594</v>
      </c>
      <c r="C851" s="3">
        <v>0</v>
      </c>
      <c r="D851" s="4">
        <v>1</v>
      </c>
      <c r="E851" s="5" t="s">
        <v>72</v>
      </c>
      <c r="F851" s="6">
        <v>1957.16</v>
      </c>
      <c r="G851" s="7" t="s">
        <v>22</v>
      </c>
      <c r="H851" s="8" t="s">
        <v>23</v>
      </c>
      <c r="I851" s="9">
        <v>115.774</v>
      </c>
      <c r="J851" s="6">
        <v>0</v>
      </c>
      <c r="K851" s="6">
        <v>268.60000000000002</v>
      </c>
      <c r="L851" s="6">
        <v>3357.45</v>
      </c>
      <c r="M851" s="6">
        <v>3626.05</v>
      </c>
      <c r="N851" s="10" t="s">
        <v>74</v>
      </c>
      <c r="O851" s="10" t="s">
        <v>161</v>
      </c>
      <c r="P851" s="11" t="s">
        <v>32</v>
      </c>
      <c r="Q851" s="11" t="s">
        <v>73</v>
      </c>
      <c r="R851" s="1">
        <v>42370</v>
      </c>
      <c r="S851" s="1">
        <v>42593</v>
      </c>
      <c r="T851" s="12" t="s">
        <v>25</v>
      </c>
      <c r="U851" s="13" t="s">
        <v>128</v>
      </c>
      <c r="V851" s="13" t="s">
        <v>131</v>
      </c>
      <c r="W851" t="s">
        <v>193</v>
      </c>
      <c r="X851" s="16" t="str">
        <f t="shared" si="163"/>
        <v xml:space="preserve">Mediacom (Switzerland) - CHE - Emmi - 2016_QimiQ - </v>
      </c>
      <c r="Y851" s="17" t="s">
        <v>410</v>
      </c>
      <c r="Z851" s="16" t="str">
        <f t="shared" si="164"/>
        <v>Mediacom (Switzerland)</v>
      </c>
      <c r="AA851" s="16" t="str">
        <f t="shared" si="165"/>
        <v>Mediacom (Switzerland) - CHE - Emmi</v>
      </c>
      <c r="AB851" s="16" t="str">
        <f t="shared" si="166"/>
        <v>Xaxis TV_XAXIS-XT-ROLLS-D</v>
      </c>
      <c r="AC851" s="16" t="str">
        <f>VLOOKUP($U851,Sheet3!$A$1:$D$438,3,FALSE)</f>
        <v>10.03.2016</v>
      </c>
      <c r="AD851" s="16" t="str">
        <f>VLOOKUP($U851,Sheet3!$A$1:$D$438,4,FALSE)</f>
        <v>29.05.2016</v>
      </c>
      <c r="AE851" s="20" t="str">
        <f t="shared" si="167"/>
        <v>Xaxis TV_XAXIS-XT-ROLLS-D_April 2016</v>
      </c>
      <c r="AF851" s="20" t="s">
        <v>816</v>
      </c>
      <c r="AG851" s="20" t="str">
        <f t="shared" si="168"/>
        <v>Xaxis TV</v>
      </c>
      <c r="AH851" s="20" t="s">
        <v>420</v>
      </c>
      <c r="AI851" s="21">
        <f t="shared" si="160"/>
        <v>29.000034550071689</v>
      </c>
      <c r="AJ851" s="21">
        <f t="shared" si="161"/>
        <v>3357.45</v>
      </c>
      <c r="AK851" s="22">
        <f t="shared" si="162"/>
        <v>115774</v>
      </c>
      <c r="AL851" s="20" t="s">
        <v>679</v>
      </c>
      <c r="AM851" s="20">
        <f>$AJ851*VLOOKUP($AL851,Sheet2!$C$1:$D$66,2,FALSE)</f>
        <v>1745.874</v>
      </c>
    </row>
    <row r="852" spans="1:39" x14ac:dyDescent="0.25">
      <c r="A852" s="1">
        <v>42494</v>
      </c>
      <c r="B852" s="2">
        <v>18594</v>
      </c>
      <c r="C852" s="3">
        <v>0</v>
      </c>
      <c r="D852" s="4">
        <v>2</v>
      </c>
      <c r="E852" s="5" t="s">
        <v>76</v>
      </c>
      <c r="F852" s="6">
        <v>949.49</v>
      </c>
      <c r="G852" s="7" t="s">
        <v>22</v>
      </c>
      <c r="H852" s="8" t="s">
        <v>23</v>
      </c>
      <c r="I852" s="9">
        <v>58.692999999999998</v>
      </c>
      <c r="J852" s="6">
        <v>0</v>
      </c>
      <c r="K852" s="6">
        <v>136.15</v>
      </c>
      <c r="L852" s="6">
        <v>1702.1</v>
      </c>
      <c r="M852" s="6">
        <v>1838.25</v>
      </c>
      <c r="N852" s="10" t="s">
        <v>74</v>
      </c>
      <c r="O852" s="10" t="s">
        <v>161</v>
      </c>
      <c r="P852" s="11" t="s">
        <v>32</v>
      </c>
      <c r="Q852" s="11" t="s">
        <v>73</v>
      </c>
      <c r="R852" s="1">
        <v>42370</v>
      </c>
      <c r="S852" s="1">
        <v>42593</v>
      </c>
      <c r="T852" s="12" t="s">
        <v>25</v>
      </c>
      <c r="U852" s="13" t="s">
        <v>128</v>
      </c>
      <c r="V852" s="13" t="s">
        <v>131</v>
      </c>
      <c r="W852" t="s">
        <v>193</v>
      </c>
      <c r="X852" s="16" t="str">
        <f t="shared" si="163"/>
        <v xml:space="preserve">Mediacom (Switzerland) - CHE - Emmi - 2016_QimiQ - </v>
      </c>
      <c r="Y852" s="17" t="s">
        <v>410</v>
      </c>
      <c r="Z852" s="16" t="str">
        <f t="shared" si="164"/>
        <v>Mediacom (Switzerland)</v>
      </c>
      <c r="AA852" s="16" t="str">
        <f t="shared" si="165"/>
        <v>Mediacom (Switzerland) - CHE - Emmi</v>
      </c>
      <c r="AB852" s="16" t="str">
        <f t="shared" si="166"/>
        <v>Xaxis TV_XAXIS-XT-ROLLS-F</v>
      </c>
      <c r="AC852" s="16" t="str">
        <f>VLOOKUP($U852,Sheet3!$A$1:$D$438,3,FALSE)</f>
        <v>10.03.2016</v>
      </c>
      <c r="AD852" s="16" t="str">
        <f>VLOOKUP($U852,Sheet3!$A$1:$D$438,4,FALSE)</f>
        <v>29.05.2016</v>
      </c>
      <c r="AE852" s="20" t="str">
        <f t="shared" si="167"/>
        <v>Xaxis TV_XAXIS-XT-ROLLS-F_April 2016</v>
      </c>
      <c r="AF852" s="20" t="s">
        <v>816</v>
      </c>
      <c r="AG852" s="20" t="str">
        <f t="shared" si="168"/>
        <v>Xaxis TV</v>
      </c>
      <c r="AH852" s="20" t="s">
        <v>420</v>
      </c>
      <c r="AI852" s="21">
        <f t="shared" si="160"/>
        <v>29.000051113420678</v>
      </c>
      <c r="AJ852" s="21">
        <f t="shared" si="161"/>
        <v>1702.1</v>
      </c>
      <c r="AK852" s="22">
        <f t="shared" si="162"/>
        <v>58693</v>
      </c>
      <c r="AL852" s="20" t="s">
        <v>679</v>
      </c>
      <c r="AM852" s="20">
        <f>$AJ852*VLOOKUP($AL852,Sheet2!$C$1:$D$66,2,FALSE)</f>
        <v>885.09199999999998</v>
      </c>
    </row>
    <row r="853" spans="1:39" x14ac:dyDescent="0.25">
      <c r="A853" s="1">
        <v>42494</v>
      </c>
      <c r="B853" s="2">
        <v>18594</v>
      </c>
      <c r="C853" s="3">
        <v>0</v>
      </c>
      <c r="D853" s="4">
        <v>3</v>
      </c>
      <c r="E853" s="5" t="s">
        <v>61</v>
      </c>
      <c r="F853" s="6">
        <v>742.69</v>
      </c>
      <c r="G853" s="7" t="s">
        <v>22</v>
      </c>
      <c r="H853" s="8" t="s">
        <v>23</v>
      </c>
      <c r="I853" s="9">
        <v>162.73599999999999</v>
      </c>
      <c r="J853" s="6">
        <v>0</v>
      </c>
      <c r="K853" s="6">
        <v>156.25</v>
      </c>
      <c r="L853" s="6">
        <v>1952.85</v>
      </c>
      <c r="M853" s="6">
        <v>2109.1</v>
      </c>
      <c r="N853" s="10" t="s">
        <v>74</v>
      </c>
      <c r="O853" s="10" t="s">
        <v>161</v>
      </c>
      <c r="P853" s="11" t="s">
        <v>32</v>
      </c>
      <c r="Q853" s="11" t="s">
        <v>52</v>
      </c>
      <c r="R853" s="1">
        <v>42370</v>
      </c>
      <c r="S853" s="1">
        <v>42593</v>
      </c>
      <c r="T853" s="12" t="s">
        <v>25</v>
      </c>
      <c r="U853" s="13" t="s">
        <v>128</v>
      </c>
      <c r="V853" s="13" t="s">
        <v>131</v>
      </c>
      <c r="W853" t="s">
        <v>193</v>
      </c>
      <c r="X853" s="16" t="str">
        <f t="shared" si="163"/>
        <v xml:space="preserve">Mediacom (Switzerland) - CHE - Emmi - 2016_QimiQ - </v>
      </c>
      <c r="Y853" s="17" t="s">
        <v>410</v>
      </c>
      <c r="Z853" s="16" t="str">
        <f t="shared" si="164"/>
        <v>Mediacom (Switzerland)</v>
      </c>
      <c r="AA853" s="16" t="str">
        <f t="shared" si="165"/>
        <v>Mediacom (Switzerland) - CHE - Emmi</v>
      </c>
      <c r="AB853" s="16" t="str">
        <f t="shared" si="166"/>
        <v>Xaxis Premium_XAXIS-XP-UAP-D</v>
      </c>
      <c r="AC853" s="16" t="str">
        <f>VLOOKUP($U853,Sheet3!$A$1:$D$438,3,FALSE)</f>
        <v>10.03.2016</v>
      </c>
      <c r="AD853" s="16" t="str">
        <f>VLOOKUP($U853,Sheet3!$A$1:$D$438,4,FALSE)</f>
        <v>29.05.2016</v>
      </c>
      <c r="AE853" s="20" t="str">
        <f t="shared" si="167"/>
        <v>Xaxis Premium_XAXIS-XP-UAP-D_April 2016</v>
      </c>
      <c r="AF853" s="20" t="s">
        <v>415</v>
      </c>
      <c r="AG853" s="20" t="str">
        <f t="shared" si="168"/>
        <v>Xaxis Premium</v>
      </c>
      <c r="AH853" s="20" t="s">
        <v>420</v>
      </c>
      <c r="AI853" s="21">
        <f t="shared" si="160"/>
        <v>12.000110608593058</v>
      </c>
      <c r="AJ853" s="21">
        <f t="shared" si="161"/>
        <v>1952.85</v>
      </c>
      <c r="AK853" s="22">
        <f t="shared" si="162"/>
        <v>162736</v>
      </c>
      <c r="AL853" s="20" t="s">
        <v>676</v>
      </c>
      <c r="AM853" s="20">
        <f>$AJ853*VLOOKUP($AL853,Sheet2!$C$1:$D$66,2,FALSE)</f>
        <v>439.8674765727751</v>
      </c>
    </row>
    <row r="854" spans="1:39" x14ac:dyDescent="0.25">
      <c r="A854" s="1">
        <v>42494</v>
      </c>
      <c r="B854" s="2">
        <v>18594</v>
      </c>
      <c r="C854" s="3">
        <v>0</v>
      </c>
      <c r="D854" s="4">
        <v>4</v>
      </c>
      <c r="E854" s="5" t="s">
        <v>63</v>
      </c>
      <c r="F854" s="6">
        <v>178.03</v>
      </c>
      <c r="G854" s="7" t="s">
        <v>22</v>
      </c>
      <c r="H854" s="8" t="s">
        <v>23</v>
      </c>
      <c r="I854" s="9">
        <v>38.734999999999999</v>
      </c>
      <c r="J854" s="6">
        <v>0</v>
      </c>
      <c r="K854" s="6">
        <v>37.200000000000003</v>
      </c>
      <c r="L854" s="6">
        <v>464.8</v>
      </c>
      <c r="M854" s="6">
        <v>502</v>
      </c>
      <c r="N854" s="10" t="s">
        <v>74</v>
      </c>
      <c r="O854" s="10" t="s">
        <v>161</v>
      </c>
      <c r="P854" s="11" t="s">
        <v>32</v>
      </c>
      <c r="Q854" s="11" t="s">
        <v>52</v>
      </c>
      <c r="R854" s="1">
        <v>42370</v>
      </c>
      <c r="S854" s="1">
        <v>42593</v>
      </c>
      <c r="T854" s="12" t="s">
        <v>25</v>
      </c>
      <c r="U854" s="13" t="s">
        <v>128</v>
      </c>
      <c r="V854" s="13" t="s">
        <v>131</v>
      </c>
      <c r="W854" t="s">
        <v>193</v>
      </c>
      <c r="X854" s="16" t="str">
        <f t="shared" si="163"/>
        <v xml:space="preserve">Mediacom (Switzerland) - CHE - Emmi - 2016_QimiQ - </v>
      </c>
      <c r="Y854" s="17" t="s">
        <v>410</v>
      </c>
      <c r="Z854" s="16" t="str">
        <f t="shared" si="164"/>
        <v>Mediacom (Switzerland)</v>
      </c>
      <c r="AA854" s="16" t="str">
        <f t="shared" si="165"/>
        <v>Mediacom (Switzerland) - CHE - Emmi</v>
      </c>
      <c r="AB854" s="16" t="str">
        <f t="shared" si="166"/>
        <v>Xaxis Premium_XAXIS-XP-UAP-F</v>
      </c>
      <c r="AC854" s="16" t="str">
        <f>VLOOKUP($U854,Sheet3!$A$1:$D$438,3,FALSE)</f>
        <v>10.03.2016</v>
      </c>
      <c r="AD854" s="16" t="str">
        <f>VLOOKUP($U854,Sheet3!$A$1:$D$438,4,FALSE)</f>
        <v>29.05.2016</v>
      </c>
      <c r="AE854" s="20" t="str">
        <f t="shared" si="167"/>
        <v>Xaxis Premium_XAXIS-XP-UAP-F_April 2016</v>
      </c>
      <c r="AF854" s="20" t="s">
        <v>415</v>
      </c>
      <c r="AG854" s="20" t="str">
        <f t="shared" si="168"/>
        <v>Xaxis Premium</v>
      </c>
      <c r="AH854" s="20" t="s">
        <v>420</v>
      </c>
      <c r="AI854" s="21">
        <f t="shared" si="160"/>
        <v>11.999483671098488</v>
      </c>
      <c r="AJ854" s="21">
        <f t="shared" si="161"/>
        <v>464.8</v>
      </c>
      <c r="AK854" s="22">
        <f t="shared" si="162"/>
        <v>38735</v>
      </c>
      <c r="AL854" s="20" t="s">
        <v>676</v>
      </c>
      <c r="AM854" s="20">
        <f>$AJ854*VLOOKUP($AL854,Sheet2!$C$1:$D$66,2,FALSE)</f>
        <v>104.69334721613329</v>
      </c>
    </row>
    <row r="855" spans="1:39" x14ac:dyDescent="0.25">
      <c r="A855" s="1">
        <v>42494</v>
      </c>
      <c r="B855" s="2">
        <v>18595</v>
      </c>
      <c r="C855" s="3">
        <v>0</v>
      </c>
      <c r="D855" s="4">
        <v>1</v>
      </c>
      <c r="E855" s="5" t="s">
        <v>72</v>
      </c>
      <c r="F855" s="6">
        <v>4817.6899999999996</v>
      </c>
      <c r="G855" s="7" t="s">
        <v>22</v>
      </c>
      <c r="H855" s="8" t="s">
        <v>23</v>
      </c>
      <c r="I855" s="9">
        <v>284.98599999999999</v>
      </c>
      <c r="J855" s="6">
        <v>0</v>
      </c>
      <c r="K855" s="6">
        <v>843.55</v>
      </c>
      <c r="L855" s="6">
        <v>10544.5</v>
      </c>
      <c r="M855" s="6">
        <v>11388.05</v>
      </c>
      <c r="N855" s="10" t="s">
        <v>74</v>
      </c>
      <c r="O855" s="10" t="s">
        <v>161</v>
      </c>
      <c r="P855" s="11" t="s">
        <v>32</v>
      </c>
      <c r="Q855" s="11" t="s">
        <v>73</v>
      </c>
      <c r="R855" s="1">
        <v>42370</v>
      </c>
      <c r="S855" s="1">
        <v>42593</v>
      </c>
      <c r="T855" s="12" t="s">
        <v>25</v>
      </c>
      <c r="U855" s="13" t="s">
        <v>271</v>
      </c>
      <c r="V855" s="13" t="s">
        <v>131</v>
      </c>
      <c r="W855" t="s">
        <v>193</v>
      </c>
      <c r="X855" s="16" t="str">
        <f t="shared" si="163"/>
        <v xml:space="preserve">Mediacom (Switzerland) - CHE - Emmi - 2016_Energy_Milk_High_Protein - </v>
      </c>
      <c r="Y855" s="17" t="s">
        <v>410</v>
      </c>
      <c r="Z855" s="16" t="str">
        <f t="shared" si="164"/>
        <v>Mediacom (Switzerland)</v>
      </c>
      <c r="AA855" s="16" t="str">
        <f t="shared" si="165"/>
        <v>Mediacom (Switzerland) - CHE - Emmi</v>
      </c>
      <c r="AB855" s="16" t="str">
        <f t="shared" si="166"/>
        <v>Xaxis TV_XAXIS-XT-ROLLS-D</v>
      </c>
      <c r="AC855" s="16" t="str">
        <f>VLOOKUP($U855,Sheet3!$A$1:$D$438,3,FALSE)</f>
        <v>14.03.2016</v>
      </c>
      <c r="AD855" s="16" t="str">
        <f>VLOOKUP($U855,Sheet3!$A$1:$D$438,4,FALSE)</f>
        <v>03.07.2016</v>
      </c>
      <c r="AE855" s="20" t="str">
        <f t="shared" si="167"/>
        <v>Xaxis TV_XAXIS-XT-ROLLS-D_April 2016</v>
      </c>
      <c r="AF855" s="20" t="s">
        <v>816</v>
      </c>
      <c r="AG855" s="20" t="str">
        <f t="shared" si="168"/>
        <v>Xaxis TV</v>
      </c>
      <c r="AH855" s="20" t="s">
        <v>420</v>
      </c>
      <c r="AI855" s="21">
        <f t="shared" si="160"/>
        <v>37.000063160997385</v>
      </c>
      <c r="AJ855" s="21">
        <f t="shared" si="161"/>
        <v>10544.5</v>
      </c>
      <c r="AK855" s="22">
        <f t="shared" si="162"/>
        <v>284986</v>
      </c>
      <c r="AL855" s="20" t="s">
        <v>679</v>
      </c>
      <c r="AM855" s="20">
        <f>$AJ855*VLOOKUP($AL855,Sheet2!$C$1:$D$66,2,FALSE)</f>
        <v>5483.14</v>
      </c>
    </row>
    <row r="856" spans="1:39" x14ac:dyDescent="0.25">
      <c r="A856" s="1">
        <v>42494</v>
      </c>
      <c r="B856" s="2">
        <v>18596</v>
      </c>
      <c r="C856" s="3">
        <v>0</v>
      </c>
      <c r="D856" s="4">
        <v>1</v>
      </c>
      <c r="E856" s="5" t="s">
        <v>72</v>
      </c>
      <c r="F856" s="6">
        <v>4091.01</v>
      </c>
      <c r="G856" s="7" t="s">
        <v>22</v>
      </c>
      <c r="H856" s="8" t="s">
        <v>23</v>
      </c>
      <c r="I856" s="9">
        <v>242</v>
      </c>
      <c r="J856" s="6">
        <v>0</v>
      </c>
      <c r="K856" s="6">
        <v>561.45000000000005</v>
      </c>
      <c r="L856" s="6">
        <v>7018</v>
      </c>
      <c r="M856" s="6">
        <v>7579.45</v>
      </c>
      <c r="N856" s="10" t="s">
        <v>74</v>
      </c>
      <c r="O856" s="10" t="s">
        <v>161</v>
      </c>
      <c r="P856" s="11" t="s">
        <v>32</v>
      </c>
      <c r="Q856" s="11" t="s">
        <v>73</v>
      </c>
      <c r="R856" s="1">
        <v>42370</v>
      </c>
      <c r="S856" s="1">
        <v>42593</v>
      </c>
      <c r="T856" s="12" t="s">
        <v>25</v>
      </c>
      <c r="U856" s="13" t="s">
        <v>272</v>
      </c>
      <c r="V856" s="13" t="s">
        <v>131</v>
      </c>
      <c r="W856" t="s">
        <v>193</v>
      </c>
      <c r="X856" s="16" t="str">
        <f t="shared" si="163"/>
        <v xml:space="preserve">Mediacom (Switzerland) - CHE - Emmi - 2016_Yoqua_Online_Video_KW_14-17 - </v>
      </c>
      <c r="Y856" s="17" t="s">
        <v>410</v>
      </c>
      <c r="Z856" s="16" t="str">
        <f t="shared" si="164"/>
        <v>Mediacom (Switzerland)</v>
      </c>
      <c r="AA856" s="16" t="str">
        <f t="shared" si="165"/>
        <v>Mediacom (Switzerland) - CHE - Emmi</v>
      </c>
      <c r="AB856" s="16" t="str">
        <f t="shared" si="166"/>
        <v>Xaxis TV_XAXIS-XT-ROLLS-D</v>
      </c>
      <c r="AC856" s="16" t="str">
        <f>VLOOKUP($U856,Sheet3!$A$1:$D$438,3,FALSE)</f>
        <v>04.04.2016</v>
      </c>
      <c r="AD856" s="16" t="str">
        <f>VLOOKUP($U856,Sheet3!$A$1:$D$438,4,FALSE)</f>
        <v>01.05.2016</v>
      </c>
      <c r="AE856" s="20" t="str">
        <f t="shared" si="167"/>
        <v>Xaxis TV_XAXIS-XT-ROLLS-D_April 2016</v>
      </c>
      <c r="AF856" s="20" t="s">
        <v>816</v>
      </c>
      <c r="AG856" s="20" t="str">
        <f t="shared" si="168"/>
        <v>Xaxis TV</v>
      </c>
      <c r="AH856" s="20" t="s">
        <v>420</v>
      </c>
      <c r="AI856" s="21">
        <f t="shared" si="160"/>
        <v>29</v>
      </c>
      <c r="AJ856" s="21">
        <f t="shared" si="161"/>
        <v>7018</v>
      </c>
      <c r="AK856" s="22">
        <f t="shared" si="162"/>
        <v>242000</v>
      </c>
      <c r="AL856" s="20" t="s">
        <v>679</v>
      </c>
      <c r="AM856" s="20">
        <f>$AJ856*VLOOKUP($AL856,Sheet2!$C$1:$D$66,2,FALSE)</f>
        <v>3649.36</v>
      </c>
    </row>
    <row r="857" spans="1:39" x14ac:dyDescent="0.25">
      <c r="A857" s="1">
        <v>42494</v>
      </c>
      <c r="B857" s="2">
        <v>18596</v>
      </c>
      <c r="C857" s="3">
        <v>0</v>
      </c>
      <c r="D857" s="4">
        <v>2</v>
      </c>
      <c r="E857" s="5" t="s">
        <v>76</v>
      </c>
      <c r="F857" s="6">
        <v>1391.25</v>
      </c>
      <c r="G857" s="7" t="s">
        <v>22</v>
      </c>
      <c r="H857" s="8" t="s">
        <v>23</v>
      </c>
      <c r="I857" s="9">
        <v>86</v>
      </c>
      <c r="J857" s="6">
        <v>0</v>
      </c>
      <c r="K857" s="6">
        <v>199.5</v>
      </c>
      <c r="L857" s="6">
        <v>2494</v>
      </c>
      <c r="M857" s="6">
        <v>2693.5</v>
      </c>
      <c r="N857" s="10" t="s">
        <v>74</v>
      </c>
      <c r="O857" s="10" t="s">
        <v>161</v>
      </c>
      <c r="P857" s="11" t="s">
        <v>32</v>
      </c>
      <c r="Q857" s="11" t="s">
        <v>73</v>
      </c>
      <c r="R857" s="1">
        <v>42370</v>
      </c>
      <c r="S857" s="1">
        <v>42593</v>
      </c>
      <c r="T857" s="12" t="s">
        <v>25</v>
      </c>
      <c r="U857" s="13" t="s">
        <v>272</v>
      </c>
      <c r="V857" s="13" t="s">
        <v>131</v>
      </c>
      <c r="W857" t="s">
        <v>193</v>
      </c>
      <c r="X857" s="16" t="str">
        <f t="shared" si="163"/>
        <v xml:space="preserve">Mediacom (Switzerland) - CHE - Emmi - 2016_Yoqua_Online_Video_KW_14-17 - </v>
      </c>
      <c r="Y857" s="17" t="s">
        <v>410</v>
      </c>
      <c r="Z857" s="16" t="str">
        <f t="shared" si="164"/>
        <v>Mediacom (Switzerland)</v>
      </c>
      <c r="AA857" s="16" t="str">
        <f t="shared" si="165"/>
        <v>Mediacom (Switzerland) - CHE - Emmi</v>
      </c>
      <c r="AB857" s="16" t="str">
        <f t="shared" si="166"/>
        <v>Xaxis TV_XAXIS-XT-ROLLS-F</v>
      </c>
      <c r="AC857" s="16" t="str">
        <f>VLOOKUP($U857,Sheet3!$A$1:$D$438,3,FALSE)</f>
        <v>04.04.2016</v>
      </c>
      <c r="AD857" s="16" t="str">
        <f>VLOOKUP($U857,Sheet3!$A$1:$D$438,4,FALSE)</f>
        <v>01.05.2016</v>
      </c>
      <c r="AE857" s="20" t="str">
        <f t="shared" si="167"/>
        <v>Xaxis TV_XAXIS-XT-ROLLS-F_April 2016</v>
      </c>
      <c r="AF857" s="20" t="s">
        <v>816</v>
      </c>
      <c r="AG857" s="20" t="str">
        <f t="shared" si="168"/>
        <v>Xaxis TV</v>
      </c>
      <c r="AH857" s="20" t="s">
        <v>420</v>
      </c>
      <c r="AI857" s="21">
        <f t="shared" ref="AI857:AI862" si="169">(AJ857/AK857)*1000</f>
        <v>29</v>
      </c>
      <c r="AJ857" s="21">
        <f t="shared" ref="AJ857:AJ862" si="170">L857</f>
        <v>2494</v>
      </c>
      <c r="AK857" s="22">
        <f t="shared" ref="AK857:AK862" si="171">I857*1000</f>
        <v>86000</v>
      </c>
      <c r="AL857" s="20" t="s">
        <v>679</v>
      </c>
      <c r="AM857" s="20">
        <f>$AJ857*VLOOKUP($AL857,Sheet2!$C$1:$D$66,2,FALSE)</f>
        <v>1296.8800000000001</v>
      </c>
    </row>
    <row r="858" spans="1:39" x14ac:dyDescent="0.25">
      <c r="A858" s="1">
        <v>42494</v>
      </c>
      <c r="B858" s="2">
        <v>18596</v>
      </c>
      <c r="C858" s="3">
        <v>0</v>
      </c>
      <c r="D858" s="4">
        <v>3</v>
      </c>
      <c r="E858" s="5" t="s">
        <v>77</v>
      </c>
      <c r="F858" s="6">
        <v>293.83999999999997</v>
      </c>
      <c r="G858" s="7" t="s">
        <v>22</v>
      </c>
      <c r="H858" s="8" t="s">
        <v>23</v>
      </c>
      <c r="I858" s="9">
        <v>18</v>
      </c>
      <c r="J858" s="6">
        <v>0</v>
      </c>
      <c r="K858" s="6">
        <v>41.75</v>
      </c>
      <c r="L858" s="6">
        <v>522</v>
      </c>
      <c r="M858" s="6">
        <v>563.75</v>
      </c>
      <c r="N858" s="10" t="s">
        <v>74</v>
      </c>
      <c r="O858" s="10" t="s">
        <v>161</v>
      </c>
      <c r="P858" s="11" t="s">
        <v>32</v>
      </c>
      <c r="Q858" s="11" t="s">
        <v>73</v>
      </c>
      <c r="R858" s="1">
        <v>42370</v>
      </c>
      <c r="S858" s="1">
        <v>42593</v>
      </c>
      <c r="T858" s="12" t="s">
        <v>25</v>
      </c>
      <c r="U858" s="13" t="s">
        <v>272</v>
      </c>
      <c r="V858" s="13" t="s">
        <v>131</v>
      </c>
      <c r="W858" t="s">
        <v>193</v>
      </c>
      <c r="X858" s="16" t="str">
        <f t="shared" si="163"/>
        <v xml:space="preserve">Mediacom (Switzerland) - CHE - Emmi - 2016_Yoqua_Online_Video_KW_14-17 - </v>
      </c>
      <c r="Y858" s="17" t="s">
        <v>410</v>
      </c>
      <c r="Z858" s="16" t="str">
        <f t="shared" si="164"/>
        <v>Mediacom (Switzerland)</v>
      </c>
      <c r="AA858" s="16" t="str">
        <f t="shared" si="165"/>
        <v>Mediacom (Switzerland) - CHE - Emmi</v>
      </c>
      <c r="AB858" s="16" t="str">
        <f t="shared" si="166"/>
        <v>Xaxis TV_XAXIS-XT-ROLLS-I</v>
      </c>
      <c r="AC858" s="16" t="str">
        <f>VLOOKUP($U858,Sheet3!$A$1:$D$438,3,FALSE)</f>
        <v>04.04.2016</v>
      </c>
      <c r="AD858" s="16" t="str">
        <f>VLOOKUP($U858,Sheet3!$A$1:$D$438,4,FALSE)</f>
        <v>01.05.2016</v>
      </c>
      <c r="AE858" s="20" t="str">
        <f t="shared" si="167"/>
        <v>Xaxis TV_XAXIS-XT-ROLLS-I_April 2016</v>
      </c>
      <c r="AF858" s="20" t="s">
        <v>816</v>
      </c>
      <c r="AG858" s="20" t="str">
        <f t="shared" si="168"/>
        <v>Xaxis TV</v>
      </c>
      <c r="AH858" s="20" t="s">
        <v>420</v>
      </c>
      <c r="AI858" s="21">
        <f t="shared" si="169"/>
        <v>29</v>
      </c>
      <c r="AJ858" s="21">
        <f t="shared" si="170"/>
        <v>522</v>
      </c>
      <c r="AK858" s="22">
        <f t="shared" si="171"/>
        <v>18000</v>
      </c>
      <c r="AL858" s="20" t="s">
        <v>679</v>
      </c>
      <c r="AM858" s="20">
        <f>$AJ858*VLOOKUP($AL858,Sheet2!$C$1:$D$66,2,FALSE)</f>
        <v>271.44</v>
      </c>
    </row>
    <row r="859" spans="1:39" x14ac:dyDescent="0.25">
      <c r="A859" s="1">
        <v>42494</v>
      </c>
      <c r="B859" s="2">
        <v>18597</v>
      </c>
      <c r="C859" s="3">
        <v>0</v>
      </c>
      <c r="D859" s="4">
        <v>1</v>
      </c>
      <c r="E859" s="5" t="s">
        <v>72</v>
      </c>
      <c r="F859" s="6">
        <v>831.05</v>
      </c>
      <c r="G859" s="7" t="s">
        <v>22</v>
      </c>
      <c r="H859" s="8" t="s">
        <v>23</v>
      </c>
      <c r="I859" s="9">
        <v>49.16</v>
      </c>
      <c r="J859" s="6">
        <v>0</v>
      </c>
      <c r="K859" s="6">
        <v>114.05</v>
      </c>
      <c r="L859" s="6">
        <v>1425.65</v>
      </c>
      <c r="M859" s="6">
        <v>1539.7</v>
      </c>
      <c r="N859" s="10" t="s">
        <v>74</v>
      </c>
      <c r="O859" s="10" t="s">
        <v>161</v>
      </c>
      <c r="P859" s="11" t="s">
        <v>32</v>
      </c>
      <c r="Q859" s="11" t="s">
        <v>73</v>
      </c>
      <c r="R859" s="1">
        <v>42370</v>
      </c>
      <c r="S859" s="1">
        <v>42593</v>
      </c>
      <c r="T859" s="12" t="s">
        <v>25</v>
      </c>
      <c r="U859" s="13" t="s">
        <v>273</v>
      </c>
      <c r="V859" s="13" t="s">
        <v>131</v>
      </c>
      <c r="W859" t="s">
        <v>193</v>
      </c>
      <c r="X859" s="16" t="str">
        <f t="shared" si="163"/>
        <v xml:space="preserve">Mediacom (Switzerland) - CHE - Emmi - 2016_Kaltbach_Online_Video_KW_14,_16,_18 - </v>
      </c>
      <c r="Y859" s="17" t="s">
        <v>410</v>
      </c>
      <c r="Z859" s="16" t="str">
        <f t="shared" si="164"/>
        <v>Mediacom (Switzerland)</v>
      </c>
      <c r="AA859" s="16" t="str">
        <f t="shared" si="165"/>
        <v>Mediacom (Switzerland) - CHE - Emmi</v>
      </c>
      <c r="AB859" s="16" t="str">
        <f t="shared" si="166"/>
        <v>Xaxis TV_XAXIS-XT-ROLLS-D</v>
      </c>
      <c r="AC859" s="16" t="str">
        <f>VLOOKUP($U859,Sheet3!$A$1:$D$438,3,FALSE)</f>
        <v>04.04.2016</v>
      </c>
      <c r="AD859" s="16" t="str">
        <f>VLOOKUP($U859,Sheet3!$A$1:$D$438,4,FALSE)</f>
        <v>08.05.2016</v>
      </c>
      <c r="AE859" s="20" t="str">
        <f t="shared" si="167"/>
        <v>Xaxis TV_XAXIS-XT-ROLLS-D_April 2016</v>
      </c>
      <c r="AF859" s="20" t="s">
        <v>816</v>
      </c>
      <c r="AG859" s="20" t="str">
        <f t="shared" si="168"/>
        <v>Xaxis TV</v>
      </c>
      <c r="AH859" s="20" t="s">
        <v>420</v>
      </c>
      <c r="AI859" s="21">
        <f t="shared" si="169"/>
        <v>29.000203417412532</v>
      </c>
      <c r="AJ859" s="21">
        <f t="shared" si="170"/>
        <v>1425.65</v>
      </c>
      <c r="AK859" s="22">
        <f t="shared" si="171"/>
        <v>49160</v>
      </c>
      <c r="AL859" s="20" t="s">
        <v>679</v>
      </c>
      <c r="AM859" s="20">
        <f>$AJ859*VLOOKUP($AL859,Sheet2!$C$1:$D$66,2,FALSE)</f>
        <v>741.33800000000008</v>
      </c>
    </row>
    <row r="860" spans="1:39" x14ac:dyDescent="0.25">
      <c r="A860" s="1">
        <v>42494</v>
      </c>
      <c r="B860" s="2">
        <v>18597</v>
      </c>
      <c r="C860" s="3">
        <v>0</v>
      </c>
      <c r="D860" s="4">
        <v>2</v>
      </c>
      <c r="E860" s="5" t="s">
        <v>76</v>
      </c>
      <c r="F860" s="6">
        <v>303.49</v>
      </c>
      <c r="G860" s="7" t="s">
        <v>22</v>
      </c>
      <c r="H860" s="8" t="s">
        <v>23</v>
      </c>
      <c r="I860" s="9">
        <v>18.760000000000002</v>
      </c>
      <c r="J860" s="6">
        <v>0</v>
      </c>
      <c r="K860" s="6">
        <v>43.5</v>
      </c>
      <c r="L860" s="6">
        <v>544.04999999999995</v>
      </c>
      <c r="M860" s="6">
        <v>587.54999999999995</v>
      </c>
      <c r="N860" s="10" t="s">
        <v>74</v>
      </c>
      <c r="O860" s="10" t="s">
        <v>161</v>
      </c>
      <c r="P860" s="11" t="s">
        <v>32</v>
      </c>
      <c r="Q860" s="11" t="s">
        <v>73</v>
      </c>
      <c r="R860" s="1">
        <v>42370</v>
      </c>
      <c r="S860" s="1">
        <v>42593</v>
      </c>
      <c r="T860" s="12" t="s">
        <v>25</v>
      </c>
      <c r="U860" s="13" t="s">
        <v>273</v>
      </c>
      <c r="V860" s="13" t="s">
        <v>131</v>
      </c>
      <c r="W860" t="s">
        <v>193</v>
      </c>
      <c r="X860" s="16" t="str">
        <f t="shared" si="163"/>
        <v xml:space="preserve">Mediacom (Switzerland) - CHE - Emmi - 2016_Kaltbach_Online_Video_KW_14,_16,_18 - </v>
      </c>
      <c r="Y860" s="17" t="s">
        <v>410</v>
      </c>
      <c r="Z860" s="16" t="str">
        <f t="shared" si="164"/>
        <v>Mediacom (Switzerland)</v>
      </c>
      <c r="AA860" s="16" t="str">
        <f t="shared" si="165"/>
        <v>Mediacom (Switzerland) - CHE - Emmi</v>
      </c>
      <c r="AB860" s="16" t="str">
        <f t="shared" si="166"/>
        <v>Xaxis TV_XAXIS-XT-ROLLS-F</v>
      </c>
      <c r="AC860" s="16" t="str">
        <f>VLOOKUP($U860,Sheet3!$A$1:$D$438,3,FALSE)</f>
        <v>04.04.2016</v>
      </c>
      <c r="AD860" s="16" t="str">
        <f>VLOOKUP($U860,Sheet3!$A$1:$D$438,4,FALSE)</f>
        <v>08.05.2016</v>
      </c>
      <c r="AE860" s="20" t="str">
        <f t="shared" si="167"/>
        <v>Xaxis TV_XAXIS-XT-ROLLS-F_April 2016</v>
      </c>
      <c r="AF860" s="20" t="s">
        <v>816</v>
      </c>
      <c r="AG860" s="20" t="str">
        <f t="shared" si="168"/>
        <v>Xaxis TV</v>
      </c>
      <c r="AH860" s="20" t="s">
        <v>420</v>
      </c>
      <c r="AI860" s="21">
        <f t="shared" si="169"/>
        <v>29.000533049040509</v>
      </c>
      <c r="AJ860" s="21">
        <f t="shared" si="170"/>
        <v>544.04999999999995</v>
      </c>
      <c r="AK860" s="22">
        <f t="shared" si="171"/>
        <v>18760</v>
      </c>
      <c r="AL860" s="20" t="s">
        <v>679</v>
      </c>
      <c r="AM860" s="20">
        <f>$AJ860*VLOOKUP($AL860,Sheet2!$C$1:$D$66,2,FALSE)</f>
        <v>282.90600000000001</v>
      </c>
    </row>
    <row r="861" spans="1:39" x14ac:dyDescent="0.25">
      <c r="A861" s="1">
        <v>42494</v>
      </c>
      <c r="B861" s="2">
        <v>18598</v>
      </c>
      <c r="C861" s="3">
        <v>0</v>
      </c>
      <c r="D861" s="4">
        <v>1</v>
      </c>
      <c r="E861" s="5" t="s">
        <v>72</v>
      </c>
      <c r="F861" s="6">
        <v>949.38</v>
      </c>
      <c r="G861" s="7" t="s">
        <v>22</v>
      </c>
      <c r="H861" s="8" t="s">
        <v>23</v>
      </c>
      <c r="I861" s="9">
        <v>56.16</v>
      </c>
      <c r="J861" s="6">
        <v>0</v>
      </c>
      <c r="K861" s="6">
        <v>130.30000000000001</v>
      </c>
      <c r="L861" s="6">
        <v>1628.65</v>
      </c>
      <c r="M861" s="6">
        <v>1758.95</v>
      </c>
      <c r="N861" s="10" t="s">
        <v>74</v>
      </c>
      <c r="O861" s="10" t="s">
        <v>161</v>
      </c>
      <c r="P861" s="11" t="s">
        <v>32</v>
      </c>
      <c r="Q861" s="11" t="s">
        <v>73</v>
      </c>
      <c r="R861" s="1">
        <v>42370</v>
      </c>
      <c r="S861" s="1">
        <v>42593</v>
      </c>
      <c r="T861" s="12" t="s">
        <v>25</v>
      </c>
      <c r="U861" s="13" t="s">
        <v>274</v>
      </c>
      <c r="V861" s="13" t="s">
        <v>131</v>
      </c>
      <c r="W861" t="s">
        <v>193</v>
      </c>
      <c r="X861" s="16" t="str">
        <f t="shared" si="163"/>
        <v xml:space="preserve">Mediacom (Switzerland) - CHE - Emmi - 2016_ECL_Make_it_a_Yay_Day - </v>
      </c>
      <c r="Y861" s="17" t="s">
        <v>410</v>
      </c>
      <c r="Z861" s="16" t="str">
        <f t="shared" si="164"/>
        <v>Mediacom (Switzerland)</v>
      </c>
      <c r="AA861" s="16" t="str">
        <f t="shared" si="165"/>
        <v>Mediacom (Switzerland) - CHE - Emmi</v>
      </c>
      <c r="AB861" s="16" t="str">
        <f t="shared" si="166"/>
        <v>Xaxis TV_XAXIS-XT-ROLLS-D</v>
      </c>
      <c r="AC861" s="16" t="str">
        <f>VLOOKUP($U861,Sheet3!$A$1:$D$438,3,FALSE)</f>
        <v>18.04.2016</v>
      </c>
      <c r="AD861" s="16" t="str">
        <f>VLOOKUP($U861,Sheet3!$A$1:$D$438,4,FALSE)</f>
        <v>18.09.2016</v>
      </c>
      <c r="AE861" s="20" t="str">
        <f t="shared" si="167"/>
        <v>Xaxis TV_XAXIS-XT-ROLLS-D_April 2016</v>
      </c>
      <c r="AF861" s="20" t="s">
        <v>816</v>
      </c>
      <c r="AG861" s="20" t="str">
        <f t="shared" si="168"/>
        <v>Xaxis TV</v>
      </c>
      <c r="AH861" s="20" t="s">
        <v>420</v>
      </c>
      <c r="AI861" s="21">
        <f t="shared" si="169"/>
        <v>29.000178062678067</v>
      </c>
      <c r="AJ861" s="21">
        <f t="shared" si="170"/>
        <v>1628.65</v>
      </c>
      <c r="AK861" s="22">
        <f t="shared" si="171"/>
        <v>56160</v>
      </c>
      <c r="AL861" s="20" t="s">
        <v>679</v>
      </c>
      <c r="AM861" s="20">
        <f>$AJ861*VLOOKUP($AL861,Sheet2!$C$1:$D$66,2,FALSE)</f>
        <v>846.89800000000002</v>
      </c>
    </row>
    <row r="862" spans="1:39" x14ac:dyDescent="0.25">
      <c r="A862" s="1">
        <v>42494</v>
      </c>
      <c r="B862" s="2">
        <v>18598</v>
      </c>
      <c r="C862" s="3">
        <v>0</v>
      </c>
      <c r="D862" s="4">
        <v>2</v>
      </c>
      <c r="E862" s="5" t="s">
        <v>76</v>
      </c>
      <c r="F862" s="6">
        <v>86.81</v>
      </c>
      <c r="G862" s="7" t="s">
        <v>22</v>
      </c>
      <c r="H862" s="8" t="s">
        <v>23</v>
      </c>
      <c r="I862" s="9">
        <v>5.3659999999999997</v>
      </c>
      <c r="J862" s="6">
        <v>0</v>
      </c>
      <c r="K862" s="6">
        <v>12.45</v>
      </c>
      <c r="L862" s="6">
        <v>155.6</v>
      </c>
      <c r="M862" s="6">
        <v>168.05</v>
      </c>
      <c r="N862" s="10" t="s">
        <v>74</v>
      </c>
      <c r="O862" s="10" t="s">
        <v>161</v>
      </c>
      <c r="P862" s="11" t="s">
        <v>32</v>
      </c>
      <c r="Q862" s="11" t="s">
        <v>73</v>
      </c>
      <c r="R862" s="1">
        <v>42370</v>
      </c>
      <c r="S862" s="1">
        <v>42593</v>
      </c>
      <c r="T862" s="12" t="s">
        <v>25</v>
      </c>
      <c r="U862" s="13" t="s">
        <v>274</v>
      </c>
      <c r="V862" s="13" t="s">
        <v>131</v>
      </c>
      <c r="W862" t="s">
        <v>193</v>
      </c>
      <c r="X862" s="16" t="str">
        <f t="shared" si="163"/>
        <v xml:space="preserve">Mediacom (Switzerland) - CHE - Emmi - 2016_ECL_Make_it_a_Yay_Day - </v>
      </c>
      <c r="Y862" s="17" t="s">
        <v>410</v>
      </c>
      <c r="Z862" s="16" t="str">
        <f t="shared" si="164"/>
        <v>Mediacom (Switzerland)</v>
      </c>
      <c r="AA862" s="16" t="str">
        <f t="shared" si="165"/>
        <v>Mediacom (Switzerland) - CHE - Emmi</v>
      </c>
      <c r="AB862" s="16" t="str">
        <f t="shared" si="166"/>
        <v>Xaxis TV_XAXIS-XT-ROLLS-F</v>
      </c>
      <c r="AC862" s="16" t="str">
        <f>VLOOKUP($U862,Sheet3!$A$1:$D$438,3,FALSE)</f>
        <v>18.04.2016</v>
      </c>
      <c r="AD862" s="16" t="str">
        <f>VLOOKUP($U862,Sheet3!$A$1:$D$438,4,FALSE)</f>
        <v>18.09.2016</v>
      </c>
      <c r="AE862" s="20" t="str">
        <f t="shared" si="167"/>
        <v>Xaxis TV_XAXIS-XT-ROLLS-F_April 2016</v>
      </c>
      <c r="AF862" s="20" t="s">
        <v>816</v>
      </c>
      <c r="AG862" s="20" t="str">
        <f t="shared" si="168"/>
        <v>Xaxis TV</v>
      </c>
      <c r="AH862" s="20" t="s">
        <v>420</v>
      </c>
      <c r="AI862" s="21">
        <f t="shared" si="169"/>
        <v>28.997390980245992</v>
      </c>
      <c r="AJ862" s="21">
        <f t="shared" si="170"/>
        <v>155.6</v>
      </c>
      <c r="AK862" s="22">
        <f t="shared" si="171"/>
        <v>5366</v>
      </c>
      <c r="AL862" s="20" t="s">
        <v>679</v>
      </c>
      <c r="AM862" s="20">
        <f>$AJ862*VLOOKUP($AL862,Sheet2!$C$1:$D$66,2,FALSE)</f>
        <v>80.912000000000006</v>
      </c>
    </row>
    <row r="863" spans="1:39" x14ac:dyDescent="0.25">
      <c r="A863" s="1">
        <v>42494</v>
      </c>
      <c r="B863" s="2">
        <v>18599</v>
      </c>
      <c r="C863" s="3">
        <v>0</v>
      </c>
      <c r="D863" s="4">
        <v>1</v>
      </c>
      <c r="E863" s="5" t="s">
        <v>83</v>
      </c>
      <c r="F863" s="6">
        <v>0</v>
      </c>
      <c r="G863" s="7" t="s">
        <v>22</v>
      </c>
      <c r="H863" s="8" t="s">
        <v>23</v>
      </c>
      <c r="I863" s="9">
        <v>1</v>
      </c>
      <c r="J863" s="6">
        <v>0</v>
      </c>
      <c r="K863" s="6">
        <v>1240</v>
      </c>
      <c r="L863" s="6">
        <v>15500</v>
      </c>
      <c r="M863" s="6">
        <v>16740</v>
      </c>
      <c r="N863" s="10" t="s">
        <v>95</v>
      </c>
      <c r="O863" s="10" t="s">
        <v>161</v>
      </c>
      <c r="P863" s="11" t="s">
        <v>32</v>
      </c>
      <c r="Q863" s="11" t="s">
        <v>84</v>
      </c>
      <c r="R863" s="1">
        <v>42370</v>
      </c>
      <c r="S863" s="1">
        <v>42593</v>
      </c>
      <c r="T863" s="12" t="s">
        <v>25</v>
      </c>
      <c r="U863" s="13" t="s">
        <v>290</v>
      </c>
      <c r="V863" s="13" t="s">
        <v>131</v>
      </c>
      <c r="W863" t="s">
        <v>195</v>
      </c>
      <c r="X863" s="16" t="str">
        <f t="shared" si="163"/>
        <v xml:space="preserve">Mediacom (Switzerland) - CHE - Ikea - 2016_April_News_Masthead_13/04 - </v>
      </c>
      <c r="Y863" s="17" t="s">
        <v>410</v>
      </c>
      <c r="Z863" s="16" t="str">
        <f t="shared" si="164"/>
        <v>Mediacom (Switzerland)</v>
      </c>
      <c r="AA863" s="16" t="str">
        <f t="shared" si="165"/>
        <v>Mediacom (Switzerland) - CHE - Ikea</v>
      </c>
      <c r="AB863" s="16" t="str">
        <f t="shared" si="166"/>
        <v>Xaxis Masthead_XAXIS-MH-RICH MEDIA</v>
      </c>
      <c r="AC863" s="16" t="str">
        <f>VLOOKUP($U863,Sheet3!$A$1:$D$438,3,FALSE)</f>
        <v>13.04.2016</v>
      </c>
      <c r="AD863" s="16" t="str">
        <f>VLOOKUP($U863,Sheet3!$A$1:$D$438,4,FALSE)</f>
        <v>13.04.2016</v>
      </c>
      <c r="AE863" s="20" t="str">
        <f t="shared" si="167"/>
        <v>Xaxis Masthead_XAXIS-MH-RICH MEDIA_April 2016</v>
      </c>
      <c r="AF863" s="20" t="s">
        <v>415</v>
      </c>
      <c r="AG863" s="20" t="str">
        <f t="shared" si="168"/>
        <v>Xaxis Masthead</v>
      </c>
      <c r="AH863" s="20" t="s">
        <v>426</v>
      </c>
      <c r="AI863" s="21">
        <f t="shared" ref="AI863" si="172">(AJ863/AK863)</f>
        <v>15500</v>
      </c>
      <c r="AJ863" s="21">
        <f t="shared" ref="AJ863:AJ864" si="173">L863</f>
        <v>15500</v>
      </c>
      <c r="AK863" s="22">
        <f t="shared" ref="AK863" si="174">I863</f>
        <v>1</v>
      </c>
      <c r="AL863" s="20" t="s">
        <v>684</v>
      </c>
      <c r="AM863" s="20">
        <f>$AJ863*VLOOKUP($AL863,Sheet2!$C$1:$D$66,2,FALSE)</f>
        <v>13562</v>
      </c>
    </row>
    <row r="864" spans="1:39" x14ac:dyDescent="0.25">
      <c r="A864" s="1">
        <v>42494</v>
      </c>
      <c r="B864" s="2">
        <v>18601</v>
      </c>
      <c r="C864" s="3">
        <v>0</v>
      </c>
      <c r="D864" s="4">
        <v>7</v>
      </c>
      <c r="E864" s="5" t="s">
        <v>72</v>
      </c>
      <c r="F864" s="6">
        <v>5291.74</v>
      </c>
      <c r="G864" s="7" t="s">
        <v>22</v>
      </c>
      <c r="H864" s="8" t="s">
        <v>23</v>
      </c>
      <c r="I864" s="9">
        <v>313.02800000000002</v>
      </c>
      <c r="J864" s="6">
        <v>0</v>
      </c>
      <c r="K864" s="6">
        <v>826.4</v>
      </c>
      <c r="L864" s="6">
        <v>10329.9</v>
      </c>
      <c r="M864" s="6">
        <v>11156.3</v>
      </c>
      <c r="N864" s="10" t="s">
        <v>95</v>
      </c>
      <c r="O864" s="10" t="s">
        <v>161</v>
      </c>
      <c r="P864" s="11" t="s">
        <v>32</v>
      </c>
      <c r="Q864" s="11" t="s">
        <v>73</v>
      </c>
      <c r="R864" s="1">
        <v>42370</v>
      </c>
      <c r="S864" s="1">
        <v>42593</v>
      </c>
      <c r="T864" s="12" t="s">
        <v>25</v>
      </c>
      <c r="U864" s="13" t="s">
        <v>129</v>
      </c>
      <c r="V864" s="13" t="s">
        <v>131</v>
      </c>
      <c r="W864" t="s">
        <v>195</v>
      </c>
      <c r="X864" s="16" t="str">
        <f t="shared" si="163"/>
        <v xml:space="preserve">Mediacom (Switzerland) - CHE - Ikea - 2016_PAX - </v>
      </c>
      <c r="Y864" s="17" t="s">
        <v>410</v>
      </c>
      <c r="Z864" s="16" t="str">
        <f t="shared" si="164"/>
        <v>Mediacom (Switzerland)</v>
      </c>
      <c r="AA864" s="16" t="str">
        <f t="shared" si="165"/>
        <v>Mediacom (Switzerland) - CHE - Ikea</v>
      </c>
      <c r="AB864" s="16" t="str">
        <f t="shared" si="166"/>
        <v>Xaxis TV_XAXIS-XT-ROLLS-D</v>
      </c>
      <c r="AC864" s="16" t="str">
        <f>VLOOKUP($U864,Sheet3!$A$1:$D$438,3,FALSE)</f>
        <v>14.03.2016</v>
      </c>
      <c r="AD864" s="16" t="str">
        <f>VLOOKUP($U864,Sheet3!$A$1:$D$438,4,FALSE)</f>
        <v>10.04.2016</v>
      </c>
      <c r="AE864" s="20" t="str">
        <f t="shared" si="167"/>
        <v>Xaxis TV_XAXIS-XT-ROLLS-D_April 2016</v>
      </c>
      <c r="AF864" s="20" t="s">
        <v>816</v>
      </c>
      <c r="AG864" s="20" t="str">
        <f t="shared" si="168"/>
        <v>Xaxis TV</v>
      </c>
      <c r="AH864" s="20" t="s">
        <v>420</v>
      </c>
      <c r="AI864" s="21">
        <f t="shared" ref="AI864" si="175">(AJ864/AK864)*1000</f>
        <v>32.999923329542398</v>
      </c>
      <c r="AJ864" s="21">
        <f t="shared" si="173"/>
        <v>10329.9</v>
      </c>
      <c r="AK864" s="22">
        <f t="shared" ref="AK864" si="176">I864*1000</f>
        <v>313028</v>
      </c>
      <c r="AL864" s="20" t="s">
        <v>679</v>
      </c>
      <c r="AM864" s="20">
        <f>$AJ864*VLOOKUP($AL864,Sheet2!$C$1:$D$66,2,FALSE)</f>
        <v>5371.5479999999998</v>
      </c>
    </row>
    <row r="865" spans="1:39" x14ac:dyDescent="0.25">
      <c r="A865" s="1">
        <v>42494</v>
      </c>
      <c r="B865" s="2">
        <v>18601</v>
      </c>
      <c r="C865" s="3">
        <v>0</v>
      </c>
      <c r="D865" s="4">
        <v>8</v>
      </c>
      <c r="E865" s="5" t="s">
        <v>76</v>
      </c>
      <c r="F865" s="6">
        <v>1304.72</v>
      </c>
      <c r="G865" s="7" t="s">
        <v>22</v>
      </c>
      <c r="H865" s="8" t="s">
        <v>23</v>
      </c>
      <c r="I865" s="9">
        <v>80.650999999999996</v>
      </c>
      <c r="J865" s="6">
        <v>0</v>
      </c>
      <c r="K865" s="6">
        <v>212.9</v>
      </c>
      <c r="L865" s="6">
        <v>2661.5</v>
      </c>
      <c r="M865" s="6">
        <v>2874.4</v>
      </c>
      <c r="N865" s="10" t="s">
        <v>95</v>
      </c>
      <c r="O865" s="10" t="s">
        <v>161</v>
      </c>
      <c r="P865" s="11" t="s">
        <v>32</v>
      </c>
      <c r="Q865" s="11" t="s">
        <v>73</v>
      </c>
      <c r="R865" s="1">
        <v>42370</v>
      </c>
      <c r="S865" s="1">
        <v>42593</v>
      </c>
      <c r="T865" s="12" t="s">
        <v>25</v>
      </c>
      <c r="U865" s="13" t="s">
        <v>129</v>
      </c>
      <c r="V865" s="13" t="s">
        <v>131</v>
      </c>
      <c r="W865" t="s">
        <v>195</v>
      </c>
      <c r="X865" s="16" t="str">
        <f t="shared" si="163"/>
        <v xml:space="preserve">Mediacom (Switzerland) - CHE - Ikea - 2016_PAX - </v>
      </c>
      <c r="Y865" s="17" t="s">
        <v>410</v>
      </c>
      <c r="Z865" s="16" t="str">
        <f t="shared" si="164"/>
        <v>Mediacom (Switzerland)</v>
      </c>
      <c r="AA865" s="16" t="str">
        <f t="shared" si="165"/>
        <v>Mediacom (Switzerland) - CHE - Ikea</v>
      </c>
      <c r="AB865" s="16" t="str">
        <f t="shared" si="166"/>
        <v>Xaxis TV_XAXIS-XT-ROLLS-F</v>
      </c>
      <c r="AC865" s="16" t="str">
        <f>VLOOKUP($U865,Sheet3!$A$1:$D$438,3,FALSE)</f>
        <v>14.03.2016</v>
      </c>
      <c r="AD865" s="16" t="str">
        <f>VLOOKUP($U865,Sheet3!$A$1:$D$438,4,FALSE)</f>
        <v>10.04.2016</v>
      </c>
      <c r="AE865" s="20" t="str">
        <f t="shared" si="167"/>
        <v>Xaxis TV_XAXIS-XT-ROLLS-F_April 2016</v>
      </c>
      <c r="AF865" s="20" t="s">
        <v>816</v>
      </c>
      <c r="AG865" s="20" t="str">
        <f t="shared" si="168"/>
        <v>Xaxis TV</v>
      </c>
      <c r="AH865" s="20" t="s">
        <v>420</v>
      </c>
      <c r="AI865" s="21">
        <f t="shared" ref="AI865:AI924" si="177">(AJ865/AK865)*1000</f>
        <v>33.000210784739188</v>
      </c>
      <c r="AJ865" s="21">
        <f t="shared" ref="AJ865:AJ924" si="178">L865</f>
        <v>2661.5</v>
      </c>
      <c r="AK865" s="22">
        <f t="shared" ref="AK865:AK924" si="179">I865*1000</f>
        <v>80651</v>
      </c>
      <c r="AL865" s="20" t="s">
        <v>679</v>
      </c>
      <c r="AM865" s="20">
        <f>$AJ865*VLOOKUP($AL865,Sheet2!$C$1:$D$66,2,FALSE)</f>
        <v>1383.98</v>
      </c>
    </row>
    <row r="866" spans="1:39" x14ac:dyDescent="0.25">
      <c r="A866" s="1">
        <v>42494</v>
      </c>
      <c r="B866" s="2">
        <v>18601</v>
      </c>
      <c r="C866" s="3">
        <v>0</v>
      </c>
      <c r="D866" s="4">
        <v>9</v>
      </c>
      <c r="E866" s="5" t="s">
        <v>77</v>
      </c>
      <c r="F866" s="6">
        <v>352.97</v>
      </c>
      <c r="G866" s="7" t="s">
        <v>22</v>
      </c>
      <c r="H866" s="8" t="s">
        <v>23</v>
      </c>
      <c r="I866" s="9">
        <v>21.622</v>
      </c>
      <c r="J866" s="6">
        <v>0</v>
      </c>
      <c r="K866" s="6">
        <v>57.1</v>
      </c>
      <c r="L866" s="6">
        <v>713.55</v>
      </c>
      <c r="M866" s="6">
        <v>770.65</v>
      </c>
      <c r="N866" s="10" t="s">
        <v>95</v>
      </c>
      <c r="O866" s="10" t="s">
        <v>161</v>
      </c>
      <c r="P866" s="11" t="s">
        <v>32</v>
      </c>
      <c r="Q866" s="11" t="s">
        <v>73</v>
      </c>
      <c r="R866" s="1">
        <v>42370</v>
      </c>
      <c r="S866" s="1">
        <v>42593</v>
      </c>
      <c r="T866" s="12" t="s">
        <v>25</v>
      </c>
      <c r="U866" s="13" t="s">
        <v>129</v>
      </c>
      <c r="V866" s="13" t="s">
        <v>131</v>
      </c>
      <c r="W866" t="s">
        <v>195</v>
      </c>
      <c r="X866" s="16" t="str">
        <f t="shared" si="163"/>
        <v xml:space="preserve">Mediacom (Switzerland) - CHE - Ikea - 2016_PAX - </v>
      </c>
      <c r="Y866" s="17" t="s">
        <v>410</v>
      </c>
      <c r="Z866" s="16" t="str">
        <f t="shared" si="164"/>
        <v>Mediacom (Switzerland)</v>
      </c>
      <c r="AA866" s="16" t="str">
        <f t="shared" si="165"/>
        <v>Mediacom (Switzerland) - CHE - Ikea</v>
      </c>
      <c r="AB866" s="16" t="str">
        <f t="shared" si="166"/>
        <v>Xaxis TV_XAXIS-XT-ROLLS-I</v>
      </c>
      <c r="AC866" s="16" t="str">
        <f>VLOOKUP($U866,Sheet3!$A$1:$D$438,3,FALSE)</f>
        <v>14.03.2016</v>
      </c>
      <c r="AD866" s="16" t="str">
        <f>VLOOKUP($U866,Sheet3!$A$1:$D$438,4,FALSE)</f>
        <v>10.04.2016</v>
      </c>
      <c r="AE866" s="20" t="str">
        <f t="shared" si="167"/>
        <v>Xaxis TV_XAXIS-XT-ROLLS-I_April 2016</v>
      </c>
      <c r="AF866" s="20" t="s">
        <v>816</v>
      </c>
      <c r="AG866" s="20" t="str">
        <f t="shared" si="168"/>
        <v>Xaxis TV</v>
      </c>
      <c r="AH866" s="20" t="s">
        <v>420</v>
      </c>
      <c r="AI866" s="21">
        <f t="shared" si="177"/>
        <v>33.001109980575336</v>
      </c>
      <c r="AJ866" s="21">
        <f t="shared" si="178"/>
        <v>713.55</v>
      </c>
      <c r="AK866" s="22">
        <f t="shared" si="179"/>
        <v>21622</v>
      </c>
      <c r="AL866" s="20" t="s">
        <v>679</v>
      </c>
      <c r="AM866" s="20">
        <f>$AJ866*VLOOKUP($AL866,Sheet2!$C$1:$D$66,2,FALSE)</f>
        <v>371.04599999999999</v>
      </c>
    </row>
    <row r="867" spans="1:39" x14ac:dyDescent="0.25">
      <c r="A867" s="1">
        <v>42494</v>
      </c>
      <c r="B867" s="2">
        <v>18601</v>
      </c>
      <c r="C867" s="3">
        <v>0</v>
      </c>
      <c r="D867" s="4">
        <v>1</v>
      </c>
      <c r="E867" s="5" t="s">
        <v>65</v>
      </c>
      <c r="F867" s="6">
        <v>1681.09</v>
      </c>
      <c r="G867" s="7" t="s">
        <v>22</v>
      </c>
      <c r="H867" s="8" t="s">
        <v>23</v>
      </c>
      <c r="I867" s="9">
        <v>226.803</v>
      </c>
      <c r="J867" s="6">
        <v>0</v>
      </c>
      <c r="K867" s="6">
        <v>508.05</v>
      </c>
      <c r="L867" s="6">
        <v>6350.5</v>
      </c>
      <c r="M867" s="6">
        <v>6858.55</v>
      </c>
      <c r="N867" s="10" t="s">
        <v>95</v>
      </c>
      <c r="O867" s="10" t="s">
        <v>161</v>
      </c>
      <c r="P867" s="11" t="s">
        <v>32</v>
      </c>
      <c r="Q867" s="11" t="s">
        <v>52</v>
      </c>
      <c r="R867" s="1">
        <v>42370</v>
      </c>
      <c r="S867" s="1">
        <v>42593</v>
      </c>
      <c r="T867" s="12" t="s">
        <v>25</v>
      </c>
      <c r="U867" s="13" t="s">
        <v>129</v>
      </c>
      <c r="V867" s="13" t="s">
        <v>131</v>
      </c>
      <c r="W867" t="s">
        <v>195</v>
      </c>
      <c r="X867" s="16" t="str">
        <f t="shared" si="163"/>
        <v xml:space="preserve">Mediacom (Switzerland) - CHE - Ikea - 2016_PAX - </v>
      </c>
      <c r="Y867" s="17" t="s">
        <v>410</v>
      </c>
      <c r="Z867" s="16" t="str">
        <f t="shared" si="164"/>
        <v>Mediacom (Switzerland)</v>
      </c>
      <c r="AA867" s="16" t="str">
        <f t="shared" si="165"/>
        <v>Mediacom (Switzerland) - CHE - Ikea</v>
      </c>
      <c r="AB867" s="16" t="str">
        <f t="shared" si="166"/>
        <v>Xaxis Premium_XAXIS-XP-WB-D</v>
      </c>
      <c r="AC867" s="16" t="str">
        <f>VLOOKUP($U867,Sheet3!$A$1:$D$438,3,FALSE)</f>
        <v>14.03.2016</v>
      </c>
      <c r="AD867" s="16" t="str">
        <f>VLOOKUP($U867,Sheet3!$A$1:$D$438,4,FALSE)</f>
        <v>10.04.2016</v>
      </c>
      <c r="AE867" s="20" t="str">
        <f t="shared" si="167"/>
        <v>Xaxis Premium_XAXIS-XP-WB-D_April 2016</v>
      </c>
      <c r="AF867" s="20" t="s">
        <v>415</v>
      </c>
      <c r="AG867" s="20" t="str">
        <f t="shared" si="168"/>
        <v>Xaxis Premium</v>
      </c>
      <c r="AH867" s="20" t="s">
        <v>420</v>
      </c>
      <c r="AI867" s="21">
        <f t="shared" si="177"/>
        <v>28.000070545804068</v>
      </c>
      <c r="AJ867" s="21">
        <f t="shared" si="178"/>
        <v>6350.5</v>
      </c>
      <c r="AK867" s="22">
        <f t="shared" si="179"/>
        <v>226803</v>
      </c>
      <c r="AL867" s="20" t="s">
        <v>677</v>
      </c>
      <c r="AM867" s="20">
        <f>$AJ867*VLOOKUP($AL867,Sheet2!$C$1:$D$66,2,FALSE)</f>
        <v>3143.9337688739511</v>
      </c>
    </row>
    <row r="868" spans="1:39" x14ac:dyDescent="0.25">
      <c r="A868" s="1">
        <v>42494</v>
      </c>
      <c r="B868" s="2">
        <v>18601</v>
      </c>
      <c r="C868" s="3">
        <v>0</v>
      </c>
      <c r="D868" s="4">
        <v>4</v>
      </c>
      <c r="E868" s="5" t="s">
        <v>65</v>
      </c>
      <c r="F868" s="6">
        <v>970.25</v>
      </c>
      <c r="G868" s="7" t="s">
        <v>22</v>
      </c>
      <c r="H868" s="8" t="s">
        <v>23</v>
      </c>
      <c r="I868" s="9">
        <v>130.90100000000001</v>
      </c>
      <c r="J868" s="6">
        <v>0</v>
      </c>
      <c r="K868" s="6">
        <v>293.2</v>
      </c>
      <c r="L868" s="6">
        <v>3665.25</v>
      </c>
      <c r="M868" s="6">
        <v>3958.45</v>
      </c>
      <c r="N868" s="10" t="s">
        <v>95</v>
      </c>
      <c r="O868" s="10" t="s">
        <v>161</v>
      </c>
      <c r="P868" s="11" t="s">
        <v>32</v>
      </c>
      <c r="Q868" s="11" t="s">
        <v>52</v>
      </c>
      <c r="R868" s="1">
        <v>42370</v>
      </c>
      <c r="S868" s="1">
        <v>42593</v>
      </c>
      <c r="T868" s="12" t="s">
        <v>25</v>
      </c>
      <c r="U868" s="13" t="s">
        <v>129</v>
      </c>
      <c r="V868" s="13" t="s">
        <v>131</v>
      </c>
      <c r="W868" t="s">
        <v>195</v>
      </c>
      <c r="X868" s="16" t="str">
        <f t="shared" si="163"/>
        <v xml:space="preserve">Mediacom (Switzerland) - CHE - Ikea - 2016_PAX - </v>
      </c>
      <c r="Y868" s="17" t="s">
        <v>410</v>
      </c>
      <c r="Z868" s="16" t="str">
        <f t="shared" si="164"/>
        <v>Mediacom (Switzerland)</v>
      </c>
      <c r="AA868" s="16" t="str">
        <f t="shared" si="165"/>
        <v>Mediacom (Switzerland) - CHE - Ikea</v>
      </c>
      <c r="AB868" s="16" t="str">
        <f t="shared" si="166"/>
        <v>Xaxis Premium_XAXIS-XP-WB-D</v>
      </c>
      <c r="AC868" s="16" t="str">
        <f>VLOOKUP($U868,Sheet3!$A$1:$D$438,3,FALSE)</f>
        <v>14.03.2016</v>
      </c>
      <c r="AD868" s="16" t="str">
        <f>VLOOKUP($U868,Sheet3!$A$1:$D$438,4,FALSE)</f>
        <v>10.04.2016</v>
      </c>
      <c r="AE868" s="20" t="str">
        <f t="shared" si="167"/>
        <v>Xaxis Premium_XAXIS-XP-WB-D_April 2016</v>
      </c>
      <c r="AF868" s="20" t="s">
        <v>415</v>
      </c>
      <c r="AG868" s="20" t="str">
        <f t="shared" si="168"/>
        <v>Xaxis Premium</v>
      </c>
      <c r="AH868" s="20" t="s">
        <v>420</v>
      </c>
      <c r="AI868" s="21">
        <f t="shared" si="177"/>
        <v>28.000168065942962</v>
      </c>
      <c r="AJ868" s="21">
        <f t="shared" si="178"/>
        <v>3665.25</v>
      </c>
      <c r="AK868" s="22">
        <f t="shared" si="179"/>
        <v>130901.00000000001</v>
      </c>
      <c r="AL868" s="20" t="s">
        <v>677</v>
      </c>
      <c r="AM868" s="20">
        <f>$AJ868*VLOOKUP($AL868,Sheet2!$C$1:$D$66,2,FALSE)</f>
        <v>1814.5505466286513</v>
      </c>
    </row>
    <row r="869" spans="1:39" x14ac:dyDescent="0.25">
      <c r="A869" s="1">
        <v>42494</v>
      </c>
      <c r="B869" s="2">
        <v>18601</v>
      </c>
      <c r="C869" s="3">
        <v>0</v>
      </c>
      <c r="D869" s="4">
        <v>2</v>
      </c>
      <c r="E869" s="5" t="s">
        <v>69</v>
      </c>
      <c r="F869" s="6">
        <v>592.6</v>
      </c>
      <c r="G869" s="7" t="s">
        <v>22</v>
      </c>
      <c r="H869" s="8" t="s">
        <v>23</v>
      </c>
      <c r="I869" s="9">
        <v>98.518000000000001</v>
      </c>
      <c r="J869" s="6">
        <v>0</v>
      </c>
      <c r="K869" s="6">
        <v>220.7</v>
      </c>
      <c r="L869" s="6">
        <v>2758.5</v>
      </c>
      <c r="M869" s="6">
        <v>2979.2</v>
      </c>
      <c r="N869" s="10" t="s">
        <v>95</v>
      </c>
      <c r="O869" s="10" t="s">
        <v>161</v>
      </c>
      <c r="P869" s="11" t="s">
        <v>32</v>
      </c>
      <c r="Q869" s="11" t="s">
        <v>52</v>
      </c>
      <c r="R869" s="1">
        <v>42370</v>
      </c>
      <c r="S869" s="1">
        <v>42593</v>
      </c>
      <c r="T869" s="12" t="s">
        <v>25</v>
      </c>
      <c r="U869" s="13" t="s">
        <v>129</v>
      </c>
      <c r="V869" s="13" t="s">
        <v>131</v>
      </c>
      <c r="W869" t="s">
        <v>195</v>
      </c>
      <c r="X869" s="16" t="str">
        <f t="shared" si="163"/>
        <v xml:space="preserve">Mediacom (Switzerland) - CHE - Ikea - 2016_PAX - </v>
      </c>
      <c r="Y869" s="17" t="s">
        <v>410</v>
      </c>
      <c r="Z869" s="16" t="str">
        <f t="shared" si="164"/>
        <v>Mediacom (Switzerland)</v>
      </c>
      <c r="AA869" s="16" t="str">
        <f t="shared" si="165"/>
        <v>Mediacom (Switzerland) - CHE - Ikea</v>
      </c>
      <c r="AB869" s="16" t="str">
        <f t="shared" si="166"/>
        <v>Xaxis Premium_XAXIS-XP-WB-F</v>
      </c>
      <c r="AC869" s="16" t="str">
        <f>VLOOKUP($U869,Sheet3!$A$1:$D$438,3,FALSE)</f>
        <v>14.03.2016</v>
      </c>
      <c r="AD869" s="16" t="str">
        <f>VLOOKUP($U869,Sheet3!$A$1:$D$438,4,FALSE)</f>
        <v>10.04.2016</v>
      </c>
      <c r="AE869" s="20" t="str">
        <f t="shared" si="167"/>
        <v>Xaxis Premium_XAXIS-XP-WB-F_April 2016</v>
      </c>
      <c r="AF869" s="20" t="s">
        <v>415</v>
      </c>
      <c r="AG869" s="20" t="str">
        <f t="shared" si="168"/>
        <v>Xaxis Premium</v>
      </c>
      <c r="AH869" s="20" t="s">
        <v>420</v>
      </c>
      <c r="AI869" s="21">
        <f t="shared" si="177"/>
        <v>27.999959398282549</v>
      </c>
      <c r="AJ869" s="21">
        <f t="shared" si="178"/>
        <v>2758.5</v>
      </c>
      <c r="AK869" s="22">
        <f t="shared" si="179"/>
        <v>98518</v>
      </c>
      <c r="AL869" s="20" t="s">
        <v>677</v>
      </c>
      <c r="AM869" s="20">
        <f>$AJ869*VLOOKUP($AL869,Sheet2!$C$1:$D$66,2,FALSE)</f>
        <v>1365.6470043994636</v>
      </c>
    </row>
    <row r="870" spans="1:39" x14ac:dyDescent="0.25">
      <c r="A870" s="1">
        <v>42494</v>
      </c>
      <c r="B870" s="2">
        <v>18601</v>
      </c>
      <c r="C870" s="3">
        <v>0</v>
      </c>
      <c r="D870" s="4">
        <v>5</v>
      </c>
      <c r="E870" s="5" t="s">
        <v>69</v>
      </c>
      <c r="F870" s="6">
        <v>405.82</v>
      </c>
      <c r="G870" s="7" t="s">
        <v>22</v>
      </c>
      <c r="H870" s="8" t="s">
        <v>23</v>
      </c>
      <c r="I870" s="9">
        <v>67.466999999999999</v>
      </c>
      <c r="J870" s="6">
        <v>0</v>
      </c>
      <c r="K870" s="6">
        <v>151.15</v>
      </c>
      <c r="L870" s="6">
        <v>1889.1</v>
      </c>
      <c r="M870" s="6">
        <v>2040.25</v>
      </c>
      <c r="N870" s="10" t="s">
        <v>95</v>
      </c>
      <c r="O870" s="10" t="s">
        <v>161</v>
      </c>
      <c r="P870" s="11" t="s">
        <v>32</v>
      </c>
      <c r="Q870" s="11" t="s">
        <v>52</v>
      </c>
      <c r="R870" s="1">
        <v>42370</v>
      </c>
      <c r="S870" s="1">
        <v>42593</v>
      </c>
      <c r="T870" s="12" t="s">
        <v>25</v>
      </c>
      <c r="U870" s="13" t="s">
        <v>129</v>
      </c>
      <c r="V870" s="13" t="s">
        <v>131</v>
      </c>
      <c r="W870" t="s">
        <v>195</v>
      </c>
      <c r="X870" s="16" t="str">
        <f t="shared" si="163"/>
        <v xml:space="preserve">Mediacom (Switzerland) - CHE - Ikea - 2016_PAX - </v>
      </c>
      <c r="Y870" s="17" t="s">
        <v>410</v>
      </c>
      <c r="Z870" s="16" t="str">
        <f t="shared" si="164"/>
        <v>Mediacom (Switzerland)</v>
      </c>
      <c r="AA870" s="16" t="str">
        <f t="shared" si="165"/>
        <v>Mediacom (Switzerland) - CHE - Ikea</v>
      </c>
      <c r="AB870" s="16" t="str">
        <f t="shared" si="166"/>
        <v>Xaxis Premium_XAXIS-XP-WB-F</v>
      </c>
      <c r="AC870" s="16" t="str">
        <f>VLOOKUP($U870,Sheet3!$A$1:$D$438,3,FALSE)</f>
        <v>14.03.2016</v>
      </c>
      <c r="AD870" s="16" t="str">
        <f>VLOOKUP($U870,Sheet3!$A$1:$D$438,4,FALSE)</f>
        <v>10.04.2016</v>
      </c>
      <c r="AE870" s="20" t="str">
        <f t="shared" si="167"/>
        <v>Xaxis Premium_XAXIS-XP-WB-F_April 2016</v>
      </c>
      <c r="AF870" s="20" t="s">
        <v>415</v>
      </c>
      <c r="AG870" s="20" t="str">
        <f t="shared" si="168"/>
        <v>Xaxis Premium</v>
      </c>
      <c r="AH870" s="20" t="s">
        <v>420</v>
      </c>
      <c r="AI870" s="21">
        <f t="shared" si="177"/>
        <v>28.000355729467739</v>
      </c>
      <c r="AJ870" s="21">
        <f t="shared" si="178"/>
        <v>1889.1</v>
      </c>
      <c r="AK870" s="22">
        <f t="shared" si="179"/>
        <v>67467</v>
      </c>
      <c r="AL870" s="20" t="s">
        <v>677</v>
      </c>
      <c r="AM870" s="20">
        <f>$AJ870*VLOOKUP($AL870,Sheet2!$C$1:$D$66,2,FALSE)</f>
        <v>935.23427805366202</v>
      </c>
    </row>
    <row r="871" spans="1:39" x14ac:dyDescent="0.25">
      <c r="A871" s="1">
        <v>42494</v>
      </c>
      <c r="B871" s="2">
        <v>18601</v>
      </c>
      <c r="C871" s="3">
        <v>0</v>
      </c>
      <c r="D871" s="4">
        <v>3</v>
      </c>
      <c r="E871" s="5" t="s">
        <v>70</v>
      </c>
      <c r="F871" s="6">
        <v>125.64</v>
      </c>
      <c r="G871" s="7" t="s">
        <v>22</v>
      </c>
      <c r="H871" s="8" t="s">
        <v>23</v>
      </c>
      <c r="I871" s="9">
        <v>22.173999999999999</v>
      </c>
      <c r="J871" s="6">
        <v>0</v>
      </c>
      <c r="K871" s="6">
        <v>49.65</v>
      </c>
      <c r="L871" s="6">
        <v>620.85</v>
      </c>
      <c r="M871" s="6">
        <v>670.5</v>
      </c>
      <c r="N871" s="10" t="s">
        <v>95</v>
      </c>
      <c r="O871" s="10" t="s">
        <v>161</v>
      </c>
      <c r="P871" s="11" t="s">
        <v>32</v>
      </c>
      <c r="Q871" s="11" t="s">
        <v>52</v>
      </c>
      <c r="R871" s="1">
        <v>42370</v>
      </c>
      <c r="S871" s="1">
        <v>42593</v>
      </c>
      <c r="T871" s="12" t="s">
        <v>25</v>
      </c>
      <c r="U871" s="13" t="s">
        <v>129</v>
      </c>
      <c r="V871" s="13" t="s">
        <v>131</v>
      </c>
      <c r="W871" t="s">
        <v>195</v>
      </c>
      <c r="X871" s="16" t="str">
        <f t="shared" si="163"/>
        <v xml:space="preserve">Mediacom (Switzerland) - CHE - Ikea - 2016_PAX - </v>
      </c>
      <c r="Y871" s="17" t="s">
        <v>410</v>
      </c>
      <c r="Z871" s="16" t="str">
        <f t="shared" si="164"/>
        <v>Mediacom (Switzerland)</v>
      </c>
      <c r="AA871" s="16" t="str">
        <f t="shared" si="165"/>
        <v>Mediacom (Switzerland) - CHE - Ikea</v>
      </c>
      <c r="AB871" s="16" t="str">
        <f t="shared" si="166"/>
        <v>Xaxis Premium_XAXIS-XP-WB-I</v>
      </c>
      <c r="AC871" s="16" t="str">
        <f>VLOOKUP($U871,Sheet3!$A$1:$D$438,3,FALSE)</f>
        <v>14.03.2016</v>
      </c>
      <c r="AD871" s="16" t="str">
        <f>VLOOKUP($U871,Sheet3!$A$1:$D$438,4,FALSE)</f>
        <v>10.04.2016</v>
      </c>
      <c r="AE871" s="20" t="str">
        <f t="shared" si="167"/>
        <v>Xaxis Premium_XAXIS-XP-WB-I_April 2016</v>
      </c>
      <c r="AF871" s="20" t="s">
        <v>415</v>
      </c>
      <c r="AG871" s="20" t="str">
        <f t="shared" si="168"/>
        <v>Xaxis Premium</v>
      </c>
      <c r="AH871" s="20" t="s">
        <v>420</v>
      </c>
      <c r="AI871" s="21">
        <f t="shared" si="177"/>
        <v>27.99900784702805</v>
      </c>
      <c r="AJ871" s="21">
        <f t="shared" si="178"/>
        <v>620.85</v>
      </c>
      <c r="AK871" s="22">
        <f t="shared" si="179"/>
        <v>22174</v>
      </c>
      <c r="AL871" s="20" t="s">
        <v>677</v>
      </c>
      <c r="AM871" s="20">
        <f>$AJ871*VLOOKUP($AL871,Sheet2!$C$1:$D$66,2,FALSE)</f>
        <v>307.36340137082004</v>
      </c>
    </row>
    <row r="872" spans="1:39" x14ac:dyDescent="0.25">
      <c r="A872" s="1">
        <v>42494</v>
      </c>
      <c r="B872" s="2">
        <v>18601</v>
      </c>
      <c r="C872" s="3">
        <v>0</v>
      </c>
      <c r="D872" s="4">
        <v>6</v>
      </c>
      <c r="E872" s="5" t="s">
        <v>70</v>
      </c>
      <c r="F872" s="6">
        <v>108.74</v>
      </c>
      <c r="G872" s="7" t="s">
        <v>22</v>
      </c>
      <c r="H872" s="8" t="s">
        <v>23</v>
      </c>
      <c r="I872" s="9">
        <v>19.192</v>
      </c>
      <c r="J872" s="6">
        <v>0</v>
      </c>
      <c r="K872" s="6">
        <v>43</v>
      </c>
      <c r="L872" s="6">
        <v>537.4</v>
      </c>
      <c r="M872" s="6">
        <v>580.4</v>
      </c>
      <c r="N872" s="10" t="s">
        <v>95</v>
      </c>
      <c r="O872" s="10" t="s">
        <v>161</v>
      </c>
      <c r="P872" s="11" t="s">
        <v>32</v>
      </c>
      <c r="Q872" s="11" t="s">
        <v>52</v>
      </c>
      <c r="R872" s="1">
        <v>42370</v>
      </c>
      <c r="S872" s="1">
        <v>42593</v>
      </c>
      <c r="T872" s="12" t="s">
        <v>25</v>
      </c>
      <c r="U872" s="13" t="s">
        <v>129</v>
      </c>
      <c r="V872" s="13" t="s">
        <v>131</v>
      </c>
      <c r="W872" t="s">
        <v>195</v>
      </c>
      <c r="X872" s="16" t="str">
        <f t="shared" si="163"/>
        <v xml:space="preserve">Mediacom (Switzerland) - CHE - Ikea - 2016_PAX - </v>
      </c>
      <c r="Y872" s="17" t="s">
        <v>410</v>
      </c>
      <c r="Z872" s="16" t="str">
        <f t="shared" si="164"/>
        <v>Mediacom (Switzerland)</v>
      </c>
      <c r="AA872" s="16" t="str">
        <f t="shared" si="165"/>
        <v>Mediacom (Switzerland) - CHE - Ikea</v>
      </c>
      <c r="AB872" s="16" t="str">
        <f t="shared" si="166"/>
        <v>Xaxis Premium_XAXIS-XP-WB-I</v>
      </c>
      <c r="AC872" s="16" t="str">
        <f>VLOOKUP($U872,Sheet3!$A$1:$D$438,3,FALSE)</f>
        <v>14.03.2016</v>
      </c>
      <c r="AD872" s="16" t="str">
        <f>VLOOKUP($U872,Sheet3!$A$1:$D$438,4,FALSE)</f>
        <v>10.04.2016</v>
      </c>
      <c r="AE872" s="20" t="str">
        <f t="shared" si="167"/>
        <v>Xaxis Premium_XAXIS-XP-WB-I_April 2016</v>
      </c>
      <c r="AF872" s="20" t="s">
        <v>415</v>
      </c>
      <c r="AG872" s="20" t="str">
        <f t="shared" si="168"/>
        <v>Xaxis Premium</v>
      </c>
      <c r="AH872" s="20" t="s">
        <v>420</v>
      </c>
      <c r="AI872" s="21">
        <f t="shared" si="177"/>
        <v>28.001250521050437</v>
      </c>
      <c r="AJ872" s="21">
        <f t="shared" si="178"/>
        <v>537.4</v>
      </c>
      <c r="AK872" s="22">
        <f t="shared" si="179"/>
        <v>19192</v>
      </c>
      <c r="AL872" s="20" t="s">
        <v>677</v>
      </c>
      <c r="AM872" s="20">
        <f>$AJ872*VLOOKUP($AL872,Sheet2!$C$1:$D$66,2,FALSE)</f>
        <v>266.04991849348261</v>
      </c>
    </row>
    <row r="873" spans="1:39" x14ac:dyDescent="0.25">
      <c r="A873" s="1">
        <v>42494</v>
      </c>
      <c r="B873" s="2">
        <v>18602</v>
      </c>
      <c r="C873" s="3">
        <v>0</v>
      </c>
      <c r="D873" s="4">
        <v>2</v>
      </c>
      <c r="E873" s="5" t="s">
        <v>53</v>
      </c>
      <c r="F873" s="6">
        <v>1060.26</v>
      </c>
      <c r="G873" s="7" t="s">
        <v>22</v>
      </c>
      <c r="H873" s="8" t="s">
        <v>23</v>
      </c>
      <c r="I873" s="9">
        <v>166.53800000000001</v>
      </c>
      <c r="J873" s="6">
        <v>0</v>
      </c>
      <c r="K873" s="6">
        <v>253.15</v>
      </c>
      <c r="L873" s="6">
        <v>3164.2</v>
      </c>
      <c r="M873" s="6">
        <v>3417.35</v>
      </c>
      <c r="N873" s="10" t="s">
        <v>95</v>
      </c>
      <c r="O873" s="10" t="s">
        <v>161</v>
      </c>
      <c r="P873" s="11" t="s">
        <v>32</v>
      </c>
      <c r="Q873" s="11" t="s">
        <v>52</v>
      </c>
      <c r="R873" s="1">
        <v>42370</v>
      </c>
      <c r="S873" s="1">
        <v>42593</v>
      </c>
      <c r="T873" s="12" t="s">
        <v>25</v>
      </c>
      <c r="U873" s="13" t="s">
        <v>127</v>
      </c>
      <c r="V873" s="13" t="s">
        <v>131</v>
      </c>
      <c r="W873" t="s">
        <v>195</v>
      </c>
      <c r="X873" s="16" t="str">
        <f t="shared" si="163"/>
        <v xml:space="preserve">Mediacom (Switzerland) - CHE - Ikea - 2016_K-Tipp - </v>
      </c>
      <c r="Y873" s="17" t="s">
        <v>410</v>
      </c>
      <c r="Z873" s="16" t="str">
        <f t="shared" si="164"/>
        <v>Mediacom (Switzerland)</v>
      </c>
      <c r="AA873" s="16" t="str">
        <f t="shared" si="165"/>
        <v>Mediacom (Switzerland) - CHE - Ikea</v>
      </c>
      <c r="AB873" s="16" t="str">
        <f t="shared" si="166"/>
        <v>Xaxis Premium_XAXIS-XP-HP-D</v>
      </c>
      <c r="AC873" s="16" t="str">
        <f>VLOOKUP($U873,Sheet3!$A$1:$D$438,3,FALSE)</f>
        <v>17.03.2016</v>
      </c>
      <c r="AD873" s="16" t="str">
        <f>VLOOKUP($U873,Sheet3!$A$1:$D$438,4,FALSE)</f>
        <v>30.04.2016</v>
      </c>
      <c r="AE873" s="20" t="str">
        <f t="shared" si="167"/>
        <v>Xaxis Premium_XAXIS-XP-HP-D_April 2016</v>
      </c>
      <c r="AF873" s="20" t="s">
        <v>415</v>
      </c>
      <c r="AG873" s="20" t="str">
        <f t="shared" si="168"/>
        <v>Xaxis Premium</v>
      </c>
      <c r="AH873" s="20" t="s">
        <v>420</v>
      </c>
      <c r="AI873" s="21">
        <f t="shared" si="177"/>
        <v>18.999867898017268</v>
      </c>
      <c r="AJ873" s="21">
        <f t="shared" si="178"/>
        <v>3164.2</v>
      </c>
      <c r="AK873" s="22">
        <f t="shared" si="179"/>
        <v>166538</v>
      </c>
      <c r="AL873" s="20" t="s">
        <v>678</v>
      </c>
      <c r="AM873" s="20">
        <f>$AJ873*VLOOKUP($AL873,Sheet2!$C$1:$D$66,2,FALSE)</f>
        <v>1360.3915252877712</v>
      </c>
    </row>
    <row r="874" spans="1:39" x14ac:dyDescent="0.25">
      <c r="A874" s="1">
        <v>42494</v>
      </c>
      <c r="B874" s="2">
        <v>18602</v>
      </c>
      <c r="C874" s="3">
        <v>0</v>
      </c>
      <c r="D874" s="4">
        <v>3</v>
      </c>
      <c r="E874" s="5" t="s">
        <v>61</v>
      </c>
      <c r="F874" s="6">
        <v>1446.02</v>
      </c>
      <c r="G874" s="7" t="s">
        <v>22</v>
      </c>
      <c r="H874" s="8" t="s">
        <v>23</v>
      </c>
      <c r="I874" s="9">
        <v>316.846</v>
      </c>
      <c r="J874" s="6">
        <v>0</v>
      </c>
      <c r="K874" s="6">
        <v>202.8</v>
      </c>
      <c r="L874" s="6">
        <v>2534.75</v>
      </c>
      <c r="M874" s="6">
        <v>2737.55</v>
      </c>
      <c r="N874" s="10" t="s">
        <v>95</v>
      </c>
      <c r="O874" s="10" t="s">
        <v>161</v>
      </c>
      <c r="P874" s="11" t="s">
        <v>32</v>
      </c>
      <c r="Q874" s="11" t="s">
        <v>52</v>
      </c>
      <c r="R874" s="1">
        <v>42370</v>
      </c>
      <c r="S874" s="1">
        <v>42593</v>
      </c>
      <c r="T874" s="12" t="s">
        <v>25</v>
      </c>
      <c r="U874" s="13" t="s">
        <v>127</v>
      </c>
      <c r="V874" s="13" t="s">
        <v>131</v>
      </c>
      <c r="W874" t="s">
        <v>195</v>
      </c>
      <c r="X874" s="16" t="str">
        <f t="shared" si="163"/>
        <v xml:space="preserve">Mediacom (Switzerland) - CHE - Ikea - 2016_K-Tipp - </v>
      </c>
      <c r="Y874" s="17" t="s">
        <v>410</v>
      </c>
      <c r="Z874" s="16" t="str">
        <f t="shared" si="164"/>
        <v>Mediacom (Switzerland)</v>
      </c>
      <c r="AA874" s="16" t="str">
        <f t="shared" si="165"/>
        <v>Mediacom (Switzerland) - CHE - Ikea</v>
      </c>
      <c r="AB874" s="16" t="str">
        <f t="shared" si="166"/>
        <v>Xaxis Premium_XAXIS-XP-UAP-D</v>
      </c>
      <c r="AC874" s="16" t="str">
        <f>VLOOKUP($U874,Sheet3!$A$1:$D$438,3,FALSE)</f>
        <v>17.03.2016</v>
      </c>
      <c r="AD874" s="16" t="str">
        <f>VLOOKUP($U874,Sheet3!$A$1:$D$438,4,FALSE)</f>
        <v>30.04.2016</v>
      </c>
      <c r="AE874" s="20" t="str">
        <f t="shared" si="167"/>
        <v>Xaxis Premium_XAXIS-XP-UAP-D_April 2016</v>
      </c>
      <c r="AF874" s="20" t="s">
        <v>415</v>
      </c>
      <c r="AG874" s="20" t="str">
        <f t="shared" si="168"/>
        <v>Xaxis Premium</v>
      </c>
      <c r="AH874" s="20" t="s">
        <v>420</v>
      </c>
      <c r="AI874" s="21">
        <f t="shared" si="177"/>
        <v>7.9999431900670981</v>
      </c>
      <c r="AJ874" s="21">
        <f t="shared" si="178"/>
        <v>2534.75</v>
      </c>
      <c r="AK874" s="22">
        <f t="shared" si="179"/>
        <v>316846</v>
      </c>
      <c r="AL874" s="20" t="s">
        <v>676</v>
      </c>
      <c r="AM874" s="20">
        <f>$AJ874*VLOOKUP($AL874,Sheet2!$C$1:$D$66,2,FALSE)</f>
        <v>570.9368800690487</v>
      </c>
    </row>
    <row r="875" spans="1:39" x14ac:dyDescent="0.25">
      <c r="A875" s="1">
        <v>42494</v>
      </c>
      <c r="B875" s="2">
        <v>18602</v>
      </c>
      <c r="C875" s="3">
        <v>0</v>
      </c>
      <c r="D875" s="4">
        <v>1</v>
      </c>
      <c r="E875" s="5" t="s">
        <v>65</v>
      </c>
      <c r="F875" s="6">
        <v>875.41</v>
      </c>
      <c r="G875" s="7" t="s">
        <v>22</v>
      </c>
      <c r="H875" s="8" t="s">
        <v>23</v>
      </c>
      <c r="I875" s="9">
        <v>118.10599999999999</v>
      </c>
      <c r="J875" s="6">
        <v>0</v>
      </c>
      <c r="K875" s="6">
        <v>226.75</v>
      </c>
      <c r="L875" s="6">
        <v>2834.55</v>
      </c>
      <c r="M875" s="6">
        <v>3061.3</v>
      </c>
      <c r="N875" s="10" t="s">
        <v>95</v>
      </c>
      <c r="O875" s="10" t="s">
        <v>161</v>
      </c>
      <c r="P875" s="11" t="s">
        <v>32</v>
      </c>
      <c r="Q875" s="11" t="s">
        <v>52</v>
      </c>
      <c r="R875" s="1">
        <v>42370</v>
      </c>
      <c r="S875" s="1">
        <v>42593</v>
      </c>
      <c r="T875" s="12" t="s">
        <v>25</v>
      </c>
      <c r="U875" s="13" t="s">
        <v>127</v>
      </c>
      <c r="V875" s="13" t="s">
        <v>131</v>
      </c>
      <c r="W875" t="s">
        <v>195</v>
      </c>
      <c r="X875" s="16" t="str">
        <f t="shared" si="163"/>
        <v xml:space="preserve">Mediacom (Switzerland) - CHE - Ikea - 2016_K-Tipp - </v>
      </c>
      <c r="Y875" s="17" t="s">
        <v>410</v>
      </c>
      <c r="Z875" s="16" t="str">
        <f t="shared" si="164"/>
        <v>Mediacom (Switzerland)</v>
      </c>
      <c r="AA875" s="16" t="str">
        <f t="shared" si="165"/>
        <v>Mediacom (Switzerland) - CHE - Ikea</v>
      </c>
      <c r="AB875" s="16" t="str">
        <f t="shared" si="166"/>
        <v>Xaxis Premium_XAXIS-XP-WB-D</v>
      </c>
      <c r="AC875" s="16" t="str">
        <f>VLOOKUP($U875,Sheet3!$A$1:$D$438,3,FALSE)</f>
        <v>17.03.2016</v>
      </c>
      <c r="AD875" s="16" t="str">
        <f>VLOOKUP($U875,Sheet3!$A$1:$D$438,4,FALSE)</f>
        <v>30.04.2016</v>
      </c>
      <c r="AE875" s="20" t="str">
        <f t="shared" si="167"/>
        <v>Xaxis Premium_XAXIS-XP-WB-D_April 2016</v>
      </c>
      <c r="AF875" s="20" t="s">
        <v>415</v>
      </c>
      <c r="AG875" s="20" t="str">
        <f t="shared" si="168"/>
        <v>Xaxis Premium</v>
      </c>
      <c r="AH875" s="20" t="s">
        <v>420</v>
      </c>
      <c r="AI875" s="21">
        <f t="shared" si="177"/>
        <v>24.000050801822095</v>
      </c>
      <c r="AJ875" s="21">
        <f t="shared" si="178"/>
        <v>2834.55</v>
      </c>
      <c r="AK875" s="22">
        <f t="shared" si="179"/>
        <v>118106</v>
      </c>
      <c r="AL875" s="20" t="s">
        <v>677</v>
      </c>
      <c r="AM875" s="20">
        <f>$AJ875*VLOOKUP($AL875,Sheet2!$C$1:$D$66,2,FALSE)</f>
        <v>1403.2969789090087</v>
      </c>
    </row>
    <row r="876" spans="1:39" x14ac:dyDescent="0.25">
      <c r="A876" s="1">
        <v>42494</v>
      </c>
      <c r="B876" s="2">
        <v>18603</v>
      </c>
      <c r="C876" s="3">
        <v>0</v>
      </c>
      <c r="D876" s="4">
        <v>1</v>
      </c>
      <c r="E876" s="5" t="s">
        <v>65</v>
      </c>
      <c r="F876" s="6">
        <v>2986.42</v>
      </c>
      <c r="G876" s="7" t="s">
        <v>22</v>
      </c>
      <c r="H876" s="8" t="s">
        <v>23</v>
      </c>
      <c r="I876" s="9">
        <v>402.91199999999998</v>
      </c>
      <c r="J876" s="6">
        <v>0</v>
      </c>
      <c r="K876" s="6">
        <v>1031.45</v>
      </c>
      <c r="L876" s="6">
        <v>12893.2</v>
      </c>
      <c r="M876" s="6">
        <v>13924.65</v>
      </c>
      <c r="N876" s="10" t="s">
        <v>95</v>
      </c>
      <c r="O876" s="10" t="s">
        <v>161</v>
      </c>
      <c r="P876" s="11" t="s">
        <v>32</v>
      </c>
      <c r="Q876" s="11" t="s">
        <v>52</v>
      </c>
      <c r="R876" s="1">
        <v>42370</v>
      </c>
      <c r="S876" s="1">
        <v>42593</v>
      </c>
      <c r="T876" s="12" t="s">
        <v>25</v>
      </c>
      <c r="U876" s="13" t="s">
        <v>294</v>
      </c>
      <c r="V876" s="13" t="s">
        <v>131</v>
      </c>
      <c r="W876" t="s">
        <v>195</v>
      </c>
      <c r="X876" s="16" t="str">
        <f t="shared" si="163"/>
        <v xml:space="preserve">Mediacom (Switzerland) - CHE - Ikea - 2016_April_News_Festival - </v>
      </c>
      <c r="Y876" s="17" t="s">
        <v>410</v>
      </c>
      <c r="Z876" s="16" t="str">
        <f t="shared" si="164"/>
        <v>Mediacom (Switzerland)</v>
      </c>
      <c r="AA876" s="16" t="str">
        <f t="shared" si="165"/>
        <v>Mediacom (Switzerland) - CHE - Ikea</v>
      </c>
      <c r="AB876" s="16" t="str">
        <f t="shared" si="166"/>
        <v>Xaxis Premium_XAXIS-XP-WB-D</v>
      </c>
      <c r="AC876" s="16" t="str">
        <f>VLOOKUP($U876,Sheet3!$A$1:$D$438,3,FALSE)</f>
        <v>11.04.2016</v>
      </c>
      <c r="AD876" s="16" t="str">
        <f>VLOOKUP($U876,Sheet3!$A$1:$D$438,4,FALSE)</f>
        <v>01.05.2016</v>
      </c>
      <c r="AE876" s="20" t="str">
        <f t="shared" si="167"/>
        <v>Xaxis Premium_XAXIS-XP-WB-D_April 2016</v>
      </c>
      <c r="AF876" s="20" t="s">
        <v>415</v>
      </c>
      <c r="AG876" s="20" t="str">
        <f t="shared" si="168"/>
        <v>Xaxis Premium</v>
      </c>
      <c r="AH876" s="20" t="s">
        <v>420</v>
      </c>
      <c r="AI876" s="21">
        <f t="shared" si="177"/>
        <v>32.000039710904616</v>
      </c>
      <c r="AJ876" s="21">
        <f t="shared" si="178"/>
        <v>12893.2</v>
      </c>
      <c r="AK876" s="22">
        <f t="shared" si="179"/>
        <v>402912</v>
      </c>
      <c r="AL876" s="20" t="s">
        <v>677</v>
      </c>
      <c r="AM876" s="20">
        <f>$AJ876*VLOOKUP($AL876,Sheet2!$C$1:$D$66,2,FALSE)</f>
        <v>6383.0197415708417</v>
      </c>
    </row>
    <row r="877" spans="1:39" x14ac:dyDescent="0.25">
      <c r="A877" s="1">
        <v>42494</v>
      </c>
      <c r="B877" s="2">
        <v>18603</v>
      </c>
      <c r="C877" s="3">
        <v>0</v>
      </c>
      <c r="D877" s="4">
        <v>2</v>
      </c>
      <c r="E877" s="5" t="s">
        <v>69</v>
      </c>
      <c r="F877" s="6">
        <v>525.41</v>
      </c>
      <c r="G877" s="7" t="s">
        <v>22</v>
      </c>
      <c r="H877" s="8" t="s">
        <v>23</v>
      </c>
      <c r="I877" s="9">
        <v>87.347999999999999</v>
      </c>
      <c r="J877" s="6">
        <v>0</v>
      </c>
      <c r="K877" s="6">
        <v>223.6</v>
      </c>
      <c r="L877" s="6">
        <v>2795.15</v>
      </c>
      <c r="M877" s="6">
        <v>3018.75</v>
      </c>
      <c r="N877" s="10" t="s">
        <v>95</v>
      </c>
      <c r="O877" s="10" t="s">
        <v>161</v>
      </c>
      <c r="P877" s="11" t="s">
        <v>32</v>
      </c>
      <c r="Q877" s="11" t="s">
        <v>52</v>
      </c>
      <c r="R877" s="1">
        <v>42370</v>
      </c>
      <c r="S877" s="1">
        <v>42593</v>
      </c>
      <c r="T877" s="12" t="s">
        <v>25</v>
      </c>
      <c r="U877" s="13" t="s">
        <v>294</v>
      </c>
      <c r="V877" s="13" t="s">
        <v>131</v>
      </c>
      <c r="W877" t="s">
        <v>195</v>
      </c>
      <c r="X877" s="16" t="str">
        <f t="shared" si="163"/>
        <v xml:space="preserve">Mediacom (Switzerland) - CHE - Ikea - 2016_April_News_Festival - </v>
      </c>
      <c r="Y877" s="17" t="s">
        <v>410</v>
      </c>
      <c r="Z877" s="16" t="str">
        <f t="shared" si="164"/>
        <v>Mediacom (Switzerland)</v>
      </c>
      <c r="AA877" s="16" t="str">
        <f t="shared" si="165"/>
        <v>Mediacom (Switzerland) - CHE - Ikea</v>
      </c>
      <c r="AB877" s="16" t="str">
        <f t="shared" si="166"/>
        <v>Xaxis Premium_XAXIS-XP-WB-F</v>
      </c>
      <c r="AC877" s="16" t="str">
        <f>VLOOKUP($U877,Sheet3!$A$1:$D$438,3,FALSE)</f>
        <v>11.04.2016</v>
      </c>
      <c r="AD877" s="16" t="str">
        <f>VLOOKUP($U877,Sheet3!$A$1:$D$438,4,FALSE)</f>
        <v>01.05.2016</v>
      </c>
      <c r="AE877" s="20" t="str">
        <f t="shared" si="167"/>
        <v>Xaxis Premium_XAXIS-XP-WB-F_April 2016</v>
      </c>
      <c r="AF877" s="20" t="s">
        <v>415</v>
      </c>
      <c r="AG877" s="20" t="str">
        <f t="shared" si="168"/>
        <v>Xaxis Premium</v>
      </c>
      <c r="AH877" s="20" t="s">
        <v>420</v>
      </c>
      <c r="AI877" s="21">
        <f t="shared" si="177"/>
        <v>32.000160278426527</v>
      </c>
      <c r="AJ877" s="21">
        <f t="shared" si="178"/>
        <v>2795.15</v>
      </c>
      <c r="AK877" s="22">
        <f t="shared" si="179"/>
        <v>87348</v>
      </c>
      <c r="AL877" s="20" t="s">
        <v>677</v>
      </c>
      <c r="AM877" s="20">
        <f>$AJ877*VLOOKUP($AL877,Sheet2!$C$1:$D$66,2,FALSE)</f>
        <v>1383.7912721940045</v>
      </c>
    </row>
    <row r="878" spans="1:39" x14ac:dyDescent="0.25">
      <c r="A878" s="1">
        <v>42494</v>
      </c>
      <c r="B878" s="2">
        <v>18603</v>
      </c>
      <c r="C878" s="3">
        <v>0</v>
      </c>
      <c r="D878" s="4">
        <v>3</v>
      </c>
      <c r="E878" s="5" t="s">
        <v>70</v>
      </c>
      <c r="F878" s="6">
        <v>264.31</v>
      </c>
      <c r="G878" s="7" t="s">
        <v>22</v>
      </c>
      <c r="H878" s="8" t="s">
        <v>23</v>
      </c>
      <c r="I878" s="9">
        <v>46.646999999999998</v>
      </c>
      <c r="J878" s="6">
        <v>0</v>
      </c>
      <c r="K878" s="6">
        <v>119.4</v>
      </c>
      <c r="L878" s="6">
        <v>1492.7</v>
      </c>
      <c r="M878" s="6">
        <v>1612.1</v>
      </c>
      <c r="N878" s="10" t="s">
        <v>95</v>
      </c>
      <c r="O878" s="10" t="s">
        <v>161</v>
      </c>
      <c r="P878" s="11" t="s">
        <v>32</v>
      </c>
      <c r="Q878" s="11" t="s">
        <v>52</v>
      </c>
      <c r="R878" s="1">
        <v>42370</v>
      </c>
      <c r="S878" s="1">
        <v>42593</v>
      </c>
      <c r="T878" s="12" t="s">
        <v>25</v>
      </c>
      <c r="U878" s="13" t="s">
        <v>294</v>
      </c>
      <c r="V878" s="13" t="s">
        <v>131</v>
      </c>
      <c r="W878" t="s">
        <v>195</v>
      </c>
      <c r="X878" s="16" t="str">
        <f t="shared" si="163"/>
        <v xml:space="preserve">Mediacom (Switzerland) - CHE - Ikea - 2016_April_News_Festival - </v>
      </c>
      <c r="Y878" s="17" t="s">
        <v>410</v>
      </c>
      <c r="Z878" s="16" t="str">
        <f t="shared" si="164"/>
        <v>Mediacom (Switzerland)</v>
      </c>
      <c r="AA878" s="16" t="str">
        <f t="shared" si="165"/>
        <v>Mediacom (Switzerland) - CHE - Ikea</v>
      </c>
      <c r="AB878" s="16" t="str">
        <f t="shared" si="166"/>
        <v>Xaxis Premium_XAXIS-XP-WB-I</v>
      </c>
      <c r="AC878" s="16" t="str">
        <f>VLOOKUP($U878,Sheet3!$A$1:$D$438,3,FALSE)</f>
        <v>11.04.2016</v>
      </c>
      <c r="AD878" s="16" t="str">
        <f>VLOOKUP($U878,Sheet3!$A$1:$D$438,4,FALSE)</f>
        <v>01.05.2016</v>
      </c>
      <c r="AE878" s="20" t="str">
        <f t="shared" si="167"/>
        <v>Xaxis Premium_XAXIS-XP-WB-I_April 2016</v>
      </c>
      <c r="AF878" s="20" t="s">
        <v>415</v>
      </c>
      <c r="AG878" s="20" t="str">
        <f t="shared" si="168"/>
        <v>Xaxis Premium</v>
      </c>
      <c r="AH878" s="20" t="s">
        <v>420</v>
      </c>
      <c r="AI878" s="21">
        <f t="shared" si="177"/>
        <v>31.999914249576605</v>
      </c>
      <c r="AJ878" s="21">
        <f t="shared" si="178"/>
        <v>1492.7</v>
      </c>
      <c r="AK878" s="22">
        <f t="shared" si="179"/>
        <v>46647</v>
      </c>
      <c r="AL878" s="20" t="s">
        <v>677</v>
      </c>
      <c r="AM878" s="20">
        <f>$AJ878*VLOOKUP($AL878,Sheet2!$C$1:$D$66,2,FALSE)</f>
        <v>738.98904602758012</v>
      </c>
    </row>
    <row r="879" spans="1:39" x14ac:dyDescent="0.25">
      <c r="A879" s="1">
        <v>42494</v>
      </c>
      <c r="B879" s="2">
        <v>18604</v>
      </c>
      <c r="C879" s="3">
        <v>0</v>
      </c>
      <c r="D879" s="4">
        <v>1</v>
      </c>
      <c r="E879" s="5" t="s">
        <v>72</v>
      </c>
      <c r="F879" s="6">
        <v>24.04</v>
      </c>
      <c r="G879" s="7" t="s">
        <v>22</v>
      </c>
      <c r="H879" s="8" t="s">
        <v>23</v>
      </c>
      <c r="I879" s="9">
        <v>1.4219999999999999</v>
      </c>
      <c r="J879" s="6">
        <v>0</v>
      </c>
      <c r="K879" s="6">
        <v>3.3</v>
      </c>
      <c r="L879" s="6">
        <v>41.25</v>
      </c>
      <c r="M879" s="6">
        <v>44.55</v>
      </c>
      <c r="N879" s="10" t="s">
        <v>95</v>
      </c>
      <c r="O879" s="10" t="s">
        <v>161</v>
      </c>
      <c r="P879" s="11" t="s">
        <v>32</v>
      </c>
      <c r="Q879" s="11" t="s">
        <v>73</v>
      </c>
      <c r="R879" s="1">
        <v>42370</v>
      </c>
      <c r="S879" s="1">
        <v>42593</v>
      </c>
      <c r="T879" s="12" t="s">
        <v>25</v>
      </c>
      <c r="U879" s="13" t="s">
        <v>295</v>
      </c>
      <c r="V879" s="13" t="s">
        <v>131</v>
      </c>
      <c r="W879" t="s">
        <v>195</v>
      </c>
      <c r="X879" s="16" t="str">
        <f t="shared" si="163"/>
        <v xml:space="preserve">Mediacom (Switzerland) - CHE - Ikea - 2016_Mattress_Online_Video_April_2016 - </v>
      </c>
      <c r="Y879" s="17" t="s">
        <v>410</v>
      </c>
      <c r="Z879" s="16" t="str">
        <f t="shared" si="164"/>
        <v>Mediacom (Switzerland)</v>
      </c>
      <c r="AA879" s="16" t="str">
        <f t="shared" si="165"/>
        <v>Mediacom (Switzerland) - CHE - Ikea</v>
      </c>
      <c r="AB879" s="16" t="str">
        <f t="shared" si="166"/>
        <v>Xaxis TV_XAXIS-XT-ROLLS-D</v>
      </c>
      <c r="AC879" s="16" t="str">
        <f>VLOOKUP($U879,Sheet3!$A$1:$D$438,3,FALSE)</f>
        <v>12.04.2016</v>
      </c>
      <c r="AD879" s="16" t="str">
        <f>VLOOKUP($U879,Sheet3!$A$1:$D$438,4,FALSE)</f>
        <v>30.06.2016</v>
      </c>
      <c r="AE879" s="20" t="str">
        <f t="shared" si="167"/>
        <v>Xaxis TV_XAXIS-XT-ROLLS-D_April 2016</v>
      </c>
      <c r="AF879" s="20" t="s">
        <v>816</v>
      </c>
      <c r="AG879" s="20" t="str">
        <f t="shared" si="168"/>
        <v>Xaxis TV</v>
      </c>
      <c r="AH879" s="20" t="s">
        <v>420</v>
      </c>
      <c r="AI879" s="21">
        <f t="shared" si="177"/>
        <v>29.008438818565402</v>
      </c>
      <c r="AJ879" s="21">
        <f t="shared" si="178"/>
        <v>41.25</v>
      </c>
      <c r="AK879" s="22">
        <f t="shared" si="179"/>
        <v>1422</v>
      </c>
      <c r="AL879" s="20" t="s">
        <v>679</v>
      </c>
      <c r="AM879" s="20">
        <f>$AJ879*VLOOKUP($AL879,Sheet2!$C$1:$D$66,2,FALSE)</f>
        <v>21.45</v>
      </c>
    </row>
    <row r="880" spans="1:39" x14ac:dyDescent="0.25">
      <c r="A880" s="1">
        <v>42494</v>
      </c>
      <c r="B880" s="2">
        <v>18604</v>
      </c>
      <c r="C880" s="3">
        <v>0</v>
      </c>
      <c r="D880" s="4">
        <v>2</v>
      </c>
      <c r="E880" s="5" t="s">
        <v>76</v>
      </c>
      <c r="F880" s="6">
        <v>35.72</v>
      </c>
      <c r="G880" s="7" t="s">
        <v>22</v>
      </c>
      <c r="H880" s="8" t="s">
        <v>23</v>
      </c>
      <c r="I880" s="9">
        <v>2.2080000000000002</v>
      </c>
      <c r="J880" s="6">
        <v>0</v>
      </c>
      <c r="K880" s="6">
        <v>5.0999999999999996</v>
      </c>
      <c r="L880" s="6">
        <v>64.05</v>
      </c>
      <c r="M880" s="6">
        <v>69.150000000000006</v>
      </c>
      <c r="N880" s="10" t="s">
        <v>95</v>
      </c>
      <c r="O880" s="10" t="s">
        <v>161</v>
      </c>
      <c r="P880" s="11" t="s">
        <v>32</v>
      </c>
      <c r="Q880" s="11" t="s">
        <v>73</v>
      </c>
      <c r="R880" s="1">
        <v>42370</v>
      </c>
      <c r="S880" s="1">
        <v>42593</v>
      </c>
      <c r="T880" s="12" t="s">
        <v>25</v>
      </c>
      <c r="U880" s="13" t="s">
        <v>295</v>
      </c>
      <c r="V880" s="13" t="s">
        <v>131</v>
      </c>
      <c r="W880" t="s">
        <v>195</v>
      </c>
      <c r="X880" s="16" t="str">
        <f t="shared" si="163"/>
        <v xml:space="preserve">Mediacom (Switzerland) - CHE - Ikea - 2016_Mattress_Online_Video_April_2016 - </v>
      </c>
      <c r="Y880" s="17" t="s">
        <v>410</v>
      </c>
      <c r="Z880" s="16" t="str">
        <f t="shared" si="164"/>
        <v>Mediacom (Switzerland)</v>
      </c>
      <c r="AA880" s="16" t="str">
        <f t="shared" si="165"/>
        <v>Mediacom (Switzerland) - CHE - Ikea</v>
      </c>
      <c r="AB880" s="16" t="str">
        <f t="shared" si="166"/>
        <v>Xaxis TV_XAXIS-XT-ROLLS-F</v>
      </c>
      <c r="AC880" s="16" t="str">
        <f>VLOOKUP($U880,Sheet3!$A$1:$D$438,3,FALSE)</f>
        <v>12.04.2016</v>
      </c>
      <c r="AD880" s="16" t="str">
        <f>VLOOKUP($U880,Sheet3!$A$1:$D$438,4,FALSE)</f>
        <v>30.06.2016</v>
      </c>
      <c r="AE880" s="20" t="str">
        <f t="shared" si="167"/>
        <v>Xaxis TV_XAXIS-XT-ROLLS-F_April 2016</v>
      </c>
      <c r="AF880" s="20" t="s">
        <v>816</v>
      </c>
      <c r="AG880" s="20" t="str">
        <f t="shared" si="168"/>
        <v>Xaxis TV</v>
      </c>
      <c r="AH880" s="20" t="s">
        <v>420</v>
      </c>
      <c r="AI880" s="21">
        <f t="shared" si="177"/>
        <v>29.008152173913043</v>
      </c>
      <c r="AJ880" s="21">
        <f t="shared" si="178"/>
        <v>64.05</v>
      </c>
      <c r="AK880" s="22">
        <f t="shared" si="179"/>
        <v>2208</v>
      </c>
      <c r="AL880" s="20" t="s">
        <v>679</v>
      </c>
      <c r="AM880" s="20">
        <f>$AJ880*VLOOKUP($AL880,Sheet2!$C$1:$D$66,2,FALSE)</f>
        <v>33.305999999999997</v>
      </c>
    </row>
    <row r="881" spans="1:39" x14ac:dyDescent="0.25">
      <c r="A881" s="1">
        <v>42494</v>
      </c>
      <c r="B881" s="2">
        <v>18604</v>
      </c>
      <c r="C881" s="3">
        <v>0</v>
      </c>
      <c r="D881" s="4">
        <v>3</v>
      </c>
      <c r="E881" s="5" t="s">
        <v>77</v>
      </c>
      <c r="F881" s="6">
        <v>0.98</v>
      </c>
      <c r="G881" s="7" t="s">
        <v>22</v>
      </c>
      <c r="H881" s="8" t="s">
        <v>23</v>
      </c>
      <c r="I881" s="9">
        <v>0.06</v>
      </c>
      <c r="J881" s="6">
        <v>0</v>
      </c>
      <c r="K881" s="6">
        <v>0.15</v>
      </c>
      <c r="L881" s="6">
        <v>1.75</v>
      </c>
      <c r="M881" s="6">
        <v>1.9</v>
      </c>
      <c r="N881" s="10" t="s">
        <v>95</v>
      </c>
      <c r="O881" s="10" t="s">
        <v>161</v>
      </c>
      <c r="P881" s="11" t="s">
        <v>32</v>
      </c>
      <c r="Q881" s="11" t="s">
        <v>73</v>
      </c>
      <c r="R881" s="1">
        <v>42370</v>
      </c>
      <c r="S881" s="1">
        <v>42593</v>
      </c>
      <c r="T881" s="12" t="s">
        <v>25</v>
      </c>
      <c r="U881" s="13" t="s">
        <v>295</v>
      </c>
      <c r="V881" s="13" t="s">
        <v>131</v>
      </c>
      <c r="W881" t="s">
        <v>195</v>
      </c>
      <c r="X881" s="16" t="str">
        <f t="shared" si="163"/>
        <v xml:space="preserve">Mediacom (Switzerland) - CHE - Ikea - 2016_Mattress_Online_Video_April_2016 - </v>
      </c>
      <c r="Y881" s="17" t="s">
        <v>410</v>
      </c>
      <c r="Z881" s="16" t="str">
        <f t="shared" si="164"/>
        <v>Mediacom (Switzerland)</v>
      </c>
      <c r="AA881" s="16" t="str">
        <f t="shared" si="165"/>
        <v>Mediacom (Switzerland) - CHE - Ikea</v>
      </c>
      <c r="AB881" s="16" t="str">
        <f t="shared" si="166"/>
        <v>Xaxis TV_XAXIS-XT-ROLLS-I</v>
      </c>
      <c r="AC881" s="16" t="str">
        <f>VLOOKUP($U881,Sheet3!$A$1:$D$438,3,FALSE)</f>
        <v>12.04.2016</v>
      </c>
      <c r="AD881" s="16" t="str">
        <f>VLOOKUP($U881,Sheet3!$A$1:$D$438,4,FALSE)</f>
        <v>30.06.2016</v>
      </c>
      <c r="AE881" s="20" t="str">
        <f t="shared" si="167"/>
        <v>Xaxis TV_XAXIS-XT-ROLLS-I_April 2016</v>
      </c>
      <c r="AF881" s="20" t="s">
        <v>816</v>
      </c>
      <c r="AG881" s="20" t="str">
        <f t="shared" si="168"/>
        <v>Xaxis TV</v>
      </c>
      <c r="AH881" s="20" t="s">
        <v>420</v>
      </c>
      <c r="AI881" s="21">
        <f t="shared" si="177"/>
        <v>29.166666666666668</v>
      </c>
      <c r="AJ881" s="21">
        <f t="shared" si="178"/>
        <v>1.75</v>
      </c>
      <c r="AK881" s="22">
        <f t="shared" si="179"/>
        <v>60</v>
      </c>
      <c r="AL881" s="20" t="s">
        <v>679</v>
      </c>
      <c r="AM881" s="20">
        <f>$AJ881*VLOOKUP($AL881,Sheet2!$C$1:$D$66,2,FALSE)</f>
        <v>0.91</v>
      </c>
    </row>
    <row r="882" spans="1:39" x14ac:dyDescent="0.25">
      <c r="A882" s="1">
        <v>42494</v>
      </c>
      <c r="B882" s="2">
        <v>18605</v>
      </c>
      <c r="C882" s="3">
        <v>0</v>
      </c>
      <c r="D882" s="4">
        <v>1</v>
      </c>
      <c r="E882" s="5" t="s">
        <v>72</v>
      </c>
      <c r="F882" s="6">
        <v>1836.24</v>
      </c>
      <c r="G882" s="7" t="s">
        <v>22</v>
      </c>
      <c r="H882" s="8" t="s">
        <v>23</v>
      </c>
      <c r="I882" s="9">
        <v>108.621</v>
      </c>
      <c r="J882" s="6">
        <v>0</v>
      </c>
      <c r="K882" s="6">
        <v>252</v>
      </c>
      <c r="L882" s="6">
        <v>3150</v>
      </c>
      <c r="M882" s="6">
        <v>3402</v>
      </c>
      <c r="N882" s="10" t="s">
        <v>68</v>
      </c>
      <c r="O882" s="10" t="s">
        <v>161</v>
      </c>
      <c r="P882" s="11" t="s">
        <v>32</v>
      </c>
      <c r="Q882" s="11" t="s">
        <v>73</v>
      </c>
      <c r="R882" s="1">
        <v>42370</v>
      </c>
      <c r="S882" s="1">
        <v>42593</v>
      </c>
      <c r="T882" s="12" t="s">
        <v>25</v>
      </c>
      <c r="U882" s="13" t="s">
        <v>359</v>
      </c>
      <c r="V882" s="13" t="s">
        <v>131</v>
      </c>
      <c r="W882" t="s">
        <v>199</v>
      </c>
      <c r="X882" s="16" t="str">
        <f t="shared" si="163"/>
        <v xml:space="preserve">Mediacom (Switzerland) - CHE - Skoda - 2016_Rapid_Spaceback - </v>
      </c>
      <c r="Y882" s="17" t="s">
        <v>410</v>
      </c>
      <c r="Z882" s="16" t="str">
        <f t="shared" si="164"/>
        <v>Mediacom (Switzerland)</v>
      </c>
      <c r="AA882" s="16" t="str">
        <f t="shared" si="165"/>
        <v>Mediacom (Switzerland) - CHE - Skoda</v>
      </c>
      <c r="AB882" s="16" t="str">
        <f t="shared" si="166"/>
        <v>Xaxis TV_XAXIS-XT-ROLLS-D</v>
      </c>
      <c r="AC882" s="16" t="str">
        <f>VLOOKUP($U882,Sheet3!$A$1:$D$438,3,FALSE)</f>
        <v>04.04.2016</v>
      </c>
      <c r="AD882" s="16" t="str">
        <f>VLOOKUP($U882,Sheet3!$A$1:$D$438,4,FALSE)</f>
        <v>01.05.2016</v>
      </c>
      <c r="AE882" s="20" t="str">
        <f t="shared" si="167"/>
        <v>Xaxis TV_XAXIS-XT-ROLLS-D_April 2016</v>
      </c>
      <c r="AF882" s="20" t="s">
        <v>816</v>
      </c>
      <c r="AG882" s="20" t="str">
        <f t="shared" si="168"/>
        <v>Xaxis TV</v>
      </c>
      <c r="AH882" s="20" t="s">
        <v>420</v>
      </c>
      <c r="AI882" s="21">
        <f t="shared" si="177"/>
        <v>28.999917143093878</v>
      </c>
      <c r="AJ882" s="21">
        <f t="shared" si="178"/>
        <v>3150</v>
      </c>
      <c r="AK882" s="22">
        <f t="shared" si="179"/>
        <v>108621</v>
      </c>
      <c r="AL882" s="20" t="s">
        <v>679</v>
      </c>
      <c r="AM882" s="20">
        <f>$AJ882*VLOOKUP($AL882,Sheet2!$C$1:$D$66,2,FALSE)</f>
        <v>1638</v>
      </c>
    </row>
    <row r="883" spans="1:39" x14ac:dyDescent="0.25">
      <c r="A883" s="1">
        <v>42494</v>
      </c>
      <c r="B883" s="2">
        <v>18605</v>
      </c>
      <c r="C883" s="3">
        <v>0</v>
      </c>
      <c r="D883" s="4">
        <v>2</v>
      </c>
      <c r="E883" s="5" t="s">
        <v>76</v>
      </c>
      <c r="F883" s="6">
        <v>439.29</v>
      </c>
      <c r="G883" s="7" t="s">
        <v>22</v>
      </c>
      <c r="H883" s="8" t="s">
        <v>23</v>
      </c>
      <c r="I883" s="9">
        <v>27.155000000000001</v>
      </c>
      <c r="J883" s="6">
        <v>0</v>
      </c>
      <c r="K883" s="6">
        <v>63</v>
      </c>
      <c r="L883" s="6">
        <v>787.5</v>
      </c>
      <c r="M883" s="6">
        <v>850.5</v>
      </c>
      <c r="N883" s="10" t="s">
        <v>68</v>
      </c>
      <c r="O883" s="10" t="s">
        <v>161</v>
      </c>
      <c r="P883" s="11" t="s">
        <v>32</v>
      </c>
      <c r="Q883" s="11" t="s">
        <v>73</v>
      </c>
      <c r="R883" s="1">
        <v>42370</v>
      </c>
      <c r="S883" s="1">
        <v>42593</v>
      </c>
      <c r="T883" s="12" t="s">
        <v>25</v>
      </c>
      <c r="U883" s="13" t="s">
        <v>359</v>
      </c>
      <c r="V883" s="13" t="s">
        <v>131</v>
      </c>
      <c r="W883" t="s">
        <v>199</v>
      </c>
      <c r="X883" s="16" t="str">
        <f t="shared" si="163"/>
        <v xml:space="preserve">Mediacom (Switzerland) - CHE - Skoda - 2016_Rapid_Spaceback - </v>
      </c>
      <c r="Y883" s="17" t="s">
        <v>410</v>
      </c>
      <c r="Z883" s="16" t="str">
        <f t="shared" si="164"/>
        <v>Mediacom (Switzerland)</v>
      </c>
      <c r="AA883" s="16" t="str">
        <f t="shared" si="165"/>
        <v>Mediacom (Switzerland) - CHE - Skoda</v>
      </c>
      <c r="AB883" s="16" t="str">
        <f t="shared" si="166"/>
        <v>Xaxis TV_XAXIS-XT-ROLLS-F</v>
      </c>
      <c r="AC883" s="16" t="str">
        <f>VLOOKUP($U883,Sheet3!$A$1:$D$438,3,FALSE)</f>
        <v>04.04.2016</v>
      </c>
      <c r="AD883" s="16" t="str">
        <f>VLOOKUP($U883,Sheet3!$A$1:$D$438,4,FALSE)</f>
        <v>01.05.2016</v>
      </c>
      <c r="AE883" s="20" t="str">
        <f t="shared" si="167"/>
        <v>Xaxis TV_XAXIS-XT-ROLLS-F_April 2016</v>
      </c>
      <c r="AF883" s="20" t="s">
        <v>816</v>
      </c>
      <c r="AG883" s="20" t="str">
        <f t="shared" si="168"/>
        <v>Xaxis TV</v>
      </c>
      <c r="AH883" s="20" t="s">
        <v>420</v>
      </c>
      <c r="AI883" s="21">
        <f t="shared" si="177"/>
        <v>29.000184128153194</v>
      </c>
      <c r="AJ883" s="21">
        <f t="shared" si="178"/>
        <v>787.5</v>
      </c>
      <c r="AK883" s="22">
        <f t="shared" si="179"/>
        <v>27155</v>
      </c>
      <c r="AL883" s="20" t="s">
        <v>679</v>
      </c>
      <c r="AM883" s="20">
        <f>$AJ883*VLOOKUP($AL883,Sheet2!$C$1:$D$66,2,FALSE)</f>
        <v>409.5</v>
      </c>
    </row>
    <row r="884" spans="1:39" x14ac:dyDescent="0.25">
      <c r="A884" s="1">
        <v>42494</v>
      </c>
      <c r="B884" s="2">
        <v>18605</v>
      </c>
      <c r="C884" s="3">
        <v>0</v>
      </c>
      <c r="D884" s="4">
        <v>3</v>
      </c>
      <c r="E884" s="5" t="s">
        <v>77</v>
      </c>
      <c r="F884" s="6">
        <v>88.66</v>
      </c>
      <c r="G884" s="7" t="s">
        <v>22</v>
      </c>
      <c r="H884" s="8" t="s">
        <v>23</v>
      </c>
      <c r="I884" s="9">
        <v>5.431</v>
      </c>
      <c r="J884" s="6">
        <v>0</v>
      </c>
      <c r="K884" s="6">
        <v>12.6</v>
      </c>
      <c r="L884" s="6">
        <v>157.5</v>
      </c>
      <c r="M884" s="6">
        <v>170.1</v>
      </c>
      <c r="N884" s="10" t="s">
        <v>68</v>
      </c>
      <c r="O884" s="10" t="s">
        <v>161</v>
      </c>
      <c r="P884" s="11" t="s">
        <v>32</v>
      </c>
      <c r="Q884" s="11" t="s">
        <v>73</v>
      </c>
      <c r="R884" s="1">
        <v>42370</v>
      </c>
      <c r="S884" s="1">
        <v>42593</v>
      </c>
      <c r="T884" s="12" t="s">
        <v>25</v>
      </c>
      <c r="U884" s="13" t="s">
        <v>359</v>
      </c>
      <c r="V884" s="13" t="s">
        <v>131</v>
      </c>
      <c r="W884" t="s">
        <v>199</v>
      </c>
      <c r="X884" s="16" t="str">
        <f t="shared" si="163"/>
        <v xml:space="preserve">Mediacom (Switzerland) - CHE - Skoda - 2016_Rapid_Spaceback - </v>
      </c>
      <c r="Y884" s="17" t="s">
        <v>410</v>
      </c>
      <c r="Z884" s="16" t="str">
        <f t="shared" si="164"/>
        <v>Mediacom (Switzerland)</v>
      </c>
      <c r="AA884" s="16" t="str">
        <f t="shared" si="165"/>
        <v>Mediacom (Switzerland) - CHE - Skoda</v>
      </c>
      <c r="AB884" s="16" t="str">
        <f t="shared" si="166"/>
        <v>Xaxis TV_XAXIS-XT-ROLLS-I</v>
      </c>
      <c r="AC884" s="16" t="str">
        <f>VLOOKUP($U884,Sheet3!$A$1:$D$438,3,FALSE)</f>
        <v>04.04.2016</v>
      </c>
      <c r="AD884" s="16" t="str">
        <f>VLOOKUP($U884,Sheet3!$A$1:$D$438,4,FALSE)</f>
        <v>01.05.2016</v>
      </c>
      <c r="AE884" s="20" t="str">
        <f t="shared" si="167"/>
        <v>Xaxis TV_XAXIS-XT-ROLLS-I_April 2016</v>
      </c>
      <c r="AF884" s="20" t="s">
        <v>816</v>
      </c>
      <c r="AG884" s="20" t="str">
        <f t="shared" si="168"/>
        <v>Xaxis TV</v>
      </c>
      <c r="AH884" s="20" t="s">
        <v>420</v>
      </c>
      <c r="AI884" s="21">
        <f t="shared" si="177"/>
        <v>29.000184128153194</v>
      </c>
      <c r="AJ884" s="21">
        <f t="shared" si="178"/>
        <v>157.5</v>
      </c>
      <c r="AK884" s="22">
        <f t="shared" si="179"/>
        <v>5431</v>
      </c>
      <c r="AL884" s="20" t="s">
        <v>679</v>
      </c>
      <c r="AM884" s="20">
        <f>$AJ884*VLOOKUP($AL884,Sheet2!$C$1:$D$66,2,FALSE)</f>
        <v>81.900000000000006</v>
      </c>
    </row>
    <row r="885" spans="1:39" x14ac:dyDescent="0.25">
      <c r="A885" s="1">
        <v>42494</v>
      </c>
      <c r="B885" s="2">
        <v>18606</v>
      </c>
      <c r="C885" s="3">
        <v>0</v>
      </c>
      <c r="D885" s="4">
        <v>1</v>
      </c>
      <c r="E885" s="5" t="s">
        <v>65</v>
      </c>
      <c r="F885" s="6">
        <v>24.62</v>
      </c>
      <c r="G885" s="7" t="s">
        <v>22</v>
      </c>
      <c r="H885" s="8" t="s">
        <v>23</v>
      </c>
      <c r="I885" s="9">
        <v>3.3210000000000002</v>
      </c>
      <c r="J885" s="6">
        <v>0</v>
      </c>
      <c r="K885" s="6">
        <v>7.45</v>
      </c>
      <c r="L885" s="6">
        <v>93</v>
      </c>
      <c r="M885" s="6">
        <v>100.45</v>
      </c>
      <c r="N885" s="10" t="s">
        <v>68</v>
      </c>
      <c r="O885" s="10" t="s">
        <v>161</v>
      </c>
      <c r="P885" s="11" t="s">
        <v>32</v>
      </c>
      <c r="Q885" s="11" t="s">
        <v>52</v>
      </c>
      <c r="R885" s="1">
        <v>42370</v>
      </c>
      <c r="S885" s="1">
        <v>42593</v>
      </c>
      <c r="T885" s="12" t="s">
        <v>25</v>
      </c>
      <c r="U885" s="13" t="s">
        <v>134</v>
      </c>
      <c r="V885" s="13" t="s">
        <v>131</v>
      </c>
      <c r="W885" t="s">
        <v>199</v>
      </c>
      <c r="X885" s="16" t="str">
        <f t="shared" ref="X885:X948" si="180">CONCATENATE(W885," - ","2016_",U885," - ")</f>
        <v xml:space="preserve">Mediacom (Switzerland) - CHE - Skoda - 2016_Velowelt - </v>
      </c>
      <c r="Y885" s="17" t="s">
        <v>410</v>
      </c>
      <c r="Z885" s="16" t="str">
        <f t="shared" ref="Z885:Z948" si="181">O885</f>
        <v>Mediacom (Switzerland)</v>
      </c>
      <c r="AA885" s="16" t="str">
        <f t="shared" ref="AA885:AA948" si="182">W885</f>
        <v>Mediacom (Switzerland) - CHE - Skoda</v>
      </c>
      <c r="AB885" s="16" t="str">
        <f t="shared" ref="AB885:AB948" si="183">CONCATENATE(Q885,"_",E885)</f>
        <v>Xaxis Premium_XAXIS-XP-WB-D</v>
      </c>
      <c r="AC885" s="16" t="str">
        <f>VLOOKUP($U885,Sheet3!$A$1:$D$438,3,FALSE)</f>
        <v>18.04.2016</v>
      </c>
      <c r="AD885" s="16" t="str">
        <f>VLOOKUP($U885,Sheet3!$A$1:$D$438,4,FALSE)</f>
        <v>30.09.2016</v>
      </c>
      <c r="AE885" s="20" t="str">
        <f t="shared" ref="AE885:AE948" si="184">CONCATENATE(AB885,"_",V885)</f>
        <v>Xaxis Premium_XAXIS-XP-WB-D_April 2016</v>
      </c>
      <c r="AF885" s="20" t="s">
        <v>415</v>
      </c>
      <c r="AG885" s="20" t="str">
        <f t="shared" ref="AG885:AG948" si="185">Q885</f>
        <v>Xaxis Premium</v>
      </c>
      <c r="AH885" s="20" t="s">
        <v>420</v>
      </c>
      <c r="AI885" s="21">
        <f t="shared" si="177"/>
        <v>28.003613369467026</v>
      </c>
      <c r="AJ885" s="21">
        <f t="shared" si="178"/>
        <v>93</v>
      </c>
      <c r="AK885" s="22">
        <f t="shared" si="179"/>
        <v>3321</v>
      </c>
      <c r="AL885" s="20" t="s">
        <v>677</v>
      </c>
      <c r="AM885" s="20">
        <f>$AJ885*VLOOKUP($AL885,Sheet2!$C$1:$D$66,2,FALSE)</f>
        <v>46.041388946583332</v>
      </c>
    </row>
    <row r="886" spans="1:39" x14ac:dyDescent="0.25">
      <c r="A886" s="1">
        <v>42494</v>
      </c>
      <c r="B886" s="2">
        <v>18606</v>
      </c>
      <c r="C886" s="3">
        <v>0</v>
      </c>
      <c r="D886" s="4">
        <v>2</v>
      </c>
      <c r="E886" s="5" t="s">
        <v>65</v>
      </c>
      <c r="F886" s="6">
        <v>18.920000000000002</v>
      </c>
      <c r="G886" s="7" t="s">
        <v>22</v>
      </c>
      <c r="H886" s="8" t="s">
        <v>23</v>
      </c>
      <c r="I886" s="9">
        <v>2.552</v>
      </c>
      <c r="J886" s="6">
        <v>0</v>
      </c>
      <c r="K886" s="6">
        <v>5.7</v>
      </c>
      <c r="L886" s="6">
        <v>71.45</v>
      </c>
      <c r="M886" s="6">
        <v>77.150000000000006</v>
      </c>
      <c r="N886" s="10" t="s">
        <v>68</v>
      </c>
      <c r="O886" s="10" t="s">
        <v>161</v>
      </c>
      <c r="P886" s="11" t="s">
        <v>32</v>
      </c>
      <c r="Q886" s="11" t="s">
        <v>52</v>
      </c>
      <c r="R886" s="1">
        <v>42370</v>
      </c>
      <c r="S886" s="1">
        <v>42593</v>
      </c>
      <c r="T886" s="12" t="s">
        <v>25</v>
      </c>
      <c r="U886" s="13" t="s">
        <v>134</v>
      </c>
      <c r="V886" s="13" t="s">
        <v>131</v>
      </c>
      <c r="W886" t="s">
        <v>199</v>
      </c>
      <c r="X886" s="16" t="str">
        <f t="shared" si="180"/>
        <v xml:space="preserve">Mediacom (Switzerland) - CHE - Skoda - 2016_Velowelt - </v>
      </c>
      <c r="Y886" s="17" t="s">
        <v>410</v>
      </c>
      <c r="Z886" s="16" t="str">
        <f t="shared" si="181"/>
        <v>Mediacom (Switzerland)</v>
      </c>
      <c r="AA886" s="16" t="str">
        <f t="shared" si="182"/>
        <v>Mediacom (Switzerland) - CHE - Skoda</v>
      </c>
      <c r="AB886" s="16" t="str">
        <f t="shared" si="183"/>
        <v>Xaxis Premium_XAXIS-XP-WB-D</v>
      </c>
      <c r="AC886" s="16" t="str">
        <f>VLOOKUP($U886,Sheet3!$A$1:$D$438,3,FALSE)</f>
        <v>18.04.2016</v>
      </c>
      <c r="AD886" s="16" t="str">
        <f>VLOOKUP($U886,Sheet3!$A$1:$D$438,4,FALSE)</f>
        <v>30.09.2016</v>
      </c>
      <c r="AE886" s="20" t="str">
        <f t="shared" si="184"/>
        <v>Xaxis Premium_XAXIS-XP-WB-D_April 2016</v>
      </c>
      <c r="AF886" s="20" t="s">
        <v>415</v>
      </c>
      <c r="AG886" s="20" t="str">
        <f t="shared" si="185"/>
        <v>Xaxis Premium</v>
      </c>
      <c r="AH886" s="20" t="s">
        <v>420</v>
      </c>
      <c r="AI886" s="21">
        <f t="shared" si="177"/>
        <v>27.997648902821318</v>
      </c>
      <c r="AJ886" s="21">
        <f t="shared" si="178"/>
        <v>71.45</v>
      </c>
      <c r="AK886" s="22">
        <f t="shared" si="179"/>
        <v>2552</v>
      </c>
      <c r="AL886" s="20" t="s">
        <v>677</v>
      </c>
      <c r="AM886" s="20">
        <f>$AJ886*VLOOKUP($AL886,Sheet2!$C$1:$D$66,2,FALSE)</f>
        <v>35.372658497133109</v>
      </c>
    </row>
    <row r="887" spans="1:39" x14ac:dyDescent="0.25">
      <c r="A887" s="1">
        <v>42494</v>
      </c>
      <c r="B887" s="2">
        <v>18606</v>
      </c>
      <c r="C887" s="3">
        <v>0</v>
      </c>
      <c r="D887" s="4">
        <v>3</v>
      </c>
      <c r="E887" s="5" t="s">
        <v>65</v>
      </c>
      <c r="F887" s="6">
        <v>32.369999999999997</v>
      </c>
      <c r="G887" s="7" t="s">
        <v>22</v>
      </c>
      <c r="H887" s="8" t="s">
        <v>23</v>
      </c>
      <c r="I887" s="9">
        <v>4.367</v>
      </c>
      <c r="J887" s="6">
        <v>0</v>
      </c>
      <c r="K887" s="6">
        <v>9.8000000000000007</v>
      </c>
      <c r="L887" s="6">
        <v>122.3</v>
      </c>
      <c r="M887" s="6">
        <v>132.1</v>
      </c>
      <c r="N887" s="10" t="s">
        <v>68</v>
      </c>
      <c r="O887" s="10" t="s">
        <v>161</v>
      </c>
      <c r="P887" s="11" t="s">
        <v>32</v>
      </c>
      <c r="Q887" s="11" t="s">
        <v>52</v>
      </c>
      <c r="R887" s="1">
        <v>42370</v>
      </c>
      <c r="S887" s="1">
        <v>42593</v>
      </c>
      <c r="T887" s="12" t="s">
        <v>25</v>
      </c>
      <c r="U887" s="13" t="s">
        <v>134</v>
      </c>
      <c r="V887" s="13" t="s">
        <v>131</v>
      </c>
      <c r="W887" t="s">
        <v>199</v>
      </c>
      <c r="X887" s="16" t="str">
        <f t="shared" si="180"/>
        <v xml:space="preserve">Mediacom (Switzerland) - CHE - Skoda - 2016_Velowelt - </v>
      </c>
      <c r="Y887" s="17" t="s">
        <v>410</v>
      </c>
      <c r="Z887" s="16" t="str">
        <f t="shared" si="181"/>
        <v>Mediacom (Switzerland)</v>
      </c>
      <c r="AA887" s="16" t="str">
        <f t="shared" si="182"/>
        <v>Mediacom (Switzerland) - CHE - Skoda</v>
      </c>
      <c r="AB887" s="16" t="str">
        <f t="shared" si="183"/>
        <v>Xaxis Premium_XAXIS-XP-WB-D</v>
      </c>
      <c r="AC887" s="16" t="str">
        <f>VLOOKUP($U887,Sheet3!$A$1:$D$438,3,FALSE)</f>
        <v>18.04.2016</v>
      </c>
      <c r="AD887" s="16" t="str">
        <f>VLOOKUP($U887,Sheet3!$A$1:$D$438,4,FALSE)</f>
        <v>30.09.2016</v>
      </c>
      <c r="AE887" s="20" t="str">
        <f t="shared" si="184"/>
        <v>Xaxis Premium_XAXIS-XP-WB-D_April 2016</v>
      </c>
      <c r="AF887" s="20" t="s">
        <v>415</v>
      </c>
      <c r="AG887" s="20" t="str">
        <f t="shared" si="185"/>
        <v>Xaxis Premium</v>
      </c>
      <c r="AH887" s="20" t="s">
        <v>420</v>
      </c>
      <c r="AI887" s="21">
        <f t="shared" si="177"/>
        <v>28.005495763682163</v>
      </c>
      <c r="AJ887" s="21">
        <f t="shared" si="178"/>
        <v>122.3</v>
      </c>
      <c r="AK887" s="22">
        <f t="shared" si="179"/>
        <v>4367</v>
      </c>
      <c r="AL887" s="20" t="s">
        <v>677</v>
      </c>
      <c r="AM887" s="20">
        <f>$AJ887*VLOOKUP($AL887,Sheet2!$C$1:$D$66,2,FALSE)</f>
        <v>60.546901808248833</v>
      </c>
    </row>
    <row r="888" spans="1:39" x14ac:dyDescent="0.25">
      <c r="A888" s="1">
        <v>42494</v>
      </c>
      <c r="B888" s="2">
        <v>18606</v>
      </c>
      <c r="C888" s="3">
        <v>0</v>
      </c>
      <c r="D888" s="4">
        <v>4</v>
      </c>
      <c r="E888" s="5" t="s">
        <v>65</v>
      </c>
      <c r="F888" s="6">
        <v>32.32</v>
      </c>
      <c r="G888" s="7" t="s">
        <v>22</v>
      </c>
      <c r="H888" s="8" t="s">
        <v>23</v>
      </c>
      <c r="I888" s="9">
        <v>4.3600000000000003</v>
      </c>
      <c r="J888" s="6">
        <v>0</v>
      </c>
      <c r="K888" s="6">
        <v>9.75</v>
      </c>
      <c r="L888" s="6">
        <v>122.1</v>
      </c>
      <c r="M888" s="6">
        <v>131.85</v>
      </c>
      <c r="N888" s="10" t="s">
        <v>68</v>
      </c>
      <c r="O888" s="10" t="s">
        <v>161</v>
      </c>
      <c r="P888" s="11" t="s">
        <v>32</v>
      </c>
      <c r="Q888" s="11" t="s">
        <v>52</v>
      </c>
      <c r="R888" s="1">
        <v>42370</v>
      </c>
      <c r="S888" s="1">
        <v>42593</v>
      </c>
      <c r="T888" s="12" t="s">
        <v>25</v>
      </c>
      <c r="U888" s="13" t="s">
        <v>134</v>
      </c>
      <c r="V888" s="13" t="s">
        <v>131</v>
      </c>
      <c r="W888" t="s">
        <v>199</v>
      </c>
      <c r="X888" s="16" t="str">
        <f t="shared" si="180"/>
        <v xml:space="preserve">Mediacom (Switzerland) - CHE - Skoda - 2016_Velowelt - </v>
      </c>
      <c r="Y888" s="17" t="s">
        <v>410</v>
      </c>
      <c r="Z888" s="16" t="str">
        <f t="shared" si="181"/>
        <v>Mediacom (Switzerland)</v>
      </c>
      <c r="AA888" s="16" t="str">
        <f t="shared" si="182"/>
        <v>Mediacom (Switzerland) - CHE - Skoda</v>
      </c>
      <c r="AB888" s="16" t="str">
        <f t="shared" si="183"/>
        <v>Xaxis Premium_XAXIS-XP-WB-D</v>
      </c>
      <c r="AC888" s="16" t="str">
        <f>VLOOKUP($U888,Sheet3!$A$1:$D$438,3,FALSE)</f>
        <v>18.04.2016</v>
      </c>
      <c r="AD888" s="16" t="str">
        <f>VLOOKUP($U888,Sheet3!$A$1:$D$438,4,FALSE)</f>
        <v>30.09.2016</v>
      </c>
      <c r="AE888" s="20" t="str">
        <f t="shared" si="184"/>
        <v>Xaxis Premium_XAXIS-XP-WB-D_April 2016</v>
      </c>
      <c r="AF888" s="20" t="s">
        <v>415</v>
      </c>
      <c r="AG888" s="20" t="str">
        <f t="shared" si="185"/>
        <v>Xaxis Premium</v>
      </c>
      <c r="AH888" s="20" t="s">
        <v>420</v>
      </c>
      <c r="AI888" s="21">
        <f t="shared" si="177"/>
        <v>28.004587155963304</v>
      </c>
      <c r="AJ888" s="21">
        <f t="shared" si="178"/>
        <v>122.1</v>
      </c>
      <c r="AK888" s="22">
        <f t="shared" si="179"/>
        <v>4360</v>
      </c>
      <c r="AL888" s="20" t="s">
        <v>677</v>
      </c>
      <c r="AM888" s="20">
        <f>$AJ888*VLOOKUP($AL888,Sheet2!$C$1:$D$66,2,FALSE)</f>
        <v>60.447888068578763</v>
      </c>
    </row>
    <row r="889" spans="1:39" x14ac:dyDescent="0.25">
      <c r="A889" s="1">
        <v>42494</v>
      </c>
      <c r="B889" s="2">
        <v>18606</v>
      </c>
      <c r="C889" s="3">
        <v>0</v>
      </c>
      <c r="D889" s="4">
        <v>5</v>
      </c>
      <c r="E889" s="5" t="s">
        <v>65</v>
      </c>
      <c r="F889" s="6">
        <v>27.05</v>
      </c>
      <c r="G889" s="7" t="s">
        <v>22</v>
      </c>
      <c r="H889" s="8" t="s">
        <v>23</v>
      </c>
      <c r="I889" s="9">
        <v>3.65</v>
      </c>
      <c r="J889" s="6">
        <v>0</v>
      </c>
      <c r="K889" s="6">
        <v>8.1999999999999993</v>
      </c>
      <c r="L889" s="6">
        <v>102.2</v>
      </c>
      <c r="M889" s="6">
        <v>110.4</v>
      </c>
      <c r="N889" s="10" t="s">
        <v>68</v>
      </c>
      <c r="O889" s="10" t="s">
        <v>161</v>
      </c>
      <c r="P889" s="11" t="s">
        <v>32</v>
      </c>
      <c r="Q889" s="11" t="s">
        <v>52</v>
      </c>
      <c r="R889" s="1">
        <v>42370</v>
      </c>
      <c r="S889" s="1">
        <v>42593</v>
      </c>
      <c r="T889" s="12" t="s">
        <v>25</v>
      </c>
      <c r="U889" s="13" t="s">
        <v>134</v>
      </c>
      <c r="V889" s="13" t="s">
        <v>131</v>
      </c>
      <c r="W889" t="s">
        <v>199</v>
      </c>
      <c r="X889" s="16" t="str">
        <f t="shared" si="180"/>
        <v xml:space="preserve">Mediacom (Switzerland) - CHE - Skoda - 2016_Velowelt - </v>
      </c>
      <c r="Y889" s="17" t="s">
        <v>410</v>
      </c>
      <c r="Z889" s="16" t="str">
        <f t="shared" si="181"/>
        <v>Mediacom (Switzerland)</v>
      </c>
      <c r="AA889" s="16" t="str">
        <f t="shared" si="182"/>
        <v>Mediacom (Switzerland) - CHE - Skoda</v>
      </c>
      <c r="AB889" s="16" t="str">
        <f t="shared" si="183"/>
        <v>Xaxis Premium_XAXIS-XP-WB-D</v>
      </c>
      <c r="AC889" s="16" t="str">
        <f>VLOOKUP($U889,Sheet3!$A$1:$D$438,3,FALSE)</f>
        <v>18.04.2016</v>
      </c>
      <c r="AD889" s="16" t="str">
        <f>VLOOKUP($U889,Sheet3!$A$1:$D$438,4,FALSE)</f>
        <v>30.09.2016</v>
      </c>
      <c r="AE889" s="20" t="str">
        <f t="shared" si="184"/>
        <v>Xaxis Premium_XAXIS-XP-WB-D_April 2016</v>
      </c>
      <c r="AF889" s="20" t="s">
        <v>415</v>
      </c>
      <c r="AG889" s="20" t="str">
        <f t="shared" si="185"/>
        <v>Xaxis Premium</v>
      </c>
      <c r="AH889" s="20" t="s">
        <v>420</v>
      </c>
      <c r="AI889" s="21">
        <f t="shared" si="177"/>
        <v>28</v>
      </c>
      <c r="AJ889" s="21">
        <f t="shared" si="178"/>
        <v>102.2</v>
      </c>
      <c r="AK889" s="22">
        <f t="shared" si="179"/>
        <v>3650</v>
      </c>
      <c r="AL889" s="20" t="s">
        <v>677</v>
      </c>
      <c r="AM889" s="20">
        <f>$AJ889*VLOOKUP($AL889,Sheet2!$C$1:$D$66,2,FALSE)</f>
        <v>50.596020971406631</v>
      </c>
    </row>
    <row r="890" spans="1:39" x14ac:dyDescent="0.25">
      <c r="A890" s="1">
        <v>42494</v>
      </c>
      <c r="B890" s="2">
        <v>18606</v>
      </c>
      <c r="C890" s="3">
        <v>0</v>
      </c>
      <c r="D890" s="4">
        <v>6</v>
      </c>
      <c r="E890" s="5" t="s">
        <v>65</v>
      </c>
      <c r="F890" s="6">
        <v>31.54</v>
      </c>
      <c r="G890" s="7" t="s">
        <v>22</v>
      </c>
      <c r="H890" s="8" t="s">
        <v>23</v>
      </c>
      <c r="I890" s="9">
        <v>4.2549999999999999</v>
      </c>
      <c r="J890" s="6">
        <v>0</v>
      </c>
      <c r="K890" s="6">
        <v>9.5500000000000007</v>
      </c>
      <c r="L890" s="6">
        <v>119.15</v>
      </c>
      <c r="M890" s="6">
        <v>128.69999999999999</v>
      </c>
      <c r="N890" s="10" t="s">
        <v>68</v>
      </c>
      <c r="O890" s="10" t="s">
        <v>161</v>
      </c>
      <c r="P890" s="11" t="s">
        <v>32</v>
      </c>
      <c r="Q890" s="11" t="s">
        <v>52</v>
      </c>
      <c r="R890" s="1">
        <v>42370</v>
      </c>
      <c r="S890" s="1">
        <v>42593</v>
      </c>
      <c r="T890" s="12" t="s">
        <v>25</v>
      </c>
      <c r="U890" s="13" t="s">
        <v>134</v>
      </c>
      <c r="V890" s="13" t="s">
        <v>131</v>
      </c>
      <c r="W890" t="s">
        <v>199</v>
      </c>
      <c r="X890" s="16" t="str">
        <f t="shared" si="180"/>
        <v xml:space="preserve">Mediacom (Switzerland) - CHE - Skoda - 2016_Velowelt - </v>
      </c>
      <c r="Y890" s="17" t="s">
        <v>410</v>
      </c>
      <c r="Z890" s="16" t="str">
        <f t="shared" si="181"/>
        <v>Mediacom (Switzerland)</v>
      </c>
      <c r="AA890" s="16" t="str">
        <f t="shared" si="182"/>
        <v>Mediacom (Switzerland) - CHE - Skoda</v>
      </c>
      <c r="AB890" s="16" t="str">
        <f t="shared" si="183"/>
        <v>Xaxis Premium_XAXIS-XP-WB-D</v>
      </c>
      <c r="AC890" s="16" t="str">
        <f>VLOOKUP($U890,Sheet3!$A$1:$D$438,3,FALSE)</f>
        <v>18.04.2016</v>
      </c>
      <c r="AD890" s="16" t="str">
        <f>VLOOKUP($U890,Sheet3!$A$1:$D$438,4,FALSE)</f>
        <v>30.09.2016</v>
      </c>
      <c r="AE890" s="20" t="str">
        <f t="shared" si="184"/>
        <v>Xaxis Premium_XAXIS-XP-WB-D_April 2016</v>
      </c>
      <c r="AF890" s="20" t="s">
        <v>415</v>
      </c>
      <c r="AG890" s="20" t="str">
        <f t="shared" si="185"/>
        <v>Xaxis Premium</v>
      </c>
      <c r="AH890" s="20" t="s">
        <v>420</v>
      </c>
      <c r="AI890" s="21">
        <f t="shared" si="177"/>
        <v>28.002350176263221</v>
      </c>
      <c r="AJ890" s="21">
        <f t="shared" si="178"/>
        <v>119.15</v>
      </c>
      <c r="AK890" s="22">
        <f t="shared" si="179"/>
        <v>4255</v>
      </c>
      <c r="AL890" s="20" t="s">
        <v>677</v>
      </c>
      <c r="AM890" s="20">
        <f>$AJ890*VLOOKUP($AL890,Sheet2!$C$1:$D$66,2,FALSE)</f>
        <v>58.987435408445208</v>
      </c>
    </row>
    <row r="891" spans="1:39" x14ac:dyDescent="0.25">
      <c r="A891" s="1">
        <v>42494</v>
      </c>
      <c r="B891" s="2">
        <v>18606</v>
      </c>
      <c r="C891" s="3">
        <v>0</v>
      </c>
      <c r="D891" s="4">
        <v>7</v>
      </c>
      <c r="E891" s="5" t="s">
        <v>69</v>
      </c>
      <c r="F891" s="6">
        <v>25.88</v>
      </c>
      <c r="G891" s="7" t="s">
        <v>22</v>
      </c>
      <c r="H891" s="8" t="s">
        <v>23</v>
      </c>
      <c r="I891" s="9">
        <v>4.3019999999999996</v>
      </c>
      <c r="J891" s="6">
        <v>0</v>
      </c>
      <c r="K891" s="6">
        <v>9.65</v>
      </c>
      <c r="L891" s="6">
        <v>120.45</v>
      </c>
      <c r="M891" s="6">
        <v>130.1</v>
      </c>
      <c r="N891" s="10" t="s">
        <v>68</v>
      </c>
      <c r="O891" s="10" t="s">
        <v>161</v>
      </c>
      <c r="P891" s="11" t="s">
        <v>32</v>
      </c>
      <c r="Q891" s="11" t="s">
        <v>52</v>
      </c>
      <c r="R891" s="1">
        <v>42370</v>
      </c>
      <c r="S891" s="1">
        <v>42593</v>
      </c>
      <c r="T891" s="12" t="s">
        <v>25</v>
      </c>
      <c r="U891" s="13" t="s">
        <v>134</v>
      </c>
      <c r="V891" s="13" t="s">
        <v>131</v>
      </c>
      <c r="W891" t="s">
        <v>199</v>
      </c>
      <c r="X891" s="16" t="str">
        <f t="shared" si="180"/>
        <v xml:space="preserve">Mediacom (Switzerland) - CHE - Skoda - 2016_Velowelt - </v>
      </c>
      <c r="Y891" s="17" t="s">
        <v>410</v>
      </c>
      <c r="Z891" s="16" t="str">
        <f t="shared" si="181"/>
        <v>Mediacom (Switzerland)</v>
      </c>
      <c r="AA891" s="16" t="str">
        <f t="shared" si="182"/>
        <v>Mediacom (Switzerland) - CHE - Skoda</v>
      </c>
      <c r="AB891" s="16" t="str">
        <f t="shared" si="183"/>
        <v>Xaxis Premium_XAXIS-XP-WB-F</v>
      </c>
      <c r="AC891" s="16" t="str">
        <f>VLOOKUP($U891,Sheet3!$A$1:$D$438,3,FALSE)</f>
        <v>18.04.2016</v>
      </c>
      <c r="AD891" s="16" t="str">
        <f>VLOOKUP($U891,Sheet3!$A$1:$D$438,4,FALSE)</f>
        <v>30.09.2016</v>
      </c>
      <c r="AE891" s="20" t="str">
        <f t="shared" si="184"/>
        <v>Xaxis Premium_XAXIS-XP-WB-F_April 2016</v>
      </c>
      <c r="AF891" s="20" t="s">
        <v>415</v>
      </c>
      <c r="AG891" s="20" t="str">
        <f t="shared" si="185"/>
        <v>Xaxis Premium</v>
      </c>
      <c r="AH891" s="20" t="s">
        <v>420</v>
      </c>
      <c r="AI891" s="21">
        <f t="shared" si="177"/>
        <v>27.998605299860532</v>
      </c>
      <c r="AJ891" s="21">
        <f t="shared" si="178"/>
        <v>120.45</v>
      </c>
      <c r="AK891" s="22">
        <f t="shared" si="179"/>
        <v>4302</v>
      </c>
      <c r="AL891" s="20" t="s">
        <v>677</v>
      </c>
      <c r="AM891" s="20">
        <f>$AJ891*VLOOKUP($AL891,Sheet2!$C$1:$D$66,2,FALSE)</f>
        <v>59.631024716300672</v>
      </c>
    </row>
    <row r="892" spans="1:39" x14ac:dyDescent="0.25">
      <c r="A892" s="1">
        <v>42494</v>
      </c>
      <c r="B892" s="2">
        <v>18606</v>
      </c>
      <c r="C892" s="3">
        <v>0</v>
      </c>
      <c r="D892" s="4">
        <v>8</v>
      </c>
      <c r="E892" s="5" t="s">
        <v>69</v>
      </c>
      <c r="F892" s="6">
        <v>29.02</v>
      </c>
      <c r="G892" s="7" t="s">
        <v>22</v>
      </c>
      <c r="H892" s="8" t="s">
        <v>23</v>
      </c>
      <c r="I892" s="9">
        <v>4.8239999999999998</v>
      </c>
      <c r="J892" s="6">
        <v>0</v>
      </c>
      <c r="K892" s="6">
        <v>10.8</v>
      </c>
      <c r="L892" s="6">
        <v>135.05000000000001</v>
      </c>
      <c r="M892" s="6">
        <v>145.85</v>
      </c>
      <c r="N892" s="10" t="s">
        <v>68</v>
      </c>
      <c r="O892" s="10" t="s">
        <v>161</v>
      </c>
      <c r="P892" s="11" t="s">
        <v>32</v>
      </c>
      <c r="Q892" s="11" t="s">
        <v>52</v>
      </c>
      <c r="R892" s="1">
        <v>42370</v>
      </c>
      <c r="S892" s="1">
        <v>42593</v>
      </c>
      <c r="T892" s="12" t="s">
        <v>25</v>
      </c>
      <c r="U892" s="13" t="s">
        <v>134</v>
      </c>
      <c r="V892" s="13" t="s">
        <v>131</v>
      </c>
      <c r="W892" t="s">
        <v>199</v>
      </c>
      <c r="X892" s="16" t="str">
        <f t="shared" si="180"/>
        <v xml:space="preserve">Mediacom (Switzerland) - CHE - Skoda - 2016_Velowelt - </v>
      </c>
      <c r="Y892" s="17" t="s">
        <v>410</v>
      </c>
      <c r="Z892" s="16" t="str">
        <f t="shared" si="181"/>
        <v>Mediacom (Switzerland)</v>
      </c>
      <c r="AA892" s="16" t="str">
        <f t="shared" si="182"/>
        <v>Mediacom (Switzerland) - CHE - Skoda</v>
      </c>
      <c r="AB892" s="16" t="str">
        <f t="shared" si="183"/>
        <v>Xaxis Premium_XAXIS-XP-WB-F</v>
      </c>
      <c r="AC892" s="16" t="str">
        <f>VLOOKUP($U892,Sheet3!$A$1:$D$438,3,FALSE)</f>
        <v>18.04.2016</v>
      </c>
      <c r="AD892" s="16" t="str">
        <f>VLOOKUP($U892,Sheet3!$A$1:$D$438,4,FALSE)</f>
        <v>30.09.2016</v>
      </c>
      <c r="AE892" s="20" t="str">
        <f t="shared" si="184"/>
        <v>Xaxis Premium_XAXIS-XP-WB-F_April 2016</v>
      </c>
      <c r="AF892" s="20" t="s">
        <v>415</v>
      </c>
      <c r="AG892" s="20" t="str">
        <f t="shared" si="185"/>
        <v>Xaxis Premium</v>
      </c>
      <c r="AH892" s="20" t="s">
        <v>420</v>
      </c>
      <c r="AI892" s="21">
        <f t="shared" si="177"/>
        <v>27.995439469320068</v>
      </c>
      <c r="AJ892" s="21">
        <f t="shared" si="178"/>
        <v>135.05000000000001</v>
      </c>
      <c r="AK892" s="22">
        <f t="shared" si="179"/>
        <v>4824</v>
      </c>
      <c r="AL892" s="20" t="s">
        <v>677</v>
      </c>
      <c r="AM892" s="20">
        <f>$AJ892*VLOOKUP($AL892,Sheet2!$C$1:$D$66,2,FALSE)</f>
        <v>66.859027712215919</v>
      </c>
    </row>
    <row r="893" spans="1:39" x14ac:dyDescent="0.25">
      <c r="A893" s="1">
        <v>42494</v>
      </c>
      <c r="B893" s="2">
        <v>18606</v>
      </c>
      <c r="C893" s="3">
        <v>0</v>
      </c>
      <c r="D893" s="4">
        <v>9</v>
      </c>
      <c r="E893" s="5" t="s">
        <v>70</v>
      </c>
      <c r="F893" s="6">
        <v>13.66</v>
      </c>
      <c r="G893" s="7" t="s">
        <v>22</v>
      </c>
      <c r="H893" s="8" t="s">
        <v>23</v>
      </c>
      <c r="I893" s="9">
        <v>2.41</v>
      </c>
      <c r="J893" s="6">
        <v>0</v>
      </c>
      <c r="K893" s="6">
        <v>5.4</v>
      </c>
      <c r="L893" s="6">
        <v>67.5</v>
      </c>
      <c r="M893" s="6">
        <v>72.900000000000006</v>
      </c>
      <c r="N893" s="10" t="s">
        <v>68</v>
      </c>
      <c r="O893" s="10" t="s">
        <v>161</v>
      </c>
      <c r="P893" s="11" t="s">
        <v>32</v>
      </c>
      <c r="Q893" s="11" t="s">
        <v>52</v>
      </c>
      <c r="R893" s="1">
        <v>42370</v>
      </c>
      <c r="S893" s="1">
        <v>42593</v>
      </c>
      <c r="T893" s="12" t="s">
        <v>25</v>
      </c>
      <c r="U893" s="13" t="s">
        <v>134</v>
      </c>
      <c r="V893" s="13" t="s">
        <v>131</v>
      </c>
      <c r="W893" t="s">
        <v>199</v>
      </c>
      <c r="X893" s="16" t="str">
        <f t="shared" si="180"/>
        <v xml:space="preserve">Mediacom (Switzerland) - CHE - Skoda - 2016_Velowelt - </v>
      </c>
      <c r="Y893" s="17" t="s">
        <v>410</v>
      </c>
      <c r="Z893" s="16" t="str">
        <f t="shared" si="181"/>
        <v>Mediacom (Switzerland)</v>
      </c>
      <c r="AA893" s="16" t="str">
        <f t="shared" si="182"/>
        <v>Mediacom (Switzerland) - CHE - Skoda</v>
      </c>
      <c r="AB893" s="16" t="str">
        <f t="shared" si="183"/>
        <v>Xaxis Premium_XAXIS-XP-WB-I</v>
      </c>
      <c r="AC893" s="16" t="str">
        <f>VLOOKUP($U893,Sheet3!$A$1:$D$438,3,FALSE)</f>
        <v>18.04.2016</v>
      </c>
      <c r="AD893" s="16" t="str">
        <f>VLOOKUP($U893,Sheet3!$A$1:$D$438,4,FALSE)</f>
        <v>30.09.2016</v>
      </c>
      <c r="AE893" s="20" t="str">
        <f t="shared" si="184"/>
        <v>Xaxis Premium_XAXIS-XP-WB-I_April 2016</v>
      </c>
      <c r="AF893" s="20" t="s">
        <v>415</v>
      </c>
      <c r="AG893" s="20" t="str">
        <f t="shared" si="185"/>
        <v>Xaxis Premium</v>
      </c>
      <c r="AH893" s="20" t="s">
        <v>420</v>
      </c>
      <c r="AI893" s="21">
        <f t="shared" si="177"/>
        <v>28.008298755186722</v>
      </c>
      <c r="AJ893" s="21">
        <f t="shared" si="178"/>
        <v>67.5</v>
      </c>
      <c r="AK893" s="22">
        <f t="shared" si="179"/>
        <v>2410</v>
      </c>
      <c r="AL893" s="20" t="s">
        <v>677</v>
      </c>
      <c r="AM893" s="20">
        <f>$AJ893*VLOOKUP($AL893,Sheet2!$C$1:$D$66,2,FALSE)</f>
        <v>33.417137138649196</v>
      </c>
    </row>
    <row r="894" spans="1:39" x14ac:dyDescent="0.25">
      <c r="A894" s="1">
        <v>42494</v>
      </c>
      <c r="B894" s="2">
        <v>18607</v>
      </c>
      <c r="C894" s="3">
        <v>0</v>
      </c>
      <c r="D894" s="4">
        <v>4</v>
      </c>
      <c r="E894" s="5" t="s">
        <v>53</v>
      </c>
      <c r="F894" s="6">
        <v>12.48</v>
      </c>
      <c r="G894" s="7" t="s">
        <v>22</v>
      </c>
      <c r="H894" s="8" t="s">
        <v>23</v>
      </c>
      <c r="I894" s="9">
        <v>1.96</v>
      </c>
      <c r="J894" s="6">
        <v>0</v>
      </c>
      <c r="K894" s="6">
        <v>3</v>
      </c>
      <c r="L894" s="6">
        <v>37.25</v>
      </c>
      <c r="M894" s="6">
        <v>40.25</v>
      </c>
      <c r="N894" s="10" t="s">
        <v>82</v>
      </c>
      <c r="O894" s="10" t="s">
        <v>161</v>
      </c>
      <c r="P894" s="11" t="s">
        <v>32</v>
      </c>
      <c r="Q894" s="11" t="s">
        <v>52</v>
      </c>
      <c r="R894" s="1">
        <v>42370</v>
      </c>
      <c r="S894" s="1">
        <v>42593</v>
      </c>
      <c r="T894" s="12" t="s">
        <v>25</v>
      </c>
      <c r="U894" s="13" t="s">
        <v>363</v>
      </c>
      <c r="V894" s="13" t="s">
        <v>131</v>
      </c>
      <c r="W894" t="s">
        <v>203</v>
      </c>
      <c r="X894" s="16" t="str">
        <f t="shared" si="180"/>
        <v xml:space="preserve">Mediacom (Switzerland) - CHE - Tempur Sealy International - 2016_2016_Q1 - </v>
      </c>
      <c r="Y894" s="17" t="s">
        <v>410</v>
      </c>
      <c r="Z894" s="16" t="str">
        <f t="shared" si="181"/>
        <v>Mediacom (Switzerland)</v>
      </c>
      <c r="AA894" s="16" t="str">
        <f t="shared" si="182"/>
        <v>Mediacom (Switzerland) - CHE - Tempur Sealy International</v>
      </c>
      <c r="AB894" s="16" t="str">
        <f t="shared" si="183"/>
        <v>Xaxis Premium_XAXIS-XP-HP-D</v>
      </c>
      <c r="AC894" s="16" t="str">
        <f>VLOOKUP($U894,Sheet3!$A$1:$D$438,3,FALSE)</f>
        <v>11.01.2016</v>
      </c>
      <c r="AD894" s="16" t="str">
        <f>VLOOKUP($U894,Sheet3!$A$1:$D$438,4,FALSE)</f>
        <v>03.04.2016</v>
      </c>
      <c r="AE894" s="20" t="str">
        <f t="shared" si="184"/>
        <v>Xaxis Premium_XAXIS-XP-HP-D_April 2016</v>
      </c>
      <c r="AF894" s="20" t="s">
        <v>415</v>
      </c>
      <c r="AG894" s="20" t="str">
        <f t="shared" si="185"/>
        <v>Xaxis Premium</v>
      </c>
      <c r="AH894" s="20" t="s">
        <v>420</v>
      </c>
      <c r="AI894" s="21">
        <f t="shared" si="177"/>
        <v>19.005102040816325</v>
      </c>
      <c r="AJ894" s="21">
        <f t="shared" si="178"/>
        <v>37.25</v>
      </c>
      <c r="AK894" s="22">
        <f t="shared" si="179"/>
        <v>1960</v>
      </c>
      <c r="AL894" s="20" t="s">
        <v>678</v>
      </c>
      <c r="AM894" s="20">
        <f>$AJ894*VLOOKUP($AL894,Sheet2!$C$1:$D$66,2,FALSE)</f>
        <v>16.014975133357396</v>
      </c>
    </row>
    <row r="895" spans="1:39" x14ac:dyDescent="0.25">
      <c r="A895" s="1">
        <v>42494</v>
      </c>
      <c r="B895" s="2">
        <v>18607</v>
      </c>
      <c r="C895" s="3">
        <v>0</v>
      </c>
      <c r="D895" s="4">
        <v>5</v>
      </c>
      <c r="E895" s="5" t="s">
        <v>59</v>
      </c>
      <c r="F895" s="6">
        <v>13.92</v>
      </c>
      <c r="G895" s="7" t="s">
        <v>22</v>
      </c>
      <c r="H895" s="8" t="s">
        <v>23</v>
      </c>
      <c r="I895" s="9">
        <v>2.407</v>
      </c>
      <c r="J895" s="6">
        <v>0</v>
      </c>
      <c r="K895" s="6">
        <v>3.65</v>
      </c>
      <c r="L895" s="6">
        <v>45.75</v>
      </c>
      <c r="M895" s="6">
        <v>49.4</v>
      </c>
      <c r="N895" s="10" t="s">
        <v>82</v>
      </c>
      <c r="O895" s="10" t="s">
        <v>161</v>
      </c>
      <c r="P895" s="11" t="s">
        <v>32</v>
      </c>
      <c r="Q895" s="11" t="s">
        <v>52</v>
      </c>
      <c r="R895" s="1">
        <v>42370</v>
      </c>
      <c r="S895" s="1">
        <v>42593</v>
      </c>
      <c r="T895" s="12" t="s">
        <v>25</v>
      </c>
      <c r="U895" s="13" t="s">
        <v>363</v>
      </c>
      <c r="V895" s="13" t="s">
        <v>131</v>
      </c>
      <c r="W895" t="s">
        <v>203</v>
      </c>
      <c r="X895" s="16" t="str">
        <f t="shared" si="180"/>
        <v xml:space="preserve">Mediacom (Switzerland) - CHE - Tempur Sealy International - 2016_2016_Q1 - </v>
      </c>
      <c r="Y895" s="17" t="s">
        <v>410</v>
      </c>
      <c r="Z895" s="16" t="str">
        <f t="shared" si="181"/>
        <v>Mediacom (Switzerland)</v>
      </c>
      <c r="AA895" s="16" t="str">
        <f t="shared" si="182"/>
        <v>Mediacom (Switzerland) - CHE - Tempur Sealy International</v>
      </c>
      <c r="AB895" s="16" t="str">
        <f t="shared" si="183"/>
        <v>Xaxis Premium_XAXIS-XP-HP-F</v>
      </c>
      <c r="AC895" s="16" t="str">
        <f>VLOOKUP($U895,Sheet3!$A$1:$D$438,3,FALSE)</f>
        <v>11.01.2016</v>
      </c>
      <c r="AD895" s="16" t="str">
        <f>VLOOKUP($U895,Sheet3!$A$1:$D$438,4,FALSE)</f>
        <v>03.04.2016</v>
      </c>
      <c r="AE895" s="20" t="str">
        <f t="shared" si="184"/>
        <v>Xaxis Premium_XAXIS-XP-HP-F_April 2016</v>
      </c>
      <c r="AF895" s="20" t="s">
        <v>415</v>
      </c>
      <c r="AG895" s="20" t="str">
        <f t="shared" si="185"/>
        <v>Xaxis Premium</v>
      </c>
      <c r="AH895" s="20" t="s">
        <v>420</v>
      </c>
      <c r="AI895" s="21">
        <f t="shared" si="177"/>
        <v>19.007062733693395</v>
      </c>
      <c r="AJ895" s="21">
        <f t="shared" si="178"/>
        <v>45.75</v>
      </c>
      <c r="AK895" s="22">
        <f t="shared" si="179"/>
        <v>2407</v>
      </c>
      <c r="AL895" s="20" t="s">
        <v>678</v>
      </c>
      <c r="AM895" s="20">
        <f>$AJ895*VLOOKUP($AL895,Sheet2!$C$1:$D$66,2,FALSE)</f>
        <v>19.669398989291302</v>
      </c>
    </row>
    <row r="896" spans="1:39" x14ac:dyDescent="0.25">
      <c r="A896" s="1">
        <v>42494</v>
      </c>
      <c r="B896" s="2">
        <v>18607</v>
      </c>
      <c r="C896" s="3">
        <v>0</v>
      </c>
      <c r="D896" s="4">
        <v>6</v>
      </c>
      <c r="E896" s="5" t="s">
        <v>60</v>
      </c>
      <c r="F896" s="6">
        <v>0.06</v>
      </c>
      <c r="G896" s="7" t="s">
        <v>22</v>
      </c>
      <c r="H896" s="8" t="s">
        <v>23</v>
      </c>
      <c r="I896" s="9">
        <v>8.9999999999999993E-3</v>
      </c>
      <c r="J896" s="6">
        <v>0</v>
      </c>
      <c r="K896" s="6">
        <v>0</v>
      </c>
      <c r="L896" s="6">
        <v>0.15</v>
      </c>
      <c r="M896" s="6">
        <v>0.15</v>
      </c>
      <c r="N896" s="10" t="s">
        <v>82</v>
      </c>
      <c r="O896" s="10" t="s">
        <v>161</v>
      </c>
      <c r="P896" s="11" t="s">
        <v>32</v>
      </c>
      <c r="Q896" s="11" t="s">
        <v>52</v>
      </c>
      <c r="R896" s="1">
        <v>42370</v>
      </c>
      <c r="S896" s="1">
        <v>42593</v>
      </c>
      <c r="T896" s="12" t="s">
        <v>25</v>
      </c>
      <c r="U896" s="13" t="s">
        <v>363</v>
      </c>
      <c r="V896" s="13" t="s">
        <v>131</v>
      </c>
      <c r="W896" t="s">
        <v>203</v>
      </c>
      <c r="X896" s="16" t="str">
        <f t="shared" si="180"/>
        <v xml:space="preserve">Mediacom (Switzerland) - CHE - Tempur Sealy International - 2016_2016_Q1 - </v>
      </c>
      <c r="Y896" s="17" t="s">
        <v>410</v>
      </c>
      <c r="Z896" s="16" t="str">
        <f t="shared" si="181"/>
        <v>Mediacom (Switzerland)</v>
      </c>
      <c r="AA896" s="16" t="str">
        <f t="shared" si="182"/>
        <v>Mediacom (Switzerland) - CHE - Tempur Sealy International</v>
      </c>
      <c r="AB896" s="16" t="str">
        <f t="shared" si="183"/>
        <v>Xaxis Premium_XAXIS-XP-HP-I</v>
      </c>
      <c r="AC896" s="16" t="str">
        <f>VLOOKUP($U896,Sheet3!$A$1:$D$438,3,FALSE)</f>
        <v>11.01.2016</v>
      </c>
      <c r="AD896" s="16" t="str">
        <f>VLOOKUP($U896,Sheet3!$A$1:$D$438,4,FALSE)</f>
        <v>03.04.2016</v>
      </c>
      <c r="AE896" s="20" t="str">
        <f t="shared" si="184"/>
        <v>Xaxis Premium_XAXIS-XP-HP-I_April 2016</v>
      </c>
      <c r="AF896" s="20" t="s">
        <v>415</v>
      </c>
      <c r="AG896" s="20" t="str">
        <f t="shared" si="185"/>
        <v>Xaxis Premium</v>
      </c>
      <c r="AH896" s="20" t="s">
        <v>420</v>
      </c>
      <c r="AI896" s="21">
        <f t="shared" si="177"/>
        <v>16.666666666666668</v>
      </c>
      <c r="AJ896" s="21">
        <f t="shared" si="178"/>
        <v>0.15</v>
      </c>
      <c r="AK896" s="22">
        <f t="shared" si="179"/>
        <v>9</v>
      </c>
      <c r="AL896" s="20" t="s">
        <v>678</v>
      </c>
      <c r="AM896" s="20">
        <f>$AJ896*VLOOKUP($AL896,Sheet2!$C$1:$D$66,2,FALSE)</f>
        <v>6.448983275177475E-2</v>
      </c>
    </row>
    <row r="897" spans="1:39" x14ac:dyDescent="0.25">
      <c r="A897" s="1">
        <v>42494</v>
      </c>
      <c r="B897" s="2">
        <v>18607</v>
      </c>
      <c r="C897" s="3">
        <v>0</v>
      </c>
      <c r="D897" s="4">
        <v>1</v>
      </c>
      <c r="E897" s="5" t="s">
        <v>65</v>
      </c>
      <c r="F897" s="6">
        <v>12.33</v>
      </c>
      <c r="G897" s="7" t="s">
        <v>22</v>
      </c>
      <c r="H897" s="8" t="s">
        <v>23</v>
      </c>
      <c r="I897" s="9">
        <v>1.6639999999999999</v>
      </c>
      <c r="J897" s="6">
        <v>0</v>
      </c>
      <c r="K897" s="6">
        <v>3.2</v>
      </c>
      <c r="L897" s="6">
        <v>39.950000000000003</v>
      </c>
      <c r="M897" s="6">
        <v>43.15</v>
      </c>
      <c r="N897" s="10" t="s">
        <v>82</v>
      </c>
      <c r="O897" s="10" t="s">
        <v>161</v>
      </c>
      <c r="P897" s="11" t="s">
        <v>32</v>
      </c>
      <c r="Q897" s="11" t="s">
        <v>52</v>
      </c>
      <c r="R897" s="1">
        <v>42370</v>
      </c>
      <c r="S897" s="1">
        <v>42593</v>
      </c>
      <c r="T897" s="12" t="s">
        <v>25</v>
      </c>
      <c r="U897" s="13" t="s">
        <v>363</v>
      </c>
      <c r="V897" s="13" t="s">
        <v>131</v>
      </c>
      <c r="W897" t="s">
        <v>203</v>
      </c>
      <c r="X897" s="16" t="str">
        <f t="shared" si="180"/>
        <v xml:space="preserve">Mediacom (Switzerland) - CHE - Tempur Sealy International - 2016_2016_Q1 - </v>
      </c>
      <c r="Y897" s="17" t="s">
        <v>410</v>
      </c>
      <c r="Z897" s="16" t="str">
        <f t="shared" si="181"/>
        <v>Mediacom (Switzerland)</v>
      </c>
      <c r="AA897" s="16" t="str">
        <f t="shared" si="182"/>
        <v>Mediacom (Switzerland) - CHE - Tempur Sealy International</v>
      </c>
      <c r="AB897" s="16" t="str">
        <f t="shared" si="183"/>
        <v>Xaxis Premium_XAXIS-XP-WB-D</v>
      </c>
      <c r="AC897" s="16" t="str">
        <f>VLOOKUP($U897,Sheet3!$A$1:$D$438,3,FALSE)</f>
        <v>11.01.2016</v>
      </c>
      <c r="AD897" s="16" t="str">
        <f>VLOOKUP($U897,Sheet3!$A$1:$D$438,4,FALSE)</f>
        <v>03.04.2016</v>
      </c>
      <c r="AE897" s="20" t="str">
        <f t="shared" si="184"/>
        <v>Xaxis Premium_XAXIS-XP-WB-D_April 2016</v>
      </c>
      <c r="AF897" s="20" t="s">
        <v>415</v>
      </c>
      <c r="AG897" s="20" t="str">
        <f t="shared" si="185"/>
        <v>Xaxis Premium</v>
      </c>
      <c r="AH897" s="20" t="s">
        <v>420</v>
      </c>
      <c r="AI897" s="21">
        <f t="shared" si="177"/>
        <v>24.008413461538463</v>
      </c>
      <c r="AJ897" s="21">
        <f t="shared" si="178"/>
        <v>39.950000000000003</v>
      </c>
      <c r="AK897" s="22">
        <f t="shared" si="179"/>
        <v>1664</v>
      </c>
      <c r="AL897" s="20" t="s">
        <v>677</v>
      </c>
      <c r="AM897" s="20">
        <f>$AJ897*VLOOKUP($AL897,Sheet2!$C$1:$D$66,2,FALSE)</f>
        <v>19.77799449909682</v>
      </c>
    </row>
    <row r="898" spans="1:39" x14ac:dyDescent="0.25">
      <c r="A898" s="1">
        <v>42494</v>
      </c>
      <c r="B898" s="2">
        <v>18607</v>
      </c>
      <c r="C898" s="3">
        <v>0</v>
      </c>
      <c r="D898" s="4">
        <v>2</v>
      </c>
      <c r="E898" s="5" t="s">
        <v>69</v>
      </c>
      <c r="F898" s="6">
        <v>17.600000000000001</v>
      </c>
      <c r="G898" s="7" t="s">
        <v>22</v>
      </c>
      <c r="H898" s="8" t="s">
        <v>23</v>
      </c>
      <c r="I898" s="9">
        <v>2.9260000000000002</v>
      </c>
      <c r="J898" s="6">
        <v>0</v>
      </c>
      <c r="K898" s="6">
        <v>5.6</v>
      </c>
      <c r="L898" s="6">
        <v>70.2</v>
      </c>
      <c r="M898" s="6">
        <v>75.8</v>
      </c>
      <c r="N898" s="10" t="s">
        <v>82</v>
      </c>
      <c r="O898" s="10" t="s">
        <v>161</v>
      </c>
      <c r="P898" s="11" t="s">
        <v>32</v>
      </c>
      <c r="Q898" s="11" t="s">
        <v>52</v>
      </c>
      <c r="R898" s="1">
        <v>42370</v>
      </c>
      <c r="S898" s="1">
        <v>42593</v>
      </c>
      <c r="T898" s="12" t="s">
        <v>25</v>
      </c>
      <c r="U898" s="13" t="s">
        <v>363</v>
      </c>
      <c r="V898" s="13" t="s">
        <v>131</v>
      </c>
      <c r="W898" t="s">
        <v>203</v>
      </c>
      <c r="X898" s="16" t="str">
        <f t="shared" si="180"/>
        <v xml:space="preserve">Mediacom (Switzerland) - CHE - Tempur Sealy International - 2016_2016_Q1 - </v>
      </c>
      <c r="Y898" s="17" t="s">
        <v>410</v>
      </c>
      <c r="Z898" s="16" t="str">
        <f t="shared" si="181"/>
        <v>Mediacom (Switzerland)</v>
      </c>
      <c r="AA898" s="16" t="str">
        <f t="shared" si="182"/>
        <v>Mediacom (Switzerland) - CHE - Tempur Sealy International</v>
      </c>
      <c r="AB898" s="16" t="str">
        <f t="shared" si="183"/>
        <v>Xaxis Premium_XAXIS-XP-WB-F</v>
      </c>
      <c r="AC898" s="16" t="str">
        <f>VLOOKUP($U898,Sheet3!$A$1:$D$438,3,FALSE)</f>
        <v>11.01.2016</v>
      </c>
      <c r="AD898" s="16" t="str">
        <f>VLOOKUP($U898,Sheet3!$A$1:$D$438,4,FALSE)</f>
        <v>03.04.2016</v>
      </c>
      <c r="AE898" s="20" t="str">
        <f t="shared" si="184"/>
        <v>Xaxis Premium_XAXIS-XP-WB-F_April 2016</v>
      </c>
      <c r="AF898" s="20" t="s">
        <v>415</v>
      </c>
      <c r="AG898" s="20" t="str">
        <f t="shared" si="185"/>
        <v>Xaxis Premium</v>
      </c>
      <c r="AH898" s="20" t="s">
        <v>420</v>
      </c>
      <c r="AI898" s="21">
        <f t="shared" si="177"/>
        <v>23.991797676008204</v>
      </c>
      <c r="AJ898" s="21">
        <f t="shared" si="178"/>
        <v>70.2</v>
      </c>
      <c r="AK898" s="22">
        <f t="shared" si="179"/>
        <v>2926</v>
      </c>
      <c r="AL898" s="20" t="s">
        <v>677</v>
      </c>
      <c r="AM898" s="20">
        <f>$AJ898*VLOOKUP($AL898,Sheet2!$C$1:$D$66,2,FALSE)</f>
        <v>34.753822624195166</v>
      </c>
    </row>
    <row r="899" spans="1:39" x14ac:dyDescent="0.25">
      <c r="A899" s="1">
        <v>42494</v>
      </c>
      <c r="B899" s="2">
        <v>18607</v>
      </c>
      <c r="C899" s="3">
        <v>0</v>
      </c>
      <c r="D899" s="4">
        <v>3</v>
      </c>
      <c r="E899" s="5" t="s">
        <v>70</v>
      </c>
      <c r="F899" s="6">
        <v>0.23</v>
      </c>
      <c r="G899" s="7" t="s">
        <v>22</v>
      </c>
      <c r="H899" s="8" t="s">
        <v>23</v>
      </c>
      <c r="I899" s="9">
        <v>0.04</v>
      </c>
      <c r="J899" s="6">
        <v>0</v>
      </c>
      <c r="K899" s="6">
        <v>0.1</v>
      </c>
      <c r="L899" s="6">
        <v>0.95</v>
      </c>
      <c r="M899" s="6">
        <v>1.05</v>
      </c>
      <c r="N899" s="10" t="s">
        <v>82</v>
      </c>
      <c r="O899" s="10" t="s">
        <v>161</v>
      </c>
      <c r="P899" s="11" t="s">
        <v>32</v>
      </c>
      <c r="Q899" s="11" t="s">
        <v>52</v>
      </c>
      <c r="R899" s="1">
        <v>42370</v>
      </c>
      <c r="S899" s="1">
        <v>42593</v>
      </c>
      <c r="T899" s="12" t="s">
        <v>25</v>
      </c>
      <c r="U899" s="13" t="s">
        <v>363</v>
      </c>
      <c r="V899" s="13" t="s">
        <v>131</v>
      </c>
      <c r="W899" t="s">
        <v>203</v>
      </c>
      <c r="X899" s="16" t="str">
        <f t="shared" si="180"/>
        <v xml:space="preserve">Mediacom (Switzerland) - CHE - Tempur Sealy International - 2016_2016_Q1 - </v>
      </c>
      <c r="Y899" s="17" t="s">
        <v>410</v>
      </c>
      <c r="Z899" s="16" t="str">
        <f t="shared" si="181"/>
        <v>Mediacom (Switzerland)</v>
      </c>
      <c r="AA899" s="16" t="str">
        <f t="shared" si="182"/>
        <v>Mediacom (Switzerland) - CHE - Tempur Sealy International</v>
      </c>
      <c r="AB899" s="16" t="str">
        <f t="shared" si="183"/>
        <v>Xaxis Premium_XAXIS-XP-WB-I</v>
      </c>
      <c r="AC899" s="16" t="str">
        <f>VLOOKUP($U899,Sheet3!$A$1:$D$438,3,FALSE)</f>
        <v>11.01.2016</v>
      </c>
      <c r="AD899" s="16" t="str">
        <f>VLOOKUP($U899,Sheet3!$A$1:$D$438,4,FALSE)</f>
        <v>03.04.2016</v>
      </c>
      <c r="AE899" s="20" t="str">
        <f t="shared" si="184"/>
        <v>Xaxis Premium_XAXIS-XP-WB-I_April 2016</v>
      </c>
      <c r="AF899" s="20" t="s">
        <v>415</v>
      </c>
      <c r="AG899" s="20" t="str">
        <f t="shared" si="185"/>
        <v>Xaxis Premium</v>
      </c>
      <c r="AH899" s="20" t="s">
        <v>420</v>
      </c>
      <c r="AI899" s="21">
        <f t="shared" si="177"/>
        <v>23.75</v>
      </c>
      <c r="AJ899" s="21">
        <f t="shared" si="178"/>
        <v>0.95</v>
      </c>
      <c r="AK899" s="22">
        <f t="shared" si="179"/>
        <v>40</v>
      </c>
      <c r="AL899" s="20" t="s">
        <v>677</v>
      </c>
      <c r="AM899" s="20">
        <f>$AJ899*VLOOKUP($AL899,Sheet2!$C$1:$D$66,2,FALSE)</f>
        <v>0.47031526343284047</v>
      </c>
    </row>
    <row r="900" spans="1:39" x14ac:dyDescent="0.25">
      <c r="A900" s="1">
        <v>42494</v>
      </c>
      <c r="B900" s="2">
        <v>18607</v>
      </c>
      <c r="C900" s="3">
        <v>0</v>
      </c>
      <c r="D900" s="4">
        <v>7</v>
      </c>
      <c r="E900" s="5" t="s">
        <v>41</v>
      </c>
      <c r="F900" s="6">
        <v>16.88</v>
      </c>
      <c r="G900" s="7" t="s">
        <v>22</v>
      </c>
      <c r="H900" s="8" t="s">
        <v>23</v>
      </c>
      <c r="I900" s="9">
        <v>1.786</v>
      </c>
      <c r="J900" s="6">
        <v>0</v>
      </c>
      <c r="K900" s="6">
        <v>3.7</v>
      </c>
      <c r="L900" s="6">
        <v>46.45</v>
      </c>
      <c r="M900" s="6">
        <v>50.15</v>
      </c>
      <c r="N900" s="10" t="s">
        <v>82</v>
      </c>
      <c r="O900" s="10" t="s">
        <v>161</v>
      </c>
      <c r="P900" s="11" t="s">
        <v>32</v>
      </c>
      <c r="Q900" s="11" t="s">
        <v>37</v>
      </c>
      <c r="R900" s="1">
        <v>42370</v>
      </c>
      <c r="S900" s="1">
        <v>42593</v>
      </c>
      <c r="T900" s="12" t="s">
        <v>25</v>
      </c>
      <c r="U900" s="13" t="s">
        <v>363</v>
      </c>
      <c r="V900" s="13" t="s">
        <v>131</v>
      </c>
      <c r="W900" t="s">
        <v>203</v>
      </c>
      <c r="X900" s="16" t="str">
        <f t="shared" si="180"/>
        <v xml:space="preserve">Mediacom (Switzerland) - CHE - Tempur Sealy International - 2016_2016_Q1 - </v>
      </c>
      <c r="Y900" s="17" t="s">
        <v>410</v>
      </c>
      <c r="Z900" s="16" t="str">
        <f t="shared" si="181"/>
        <v>Mediacom (Switzerland)</v>
      </c>
      <c r="AA900" s="16" t="str">
        <f t="shared" si="182"/>
        <v>Mediacom (Switzerland) - CHE - Tempur Sealy International</v>
      </c>
      <c r="AB900" s="16" t="str">
        <f t="shared" si="183"/>
        <v>Xaxis Mobile_XAXIS-XM-MRT-D</v>
      </c>
      <c r="AC900" s="16" t="str">
        <f>VLOOKUP($U900,Sheet3!$A$1:$D$438,3,FALSE)</f>
        <v>11.01.2016</v>
      </c>
      <c r="AD900" s="16" t="str">
        <f>VLOOKUP($U900,Sheet3!$A$1:$D$438,4,FALSE)</f>
        <v>03.04.2016</v>
      </c>
      <c r="AE900" s="20" t="str">
        <f t="shared" si="184"/>
        <v>Xaxis Mobile_XAXIS-XM-MRT-D_April 2016</v>
      </c>
      <c r="AF900" s="20" t="s">
        <v>416</v>
      </c>
      <c r="AG900" s="20" t="str">
        <f t="shared" si="185"/>
        <v>Xaxis Mobile</v>
      </c>
      <c r="AH900" s="20" t="s">
        <v>420</v>
      </c>
      <c r="AI900" s="21">
        <f t="shared" si="177"/>
        <v>26.007838745800672</v>
      </c>
      <c r="AJ900" s="21">
        <f t="shared" si="178"/>
        <v>46.45</v>
      </c>
      <c r="AK900" s="22">
        <f t="shared" si="179"/>
        <v>1786</v>
      </c>
      <c r="AL900" s="20" t="s">
        <v>683</v>
      </c>
      <c r="AM900" s="20">
        <f>$AJ900*VLOOKUP($AL900,Sheet2!$C$1:$D$66,2,FALSE)</f>
        <v>14.399500000000002</v>
      </c>
    </row>
    <row r="901" spans="1:39" x14ac:dyDescent="0.25">
      <c r="A901" s="1">
        <v>42494</v>
      </c>
      <c r="B901" s="2">
        <v>18607</v>
      </c>
      <c r="C901" s="3">
        <v>0</v>
      </c>
      <c r="D901" s="4">
        <v>8</v>
      </c>
      <c r="E901" s="5" t="s">
        <v>45</v>
      </c>
      <c r="F901" s="6">
        <v>4.54</v>
      </c>
      <c r="G901" s="7" t="s">
        <v>22</v>
      </c>
      <c r="H901" s="8" t="s">
        <v>23</v>
      </c>
      <c r="I901" s="9">
        <v>1.177</v>
      </c>
      <c r="J901" s="6">
        <v>0</v>
      </c>
      <c r="K901" s="6">
        <v>2.4500000000000002</v>
      </c>
      <c r="L901" s="6">
        <v>30.6</v>
      </c>
      <c r="M901" s="6">
        <v>33.049999999999997</v>
      </c>
      <c r="N901" s="10" t="s">
        <v>82</v>
      </c>
      <c r="O901" s="10" t="s">
        <v>161</v>
      </c>
      <c r="P901" s="11" t="s">
        <v>32</v>
      </c>
      <c r="Q901" s="11" t="s">
        <v>37</v>
      </c>
      <c r="R901" s="1">
        <v>42370</v>
      </c>
      <c r="S901" s="1">
        <v>42593</v>
      </c>
      <c r="T901" s="12" t="s">
        <v>25</v>
      </c>
      <c r="U901" s="13" t="s">
        <v>363</v>
      </c>
      <c r="V901" s="13" t="s">
        <v>131</v>
      </c>
      <c r="W901" t="s">
        <v>203</v>
      </c>
      <c r="X901" s="16" t="str">
        <f t="shared" si="180"/>
        <v xml:space="preserve">Mediacom (Switzerland) - CHE - Tempur Sealy International - 2016_2016_Q1 - </v>
      </c>
      <c r="Y901" s="17" t="s">
        <v>410</v>
      </c>
      <c r="Z901" s="16" t="str">
        <f t="shared" si="181"/>
        <v>Mediacom (Switzerland)</v>
      </c>
      <c r="AA901" s="16" t="str">
        <f t="shared" si="182"/>
        <v>Mediacom (Switzerland) - CHE - Tempur Sealy International</v>
      </c>
      <c r="AB901" s="16" t="str">
        <f t="shared" si="183"/>
        <v>Xaxis Mobile_XAXIS-XM-MRT-F</v>
      </c>
      <c r="AC901" s="16" t="str">
        <f>VLOOKUP($U901,Sheet3!$A$1:$D$438,3,FALSE)</f>
        <v>11.01.2016</v>
      </c>
      <c r="AD901" s="16" t="str">
        <f>VLOOKUP($U901,Sheet3!$A$1:$D$438,4,FALSE)</f>
        <v>03.04.2016</v>
      </c>
      <c r="AE901" s="20" t="str">
        <f t="shared" si="184"/>
        <v>Xaxis Mobile_XAXIS-XM-MRT-F_April 2016</v>
      </c>
      <c r="AF901" s="20" t="s">
        <v>416</v>
      </c>
      <c r="AG901" s="20" t="str">
        <f t="shared" si="185"/>
        <v>Xaxis Mobile</v>
      </c>
      <c r="AH901" s="20" t="s">
        <v>420</v>
      </c>
      <c r="AI901" s="21">
        <f t="shared" si="177"/>
        <v>25.998300764655905</v>
      </c>
      <c r="AJ901" s="21">
        <f t="shared" si="178"/>
        <v>30.6</v>
      </c>
      <c r="AK901" s="22">
        <f t="shared" si="179"/>
        <v>1177</v>
      </c>
      <c r="AL901" s="20" t="s">
        <v>683</v>
      </c>
      <c r="AM901" s="20">
        <f>$AJ901*VLOOKUP($AL901,Sheet2!$C$1:$D$66,2,FALSE)</f>
        <v>9.4860000000000007</v>
      </c>
    </row>
    <row r="902" spans="1:39" x14ac:dyDescent="0.25">
      <c r="A902" s="1">
        <v>42494</v>
      </c>
      <c r="B902" s="2">
        <v>18608</v>
      </c>
      <c r="C902" s="3">
        <v>0</v>
      </c>
      <c r="D902" s="4">
        <v>1</v>
      </c>
      <c r="E902" s="5" t="s">
        <v>76</v>
      </c>
      <c r="F902" s="6">
        <v>872.28</v>
      </c>
      <c r="G902" s="7" t="s">
        <v>22</v>
      </c>
      <c r="H902" s="8" t="s">
        <v>23</v>
      </c>
      <c r="I902" s="9">
        <v>53.92</v>
      </c>
      <c r="J902" s="6">
        <v>0</v>
      </c>
      <c r="K902" s="6">
        <v>142.35</v>
      </c>
      <c r="L902" s="6">
        <v>1779.35</v>
      </c>
      <c r="M902" s="6">
        <v>1921.7</v>
      </c>
      <c r="N902" s="10" t="s">
        <v>26</v>
      </c>
      <c r="O902" s="10" t="s">
        <v>161</v>
      </c>
      <c r="P902" s="11" t="s">
        <v>32</v>
      </c>
      <c r="Q902" s="11" t="s">
        <v>73</v>
      </c>
      <c r="R902" s="1">
        <v>42370</v>
      </c>
      <c r="S902" s="1">
        <v>42593</v>
      </c>
      <c r="T902" s="12" t="s">
        <v>25</v>
      </c>
      <c r="U902" s="13" t="s">
        <v>392</v>
      </c>
      <c r="V902" s="13" t="s">
        <v>131</v>
      </c>
      <c r="W902" t="s">
        <v>204</v>
      </c>
      <c r="X902" s="16" t="str">
        <f t="shared" si="180"/>
        <v xml:space="preserve">Mediacom (Switzerland) - CHE - Volkswagen AG - 2016_Fussball_EM_All_Star - </v>
      </c>
      <c r="Y902" s="17" t="s">
        <v>410</v>
      </c>
      <c r="Z902" s="16" t="str">
        <f t="shared" si="181"/>
        <v>Mediacom (Switzerland)</v>
      </c>
      <c r="AA902" s="16" t="str">
        <f t="shared" si="182"/>
        <v>Mediacom (Switzerland) - CHE - Volkswagen AG</v>
      </c>
      <c r="AB902" s="16" t="str">
        <f t="shared" si="183"/>
        <v>Xaxis TV_XAXIS-XT-ROLLS-F</v>
      </c>
      <c r="AC902" s="16" t="str">
        <f>VLOOKUP($U902,Sheet3!$A$1:$D$438,3,FALSE)</f>
        <v>14.03.2016</v>
      </c>
      <c r="AD902" s="16" t="str">
        <f>VLOOKUP($U902,Sheet3!$A$1:$D$438,4,FALSE)</f>
        <v>26.06.2016</v>
      </c>
      <c r="AE902" s="20" t="str">
        <f t="shared" si="184"/>
        <v>Xaxis TV_XAXIS-XT-ROLLS-F_April 2016</v>
      </c>
      <c r="AF902" s="20" t="s">
        <v>816</v>
      </c>
      <c r="AG902" s="20" t="str">
        <f t="shared" si="185"/>
        <v>Xaxis TV</v>
      </c>
      <c r="AH902" s="20" t="s">
        <v>420</v>
      </c>
      <c r="AI902" s="21">
        <f t="shared" si="177"/>
        <v>32.999814540059347</v>
      </c>
      <c r="AJ902" s="21">
        <f t="shared" si="178"/>
        <v>1779.35</v>
      </c>
      <c r="AK902" s="22">
        <f t="shared" si="179"/>
        <v>53920</v>
      </c>
      <c r="AL902" s="20" t="s">
        <v>679</v>
      </c>
      <c r="AM902" s="20">
        <f>$AJ902*VLOOKUP($AL902,Sheet2!$C$1:$D$66,2,FALSE)</f>
        <v>925.26199999999994</v>
      </c>
    </row>
    <row r="903" spans="1:39" x14ac:dyDescent="0.25">
      <c r="A903" s="1">
        <v>42494</v>
      </c>
      <c r="B903" s="2">
        <v>18608</v>
      </c>
      <c r="C903" s="3">
        <v>0</v>
      </c>
      <c r="D903" s="4">
        <v>2</v>
      </c>
      <c r="E903" s="5" t="s">
        <v>77</v>
      </c>
      <c r="F903" s="6">
        <v>150.85</v>
      </c>
      <c r="G903" s="7" t="s">
        <v>22</v>
      </c>
      <c r="H903" s="8" t="s">
        <v>23</v>
      </c>
      <c r="I903" s="9">
        <v>9.2409999999999997</v>
      </c>
      <c r="J903" s="6">
        <v>0</v>
      </c>
      <c r="K903" s="6">
        <v>24.4</v>
      </c>
      <c r="L903" s="6">
        <v>304.95</v>
      </c>
      <c r="M903" s="6">
        <v>329.35</v>
      </c>
      <c r="N903" s="10" t="s">
        <v>26</v>
      </c>
      <c r="O903" s="10" t="s">
        <v>161</v>
      </c>
      <c r="P903" s="11" t="s">
        <v>32</v>
      </c>
      <c r="Q903" s="11" t="s">
        <v>73</v>
      </c>
      <c r="R903" s="1">
        <v>42370</v>
      </c>
      <c r="S903" s="1">
        <v>42593</v>
      </c>
      <c r="T903" s="12" t="s">
        <v>25</v>
      </c>
      <c r="U903" s="13" t="s">
        <v>392</v>
      </c>
      <c r="V903" s="13" t="s">
        <v>131</v>
      </c>
      <c r="W903" t="s">
        <v>204</v>
      </c>
      <c r="X903" s="16" t="str">
        <f t="shared" si="180"/>
        <v xml:space="preserve">Mediacom (Switzerland) - CHE - Volkswagen AG - 2016_Fussball_EM_All_Star - </v>
      </c>
      <c r="Y903" s="17" t="s">
        <v>410</v>
      </c>
      <c r="Z903" s="16" t="str">
        <f t="shared" si="181"/>
        <v>Mediacom (Switzerland)</v>
      </c>
      <c r="AA903" s="16" t="str">
        <f t="shared" si="182"/>
        <v>Mediacom (Switzerland) - CHE - Volkswagen AG</v>
      </c>
      <c r="AB903" s="16" t="str">
        <f t="shared" si="183"/>
        <v>Xaxis TV_XAXIS-XT-ROLLS-I</v>
      </c>
      <c r="AC903" s="16" t="str">
        <f>VLOOKUP($U903,Sheet3!$A$1:$D$438,3,FALSE)</f>
        <v>14.03.2016</v>
      </c>
      <c r="AD903" s="16" t="str">
        <f>VLOOKUP($U903,Sheet3!$A$1:$D$438,4,FALSE)</f>
        <v>26.06.2016</v>
      </c>
      <c r="AE903" s="20" t="str">
        <f t="shared" si="184"/>
        <v>Xaxis TV_XAXIS-XT-ROLLS-I_April 2016</v>
      </c>
      <c r="AF903" s="20" t="s">
        <v>816</v>
      </c>
      <c r="AG903" s="20" t="str">
        <f t="shared" si="185"/>
        <v>Xaxis TV</v>
      </c>
      <c r="AH903" s="20" t="s">
        <v>420</v>
      </c>
      <c r="AI903" s="21">
        <f t="shared" si="177"/>
        <v>32.999675359809544</v>
      </c>
      <c r="AJ903" s="21">
        <f t="shared" si="178"/>
        <v>304.95</v>
      </c>
      <c r="AK903" s="22">
        <f t="shared" si="179"/>
        <v>9241</v>
      </c>
      <c r="AL903" s="20" t="s">
        <v>679</v>
      </c>
      <c r="AM903" s="20">
        <f>$AJ903*VLOOKUP($AL903,Sheet2!$C$1:$D$66,2,FALSE)</f>
        <v>158.57400000000001</v>
      </c>
    </row>
    <row r="904" spans="1:39" x14ac:dyDescent="0.25">
      <c r="A904" s="1">
        <v>42494</v>
      </c>
      <c r="B904" s="2">
        <v>18609</v>
      </c>
      <c r="C904" s="3">
        <v>0</v>
      </c>
      <c r="D904" s="4">
        <v>1</v>
      </c>
      <c r="E904" s="5" t="s">
        <v>61</v>
      </c>
      <c r="F904" s="6">
        <v>845.51</v>
      </c>
      <c r="G904" s="7" t="s">
        <v>22</v>
      </c>
      <c r="H904" s="8" t="s">
        <v>23</v>
      </c>
      <c r="I904" s="9">
        <v>185.26499999999999</v>
      </c>
      <c r="J904" s="6">
        <v>0</v>
      </c>
      <c r="K904" s="6">
        <v>177.85</v>
      </c>
      <c r="L904" s="6">
        <v>2223.1999999999998</v>
      </c>
      <c r="M904" s="6">
        <v>2401.0500000000002</v>
      </c>
      <c r="N904" s="10" t="s">
        <v>82</v>
      </c>
      <c r="O904" s="10" t="s">
        <v>161</v>
      </c>
      <c r="P904" s="11" t="s">
        <v>32</v>
      </c>
      <c r="Q904" s="11" t="s">
        <v>52</v>
      </c>
      <c r="R904" s="1">
        <v>42370</v>
      </c>
      <c r="S904" s="1">
        <v>42593</v>
      </c>
      <c r="T904" s="12" t="s">
        <v>25</v>
      </c>
      <c r="U904" s="13" t="s">
        <v>379</v>
      </c>
      <c r="V904" s="13" t="s">
        <v>131</v>
      </c>
      <c r="W904" t="s">
        <v>203</v>
      </c>
      <c r="X904" s="16" t="str">
        <f t="shared" si="180"/>
        <v xml:space="preserve">Mediacom (Switzerland) - CHE - Tempur Sealy International - 2016_Q2_2016 - </v>
      </c>
      <c r="Y904" s="17" t="s">
        <v>410</v>
      </c>
      <c r="Z904" s="16" t="str">
        <f t="shared" si="181"/>
        <v>Mediacom (Switzerland)</v>
      </c>
      <c r="AA904" s="16" t="str">
        <f t="shared" si="182"/>
        <v>Mediacom (Switzerland) - CHE - Tempur Sealy International</v>
      </c>
      <c r="AB904" s="16" t="str">
        <f t="shared" si="183"/>
        <v>Xaxis Premium_XAXIS-XP-UAP-D</v>
      </c>
      <c r="AC904" s="16" t="str">
        <f>VLOOKUP($U904,Sheet3!$A$1:$D$438,3,FALSE)</f>
        <v>07.04.2016</v>
      </c>
      <c r="AD904" s="16" t="str">
        <f>VLOOKUP($U904,Sheet3!$A$1:$D$438,4,FALSE)</f>
        <v>30.06.2016</v>
      </c>
      <c r="AE904" s="20" t="str">
        <f t="shared" si="184"/>
        <v>Xaxis Premium_XAXIS-XP-UAP-D_April 2016</v>
      </c>
      <c r="AF904" s="20" t="s">
        <v>415</v>
      </c>
      <c r="AG904" s="20" t="str">
        <f t="shared" si="185"/>
        <v>Xaxis Premium</v>
      </c>
      <c r="AH904" s="20" t="s">
        <v>420</v>
      </c>
      <c r="AI904" s="21">
        <f t="shared" si="177"/>
        <v>12.000107953472053</v>
      </c>
      <c r="AJ904" s="21">
        <f t="shared" si="178"/>
        <v>2223.1999999999998</v>
      </c>
      <c r="AK904" s="22">
        <f t="shared" si="179"/>
        <v>185265</v>
      </c>
      <c r="AL904" s="20" t="s">
        <v>676</v>
      </c>
      <c r="AM904" s="20">
        <f>$AJ904*VLOOKUP($AL904,Sheet2!$C$1:$D$66,2,FALSE)</f>
        <v>500.76215475668567</v>
      </c>
    </row>
    <row r="905" spans="1:39" x14ac:dyDescent="0.25">
      <c r="A905" s="1">
        <v>42494</v>
      </c>
      <c r="B905" s="2">
        <v>18609</v>
      </c>
      <c r="C905" s="3">
        <v>0</v>
      </c>
      <c r="D905" s="4">
        <v>2</v>
      </c>
      <c r="E905" s="5" t="s">
        <v>63</v>
      </c>
      <c r="F905" s="6">
        <v>305.25</v>
      </c>
      <c r="G905" s="7" t="s">
        <v>22</v>
      </c>
      <c r="H905" s="8" t="s">
        <v>23</v>
      </c>
      <c r="I905" s="9">
        <v>66.417000000000002</v>
      </c>
      <c r="J905" s="6">
        <v>0</v>
      </c>
      <c r="K905" s="6">
        <v>63.75</v>
      </c>
      <c r="L905" s="6">
        <v>797</v>
      </c>
      <c r="M905" s="6">
        <v>860.75</v>
      </c>
      <c r="N905" s="10" t="s">
        <v>82</v>
      </c>
      <c r="O905" s="10" t="s">
        <v>161</v>
      </c>
      <c r="P905" s="11" t="s">
        <v>32</v>
      </c>
      <c r="Q905" s="11" t="s">
        <v>52</v>
      </c>
      <c r="R905" s="1">
        <v>42370</v>
      </c>
      <c r="S905" s="1">
        <v>42593</v>
      </c>
      <c r="T905" s="12" t="s">
        <v>25</v>
      </c>
      <c r="U905" s="13" t="s">
        <v>379</v>
      </c>
      <c r="V905" s="13" t="s">
        <v>131</v>
      </c>
      <c r="W905" t="s">
        <v>203</v>
      </c>
      <c r="X905" s="16" t="str">
        <f t="shared" si="180"/>
        <v xml:space="preserve">Mediacom (Switzerland) - CHE - Tempur Sealy International - 2016_Q2_2016 - </v>
      </c>
      <c r="Y905" s="17" t="s">
        <v>410</v>
      </c>
      <c r="Z905" s="16" t="str">
        <f t="shared" si="181"/>
        <v>Mediacom (Switzerland)</v>
      </c>
      <c r="AA905" s="16" t="str">
        <f t="shared" si="182"/>
        <v>Mediacom (Switzerland) - CHE - Tempur Sealy International</v>
      </c>
      <c r="AB905" s="16" t="str">
        <f t="shared" si="183"/>
        <v>Xaxis Premium_XAXIS-XP-UAP-F</v>
      </c>
      <c r="AC905" s="16" t="str">
        <f>VLOOKUP($U905,Sheet3!$A$1:$D$438,3,FALSE)</f>
        <v>07.04.2016</v>
      </c>
      <c r="AD905" s="16" t="str">
        <f>VLOOKUP($U905,Sheet3!$A$1:$D$438,4,FALSE)</f>
        <v>30.06.2016</v>
      </c>
      <c r="AE905" s="20" t="str">
        <f t="shared" si="184"/>
        <v>Xaxis Premium_XAXIS-XP-UAP-F_April 2016</v>
      </c>
      <c r="AF905" s="20" t="s">
        <v>415</v>
      </c>
      <c r="AG905" s="20" t="str">
        <f t="shared" si="185"/>
        <v>Xaxis Premium</v>
      </c>
      <c r="AH905" s="20" t="s">
        <v>420</v>
      </c>
      <c r="AI905" s="21">
        <f t="shared" si="177"/>
        <v>11.999939774455337</v>
      </c>
      <c r="AJ905" s="21">
        <f t="shared" si="178"/>
        <v>797</v>
      </c>
      <c r="AK905" s="22">
        <f t="shared" si="179"/>
        <v>66417</v>
      </c>
      <c r="AL905" s="20" t="s">
        <v>676</v>
      </c>
      <c r="AM905" s="20">
        <f>$AJ905*VLOOKUP($AL905,Sheet2!$C$1:$D$66,2,FALSE)</f>
        <v>179.51935828583956</v>
      </c>
    </row>
    <row r="906" spans="1:39" x14ac:dyDescent="0.25">
      <c r="A906" s="1">
        <v>42494</v>
      </c>
      <c r="B906" s="2">
        <v>18609</v>
      </c>
      <c r="C906" s="3">
        <v>0</v>
      </c>
      <c r="D906" s="4">
        <v>4</v>
      </c>
      <c r="E906" s="5" t="s">
        <v>65</v>
      </c>
      <c r="F906" s="6">
        <v>205.46</v>
      </c>
      <c r="G906" s="7" t="s">
        <v>22</v>
      </c>
      <c r="H906" s="8" t="s">
        <v>23</v>
      </c>
      <c r="I906" s="9">
        <v>27.719000000000001</v>
      </c>
      <c r="J906" s="6">
        <v>0</v>
      </c>
      <c r="K906" s="6">
        <v>62.1</v>
      </c>
      <c r="L906" s="6">
        <v>776.15</v>
      </c>
      <c r="M906" s="6">
        <v>838.25</v>
      </c>
      <c r="N906" s="10" t="s">
        <v>82</v>
      </c>
      <c r="O906" s="10" t="s">
        <v>161</v>
      </c>
      <c r="P906" s="11" t="s">
        <v>32</v>
      </c>
      <c r="Q906" s="11" t="s">
        <v>52</v>
      </c>
      <c r="R906" s="1">
        <v>42370</v>
      </c>
      <c r="S906" s="1">
        <v>42593</v>
      </c>
      <c r="T906" s="12" t="s">
        <v>25</v>
      </c>
      <c r="U906" s="13" t="s">
        <v>379</v>
      </c>
      <c r="V906" s="13" t="s">
        <v>131</v>
      </c>
      <c r="W906" t="s">
        <v>203</v>
      </c>
      <c r="X906" s="16" t="str">
        <f t="shared" si="180"/>
        <v xml:space="preserve">Mediacom (Switzerland) - CHE - Tempur Sealy International - 2016_Q2_2016 - </v>
      </c>
      <c r="Y906" s="17" t="s">
        <v>410</v>
      </c>
      <c r="Z906" s="16" t="str">
        <f t="shared" si="181"/>
        <v>Mediacom (Switzerland)</v>
      </c>
      <c r="AA906" s="16" t="str">
        <f t="shared" si="182"/>
        <v>Mediacom (Switzerland) - CHE - Tempur Sealy International</v>
      </c>
      <c r="AB906" s="16" t="str">
        <f t="shared" si="183"/>
        <v>Xaxis Premium_XAXIS-XP-WB-D</v>
      </c>
      <c r="AC906" s="16" t="str">
        <f>VLOOKUP($U906,Sheet3!$A$1:$D$438,3,FALSE)</f>
        <v>07.04.2016</v>
      </c>
      <c r="AD906" s="16" t="str">
        <f>VLOOKUP($U906,Sheet3!$A$1:$D$438,4,FALSE)</f>
        <v>30.06.2016</v>
      </c>
      <c r="AE906" s="20" t="str">
        <f t="shared" si="184"/>
        <v>Xaxis Premium_XAXIS-XP-WB-D_April 2016</v>
      </c>
      <c r="AF906" s="20" t="s">
        <v>415</v>
      </c>
      <c r="AG906" s="20" t="str">
        <f t="shared" si="185"/>
        <v>Xaxis Premium</v>
      </c>
      <c r="AH906" s="20" t="s">
        <v>420</v>
      </c>
      <c r="AI906" s="21">
        <f t="shared" si="177"/>
        <v>28.000649374075543</v>
      </c>
      <c r="AJ906" s="21">
        <f t="shared" si="178"/>
        <v>776.15</v>
      </c>
      <c r="AK906" s="22">
        <f t="shared" si="179"/>
        <v>27719</v>
      </c>
      <c r="AL906" s="20" t="s">
        <v>677</v>
      </c>
      <c r="AM906" s="20">
        <f>$AJ906*VLOOKUP($AL906,Sheet2!$C$1:$D$66,2,FALSE)</f>
        <v>384.24757022463069</v>
      </c>
    </row>
    <row r="907" spans="1:39" x14ac:dyDescent="0.25">
      <c r="A907" s="1">
        <v>42494</v>
      </c>
      <c r="B907" s="2">
        <v>18609</v>
      </c>
      <c r="C907" s="3">
        <v>0</v>
      </c>
      <c r="D907" s="4">
        <v>5</v>
      </c>
      <c r="E907" s="5" t="s">
        <v>69</v>
      </c>
      <c r="F907" s="6">
        <v>75.23</v>
      </c>
      <c r="G907" s="7" t="s">
        <v>22</v>
      </c>
      <c r="H907" s="8" t="s">
        <v>23</v>
      </c>
      <c r="I907" s="9">
        <v>12.507</v>
      </c>
      <c r="J907" s="6">
        <v>0</v>
      </c>
      <c r="K907" s="6">
        <v>28</v>
      </c>
      <c r="L907" s="6">
        <v>350.2</v>
      </c>
      <c r="M907" s="6">
        <v>378.2</v>
      </c>
      <c r="N907" s="10" t="s">
        <v>82</v>
      </c>
      <c r="O907" s="10" t="s">
        <v>161</v>
      </c>
      <c r="P907" s="11" t="s">
        <v>32</v>
      </c>
      <c r="Q907" s="11" t="s">
        <v>52</v>
      </c>
      <c r="R907" s="1">
        <v>42370</v>
      </c>
      <c r="S907" s="1">
        <v>42593</v>
      </c>
      <c r="T907" s="12" t="s">
        <v>25</v>
      </c>
      <c r="U907" s="13" t="s">
        <v>379</v>
      </c>
      <c r="V907" s="13" t="s">
        <v>131</v>
      </c>
      <c r="W907" t="s">
        <v>203</v>
      </c>
      <c r="X907" s="16" t="str">
        <f t="shared" si="180"/>
        <v xml:space="preserve">Mediacom (Switzerland) - CHE - Tempur Sealy International - 2016_Q2_2016 - </v>
      </c>
      <c r="Y907" s="17" t="s">
        <v>410</v>
      </c>
      <c r="Z907" s="16" t="str">
        <f t="shared" si="181"/>
        <v>Mediacom (Switzerland)</v>
      </c>
      <c r="AA907" s="16" t="str">
        <f t="shared" si="182"/>
        <v>Mediacom (Switzerland) - CHE - Tempur Sealy International</v>
      </c>
      <c r="AB907" s="16" t="str">
        <f t="shared" si="183"/>
        <v>Xaxis Premium_XAXIS-XP-WB-F</v>
      </c>
      <c r="AC907" s="16" t="str">
        <f>VLOOKUP($U907,Sheet3!$A$1:$D$438,3,FALSE)</f>
        <v>07.04.2016</v>
      </c>
      <c r="AD907" s="16" t="str">
        <f>VLOOKUP($U907,Sheet3!$A$1:$D$438,4,FALSE)</f>
        <v>30.06.2016</v>
      </c>
      <c r="AE907" s="20" t="str">
        <f t="shared" si="184"/>
        <v>Xaxis Premium_XAXIS-XP-WB-F_April 2016</v>
      </c>
      <c r="AF907" s="20" t="s">
        <v>415</v>
      </c>
      <c r="AG907" s="20" t="str">
        <f t="shared" si="185"/>
        <v>Xaxis Premium</v>
      </c>
      <c r="AH907" s="20" t="s">
        <v>420</v>
      </c>
      <c r="AI907" s="21">
        <f t="shared" si="177"/>
        <v>28.000319820900295</v>
      </c>
      <c r="AJ907" s="21">
        <f t="shared" si="178"/>
        <v>350.2</v>
      </c>
      <c r="AK907" s="22">
        <f t="shared" si="179"/>
        <v>12507</v>
      </c>
      <c r="AL907" s="20" t="s">
        <v>677</v>
      </c>
      <c r="AM907" s="20">
        <f>$AJ907*VLOOKUP($AL907,Sheet2!$C$1:$D$66,2,FALSE)</f>
        <v>173.37305816229551</v>
      </c>
    </row>
    <row r="908" spans="1:39" x14ac:dyDescent="0.25">
      <c r="A908" s="1">
        <v>42494</v>
      </c>
      <c r="B908" s="2">
        <v>18609</v>
      </c>
      <c r="C908" s="3">
        <v>0</v>
      </c>
      <c r="D908" s="4">
        <v>7</v>
      </c>
      <c r="E908" s="5" t="s">
        <v>41</v>
      </c>
      <c r="F908" s="6">
        <v>323.49</v>
      </c>
      <c r="G908" s="7" t="s">
        <v>22</v>
      </c>
      <c r="H908" s="8" t="s">
        <v>23</v>
      </c>
      <c r="I908" s="9">
        <v>34.225999999999999</v>
      </c>
      <c r="J908" s="6">
        <v>0</v>
      </c>
      <c r="K908" s="6">
        <v>82.15</v>
      </c>
      <c r="L908" s="6">
        <v>1026.8</v>
      </c>
      <c r="M908" s="6">
        <v>1108.95</v>
      </c>
      <c r="N908" s="10" t="s">
        <v>82</v>
      </c>
      <c r="O908" s="10" t="s">
        <v>161</v>
      </c>
      <c r="P908" s="11" t="s">
        <v>32</v>
      </c>
      <c r="Q908" s="11" t="s">
        <v>37</v>
      </c>
      <c r="R908" s="1">
        <v>42370</v>
      </c>
      <c r="S908" s="1">
        <v>42593</v>
      </c>
      <c r="T908" s="12" t="s">
        <v>25</v>
      </c>
      <c r="U908" s="13" t="s">
        <v>379</v>
      </c>
      <c r="V908" s="13" t="s">
        <v>131</v>
      </c>
      <c r="W908" t="s">
        <v>203</v>
      </c>
      <c r="X908" s="16" t="str">
        <f t="shared" si="180"/>
        <v xml:space="preserve">Mediacom (Switzerland) - CHE - Tempur Sealy International - 2016_Q2_2016 - </v>
      </c>
      <c r="Y908" s="17" t="s">
        <v>410</v>
      </c>
      <c r="Z908" s="16" t="str">
        <f t="shared" si="181"/>
        <v>Mediacom (Switzerland)</v>
      </c>
      <c r="AA908" s="16" t="str">
        <f t="shared" si="182"/>
        <v>Mediacom (Switzerland) - CHE - Tempur Sealy International</v>
      </c>
      <c r="AB908" s="16" t="str">
        <f t="shared" si="183"/>
        <v>Xaxis Mobile_XAXIS-XM-MRT-D</v>
      </c>
      <c r="AC908" s="16" t="str">
        <f>VLOOKUP($U908,Sheet3!$A$1:$D$438,3,FALSE)</f>
        <v>07.04.2016</v>
      </c>
      <c r="AD908" s="16" t="str">
        <f>VLOOKUP($U908,Sheet3!$A$1:$D$438,4,FALSE)</f>
        <v>30.06.2016</v>
      </c>
      <c r="AE908" s="20" t="str">
        <f t="shared" si="184"/>
        <v>Xaxis Mobile_XAXIS-XM-MRT-D_April 2016</v>
      </c>
      <c r="AF908" s="20" t="s">
        <v>416</v>
      </c>
      <c r="AG908" s="20" t="str">
        <f t="shared" si="185"/>
        <v>Xaxis Mobile</v>
      </c>
      <c r="AH908" s="20" t="s">
        <v>420</v>
      </c>
      <c r="AI908" s="21">
        <f t="shared" si="177"/>
        <v>30.000584351078125</v>
      </c>
      <c r="AJ908" s="21">
        <f t="shared" si="178"/>
        <v>1026.8</v>
      </c>
      <c r="AK908" s="22">
        <f t="shared" si="179"/>
        <v>34226</v>
      </c>
      <c r="AL908" s="20" t="s">
        <v>683</v>
      </c>
      <c r="AM908" s="20">
        <f>$AJ908*VLOOKUP($AL908,Sheet2!$C$1:$D$66,2,FALSE)</f>
        <v>318.30799999999999</v>
      </c>
    </row>
    <row r="909" spans="1:39" x14ac:dyDescent="0.25">
      <c r="A909" s="1">
        <v>42494</v>
      </c>
      <c r="B909" s="2">
        <v>18609</v>
      </c>
      <c r="C909" s="3">
        <v>0</v>
      </c>
      <c r="D909" s="4">
        <v>8</v>
      </c>
      <c r="E909" s="5" t="s">
        <v>45</v>
      </c>
      <c r="F909" s="6">
        <v>56.57</v>
      </c>
      <c r="G909" s="7" t="s">
        <v>22</v>
      </c>
      <c r="H909" s="8" t="s">
        <v>23</v>
      </c>
      <c r="I909" s="9">
        <v>14.657</v>
      </c>
      <c r="J909" s="6">
        <v>0</v>
      </c>
      <c r="K909" s="6">
        <v>35.200000000000003</v>
      </c>
      <c r="L909" s="6">
        <v>439.7</v>
      </c>
      <c r="M909" s="6">
        <v>474.9</v>
      </c>
      <c r="N909" s="10" t="s">
        <v>82</v>
      </c>
      <c r="O909" s="10" t="s">
        <v>161</v>
      </c>
      <c r="P909" s="11" t="s">
        <v>32</v>
      </c>
      <c r="Q909" s="11" t="s">
        <v>37</v>
      </c>
      <c r="R909" s="1">
        <v>42370</v>
      </c>
      <c r="S909" s="1">
        <v>42593</v>
      </c>
      <c r="T909" s="12" t="s">
        <v>25</v>
      </c>
      <c r="U909" s="13" t="s">
        <v>379</v>
      </c>
      <c r="V909" s="13" t="s">
        <v>131</v>
      </c>
      <c r="W909" t="s">
        <v>203</v>
      </c>
      <c r="X909" s="16" t="str">
        <f t="shared" si="180"/>
        <v xml:space="preserve">Mediacom (Switzerland) - CHE - Tempur Sealy International - 2016_Q2_2016 - </v>
      </c>
      <c r="Y909" s="17" t="s">
        <v>410</v>
      </c>
      <c r="Z909" s="16" t="str">
        <f t="shared" si="181"/>
        <v>Mediacom (Switzerland)</v>
      </c>
      <c r="AA909" s="16" t="str">
        <f t="shared" si="182"/>
        <v>Mediacom (Switzerland) - CHE - Tempur Sealy International</v>
      </c>
      <c r="AB909" s="16" t="str">
        <f t="shared" si="183"/>
        <v>Xaxis Mobile_XAXIS-XM-MRT-F</v>
      </c>
      <c r="AC909" s="16" t="str">
        <f>VLOOKUP($U909,Sheet3!$A$1:$D$438,3,FALSE)</f>
        <v>07.04.2016</v>
      </c>
      <c r="AD909" s="16" t="str">
        <f>VLOOKUP($U909,Sheet3!$A$1:$D$438,4,FALSE)</f>
        <v>30.06.2016</v>
      </c>
      <c r="AE909" s="20" t="str">
        <f t="shared" si="184"/>
        <v>Xaxis Mobile_XAXIS-XM-MRT-F_April 2016</v>
      </c>
      <c r="AF909" s="20" t="s">
        <v>416</v>
      </c>
      <c r="AG909" s="20" t="str">
        <f t="shared" si="185"/>
        <v>Xaxis Mobile</v>
      </c>
      <c r="AH909" s="20" t="s">
        <v>420</v>
      </c>
      <c r="AI909" s="21">
        <f t="shared" si="177"/>
        <v>29.999317732141638</v>
      </c>
      <c r="AJ909" s="21">
        <f t="shared" si="178"/>
        <v>439.7</v>
      </c>
      <c r="AK909" s="22">
        <f t="shared" si="179"/>
        <v>14657</v>
      </c>
      <c r="AL909" s="20" t="s">
        <v>683</v>
      </c>
      <c r="AM909" s="20">
        <f>$AJ909*VLOOKUP($AL909,Sheet2!$C$1:$D$66,2,FALSE)</f>
        <v>136.30699999999999</v>
      </c>
    </row>
    <row r="910" spans="1:39" x14ac:dyDescent="0.25">
      <c r="A910" s="1">
        <v>42494</v>
      </c>
      <c r="B910" s="2">
        <v>18610</v>
      </c>
      <c r="C910" s="3">
        <v>0</v>
      </c>
      <c r="D910" s="4">
        <v>1</v>
      </c>
      <c r="E910" s="5" t="s">
        <v>72</v>
      </c>
      <c r="F910" s="6">
        <v>1660.12</v>
      </c>
      <c r="G910" s="7" t="s">
        <v>22</v>
      </c>
      <c r="H910" s="8" t="s">
        <v>23</v>
      </c>
      <c r="I910" s="9">
        <v>98.203000000000003</v>
      </c>
      <c r="J910" s="6">
        <v>0</v>
      </c>
      <c r="K910" s="6">
        <v>259.25</v>
      </c>
      <c r="L910" s="6">
        <v>3240.7</v>
      </c>
      <c r="M910" s="6">
        <v>3499.95</v>
      </c>
      <c r="N910" s="10" t="s">
        <v>82</v>
      </c>
      <c r="O910" s="10" t="s">
        <v>161</v>
      </c>
      <c r="P910" s="11" t="s">
        <v>32</v>
      </c>
      <c r="Q910" s="11" t="s">
        <v>73</v>
      </c>
      <c r="R910" s="1">
        <v>42370</v>
      </c>
      <c r="S910" s="1">
        <v>42593</v>
      </c>
      <c r="T910" s="12" t="s">
        <v>25</v>
      </c>
      <c r="U910" s="13" t="s">
        <v>381</v>
      </c>
      <c r="V910" s="13" t="s">
        <v>131</v>
      </c>
      <c r="W910" t="s">
        <v>203</v>
      </c>
      <c r="X910" s="16" t="str">
        <f t="shared" si="180"/>
        <v xml:space="preserve">Mediacom (Switzerland) - CHE - Tempur Sealy International - 2016_Q2_Online_Video - </v>
      </c>
      <c r="Y910" s="17" t="s">
        <v>410</v>
      </c>
      <c r="Z910" s="16" t="str">
        <f t="shared" si="181"/>
        <v>Mediacom (Switzerland)</v>
      </c>
      <c r="AA910" s="16" t="str">
        <f t="shared" si="182"/>
        <v>Mediacom (Switzerland) - CHE - Tempur Sealy International</v>
      </c>
      <c r="AB910" s="16" t="str">
        <f t="shared" si="183"/>
        <v>Xaxis TV_XAXIS-XT-ROLLS-D</v>
      </c>
      <c r="AC910" s="16" t="str">
        <f>VLOOKUP($U910,Sheet3!$A$1:$D$438,3,FALSE)</f>
        <v>07.04.2016</v>
      </c>
      <c r="AD910" s="16" t="str">
        <f>VLOOKUP($U910,Sheet3!$A$1:$D$438,4,FALSE)</f>
        <v>30.06.2016</v>
      </c>
      <c r="AE910" s="20" t="str">
        <f t="shared" si="184"/>
        <v>Xaxis TV_XAXIS-XT-ROLLS-D_April 2016</v>
      </c>
      <c r="AF910" s="20" t="s">
        <v>816</v>
      </c>
      <c r="AG910" s="20" t="str">
        <f t="shared" si="185"/>
        <v>Xaxis TV</v>
      </c>
      <c r="AH910" s="20" t="s">
        <v>420</v>
      </c>
      <c r="AI910" s="21">
        <f t="shared" si="177"/>
        <v>33.000010182988298</v>
      </c>
      <c r="AJ910" s="21">
        <f t="shared" si="178"/>
        <v>3240.7</v>
      </c>
      <c r="AK910" s="22">
        <f t="shared" si="179"/>
        <v>98203</v>
      </c>
      <c r="AL910" s="20" t="s">
        <v>679</v>
      </c>
      <c r="AM910" s="20">
        <f>$AJ910*VLOOKUP($AL910,Sheet2!$C$1:$D$66,2,FALSE)</f>
        <v>1685.164</v>
      </c>
    </row>
    <row r="911" spans="1:39" x14ac:dyDescent="0.25">
      <c r="A911" s="1">
        <v>42494</v>
      </c>
      <c r="B911" s="2">
        <v>18610</v>
      </c>
      <c r="C911" s="3">
        <v>0</v>
      </c>
      <c r="D911" s="4">
        <v>2</v>
      </c>
      <c r="E911" s="5" t="s">
        <v>76</v>
      </c>
      <c r="F911" s="6">
        <v>990.28</v>
      </c>
      <c r="G911" s="7" t="s">
        <v>22</v>
      </c>
      <c r="H911" s="8" t="s">
        <v>23</v>
      </c>
      <c r="I911" s="9">
        <v>61.213999999999999</v>
      </c>
      <c r="J911" s="6">
        <v>0</v>
      </c>
      <c r="K911" s="6">
        <v>161.6</v>
      </c>
      <c r="L911" s="6">
        <v>2020.05</v>
      </c>
      <c r="M911" s="6">
        <v>2181.65</v>
      </c>
      <c r="N911" s="10" t="s">
        <v>82</v>
      </c>
      <c r="O911" s="10" t="s">
        <v>161</v>
      </c>
      <c r="P911" s="11" t="s">
        <v>32</v>
      </c>
      <c r="Q911" s="11" t="s">
        <v>73</v>
      </c>
      <c r="R911" s="1">
        <v>42370</v>
      </c>
      <c r="S911" s="1">
        <v>42593</v>
      </c>
      <c r="T911" s="12" t="s">
        <v>25</v>
      </c>
      <c r="U911" s="13" t="s">
        <v>381</v>
      </c>
      <c r="V911" s="13" t="s">
        <v>131</v>
      </c>
      <c r="W911" t="s">
        <v>203</v>
      </c>
      <c r="X911" s="16" t="str">
        <f t="shared" si="180"/>
        <v xml:space="preserve">Mediacom (Switzerland) - CHE - Tempur Sealy International - 2016_Q2_Online_Video - </v>
      </c>
      <c r="Y911" s="17" t="s">
        <v>410</v>
      </c>
      <c r="Z911" s="16" t="str">
        <f t="shared" si="181"/>
        <v>Mediacom (Switzerland)</v>
      </c>
      <c r="AA911" s="16" t="str">
        <f t="shared" si="182"/>
        <v>Mediacom (Switzerland) - CHE - Tempur Sealy International</v>
      </c>
      <c r="AB911" s="16" t="str">
        <f t="shared" si="183"/>
        <v>Xaxis TV_XAXIS-XT-ROLLS-F</v>
      </c>
      <c r="AC911" s="16" t="str">
        <f>VLOOKUP($U911,Sheet3!$A$1:$D$438,3,FALSE)</f>
        <v>07.04.2016</v>
      </c>
      <c r="AD911" s="16" t="str">
        <f>VLOOKUP($U911,Sheet3!$A$1:$D$438,4,FALSE)</f>
        <v>30.06.2016</v>
      </c>
      <c r="AE911" s="20" t="str">
        <f t="shared" si="184"/>
        <v>Xaxis TV_XAXIS-XT-ROLLS-F_April 2016</v>
      </c>
      <c r="AF911" s="20" t="s">
        <v>816</v>
      </c>
      <c r="AG911" s="20" t="str">
        <f t="shared" si="185"/>
        <v>Xaxis TV</v>
      </c>
      <c r="AH911" s="20" t="s">
        <v>420</v>
      </c>
      <c r="AI911" s="21">
        <f t="shared" si="177"/>
        <v>32.999803966412912</v>
      </c>
      <c r="AJ911" s="21">
        <f t="shared" si="178"/>
        <v>2020.05</v>
      </c>
      <c r="AK911" s="22">
        <f t="shared" si="179"/>
        <v>61214</v>
      </c>
      <c r="AL911" s="20" t="s">
        <v>679</v>
      </c>
      <c r="AM911" s="20">
        <f>$AJ911*VLOOKUP($AL911,Sheet2!$C$1:$D$66,2,FALSE)</f>
        <v>1050.4259999999999</v>
      </c>
    </row>
    <row r="912" spans="1:39" x14ac:dyDescent="0.25">
      <c r="A912" s="1">
        <v>42494</v>
      </c>
      <c r="B912" s="2">
        <v>18611</v>
      </c>
      <c r="C912" s="3">
        <v>0</v>
      </c>
      <c r="D912" s="4">
        <v>4</v>
      </c>
      <c r="E912" s="5" t="s">
        <v>65</v>
      </c>
      <c r="F912" s="6">
        <v>359.66</v>
      </c>
      <c r="G912" s="7" t="s">
        <v>22</v>
      </c>
      <c r="H912" s="8" t="s">
        <v>23</v>
      </c>
      <c r="I912" s="9">
        <v>48.523000000000003</v>
      </c>
      <c r="J912" s="6">
        <v>0</v>
      </c>
      <c r="K912" s="6">
        <v>108.7</v>
      </c>
      <c r="L912" s="6">
        <v>1358.65</v>
      </c>
      <c r="M912" s="6">
        <v>1467.35</v>
      </c>
      <c r="N912" s="10" t="s">
        <v>82</v>
      </c>
      <c r="O912" s="10" t="s">
        <v>161</v>
      </c>
      <c r="P912" s="11" t="s">
        <v>32</v>
      </c>
      <c r="Q912" s="11" t="s">
        <v>52</v>
      </c>
      <c r="R912" s="1">
        <v>42370</v>
      </c>
      <c r="S912" s="1">
        <v>42593</v>
      </c>
      <c r="T912" s="12" t="s">
        <v>25</v>
      </c>
      <c r="U912" s="13" t="s">
        <v>380</v>
      </c>
      <c r="V912" s="13" t="s">
        <v>131</v>
      </c>
      <c r="W912" t="s">
        <v>203</v>
      </c>
      <c r="X912" s="16" t="str">
        <f t="shared" si="180"/>
        <v xml:space="preserve">Mediacom (Switzerland) - CHE - Tempur Sealy International - 2016_Q2_2016_Regio_Targeting_Zusatzofferte - </v>
      </c>
      <c r="Y912" s="17" t="s">
        <v>410</v>
      </c>
      <c r="Z912" s="16" t="str">
        <f t="shared" si="181"/>
        <v>Mediacom (Switzerland)</v>
      </c>
      <c r="AA912" s="16" t="str">
        <f t="shared" si="182"/>
        <v>Mediacom (Switzerland) - CHE - Tempur Sealy International</v>
      </c>
      <c r="AB912" s="16" t="str">
        <f t="shared" si="183"/>
        <v>Xaxis Premium_XAXIS-XP-WB-D</v>
      </c>
      <c r="AC912" s="16" t="str">
        <f>VLOOKUP($U912,Sheet3!$A$1:$D$438,3,FALSE)</f>
        <v>07.04.2016</v>
      </c>
      <c r="AD912" s="16" t="str">
        <f>VLOOKUP($U912,Sheet3!$A$1:$D$438,4,FALSE)</f>
        <v>30.04.2016</v>
      </c>
      <c r="AE912" s="20" t="str">
        <f t="shared" si="184"/>
        <v>Xaxis Premium_XAXIS-XP-WB-D_April 2016</v>
      </c>
      <c r="AF912" s="20" t="s">
        <v>415</v>
      </c>
      <c r="AG912" s="20" t="str">
        <f t="shared" si="185"/>
        <v>Xaxis Premium</v>
      </c>
      <c r="AH912" s="20" t="s">
        <v>420</v>
      </c>
      <c r="AI912" s="21">
        <f t="shared" si="177"/>
        <v>28.000123652700783</v>
      </c>
      <c r="AJ912" s="21">
        <f t="shared" si="178"/>
        <v>1358.65</v>
      </c>
      <c r="AK912" s="22">
        <f t="shared" si="179"/>
        <v>48523</v>
      </c>
      <c r="AL912" s="20" t="s">
        <v>677</v>
      </c>
      <c r="AM912" s="20">
        <f>$AJ912*VLOOKUP($AL912,Sheet2!$C$1:$D$66,2,FALSE)</f>
        <v>672.62508701371451</v>
      </c>
    </row>
    <row r="913" spans="1:39" x14ac:dyDescent="0.25">
      <c r="A913" s="1">
        <v>42494</v>
      </c>
      <c r="B913" s="2">
        <v>18611</v>
      </c>
      <c r="C913" s="3">
        <v>0</v>
      </c>
      <c r="D913" s="4">
        <v>5</v>
      </c>
      <c r="E913" s="5" t="s">
        <v>69</v>
      </c>
      <c r="F913" s="6">
        <v>120.75</v>
      </c>
      <c r="G913" s="7" t="s">
        <v>22</v>
      </c>
      <c r="H913" s="8" t="s">
        <v>23</v>
      </c>
      <c r="I913" s="9">
        <v>20.074000000000002</v>
      </c>
      <c r="J913" s="6">
        <v>0</v>
      </c>
      <c r="K913" s="6">
        <v>44.95</v>
      </c>
      <c r="L913" s="6">
        <v>562.04999999999995</v>
      </c>
      <c r="M913" s="6">
        <v>607</v>
      </c>
      <c r="N913" s="10" t="s">
        <v>82</v>
      </c>
      <c r="O913" s="10" t="s">
        <v>161</v>
      </c>
      <c r="P913" s="11" t="s">
        <v>32</v>
      </c>
      <c r="Q913" s="11" t="s">
        <v>52</v>
      </c>
      <c r="R913" s="1">
        <v>42370</v>
      </c>
      <c r="S913" s="1">
        <v>42593</v>
      </c>
      <c r="T913" s="12" t="s">
        <v>25</v>
      </c>
      <c r="U913" s="13" t="s">
        <v>380</v>
      </c>
      <c r="V913" s="13" t="s">
        <v>131</v>
      </c>
      <c r="W913" t="s">
        <v>203</v>
      </c>
      <c r="X913" s="16" t="str">
        <f t="shared" si="180"/>
        <v xml:space="preserve">Mediacom (Switzerland) - CHE - Tempur Sealy International - 2016_Q2_2016_Regio_Targeting_Zusatzofferte - </v>
      </c>
      <c r="Y913" s="17" t="s">
        <v>410</v>
      </c>
      <c r="Z913" s="16" t="str">
        <f t="shared" si="181"/>
        <v>Mediacom (Switzerland)</v>
      </c>
      <c r="AA913" s="16" t="str">
        <f t="shared" si="182"/>
        <v>Mediacom (Switzerland) - CHE - Tempur Sealy International</v>
      </c>
      <c r="AB913" s="16" t="str">
        <f t="shared" si="183"/>
        <v>Xaxis Premium_XAXIS-XP-WB-F</v>
      </c>
      <c r="AC913" s="16" t="str">
        <f>VLOOKUP($U913,Sheet3!$A$1:$D$438,3,FALSE)</f>
        <v>07.04.2016</v>
      </c>
      <c r="AD913" s="16" t="str">
        <f>VLOOKUP($U913,Sheet3!$A$1:$D$438,4,FALSE)</f>
        <v>30.04.2016</v>
      </c>
      <c r="AE913" s="20" t="str">
        <f t="shared" si="184"/>
        <v>Xaxis Premium_XAXIS-XP-WB-F_April 2016</v>
      </c>
      <c r="AF913" s="20" t="s">
        <v>415</v>
      </c>
      <c r="AG913" s="20" t="str">
        <f t="shared" si="185"/>
        <v>Xaxis Premium</v>
      </c>
      <c r="AH913" s="20" t="s">
        <v>420</v>
      </c>
      <c r="AI913" s="21">
        <f t="shared" si="177"/>
        <v>27.998904054996512</v>
      </c>
      <c r="AJ913" s="21">
        <f t="shared" si="178"/>
        <v>562.04999999999995</v>
      </c>
      <c r="AK913" s="22">
        <f t="shared" si="179"/>
        <v>20074</v>
      </c>
      <c r="AL913" s="20" t="s">
        <v>677</v>
      </c>
      <c r="AM913" s="20">
        <f>$AJ913*VLOOKUP($AL913,Sheet2!$C$1:$D$66,2,FALSE)</f>
        <v>278.25336190781894</v>
      </c>
    </row>
    <row r="914" spans="1:39" x14ac:dyDescent="0.25">
      <c r="A914" s="1">
        <v>42494</v>
      </c>
      <c r="B914" s="2">
        <v>18611</v>
      </c>
      <c r="C914" s="3">
        <v>0</v>
      </c>
      <c r="D914" s="4">
        <v>7</v>
      </c>
      <c r="E914" s="5" t="s">
        <v>41</v>
      </c>
      <c r="F914" s="6">
        <v>496.21</v>
      </c>
      <c r="G914" s="7" t="s">
        <v>22</v>
      </c>
      <c r="H914" s="8" t="s">
        <v>23</v>
      </c>
      <c r="I914" s="9">
        <v>52.5</v>
      </c>
      <c r="J914" s="6">
        <v>0</v>
      </c>
      <c r="K914" s="6">
        <v>126</v>
      </c>
      <c r="L914" s="6">
        <v>1575</v>
      </c>
      <c r="M914" s="6">
        <v>1701</v>
      </c>
      <c r="N914" s="10" t="s">
        <v>82</v>
      </c>
      <c r="O914" s="10" t="s">
        <v>161</v>
      </c>
      <c r="P914" s="11" t="s">
        <v>32</v>
      </c>
      <c r="Q914" s="11" t="s">
        <v>37</v>
      </c>
      <c r="R914" s="1">
        <v>42370</v>
      </c>
      <c r="S914" s="1">
        <v>42593</v>
      </c>
      <c r="T914" s="12" t="s">
        <v>25</v>
      </c>
      <c r="U914" s="13" t="s">
        <v>380</v>
      </c>
      <c r="V914" s="13" t="s">
        <v>131</v>
      </c>
      <c r="W914" t="s">
        <v>203</v>
      </c>
      <c r="X914" s="16" t="str">
        <f t="shared" si="180"/>
        <v xml:space="preserve">Mediacom (Switzerland) - CHE - Tempur Sealy International - 2016_Q2_2016_Regio_Targeting_Zusatzofferte - </v>
      </c>
      <c r="Y914" s="17" t="s">
        <v>410</v>
      </c>
      <c r="Z914" s="16" t="str">
        <f t="shared" si="181"/>
        <v>Mediacom (Switzerland)</v>
      </c>
      <c r="AA914" s="16" t="str">
        <f t="shared" si="182"/>
        <v>Mediacom (Switzerland) - CHE - Tempur Sealy International</v>
      </c>
      <c r="AB914" s="16" t="str">
        <f t="shared" si="183"/>
        <v>Xaxis Mobile_XAXIS-XM-MRT-D</v>
      </c>
      <c r="AC914" s="16" t="str">
        <f>VLOOKUP($U914,Sheet3!$A$1:$D$438,3,FALSE)</f>
        <v>07.04.2016</v>
      </c>
      <c r="AD914" s="16" t="str">
        <f>VLOOKUP($U914,Sheet3!$A$1:$D$438,4,FALSE)</f>
        <v>30.04.2016</v>
      </c>
      <c r="AE914" s="20" t="str">
        <f t="shared" si="184"/>
        <v>Xaxis Mobile_XAXIS-XM-MRT-D_April 2016</v>
      </c>
      <c r="AF914" s="20" t="s">
        <v>416</v>
      </c>
      <c r="AG914" s="20" t="str">
        <f t="shared" si="185"/>
        <v>Xaxis Mobile</v>
      </c>
      <c r="AH914" s="20" t="s">
        <v>420</v>
      </c>
      <c r="AI914" s="21">
        <f t="shared" si="177"/>
        <v>30</v>
      </c>
      <c r="AJ914" s="21">
        <f t="shared" si="178"/>
        <v>1575</v>
      </c>
      <c r="AK914" s="22">
        <f t="shared" si="179"/>
        <v>52500</v>
      </c>
      <c r="AL914" s="20" t="s">
        <v>683</v>
      </c>
      <c r="AM914" s="20">
        <f>$AJ914*VLOOKUP($AL914,Sheet2!$C$1:$D$66,2,FALSE)</f>
        <v>488.25</v>
      </c>
    </row>
    <row r="915" spans="1:39" x14ac:dyDescent="0.25">
      <c r="A915" s="1">
        <v>42494</v>
      </c>
      <c r="B915" s="2">
        <v>18611</v>
      </c>
      <c r="C915" s="3">
        <v>0</v>
      </c>
      <c r="D915" s="4">
        <v>8</v>
      </c>
      <c r="E915" s="5" t="s">
        <v>45</v>
      </c>
      <c r="F915" s="6">
        <v>84.34</v>
      </c>
      <c r="G915" s="7" t="s">
        <v>22</v>
      </c>
      <c r="H915" s="8" t="s">
        <v>23</v>
      </c>
      <c r="I915" s="9">
        <v>21.853000000000002</v>
      </c>
      <c r="J915" s="6">
        <v>0</v>
      </c>
      <c r="K915" s="6">
        <v>52.45</v>
      </c>
      <c r="L915" s="6">
        <v>655.6</v>
      </c>
      <c r="M915" s="6">
        <v>708.05</v>
      </c>
      <c r="N915" s="10" t="s">
        <v>82</v>
      </c>
      <c r="O915" s="10" t="s">
        <v>161</v>
      </c>
      <c r="P915" s="11" t="s">
        <v>32</v>
      </c>
      <c r="Q915" s="11" t="s">
        <v>37</v>
      </c>
      <c r="R915" s="1">
        <v>42370</v>
      </c>
      <c r="S915" s="1">
        <v>42593</v>
      </c>
      <c r="T915" s="12" t="s">
        <v>25</v>
      </c>
      <c r="U915" s="13" t="s">
        <v>380</v>
      </c>
      <c r="V915" s="13" t="s">
        <v>131</v>
      </c>
      <c r="W915" t="s">
        <v>203</v>
      </c>
      <c r="X915" s="16" t="str">
        <f t="shared" si="180"/>
        <v xml:space="preserve">Mediacom (Switzerland) - CHE - Tempur Sealy International - 2016_Q2_2016_Regio_Targeting_Zusatzofferte - </v>
      </c>
      <c r="Y915" s="17" t="s">
        <v>410</v>
      </c>
      <c r="Z915" s="16" t="str">
        <f t="shared" si="181"/>
        <v>Mediacom (Switzerland)</v>
      </c>
      <c r="AA915" s="16" t="str">
        <f t="shared" si="182"/>
        <v>Mediacom (Switzerland) - CHE - Tempur Sealy International</v>
      </c>
      <c r="AB915" s="16" t="str">
        <f t="shared" si="183"/>
        <v>Xaxis Mobile_XAXIS-XM-MRT-F</v>
      </c>
      <c r="AC915" s="16" t="str">
        <f>VLOOKUP($U915,Sheet3!$A$1:$D$438,3,FALSE)</f>
        <v>07.04.2016</v>
      </c>
      <c r="AD915" s="16" t="str">
        <f>VLOOKUP($U915,Sheet3!$A$1:$D$438,4,FALSE)</f>
        <v>30.04.2016</v>
      </c>
      <c r="AE915" s="20" t="str">
        <f t="shared" si="184"/>
        <v>Xaxis Mobile_XAXIS-XM-MRT-F_April 2016</v>
      </c>
      <c r="AF915" s="20" t="s">
        <v>416</v>
      </c>
      <c r="AG915" s="20" t="str">
        <f t="shared" si="185"/>
        <v>Xaxis Mobile</v>
      </c>
      <c r="AH915" s="20" t="s">
        <v>420</v>
      </c>
      <c r="AI915" s="21">
        <f t="shared" si="177"/>
        <v>30.000457603075095</v>
      </c>
      <c r="AJ915" s="21">
        <f t="shared" si="178"/>
        <v>655.6</v>
      </c>
      <c r="AK915" s="22">
        <f t="shared" si="179"/>
        <v>21853</v>
      </c>
      <c r="AL915" s="20" t="s">
        <v>683</v>
      </c>
      <c r="AM915" s="20">
        <f>$AJ915*VLOOKUP($AL915,Sheet2!$C$1:$D$66,2,FALSE)</f>
        <v>203.23600000000002</v>
      </c>
    </row>
    <row r="916" spans="1:39" x14ac:dyDescent="0.25">
      <c r="A916" s="1">
        <v>42494</v>
      </c>
      <c r="B916" s="2">
        <v>18612</v>
      </c>
      <c r="C916" s="3">
        <v>0</v>
      </c>
      <c r="D916" s="4">
        <v>1</v>
      </c>
      <c r="E916" s="5" t="s">
        <v>72</v>
      </c>
      <c r="F916" s="6">
        <v>1685.77</v>
      </c>
      <c r="G916" s="7" t="s">
        <v>22</v>
      </c>
      <c r="H916" s="8" t="s">
        <v>23</v>
      </c>
      <c r="I916" s="9">
        <v>99.72</v>
      </c>
      <c r="J916" s="6">
        <v>0</v>
      </c>
      <c r="K916" s="6">
        <v>231.35</v>
      </c>
      <c r="L916" s="6">
        <v>2891.9</v>
      </c>
      <c r="M916" s="6">
        <v>3123.25</v>
      </c>
      <c r="N916" s="10" t="s">
        <v>26</v>
      </c>
      <c r="O916" s="10" t="s">
        <v>161</v>
      </c>
      <c r="P916" s="11" t="s">
        <v>32</v>
      </c>
      <c r="Q916" s="11" t="s">
        <v>73</v>
      </c>
      <c r="R916" s="1">
        <v>42370</v>
      </c>
      <c r="S916" s="1">
        <v>42593</v>
      </c>
      <c r="T916" s="12" t="s">
        <v>25</v>
      </c>
      <c r="U916" s="13" t="s">
        <v>135</v>
      </c>
      <c r="V916" s="13" t="s">
        <v>131</v>
      </c>
      <c r="W916" t="s">
        <v>204</v>
      </c>
      <c r="X916" s="16" t="str">
        <f t="shared" si="180"/>
        <v xml:space="preserve">Mediacom (Switzerland) - CHE - Volkswagen AG - 2016_Volkswagen_Tiguan_GewinnspielMobileVideo - </v>
      </c>
      <c r="Y916" s="17" t="s">
        <v>410</v>
      </c>
      <c r="Z916" s="16" t="str">
        <f t="shared" si="181"/>
        <v>Mediacom (Switzerland)</v>
      </c>
      <c r="AA916" s="16" t="str">
        <f t="shared" si="182"/>
        <v>Mediacom (Switzerland) - CHE - Volkswagen AG</v>
      </c>
      <c r="AB916" s="16" t="str">
        <f t="shared" si="183"/>
        <v>Xaxis TV_XAXIS-XT-ROLLS-D</v>
      </c>
      <c r="AC916" s="16" t="str">
        <f>VLOOKUP($U916,Sheet3!$A$1:$D$438,3,FALSE)</f>
        <v>04.04.2016</v>
      </c>
      <c r="AD916" s="16" t="str">
        <f>VLOOKUP($U916,Sheet3!$A$1:$D$438,4,FALSE)</f>
        <v>05.05.2016</v>
      </c>
      <c r="AE916" s="20" t="str">
        <f t="shared" si="184"/>
        <v>Xaxis TV_XAXIS-XT-ROLLS-D_April 2016</v>
      </c>
      <c r="AF916" s="20" t="s">
        <v>816</v>
      </c>
      <c r="AG916" s="20" t="str">
        <f t="shared" si="185"/>
        <v>Xaxis TV</v>
      </c>
      <c r="AH916" s="20" t="s">
        <v>420</v>
      </c>
      <c r="AI916" s="21">
        <f t="shared" si="177"/>
        <v>29.000200561572402</v>
      </c>
      <c r="AJ916" s="21">
        <f t="shared" si="178"/>
        <v>2891.9</v>
      </c>
      <c r="AK916" s="22">
        <f t="shared" si="179"/>
        <v>99720</v>
      </c>
      <c r="AL916" s="20" t="s">
        <v>679</v>
      </c>
      <c r="AM916" s="20">
        <f>$AJ916*VLOOKUP($AL916,Sheet2!$C$1:$D$66,2,FALSE)</f>
        <v>1503.788</v>
      </c>
    </row>
    <row r="917" spans="1:39" x14ac:dyDescent="0.25">
      <c r="A917" s="1">
        <v>42494</v>
      </c>
      <c r="B917" s="2">
        <v>18612</v>
      </c>
      <c r="C917" s="3">
        <v>0</v>
      </c>
      <c r="D917" s="4">
        <v>2</v>
      </c>
      <c r="E917" s="5" t="s">
        <v>76</v>
      </c>
      <c r="F917" s="6">
        <v>568.79</v>
      </c>
      <c r="G917" s="7" t="s">
        <v>22</v>
      </c>
      <c r="H917" s="8" t="s">
        <v>23</v>
      </c>
      <c r="I917" s="9">
        <v>35.159999999999997</v>
      </c>
      <c r="J917" s="6">
        <v>0</v>
      </c>
      <c r="K917" s="6">
        <v>81.55</v>
      </c>
      <c r="L917" s="6">
        <v>1019.65</v>
      </c>
      <c r="M917" s="6">
        <v>1101.2</v>
      </c>
      <c r="N917" s="10" t="s">
        <v>26</v>
      </c>
      <c r="O917" s="10" t="s">
        <v>161</v>
      </c>
      <c r="P917" s="11" t="s">
        <v>32</v>
      </c>
      <c r="Q917" s="11" t="s">
        <v>73</v>
      </c>
      <c r="R917" s="1">
        <v>42370</v>
      </c>
      <c r="S917" s="1">
        <v>42593</v>
      </c>
      <c r="T917" s="12" t="s">
        <v>25</v>
      </c>
      <c r="U917" s="13" t="s">
        <v>135</v>
      </c>
      <c r="V917" s="13" t="s">
        <v>131</v>
      </c>
      <c r="W917" t="s">
        <v>204</v>
      </c>
      <c r="X917" s="16" t="str">
        <f t="shared" si="180"/>
        <v xml:space="preserve">Mediacom (Switzerland) - CHE - Volkswagen AG - 2016_Volkswagen_Tiguan_GewinnspielMobileVideo - </v>
      </c>
      <c r="Y917" s="17" t="s">
        <v>410</v>
      </c>
      <c r="Z917" s="16" t="str">
        <f t="shared" si="181"/>
        <v>Mediacom (Switzerland)</v>
      </c>
      <c r="AA917" s="16" t="str">
        <f t="shared" si="182"/>
        <v>Mediacom (Switzerland) - CHE - Volkswagen AG</v>
      </c>
      <c r="AB917" s="16" t="str">
        <f t="shared" si="183"/>
        <v>Xaxis TV_XAXIS-XT-ROLLS-F</v>
      </c>
      <c r="AC917" s="16" t="str">
        <f>VLOOKUP($U917,Sheet3!$A$1:$D$438,3,FALSE)</f>
        <v>04.04.2016</v>
      </c>
      <c r="AD917" s="16" t="str">
        <f>VLOOKUP($U917,Sheet3!$A$1:$D$438,4,FALSE)</f>
        <v>05.05.2016</v>
      </c>
      <c r="AE917" s="20" t="str">
        <f t="shared" si="184"/>
        <v>Xaxis TV_XAXIS-XT-ROLLS-F_April 2016</v>
      </c>
      <c r="AF917" s="20" t="s">
        <v>816</v>
      </c>
      <c r="AG917" s="20" t="str">
        <f t="shared" si="185"/>
        <v>Xaxis TV</v>
      </c>
      <c r="AH917" s="20" t="s">
        <v>420</v>
      </c>
      <c r="AI917" s="21">
        <f t="shared" si="177"/>
        <v>29.000284414106936</v>
      </c>
      <c r="AJ917" s="21">
        <f t="shared" si="178"/>
        <v>1019.65</v>
      </c>
      <c r="AK917" s="22">
        <f t="shared" si="179"/>
        <v>35160</v>
      </c>
      <c r="AL917" s="20" t="s">
        <v>679</v>
      </c>
      <c r="AM917" s="20">
        <f>$AJ917*VLOOKUP($AL917,Sheet2!$C$1:$D$66,2,FALSE)</f>
        <v>530.21799999999996</v>
      </c>
    </row>
    <row r="918" spans="1:39" x14ac:dyDescent="0.25">
      <c r="A918" s="1">
        <v>42494</v>
      </c>
      <c r="B918" s="2">
        <v>18612</v>
      </c>
      <c r="C918" s="3">
        <v>0</v>
      </c>
      <c r="D918" s="4">
        <v>3</v>
      </c>
      <c r="E918" s="5" t="s">
        <v>77</v>
      </c>
      <c r="F918" s="6">
        <v>82.68</v>
      </c>
      <c r="G918" s="7" t="s">
        <v>22</v>
      </c>
      <c r="H918" s="8" t="s">
        <v>23</v>
      </c>
      <c r="I918" s="9">
        <v>5.0650000000000004</v>
      </c>
      <c r="J918" s="6">
        <v>0</v>
      </c>
      <c r="K918" s="6">
        <v>11.75</v>
      </c>
      <c r="L918" s="6">
        <v>146.9</v>
      </c>
      <c r="M918" s="6">
        <v>158.65</v>
      </c>
      <c r="N918" s="10" t="s">
        <v>26</v>
      </c>
      <c r="O918" s="10" t="s">
        <v>161</v>
      </c>
      <c r="P918" s="11" t="s">
        <v>32</v>
      </c>
      <c r="Q918" s="11" t="s">
        <v>73</v>
      </c>
      <c r="R918" s="1">
        <v>42370</v>
      </c>
      <c r="S918" s="1">
        <v>42593</v>
      </c>
      <c r="T918" s="12" t="s">
        <v>25</v>
      </c>
      <c r="U918" s="13" t="s">
        <v>135</v>
      </c>
      <c r="V918" s="13" t="s">
        <v>131</v>
      </c>
      <c r="W918" t="s">
        <v>204</v>
      </c>
      <c r="X918" s="16" t="str">
        <f t="shared" si="180"/>
        <v xml:space="preserve">Mediacom (Switzerland) - CHE - Volkswagen AG - 2016_Volkswagen_Tiguan_GewinnspielMobileVideo - </v>
      </c>
      <c r="Y918" s="17" t="s">
        <v>410</v>
      </c>
      <c r="Z918" s="16" t="str">
        <f t="shared" si="181"/>
        <v>Mediacom (Switzerland)</v>
      </c>
      <c r="AA918" s="16" t="str">
        <f t="shared" si="182"/>
        <v>Mediacom (Switzerland) - CHE - Volkswagen AG</v>
      </c>
      <c r="AB918" s="16" t="str">
        <f t="shared" si="183"/>
        <v>Xaxis TV_XAXIS-XT-ROLLS-I</v>
      </c>
      <c r="AC918" s="16" t="str">
        <f>VLOOKUP($U918,Sheet3!$A$1:$D$438,3,FALSE)</f>
        <v>04.04.2016</v>
      </c>
      <c r="AD918" s="16" t="str">
        <f>VLOOKUP($U918,Sheet3!$A$1:$D$438,4,FALSE)</f>
        <v>05.05.2016</v>
      </c>
      <c r="AE918" s="20" t="str">
        <f t="shared" si="184"/>
        <v>Xaxis TV_XAXIS-XT-ROLLS-I_April 2016</v>
      </c>
      <c r="AF918" s="20" t="s">
        <v>816</v>
      </c>
      <c r="AG918" s="20" t="str">
        <f t="shared" si="185"/>
        <v>Xaxis TV</v>
      </c>
      <c r="AH918" s="20" t="s">
        <v>420</v>
      </c>
      <c r="AI918" s="21">
        <f t="shared" si="177"/>
        <v>29.002961500493583</v>
      </c>
      <c r="AJ918" s="21">
        <f t="shared" si="178"/>
        <v>146.9</v>
      </c>
      <c r="AK918" s="22">
        <f t="shared" si="179"/>
        <v>5065</v>
      </c>
      <c r="AL918" s="20" t="s">
        <v>679</v>
      </c>
      <c r="AM918" s="20">
        <f>$AJ918*VLOOKUP($AL918,Sheet2!$C$1:$D$66,2,FALSE)</f>
        <v>76.388000000000005</v>
      </c>
    </row>
    <row r="919" spans="1:39" x14ac:dyDescent="0.25">
      <c r="A919" s="1">
        <v>42494</v>
      </c>
      <c r="B919" s="2">
        <v>18613</v>
      </c>
      <c r="C919" s="3">
        <v>0</v>
      </c>
      <c r="D919" s="4">
        <v>1</v>
      </c>
      <c r="E919" s="5" t="s">
        <v>72</v>
      </c>
      <c r="F919" s="6">
        <v>1844.23</v>
      </c>
      <c r="G919" s="7" t="s">
        <v>22</v>
      </c>
      <c r="H919" s="8" t="s">
        <v>23</v>
      </c>
      <c r="I919" s="9">
        <v>109.09399999999999</v>
      </c>
      <c r="J919" s="6">
        <v>0</v>
      </c>
      <c r="K919" s="6">
        <v>288</v>
      </c>
      <c r="L919" s="6">
        <v>3600.1</v>
      </c>
      <c r="M919" s="6">
        <v>3888.1</v>
      </c>
      <c r="N919" s="10" t="s">
        <v>97</v>
      </c>
      <c r="O919" s="10" t="s">
        <v>161</v>
      </c>
      <c r="P919" s="11" t="s">
        <v>32</v>
      </c>
      <c r="Q919" s="11" t="s">
        <v>73</v>
      </c>
      <c r="R919" s="1">
        <v>42370</v>
      </c>
      <c r="S919" s="1">
        <v>42593</v>
      </c>
      <c r="T919" s="12" t="s">
        <v>25</v>
      </c>
      <c r="U919" s="13" t="s">
        <v>400</v>
      </c>
      <c r="V919" s="13" t="s">
        <v>131</v>
      </c>
      <c r="W919" t="s">
        <v>205</v>
      </c>
      <c r="X919" s="16" t="str">
        <f t="shared" si="180"/>
        <v xml:space="preserve">Mediacom (Switzerland) - CHE - Volkswagen Nutzfahrzeuge - 2016_Caddy_Commerce - </v>
      </c>
      <c r="Y919" s="17" t="s">
        <v>410</v>
      </c>
      <c r="Z919" s="16" t="str">
        <f t="shared" si="181"/>
        <v>Mediacom (Switzerland)</v>
      </c>
      <c r="AA919" s="16" t="str">
        <f t="shared" si="182"/>
        <v>Mediacom (Switzerland) - CHE - Volkswagen Nutzfahrzeuge</v>
      </c>
      <c r="AB919" s="16" t="str">
        <f t="shared" si="183"/>
        <v>Xaxis TV_XAXIS-XT-ROLLS-D</v>
      </c>
      <c r="AC919" s="16" t="str">
        <f>VLOOKUP($U919,Sheet3!$A$1:$D$438,3,FALSE)</f>
        <v>04.04.2016</v>
      </c>
      <c r="AD919" s="16" t="str">
        <f>VLOOKUP($U919,Sheet3!$A$1:$D$438,4,FALSE)</f>
        <v>15.05.2016</v>
      </c>
      <c r="AE919" s="20" t="str">
        <f t="shared" si="184"/>
        <v>Xaxis TV_XAXIS-XT-ROLLS-D_April 2016</v>
      </c>
      <c r="AF919" s="20" t="s">
        <v>816</v>
      </c>
      <c r="AG919" s="20" t="str">
        <f t="shared" si="185"/>
        <v>Xaxis TV</v>
      </c>
      <c r="AH919" s="20" t="s">
        <v>420</v>
      </c>
      <c r="AI919" s="21">
        <f t="shared" si="177"/>
        <v>32.999981667186098</v>
      </c>
      <c r="AJ919" s="21">
        <f t="shared" si="178"/>
        <v>3600.1</v>
      </c>
      <c r="AK919" s="22">
        <f t="shared" si="179"/>
        <v>109094</v>
      </c>
      <c r="AL919" s="20" t="s">
        <v>679</v>
      </c>
      <c r="AM919" s="20">
        <f>$AJ919*VLOOKUP($AL919,Sheet2!$C$1:$D$66,2,FALSE)</f>
        <v>1872.0519999999999</v>
      </c>
    </row>
    <row r="920" spans="1:39" x14ac:dyDescent="0.25">
      <c r="A920" s="1">
        <v>42494</v>
      </c>
      <c r="B920" s="2">
        <v>18613</v>
      </c>
      <c r="C920" s="3">
        <v>0</v>
      </c>
      <c r="D920" s="4">
        <v>2</v>
      </c>
      <c r="E920" s="5" t="s">
        <v>76</v>
      </c>
      <c r="F920" s="6">
        <v>519.4</v>
      </c>
      <c r="G920" s="7" t="s">
        <v>22</v>
      </c>
      <c r="H920" s="8" t="s">
        <v>23</v>
      </c>
      <c r="I920" s="9">
        <v>32.106999999999999</v>
      </c>
      <c r="J920" s="6">
        <v>0</v>
      </c>
      <c r="K920" s="6">
        <v>84.75</v>
      </c>
      <c r="L920" s="6">
        <v>1059.55</v>
      </c>
      <c r="M920" s="6">
        <v>1144.3</v>
      </c>
      <c r="N920" s="10" t="s">
        <v>97</v>
      </c>
      <c r="O920" s="10" t="s">
        <v>161</v>
      </c>
      <c r="P920" s="11" t="s">
        <v>32</v>
      </c>
      <c r="Q920" s="11" t="s">
        <v>73</v>
      </c>
      <c r="R920" s="1">
        <v>42370</v>
      </c>
      <c r="S920" s="1">
        <v>42593</v>
      </c>
      <c r="T920" s="12" t="s">
        <v>25</v>
      </c>
      <c r="U920" s="13" t="s">
        <v>400</v>
      </c>
      <c r="V920" s="13" t="s">
        <v>131</v>
      </c>
      <c r="W920" t="s">
        <v>205</v>
      </c>
      <c r="X920" s="16" t="str">
        <f t="shared" si="180"/>
        <v xml:space="preserve">Mediacom (Switzerland) - CHE - Volkswagen Nutzfahrzeuge - 2016_Caddy_Commerce - </v>
      </c>
      <c r="Y920" s="17" t="s">
        <v>410</v>
      </c>
      <c r="Z920" s="16" t="str">
        <f t="shared" si="181"/>
        <v>Mediacom (Switzerland)</v>
      </c>
      <c r="AA920" s="16" t="str">
        <f t="shared" si="182"/>
        <v>Mediacom (Switzerland) - CHE - Volkswagen Nutzfahrzeuge</v>
      </c>
      <c r="AB920" s="16" t="str">
        <f t="shared" si="183"/>
        <v>Xaxis TV_XAXIS-XT-ROLLS-F</v>
      </c>
      <c r="AC920" s="16" t="str">
        <f>VLOOKUP($U920,Sheet3!$A$1:$D$438,3,FALSE)</f>
        <v>04.04.2016</v>
      </c>
      <c r="AD920" s="16" t="str">
        <f>VLOOKUP($U920,Sheet3!$A$1:$D$438,4,FALSE)</f>
        <v>15.05.2016</v>
      </c>
      <c r="AE920" s="20" t="str">
        <f t="shared" si="184"/>
        <v>Xaxis TV_XAXIS-XT-ROLLS-F_April 2016</v>
      </c>
      <c r="AF920" s="20" t="s">
        <v>816</v>
      </c>
      <c r="AG920" s="20" t="str">
        <f t="shared" si="185"/>
        <v>Xaxis TV</v>
      </c>
      <c r="AH920" s="20" t="s">
        <v>420</v>
      </c>
      <c r="AI920" s="21">
        <f t="shared" si="177"/>
        <v>33.00059177126483</v>
      </c>
      <c r="AJ920" s="21">
        <f t="shared" si="178"/>
        <v>1059.55</v>
      </c>
      <c r="AK920" s="22">
        <f t="shared" si="179"/>
        <v>32107</v>
      </c>
      <c r="AL920" s="20" t="s">
        <v>679</v>
      </c>
      <c r="AM920" s="20">
        <f>$AJ920*VLOOKUP($AL920,Sheet2!$C$1:$D$66,2,FALSE)</f>
        <v>550.96600000000001</v>
      </c>
    </row>
    <row r="921" spans="1:39" x14ac:dyDescent="0.25">
      <c r="A921" s="1">
        <v>42494</v>
      </c>
      <c r="B921" s="2">
        <v>18613</v>
      </c>
      <c r="C921" s="3">
        <v>0</v>
      </c>
      <c r="D921" s="4">
        <v>3</v>
      </c>
      <c r="E921" s="5" t="s">
        <v>77</v>
      </c>
      <c r="F921" s="6">
        <v>185.49</v>
      </c>
      <c r="G921" s="7" t="s">
        <v>22</v>
      </c>
      <c r="H921" s="8" t="s">
        <v>23</v>
      </c>
      <c r="I921" s="9">
        <v>11.363</v>
      </c>
      <c r="J921" s="6">
        <v>0</v>
      </c>
      <c r="K921" s="6">
        <v>30</v>
      </c>
      <c r="L921" s="6">
        <v>375</v>
      </c>
      <c r="M921" s="6">
        <v>405</v>
      </c>
      <c r="N921" s="10" t="s">
        <v>97</v>
      </c>
      <c r="O921" s="10" t="s">
        <v>161</v>
      </c>
      <c r="P921" s="11" t="s">
        <v>32</v>
      </c>
      <c r="Q921" s="11" t="s">
        <v>73</v>
      </c>
      <c r="R921" s="1">
        <v>42370</v>
      </c>
      <c r="S921" s="1">
        <v>42593</v>
      </c>
      <c r="T921" s="12" t="s">
        <v>25</v>
      </c>
      <c r="U921" s="13" t="s">
        <v>400</v>
      </c>
      <c r="V921" s="13" t="s">
        <v>131</v>
      </c>
      <c r="W921" t="s">
        <v>205</v>
      </c>
      <c r="X921" s="16" t="str">
        <f t="shared" si="180"/>
        <v xml:space="preserve">Mediacom (Switzerland) - CHE - Volkswagen Nutzfahrzeuge - 2016_Caddy_Commerce - </v>
      </c>
      <c r="Y921" s="17" t="s">
        <v>410</v>
      </c>
      <c r="Z921" s="16" t="str">
        <f t="shared" si="181"/>
        <v>Mediacom (Switzerland)</v>
      </c>
      <c r="AA921" s="16" t="str">
        <f t="shared" si="182"/>
        <v>Mediacom (Switzerland) - CHE - Volkswagen Nutzfahrzeuge</v>
      </c>
      <c r="AB921" s="16" t="str">
        <f t="shared" si="183"/>
        <v>Xaxis TV_XAXIS-XT-ROLLS-I</v>
      </c>
      <c r="AC921" s="16" t="str">
        <f>VLOOKUP($U921,Sheet3!$A$1:$D$438,3,FALSE)</f>
        <v>04.04.2016</v>
      </c>
      <c r="AD921" s="16" t="str">
        <f>VLOOKUP($U921,Sheet3!$A$1:$D$438,4,FALSE)</f>
        <v>15.05.2016</v>
      </c>
      <c r="AE921" s="20" t="str">
        <f t="shared" si="184"/>
        <v>Xaxis TV_XAXIS-XT-ROLLS-I_April 2016</v>
      </c>
      <c r="AF921" s="20" t="s">
        <v>816</v>
      </c>
      <c r="AG921" s="20" t="str">
        <f t="shared" si="185"/>
        <v>Xaxis TV</v>
      </c>
      <c r="AH921" s="20" t="s">
        <v>420</v>
      </c>
      <c r="AI921" s="21">
        <f t="shared" si="177"/>
        <v>33.001848103493799</v>
      </c>
      <c r="AJ921" s="21">
        <f t="shared" si="178"/>
        <v>375</v>
      </c>
      <c r="AK921" s="22">
        <f t="shared" si="179"/>
        <v>11363</v>
      </c>
      <c r="AL921" s="20" t="s">
        <v>679</v>
      </c>
      <c r="AM921" s="20">
        <f>$AJ921*VLOOKUP($AL921,Sheet2!$C$1:$D$66,2,FALSE)</f>
        <v>195</v>
      </c>
    </row>
    <row r="922" spans="1:39" x14ac:dyDescent="0.25">
      <c r="A922" s="1">
        <v>42494</v>
      </c>
      <c r="B922" s="2">
        <v>18711</v>
      </c>
      <c r="C922" s="3">
        <v>0</v>
      </c>
      <c r="D922" s="4">
        <v>1</v>
      </c>
      <c r="E922" s="5" t="s">
        <v>65</v>
      </c>
      <c r="F922" s="6">
        <v>740</v>
      </c>
      <c r="G922" s="7" t="s">
        <v>22</v>
      </c>
      <c r="H922" s="8" t="s">
        <v>23</v>
      </c>
      <c r="I922" s="9">
        <v>99.837000000000003</v>
      </c>
      <c r="J922" s="6">
        <v>0</v>
      </c>
      <c r="K922" s="6">
        <v>191.7</v>
      </c>
      <c r="L922" s="6">
        <v>2396.1</v>
      </c>
      <c r="M922" s="6">
        <v>2587.8000000000002</v>
      </c>
      <c r="N922" s="10" t="s">
        <v>67</v>
      </c>
      <c r="O922" s="10" t="s">
        <v>160</v>
      </c>
      <c r="P922" s="11" t="s">
        <v>32</v>
      </c>
      <c r="Q922" s="11" t="s">
        <v>52</v>
      </c>
      <c r="R922" s="1">
        <v>42370</v>
      </c>
      <c r="S922" s="1">
        <v>42593</v>
      </c>
      <c r="T922" s="12" t="s">
        <v>25</v>
      </c>
      <c r="U922" s="13" t="s">
        <v>319</v>
      </c>
      <c r="V922" s="13" t="s">
        <v>131</v>
      </c>
      <c r="W922" t="s">
        <v>168</v>
      </c>
      <c r="X922" s="16" t="str">
        <f t="shared" si="180"/>
        <v xml:space="preserve">Maxus (Switzerland) - CHE - Fiat Group - 2016_Fiat_500x - </v>
      </c>
      <c r="Y922" s="17" t="s">
        <v>410</v>
      </c>
      <c r="Z922" s="16" t="str">
        <f t="shared" si="181"/>
        <v>Maxus (Switzerland)</v>
      </c>
      <c r="AA922" s="16" t="str">
        <f t="shared" si="182"/>
        <v>Maxus (Switzerland) - CHE - Fiat Group</v>
      </c>
      <c r="AB922" s="16" t="str">
        <f t="shared" si="183"/>
        <v>Xaxis Premium_XAXIS-XP-WB-D</v>
      </c>
      <c r="AC922" s="16" t="str">
        <f>VLOOKUP($U922,Sheet3!$A$1:$D$438,3,FALSE)</f>
        <v>11.04.2016</v>
      </c>
      <c r="AD922" s="16" t="str">
        <f>VLOOKUP($U922,Sheet3!$A$1:$D$438,4,FALSE)</f>
        <v>05.06.2016</v>
      </c>
      <c r="AE922" s="20" t="str">
        <f t="shared" si="184"/>
        <v>Xaxis Premium_XAXIS-XP-WB-D_April 2016</v>
      </c>
      <c r="AF922" s="20" t="s">
        <v>415</v>
      </c>
      <c r="AG922" s="20" t="str">
        <f t="shared" si="185"/>
        <v>Xaxis Premium</v>
      </c>
      <c r="AH922" s="20" t="s">
        <v>420</v>
      </c>
      <c r="AI922" s="21">
        <f t="shared" si="177"/>
        <v>24.000120195919347</v>
      </c>
      <c r="AJ922" s="21">
        <f t="shared" si="178"/>
        <v>2396.1</v>
      </c>
      <c r="AK922" s="22">
        <f t="shared" si="179"/>
        <v>99837</v>
      </c>
      <c r="AL922" s="20" t="s">
        <v>677</v>
      </c>
      <c r="AM922" s="20">
        <f>$AJ922*VLOOKUP($AL922,Sheet2!$C$1:$D$66,2,FALSE)</f>
        <v>1186.2341081172938</v>
      </c>
    </row>
    <row r="923" spans="1:39" x14ac:dyDescent="0.25">
      <c r="A923" s="1">
        <v>42494</v>
      </c>
      <c r="B923" s="2">
        <v>18711</v>
      </c>
      <c r="C923" s="3">
        <v>0</v>
      </c>
      <c r="D923" s="4">
        <v>2</v>
      </c>
      <c r="E923" s="5" t="s">
        <v>69</v>
      </c>
      <c r="F923" s="6">
        <v>129.01</v>
      </c>
      <c r="G923" s="7" t="s">
        <v>22</v>
      </c>
      <c r="H923" s="8" t="s">
        <v>23</v>
      </c>
      <c r="I923" s="9">
        <v>21.446999999999999</v>
      </c>
      <c r="J923" s="6">
        <v>0</v>
      </c>
      <c r="K923" s="6">
        <v>41.2</v>
      </c>
      <c r="L923" s="6">
        <v>514.70000000000005</v>
      </c>
      <c r="M923" s="6">
        <v>555.9</v>
      </c>
      <c r="N923" s="10" t="s">
        <v>67</v>
      </c>
      <c r="O923" s="10" t="s">
        <v>160</v>
      </c>
      <c r="P923" s="11" t="s">
        <v>32</v>
      </c>
      <c r="Q923" s="11" t="s">
        <v>52</v>
      </c>
      <c r="R923" s="1">
        <v>42370</v>
      </c>
      <c r="S923" s="1">
        <v>42593</v>
      </c>
      <c r="T923" s="12" t="s">
        <v>25</v>
      </c>
      <c r="U923" s="13" t="s">
        <v>319</v>
      </c>
      <c r="V923" s="13" t="s">
        <v>131</v>
      </c>
      <c r="W923" t="s">
        <v>168</v>
      </c>
      <c r="X923" s="16" t="str">
        <f t="shared" si="180"/>
        <v xml:space="preserve">Maxus (Switzerland) - CHE - Fiat Group - 2016_Fiat_500x - </v>
      </c>
      <c r="Y923" s="17" t="s">
        <v>410</v>
      </c>
      <c r="Z923" s="16" t="str">
        <f t="shared" si="181"/>
        <v>Maxus (Switzerland)</v>
      </c>
      <c r="AA923" s="16" t="str">
        <f t="shared" si="182"/>
        <v>Maxus (Switzerland) - CHE - Fiat Group</v>
      </c>
      <c r="AB923" s="16" t="str">
        <f t="shared" si="183"/>
        <v>Xaxis Premium_XAXIS-XP-WB-F</v>
      </c>
      <c r="AC923" s="16" t="str">
        <f>VLOOKUP($U923,Sheet3!$A$1:$D$438,3,FALSE)</f>
        <v>11.04.2016</v>
      </c>
      <c r="AD923" s="16" t="str">
        <f>VLOOKUP($U923,Sheet3!$A$1:$D$438,4,FALSE)</f>
        <v>05.06.2016</v>
      </c>
      <c r="AE923" s="20" t="str">
        <f t="shared" si="184"/>
        <v>Xaxis Premium_XAXIS-XP-WB-F_April 2016</v>
      </c>
      <c r="AF923" s="20" t="s">
        <v>415</v>
      </c>
      <c r="AG923" s="20" t="str">
        <f t="shared" si="185"/>
        <v>Xaxis Premium</v>
      </c>
      <c r="AH923" s="20" t="s">
        <v>420</v>
      </c>
      <c r="AI923" s="21">
        <f t="shared" si="177"/>
        <v>23.998694456101088</v>
      </c>
      <c r="AJ923" s="21">
        <f t="shared" si="178"/>
        <v>514.70000000000005</v>
      </c>
      <c r="AK923" s="22">
        <f t="shared" si="179"/>
        <v>21447</v>
      </c>
      <c r="AL923" s="20" t="s">
        <v>677</v>
      </c>
      <c r="AM923" s="20">
        <f>$AJ923*VLOOKUP($AL923,Sheet2!$C$1:$D$66,2,FALSE)</f>
        <v>254.81185904092951</v>
      </c>
    </row>
    <row r="924" spans="1:39" x14ac:dyDescent="0.25">
      <c r="A924" s="1">
        <v>42494</v>
      </c>
      <c r="B924" s="2">
        <v>18711</v>
      </c>
      <c r="C924" s="3">
        <v>0</v>
      </c>
      <c r="D924" s="4">
        <v>3</v>
      </c>
      <c r="E924" s="5" t="s">
        <v>70</v>
      </c>
      <c r="F924" s="6">
        <v>121.6</v>
      </c>
      <c r="G924" s="7" t="s">
        <v>22</v>
      </c>
      <c r="H924" s="8" t="s">
        <v>23</v>
      </c>
      <c r="I924" s="9">
        <v>21.460999999999999</v>
      </c>
      <c r="J924" s="6">
        <v>0</v>
      </c>
      <c r="K924" s="6">
        <v>41.2</v>
      </c>
      <c r="L924" s="6">
        <v>515.04999999999995</v>
      </c>
      <c r="M924" s="6">
        <v>556.25</v>
      </c>
      <c r="N924" s="10" t="s">
        <v>67</v>
      </c>
      <c r="O924" s="10" t="s">
        <v>160</v>
      </c>
      <c r="P924" s="11" t="s">
        <v>32</v>
      </c>
      <c r="Q924" s="11" t="s">
        <v>52</v>
      </c>
      <c r="R924" s="1">
        <v>42370</v>
      </c>
      <c r="S924" s="1">
        <v>42593</v>
      </c>
      <c r="T924" s="12" t="s">
        <v>25</v>
      </c>
      <c r="U924" s="13" t="s">
        <v>319</v>
      </c>
      <c r="V924" s="13" t="s">
        <v>131</v>
      </c>
      <c r="W924" t="s">
        <v>168</v>
      </c>
      <c r="X924" s="16" t="str">
        <f t="shared" si="180"/>
        <v xml:space="preserve">Maxus (Switzerland) - CHE - Fiat Group - 2016_Fiat_500x - </v>
      </c>
      <c r="Y924" s="17" t="s">
        <v>410</v>
      </c>
      <c r="Z924" s="16" t="str">
        <f t="shared" si="181"/>
        <v>Maxus (Switzerland)</v>
      </c>
      <c r="AA924" s="16" t="str">
        <f t="shared" si="182"/>
        <v>Maxus (Switzerland) - CHE - Fiat Group</v>
      </c>
      <c r="AB924" s="16" t="str">
        <f t="shared" si="183"/>
        <v>Xaxis Premium_XAXIS-XP-WB-I</v>
      </c>
      <c r="AC924" s="16" t="str">
        <f>VLOOKUP($U924,Sheet3!$A$1:$D$438,3,FALSE)</f>
        <v>11.04.2016</v>
      </c>
      <c r="AD924" s="16" t="str">
        <f>VLOOKUP($U924,Sheet3!$A$1:$D$438,4,FALSE)</f>
        <v>05.06.2016</v>
      </c>
      <c r="AE924" s="20" t="str">
        <f t="shared" si="184"/>
        <v>Xaxis Premium_XAXIS-XP-WB-I_April 2016</v>
      </c>
      <c r="AF924" s="20" t="s">
        <v>415</v>
      </c>
      <c r="AG924" s="20" t="str">
        <f t="shared" si="185"/>
        <v>Xaxis Premium</v>
      </c>
      <c r="AH924" s="20" t="s">
        <v>420</v>
      </c>
      <c r="AI924" s="21">
        <f t="shared" si="177"/>
        <v>23.999347653883788</v>
      </c>
      <c r="AJ924" s="21">
        <f t="shared" si="178"/>
        <v>515.04999999999995</v>
      </c>
      <c r="AK924" s="22">
        <f t="shared" si="179"/>
        <v>21461</v>
      </c>
      <c r="AL924" s="20" t="s">
        <v>677</v>
      </c>
      <c r="AM924" s="20">
        <f>$AJ924*VLOOKUP($AL924,Sheet2!$C$1:$D$66,2,FALSE)</f>
        <v>254.98513308535209</v>
      </c>
    </row>
    <row r="925" spans="1:39" x14ac:dyDescent="0.25">
      <c r="A925" s="1">
        <v>42491</v>
      </c>
      <c r="B925" s="2">
        <v>18723</v>
      </c>
      <c r="C925" s="3">
        <v>0</v>
      </c>
      <c r="D925" s="4">
        <v>1</v>
      </c>
      <c r="E925" s="5" t="s">
        <v>83</v>
      </c>
      <c r="F925" s="6">
        <v>0</v>
      </c>
      <c r="G925" s="7" t="s">
        <v>22</v>
      </c>
      <c r="H925" s="8" t="s">
        <v>23</v>
      </c>
      <c r="I925" s="9">
        <v>1</v>
      </c>
      <c r="J925" s="6">
        <v>0</v>
      </c>
      <c r="K925" s="6">
        <v>1131.5</v>
      </c>
      <c r="L925" s="6">
        <v>14143.8</v>
      </c>
      <c r="M925" s="6">
        <v>15275.3</v>
      </c>
      <c r="N925" s="10" t="s">
        <v>54</v>
      </c>
      <c r="O925" s="10" t="s">
        <v>162</v>
      </c>
      <c r="P925" s="11" t="s">
        <v>32</v>
      </c>
      <c r="Q925" s="11" t="s">
        <v>84</v>
      </c>
      <c r="R925" s="1">
        <v>42370</v>
      </c>
      <c r="S925" s="1">
        <v>42593</v>
      </c>
      <c r="T925" s="12" t="s">
        <v>25</v>
      </c>
      <c r="U925" s="13" t="s">
        <v>427</v>
      </c>
      <c r="V925" s="13" t="s">
        <v>85</v>
      </c>
      <c r="W925" t="s">
        <v>181</v>
      </c>
      <c r="X925" s="16" t="str">
        <f t="shared" si="180"/>
        <v xml:space="preserve">MEC (Switzerland) - CHE - Netflix - 2016_LCS_UK_MEC_Netflix_MH-CH_01012016 - </v>
      </c>
      <c r="Y925" s="17" t="s">
        <v>410</v>
      </c>
      <c r="Z925" s="16" t="str">
        <f t="shared" si="181"/>
        <v>MEC (Switzerland)</v>
      </c>
      <c r="AA925" s="16" t="str">
        <f t="shared" si="182"/>
        <v>MEC (Switzerland) - CHE - Netflix</v>
      </c>
      <c r="AB925" s="16" t="str">
        <f t="shared" si="183"/>
        <v>Xaxis Masthead_XAXIS-MH-RICH MEDIA</v>
      </c>
      <c r="AC925" s="16" t="str">
        <f>VLOOKUP($U925,Sheet3!$A$1:$D$438,3,FALSE)</f>
        <v>01.01.2016</v>
      </c>
      <c r="AD925" s="16" t="str">
        <f>VLOOKUP($U925,Sheet3!$A$1:$D$438,4,FALSE)</f>
        <v>01.01.2016</v>
      </c>
      <c r="AE925" s="20" t="str">
        <f t="shared" si="184"/>
        <v>Xaxis Masthead_XAXIS-MH-RICH MEDIA_Januar 2016</v>
      </c>
      <c r="AF925" s="20" t="s">
        <v>415</v>
      </c>
      <c r="AG925" s="20" t="str">
        <f t="shared" si="185"/>
        <v>Xaxis Masthead</v>
      </c>
      <c r="AH925" s="20" t="s">
        <v>426</v>
      </c>
      <c r="AI925" s="21">
        <f t="shared" ref="AI925:AI927" si="186">(AJ925/AK925)</f>
        <v>14143.8</v>
      </c>
      <c r="AJ925" s="21">
        <f t="shared" ref="AJ925:AJ928" si="187">L925</f>
        <v>14143.8</v>
      </c>
      <c r="AK925" s="22">
        <f t="shared" ref="AK925:AK927" si="188">I925</f>
        <v>1</v>
      </c>
      <c r="AL925" s="20" t="s">
        <v>685</v>
      </c>
      <c r="AM925" s="20">
        <f>$AJ925*VLOOKUP($AL925,Sheet2!$C$1:$D$66,2,FALSE)</f>
        <v>12446.544</v>
      </c>
    </row>
    <row r="926" spans="1:39" x14ac:dyDescent="0.25">
      <c r="A926" s="1">
        <v>42491</v>
      </c>
      <c r="B926" s="2">
        <v>18725</v>
      </c>
      <c r="C926" s="3">
        <v>0</v>
      </c>
      <c r="D926" s="4">
        <v>1</v>
      </c>
      <c r="E926" s="5" t="s">
        <v>83</v>
      </c>
      <c r="F926" s="6">
        <v>0</v>
      </c>
      <c r="G926" s="7" t="s">
        <v>22</v>
      </c>
      <c r="H926" s="8" t="s">
        <v>23</v>
      </c>
      <c r="I926" s="9">
        <v>1</v>
      </c>
      <c r="J926" s="6">
        <v>0</v>
      </c>
      <c r="K926" s="6">
        <v>1131.5</v>
      </c>
      <c r="L926" s="6">
        <v>14143.8</v>
      </c>
      <c r="M926" s="6">
        <v>15275.3</v>
      </c>
      <c r="N926" s="10" t="s">
        <v>54</v>
      </c>
      <c r="O926" s="10" t="s">
        <v>162</v>
      </c>
      <c r="P926" s="11" t="s">
        <v>32</v>
      </c>
      <c r="Q926" s="11" t="s">
        <v>84</v>
      </c>
      <c r="R926" s="1">
        <v>42370</v>
      </c>
      <c r="S926" s="1">
        <v>42593</v>
      </c>
      <c r="T926" s="12" t="s">
        <v>25</v>
      </c>
      <c r="U926" s="13" t="s">
        <v>428</v>
      </c>
      <c r="V926" s="13" t="s">
        <v>85</v>
      </c>
      <c r="W926" t="s">
        <v>181</v>
      </c>
      <c r="X926" s="16" t="str">
        <f t="shared" si="180"/>
        <v xml:space="preserve">MEC (Switzerland) - CHE - Netflix - 2016_LCS_UK_MEC_Netflix_MH-CH_03012016 - </v>
      </c>
      <c r="Y926" s="17" t="s">
        <v>410</v>
      </c>
      <c r="Z926" s="16" t="str">
        <f t="shared" si="181"/>
        <v>MEC (Switzerland)</v>
      </c>
      <c r="AA926" s="16" t="str">
        <f t="shared" si="182"/>
        <v>MEC (Switzerland) - CHE - Netflix</v>
      </c>
      <c r="AB926" s="16" t="str">
        <f t="shared" si="183"/>
        <v>Xaxis Masthead_XAXIS-MH-RICH MEDIA</v>
      </c>
      <c r="AC926" s="16" t="str">
        <f>VLOOKUP($U926,Sheet3!$A$1:$D$438,3,FALSE)</f>
        <v>03.01.2016</v>
      </c>
      <c r="AD926" s="16" t="str">
        <f>VLOOKUP($U926,Sheet3!$A$1:$D$438,4,FALSE)</f>
        <v>03.01.2016</v>
      </c>
      <c r="AE926" s="20" t="str">
        <f t="shared" si="184"/>
        <v>Xaxis Masthead_XAXIS-MH-RICH MEDIA_Januar 2016</v>
      </c>
      <c r="AF926" s="20" t="s">
        <v>415</v>
      </c>
      <c r="AG926" s="20" t="str">
        <f t="shared" si="185"/>
        <v>Xaxis Masthead</v>
      </c>
      <c r="AH926" s="20" t="s">
        <v>426</v>
      </c>
      <c r="AI926" s="21">
        <f t="shared" si="186"/>
        <v>14143.8</v>
      </c>
      <c r="AJ926" s="21">
        <f t="shared" si="187"/>
        <v>14143.8</v>
      </c>
      <c r="AK926" s="22">
        <f t="shared" si="188"/>
        <v>1</v>
      </c>
      <c r="AL926" s="20" t="s">
        <v>685</v>
      </c>
      <c r="AM926" s="20">
        <f>$AJ926*VLOOKUP($AL926,Sheet2!$C$1:$D$66,2,FALSE)</f>
        <v>12446.544</v>
      </c>
    </row>
    <row r="927" spans="1:39" x14ac:dyDescent="0.25">
      <c r="A927" s="1">
        <v>42491</v>
      </c>
      <c r="B927" s="2">
        <v>18728</v>
      </c>
      <c r="C927" s="3">
        <v>0</v>
      </c>
      <c r="D927" s="4">
        <v>1</v>
      </c>
      <c r="E927" s="5" t="s">
        <v>83</v>
      </c>
      <c r="F927" s="6">
        <v>0</v>
      </c>
      <c r="G927" s="7" t="s">
        <v>22</v>
      </c>
      <c r="H927" s="8" t="s">
        <v>23</v>
      </c>
      <c r="I927" s="9">
        <v>1</v>
      </c>
      <c r="J927" s="6">
        <v>0</v>
      </c>
      <c r="K927" s="6">
        <v>1131.5</v>
      </c>
      <c r="L927" s="6">
        <v>14143.8</v>
      </c>
      <c r="M927" s="6">
        <v>15275.3</v>
      </c>
      <c r="N927" s="10" t="s">
        <v>54</v>
      </c>
      <c r="O927" s="10" t="s">
        <v>162</v>
      </c>
      <c r="P927" s="11" t="s">
        <v>32</v>
      </c>
      <c r="Q927" s="11" t="s">
        <v>84</v>
      </c>
      <c r="R927" s="1">
        <v>42370</v>
      </c>
      <c r="S927" s="1">
        <v>42593</v>
      </c>
      <c r="T927" s="12" t="s">
        <v>25</v>
      </c>
      <c r="U927" s="13" t="s">
        <v>429</v>
      </c>
      <c r="V927" s="13" t="s">
        <v>85</v>
      </c>
      <c r="W927" t="s">
        <v>181</v>
      </c>
      <c r="X927" s="16" t="str">
        <f t="shared" si="180"/>
        <v xml:space="preserve">MEC (Switzerland) - CHE - Netflix - 2016_LCS_UK_MEC_Netflix_MH-CH_06012016 - </v>
      </c>
      <c r="Y927" s="17" t="s">
        <v>410</v>
      </c>
      <c r="Z927" s="16" t="str">
        <f t="shared" si="181"/>
        <v>MEC (Switzerland)</v>
      </c>
      <c r="AA927" s="16" t="str">
        <f t="shared" si="182"/>
        <v>MEC (Switzerland) - CHE - Netflix</v>
      </c>
      <c r="AB927" s="16" t="str">
        <f t="shared" si="183"/>
        <v>Xaxis Masthead_XAXIS-MH-RICH MEDIA</v>
      </c>
      <c r="AC927" s="16" t="str">
        <f>VLOOKUP($U927,Sheet3!$A$1:$D$438,3,FALSE)</f>
        <v>06.01.2016</v>
      </c>
      <c r="AD927" s="16" t="str">
        <f>VLOOKUP($U927,Sheet3!$A$1:$D$438,4,FALSE)</f>
        <v>06.01.2016</v>
      </c>
      <c r="AE927" s="20" t="str">
        <f t="shared" si="184"/>
        <v>Xaxis Masthead_XAXIS-MH-RICH MEDIA_Januar 2016</v>
      </c>
      <c r="AF927" s="20" t="s">
        <v>415</v>
      </c>
      <c r="AG927" s="20" t="str">
        <f t="shared" si="185"/>
        <v>Xaxis Masthead</v>
      </c>
      <c r="AH927" s="20" t="s">
        <v>426</v>
      </c>
      <c r="AI927" s="21">
        <f t="shared" si="186"/>
        <v>14143.8</v>
      </c>
      <c r="AJ927" s="21">
        <f t="shared" si="187"/>
        <v>14143.8</v>
      </c>
      <c r="AK927" s="22">
        <f t="shared" si="188"/>
        <v>1</v>
      </c>
      <c r="AL927" s="20" t="s">
        <v>685</v>
      </c>
      <c r="AM927" s="20">
        <f>$AJ927*VLOOKUP($AL927,Sheet2!$C$1:$D$66,2,FALSE)</f>
        <v>12446.544</v>
      </c>
    </row>
    <row r="928" spans="1:39" x14ac:dyDescent="0.25">
      <c r="A928" s="1">
        <v>42494</v>
      </c>
      <c r="B928" s="2">
        <v>18753</v>
      </c>
      <c r="C928" s="3">
        <v>0</v>
      </c>
      <c r="D928" s="4">
        <v>1</v>
      </c>
      <c r="E928" s="5" t="s">
        <v>110</v>
      </c>
      <c r="F928" s="6">
        <v>0</v>
      </c>
      <c r="G928" s="7" t="s">
        <v>22</v>
      </c>
      <c r="H928" s="8" t="s">
        <v>23</v>
      </c>
      <c r="I928" s="9">
        <v>5.7629999999999999</v>
      </c>
      <c r="J928" s="6">
        <v>0</v>
      </c>
      <c r="K928" s="6">
        <v>20.75</v>
      </c>
      <c r="L928" s="6">
        <v>259.35000000000002</v>
      </c>
      <c r="M928" s="6">
        <v>280.10000000000002</v>
      </c>
      <c r="N928" s="10" t="s">
        <v>27</v>
      </c>
      <c r="O928" s="10" t="s">
        <v>162</v>
      </c>
      <c r="P928" s="11" t="s">
        <v>32</v>
      </c>
      <c r="Q928" s="11" t="s">
        <v>73</v>
      </c>
      <c r="R928" s="1">
        <v>42370</v>
      </c>
      <c r="S928" s="1">
        <v>42593</v>
      </c>
      <c r="T928" s="12" t="s">
        <v>25</v>
      </c>
      <c r="U928" s="13" t="s">
        <v>327</v>
      </c>
      <c r="V928" s="13" t="s">
        <v>131</v>
      </c>
      <c r="W928" t="s">
        <v>179</v>
      </c>
      <c r="X928" s="16" t="str">
        <f t="shared" si="180"/>
        <v xml:space="preserve">MEC (Switzerland) - CHE - L'oreal - 2016_Garnier_Ultra_Doux_Smarstream_2._Flight - </v>
      </c>
      <c r="Y928" s="17" t="s">
        <v>410</v>
      </c>
      <c r="Z928" s="16" t="str">
        <f t="shared" si="181"/>
        <v>MEC (Switzerland)</v>
      </c>
      <c r="AA928" s="16" t="str">
        <f t="shared" si="182"/>
        <v>MEC (Switzerland) - CHE - L'oreal</v>
      </c>
      <c r="AB928" s="16" t="str">
        <f t="shared" si="183"/>
        <v>Xaxis TV_XAXIS-XT-MULTI-F</v>
      </c>
      <c r="AC928" s="16" t="str">
        <f>VLOOKUP($U928,Sheet3!$A$1:$D$438,3,FALSE)</f>
        <v>14.03.2016</v>
      </c>
      <c r="AD928" s="16" t="str">
        <f>VLOOKUP($U928,Sheet3!$A$1:$D$438,4,FALSE)</f>
        <v>03.04.2016</v>
      </c>
      <c r="AE928" s="20" t="str">
        <f t="shared" si="184"/>
        <v>Xaxis TV_XAXIS-XT-MULTI-F_April 2016</v>
      </c>
      <c r="AF928" s="20" t="s">
        <v>816</v>
      </c>
      <c r="AG928" s="20" t="str">
        <f t="shared" si="185"/>
        <v>Xaxis TV</v>
      </c>
      <c r="AH928" s="20" t="s">
        <v>420</v>
      </c>
      <c r="AI928" s="21">
        <f t="shared" ref="AI928" si="189">(AJ928/AK928)*1000</f>
        <v>45.002602811035921</v>
      </c>
      <c r="AJ928" s="21">
        <f t="shared" si="187"/>
        <v>259.35000000000002</v>
      </c>
      <c r="AK928" s="22">
        <f t="shared" ref="AK928" si="190">I928*1000</f>
        <v>5763</v>
      </c>
      <c r="AL928" s="20" t="s">
        <v>681</v>
      </c>
      <c r="AM928" s="20">
        <f>$AJ928*VLOOKUP($AL928,Sheet2!$C$1:$D$66,2,FALSE)</f>
        <v>194.51250000000002</v>
      </c>
    </row>
    <row r="929" spans="1:39" x14ac:dyDescent="0.25">
      <c r="A929" s="1">
        <v>42522</v>
      </c>
      <c r="B929" s="2">
        <v>18770</v>
      </c>
      <c r="C929" s="3">
        <v>0</v>
      </c>
      <c r="D929" s="4">
        <v>1</v>
      </c>
      <c r="E929" s="5" t="s">
        <v>41</v>
      </c>
      <c r="F929" s="6">
        <v>1385.86</v>
      </c>
      <c r="G929" s="7" t="s">
        <v>22</v>
      </c>
      <c r="H929" s="8" t="s">
        <v>23</v>
      </c>
      <c r="I929" s="9">
        <v>146.626</v>
      </c>
      <c r="J929" s="6">
        <v>0</v>
      </c>
      <c r="K929" s="6">
        <v>305</v>
      </c>
      <c r="L929" s="6">
        <v>3812.3</v>
      </c>
      <c r="M929" s="6">
        <v>4117.3</v>
      </c>
      <c r="N929" s="10" t="s">
        <v>116</v>
      </c>
      <c r="O929" s="10" t="s">
        <v>161</v>
      </c>
      <c r="P929" s="11" t="s">
        <v>32</v>
      </c>
      <c r="Q929" s="11" t="s">
        <v>37</v>
      </c>
      <c r="R929" s="1">
        <v>42370</v>
      </c>
      <c r="S929" s="1">
        <v>42593</v>
      </c>
      <c r="T929" s="12" t="s">
        <v>25</v>
      </c>
      <c r="U929" s="13" t="s">
        <v>357</v>
      </c>
      <c r="V929" s="13" t="s">
        <v>131</v>
      </c>
      <c r="W929" t="s">
        <v>200</v>
      </c>
      <c r="X929" s="16" t="str">
        <f t="shared" si="180"/>
        <v xml:space="preserve">Mediacom (Switzerland) - CHE - Savencia Fromage &amp; Dairy (Bongrain) - 2016_Tartare_Around_the_World_KW_12-16 - </v>
      </c>
      <c r="Y929" s="17" t="s">
        <v>410</v>
      </c>
      <c r="Z929" s="16" t="str">
        <f t="shared" si="181"/>
        <v>Mediacom (Switzerland)</v>
      </c>
      <c r="AA929" s="16" t="str">
        <f t="shared" si="182"/>
        <v>Mediacom (Switzerland) - CHE - Savencia Fromage &amp; Dairy (Bongrain)</v>
      </c>
      <c r="AB929" s="16" t="str">
        <f t="shared" si="183"/>
        <v>Xaxis Mobile_XAXIS-XM-MRT-D</v>
      </c>
      <c r="AC929" s="16" t="str">
        <f>VLOOKUP($U929,Sheet3!$A$1:$D$438,3,FALSE)</f>
        <v>21.03.2016</v>
      </c>
      <c r="AD929" s="16" t="str">
        <f>VLOOKUP($U929,Sheet3!$A$1:$D$438,4,FALSE)</f>
        <v>24.04.2016</v>
      </c>
      <c r="AE929" s="20" t="str">
        <f t="shared" si="184"/>
        <v>Xaxis Mobile_XAXIS-XM-MRT-D_April 2016</v>
      </c>
      <c r="AF929" s="20" t="s">
        <v>416</v>
      </c>
      <c r="AG929" s="20" t="str">
        <f t="shared" si="185"/>
        <v>Xaxis Mobile</v>
      </c>
      <c r="AH929" s="20" t="s">
        <v>420</v>
      </c>
      <c r="AI929" s="21">
        <f t="shared" ref="AI929:AI992" si="191">(AJ929/AK929)*1000</f>
        <v>26.000163681748123</v>
      </c>
      <c r="AJ929" s="21">
        <f t="shared" ref="AJ929:AJ992" si="192">L929</f>
        <v>3812.3</v>
      </c>
      <c r="AK929" s="22">
        <f t="shared" ref="AK929:AK992" si="193">I929*1000</f>
        <v>146626</v>
      </c>
      <c r="AL929" s="20" t="s">
        <v>683</v>
      </c>
      <c r="AM929" s="20">
        <f>$AJ929*VLOOKUP($AL929,Sheet2!$C$1:$D$66,2,FALSE)</f>
        <v>1181.8130000000001</v>
      </c>
    </row>
    <row r="930" spans="1:39" x14ac:dyDescent="0.25">
      <c r="A930" s="1">
        <v>42522</v>
      </c>
      <c r="B930" s="2">
        <v>18770</v>
      </c>
      <c r="C930" s="3">
        <v>0</v>
      </c>
      <c r="D930" s="4">
        <v>2</v>
      </c>
      <c r="E930" s="5" t="s">
        <v>45</v>
      </c>
      <c r="F930" s="6">
        <v>315.83999999999997</v>
      </c>
      <c r="G930" s="7" t="s">
        <v>22</v>
      </c>
      <c r="H930" s="8" t="s">
        <v>23</v>
      </c>
      <c r="I930" s="9">
        <v>81.834999999999994</v>
      </c>
      <c r="J930" s="6">
        <v>0</v>
      </c>
      <c r="K930" s="6">
        <v>170.2</v>
      </c>
      <c r="L930" s="6">
        <v>2127.6999999999998</v>
      </c>
      <c r="M930" s="6">
        <v>2297.9</v>
      </c>
      <c r="N930" s="10" t="s">
        <v>116</v>
      </c>
      <c r="O930" s="10" t="s">
        <v>161</v>
      </c>
      <c r="P930" s="11" t="s">
        <v>32</v>
      </c>
      <c r="Q930" s="11" t="s">
        <v>37</v>
      </c>
      <c r="R930" s="1">
        <v>42370</v>
      </c>
      <c r="S930" s="1">
        <v>42593</v>
      </c>
      <c r="T930" s="12" t="s">
        <v>25</v>
      </c>
      <c r="U930" s="13" t="s">
        <v>357</v>
      </c>
      <c r="V930" s="13" t="s">
        <v>131</v>
      </c>
      <c r="W930" t="s">
        <v>200</v>
      </c>
      <c r="X930" s="16" t="str">
        <f t="shared" si="180"/>
        <v xml:space="preserve">Mediacom (Switzerland) - CHE - Savencia Fromage &amp; Dairy (Bongrain) - 2016_Tartare_Around_the_World_KW_12-16 - </v>
      </c>
      <c r="Y930" s="17" t="s">
        <v>410</v>
      </c>
      <c r="Z930" s="16" t="str">
        <f t="shared" si="181"/>
        <v>Mediacom (Switzerland)</v>
      </c>
      <c r="AA930" s="16" t="str">
        <f t="shared" si="182"/>
        <v>Mediacom (Switzerland) - CHE - Savencia Fromage &amp; Dairy (Bongrain)</v>
      </c>
      <c r="AB930" s="16" t="str">
        <f t="shared" si="183"/>
        <v>Xaxis Mobile_XAXIS-XM-MRT-F</v>
      </c>
      <c r="AC930" s="16" t="str">
        <f>VLOOKUP($U930,Sheet3!$A$1:$D$438,3,FALSE)</f>
        <v>21.03.2016</v>
      </c>
      <c r="AD930" s="16" t="str">
        <f>VLOOKUP($U930,Sheet3!$A$1:$D$438,4,FALSE)</f>
        <v>24.04.2016</v>
      </c>
      <c r="AE930" s="20" t="str">
        <f t="shared" si="184"/>
        <v>Xaxis Mobile_XAXIS-XM-MRT-F_April 2016</v>
      </c>
      <c r="AF930" s="20" t="s">
        <v>416</v>
      </c>
      <c r="AG930" s="20" t="str">
        <f t="shared" si="185"/>
        <v>Xaxis Mobile</v>
      </c>
      <c r="AH930" s="20" t="s">
        <v>420</v>
      </c>
      <c r="AI930" s="21">
        <f t="shared" si="191"/>
        <v>25.999877802896069</v>
      </c>
      <c r="AJ930" s="21">
        <f t="shared" si="192"/>
        <v>2127.6999999999998</v>
      </c>
      <c r="AK930" s="22">
        <f t="shared" si="193"/>
        <v>81835</v>
      </c>
      <c r="AL930" s="20" t="s">
        <v>683</v>
      </c>
      <c r="AM930" s="20">
        <f>$AJ930*VLOOKUP($AL930,Sheet2!$C$1:$D$66,2,FALSE)</f>
        <v>659.58699999999999</v>
      </c>
    </row>
    <row r="931" spans="1:39" x14ac:dyDescent="0.25">
      <c r="A931" s="1">
        <v>42522</v>
      </c>
      <c r="B931" s="2">
        <v>18770</v>
      </c>
      <c r="C931" s="3">
        <v>0</v>
      </c>
      <c r="D931" s="4">
        <v>3</v>
      </c>
      <c r="E931" s="5" t="s">
        <v>53</v>
      </c>
      <c r="F931" s="6">
        <v>827.48</v>
      </c>
      <c r="G931" s="7" t="s">
        <v>22</v>
      </c>
      <c r="H931" s="8" t="s">
        <v>23</v>
      </c>
      <c r="I931" s="9">
        <v>129.97399999999999</v>
      </c>
      <c r="J931" s="6">
        <v>0</v>
      </c>
      <c r="K931" s="6">
        <v>197.55</v>
      </c>
      <c r="L931" s="6">
        <v>2469.5</v>
      </c>
      <c r="M931" s="6">
        <v>2667.05</v>
      </c>
      <c r="N931" s="10" t="s">
        <v>116</v>
      </c>
      <c r="O931" s="10" t="s">
        <v>161</v>
      </c>
      <c r="P931" s="11" t="s">
        <v>32</v>
      </c>
      <c r="Q931" s="11" t="s">
        <v>52</v>
      </c>
      <c r="R931" s="1">
        <v>42370</v>
      </c>
      <c r="S931" s="1">
        <v>42593</v>
      </c>
      <c r="T931" s="12" t="s">
        <v>25</v>
      </c>
      <c r="U931" s="13" t="s">
        <v>357</v>
      </c>
      <c r="V931" s="13" t="s">
        <v>131</v>
      </c>
      <c r="W931" t="s">
        <v>200</v>
      </c>
      <c r="X931" s="16" t="str">
        <f t="shared" si="180"/>
        <v xml:space="preserve">Mediacom (Switzerland) - CHE - Savencia Fromage &amp; Dairy (Bongrain) - 2016_Tartare_Around_the_World_KW_12-16 - </v>
      </c>
      <c r="Y931" s="17" t="s">
        <v>410</v>
      </c>
      <c r="Z931" s="16" t="str">
        <f t="shared" si="181"/>
        <v>Mediacom (Switzerland)</v>
      </c>
      <c r="AA931" s="16" t="str">
        <f t="shared" si="182"/>
        <v>Mediacom (Switzerland) - CHE - Savencia Fromage &amp; Dairy (Bongrain)</v>
      </c>
      <c r="AB931" s="16" t="str">
        <f t="shared" si="183"/>
        <v>Xaxis Premium_XAXIS-XP-HP-D</v>
      </c>
      <c r="AC931" s="16" t="str">
        <f>VLOOKUP($U931,Sheet3!$A$1:$D$438,3,FALSE)</f>
        <v>21.03.2016</v>
      </c>
      <c r="AD931" s="16" t="str">
        <f>VLOOKUP($U931,Sheet3!$A$1:$D$438,4,FALSE)</f>
        <v>24.04.2016</v>
      </c>
      <c r="AE931" s="20" t="str">
        <f t="shared" si="184"/>
        <v>Xaxis Premium_XAXIS-XP-HP-D_April 2016</v>
      </c>
      <c r="AF931" s="20" t="s">
        <v>415</v>
      </c>
      <c r="AG931" s="20" t="str">
        <f t="shared" si="185"/>
        <v>Xaxis Premium</v>
      </c>
      <c r="AH931" s="20" t="s">
        <v>420</v>
      </c>
      <c r="AI931" s="21">
        <f t="shared" si="191"/>
        <v>18.999953836921232</v>
      </c>
      <c r="AJ931" s="21">
        <f t="shared" si="192"/>
        <v>2469.5</v>
      </c>
      <c r="AK931" s="22">
        <f t="shared" si="193"/>
        <v>129973.99999999999</v>
      </c>
      <c r="AL931" s="20" t="s">
        <v>678</v>
      </c>
      <c r="AM931" s="20">
        <f>$AJ931*VLOOKUP($AL931,Sheet2!$C$1:$D$66,2,FALSE)</f>
        <v>1061.7176132033851</v>
      </c>
    </row>
    <row r="932" spans="1:39" x14ac:dyDescent="0.25">
      <c r="A932" s="1">
        <v>42522</v>
      </c>
      <c r="B932" s="2">
        <v>18770</v>
      </c>
      <c r="C932" s="3">
        <v>0</v>
      </c>
      <c r="D932" s="4">
        <v>4</v>
      </c>
      <c r="E932" s="5" t="s">
        <v>59</v>
      </c>
      <c r="F932" s="6">
        <v>344.63</v>
      </c>
      <c r="G932" s="7" t="s">
        <v>22</v>
      </c>
      <c r="H932" s="8" t="s">
        <v>23</v>
      </c>
      <c r="I932" s="9">
        <v>59.587000000000003</v>
      </c>
      <c r="J932" s="6">
        <v>0</v>
      </c>
      <c r="K932" s="6">
        <v>90.55</v>
      </c>
      <c r="L932" s="6">
        <v>1132.1500000000001</v>
      </c>
      <c r="M932" s="6">
        <v>1222.7</v>
      </c>
      <c r="N932" s="10" t="s">
        <v>116</v>
      </c>
      <c r="O932" s="10" t="s">
        <v>161</v>
      </c>
      <c r="P932" s="11" t="s">
        <v>32</v>
      </c>
      <c r="Q932" s="11" t="s">
        <v>52</v>
      </c>
      <c r="R932" s="1">
        <v>42370</v>
      </c>
      <c r="S932" s="1">
        <v>42593</v>
      </c>
      <c r="T932" s="12" t="s">
        <v>25</v>
      </c>
      <c r="U932" s="13" t="s">
        <v>357</v>
      </c>
      <c r="V932" s="13" t="s">
        <v>131</v>
      </c>
      <c r="W932" t="s">
        <v>200</v>
      </c>
      <c r="X932" s="16" t="str">
        <f t="shared" si="180"/>
        <v xml:space="preserve">Mediacom (Switzerland) - CHE - Savencia Fromage &amp; Dairy (Bongrain) - 2016_Tartare_Around_the_World_KW_12-16 - </v>
      </c>
      <c r="Y932" s="17" t="s">
        <v>410</v>
      </c>
      <c r="Z932" s="16" t="str">
        <f t="shared" si="181"/>
        <v>Mediacom (Switzerland)</v>
      </c>
      <c r="AA932" s="16" t="str">
        <f t="shared" si="182"/>
        <v>Mediacom (Switzerland) - CHE - Savencia Fromage &amp; Dairy (Bongrain)</v>
      </c>
      <c r="AB932" s="16" t="str">
        <f t="shared" si="183"/>
        <v>Xaxis Premium_XAXIS-XP-HP-F</v>
      </c>
      <c r="AC932" s="16" t="str">
        <f>VLOOKUP($U932,Sheet3!$A$1:$D$438,3,FALSE)</f>
        <v>21.03.2016</v>
      </c>
      <c r="AD932" s="16" t="str">
        <f>VLOOKUP($U932,Sheet3!$A$1:$D$438,4,FALSE)</f>
        <v>24.04.2016</v>
      </c>
      <c r="AE932" s="20" t="str">
        <f t="shared" si="184"/>
        <v>Xaxis Premium_XAXIS-XP-HP-F_April 2016</v>
      </c>
      <c r="AF932" s="20" t="s">
        <v>415</v>
      </c>
      <c r="AG932" s="20" t="str">
        <f t="shared" si="185"/>
        <v>Xaxis Premium</v>
      </c>
      <c r="AH932" s="20" t="s">
        <v>420</v>
      </c>
      <c r="AI932" s="21">
        <f t="shared" si="191"/>
        <v>18.999949653447903</v>
      </c>
      <c r="AJ932" s="21">
        <f t="shared" si="192"/>
        <v>1132.1500000000001</v>
      </c>
      <c r="AK932" s="22">
        <f t="shared" si="193"/>
        <v>59587</v>
      </c>
      <c r="AL932" s="20" t="s">
        <v>678</v>
      </c>
      <c r="AM932" s="20">
        <f>$AJ932*VLOOKUP($AL932,Sheet2!$C$1:$D$66,2,FALSE)</f>
        <v>486.74776099947866</v>
      </c>
    </row>
    <row r="933" spans="1:39" x14ac:dyDescent="0.25">
      <c r="A933" s="1">
        <v>42522</v>
      </c>
      <c r="B933" s="2">
        <v>18770</v>
      </c>
      <c r="C933" s="3">
        <v>0</v>
      </c>
      <c r="D933" s="4">
        <v>5</v>
      </c>
      <c r="E933" s="5" t="s">
        <v>65</v>
      </c>
      <c r="F933" s="6">
        <v>921.29</v>
      </c>
      <c r="G933" s="7" t="s">
        <v>22</v>
      </c>
      <c r="H933" s="8" t="s">
        <v>23</v>
      </c>
      <c r="I933" s="9">
        <v>124.295</v>
      </c>
      <c r="J933" s="6">
        <v>0</v>
      </c>
      <c r="K933" s="6">
        <v>238.65</v>
      </c>
      <c r="L933" s="6">
        <v>2983.1</v>
      </c>
      <c r="M933" s="6">
        <v>3221.75</v>
      </c>
      <c r="N933" s="10" t="s">
        <v>116</v>
      </c>
      <c r="O933" s="10" t="s">
        <v>161</v>
      </c>
      <c r="P933" s="11" t="s">
        <v>32</v>
      </c>
      <c r="Q933" s="11" t="s">
        <v>52</v>
      </c>
      <c r="R933" s="1">
        <v>42370</v>
      </c>
      <c r="S933" s="1">
        <v>42593</v>
      </c>
      <c r="T933" s="12" t="s">
        <v>25</v>
      </c>
      <c r="U933" s="13" t="s">
        <v>357</v>
      </c>
      <c r="V933" s="13" t="s">
        <v>131</v>
      </c>
      <c r="W933" t="s">
        <v>200</v>
      </c>
      <c r="X933" s="16" t="str">
        <f t="shared" si="180"/>
        <v xml:space="preserve">Mediacom (Switzerland) - CHE - Savencia Fromage &amp; Dairy (Bongrain) - 2016_Tartare_Around_the_World_KW_12-16 - </v>
      </c>
      <c r="Y933" s="17" t="s">
        <v>410</v>
      </c>
      <c r="Z933" s="16" t="str">
        <f t="shared" si="181"/>
        <v>Mediacom (Switzerland)</v>
      </c>
      <c r="AA933" s="16" t="str">
        <f t="shared" si="182"/>
        <v>Mediacom (Switzerland) - CHE - Savencia Fromage &amp; Dairy (Bongrain)</v>
      </c>
      <c r="AB933" s="16" t="str">
        <f t="shared" si="183"/>
        <v>Xaxis Premium_XAXIS-XP-WB-D</v>
      </c>
      <c r="AC933" s="16" t="str">
        <f>VLOOKUP($U933,Sheet3!$A$1:$D$438,3,FALSE)</f>
        <v>21.03.2016</v>
      </c>
      <c r="AD933" s="16" t="str">
        <f>VLOOKUP($U933,Sheet3!$A$1:$D$438,4,FALSE)</f>
        <v>24.04.2016</v>
      </c>
      <c r="AE933" s="20" t="str">
        <f t="shared" si="184"/>
        <v>Xaxis Premium_XAXIS-XP-WB-D_April 2016</v>
      </c>
      <c r="AF933" s="20" t="s">
        <v>415</v>
      </c>
      <c r="AG933" s="20" t="str">
        <f t="shared" si="185"/>
        <v>Xaxis Premium</v>
      </c>
      <c r="AH933" s="20" t="s">
        <v>420</v>
      </c>
      <c r="AI933" s="21">
        <f t="shared" si="191"/>
        <v>24.000160907518403</v>
      </c>
      <c r="AJ933" s="21">
        <f t="shared" si="192"/>
        <v>2983.1</v>
      </c>
      <c r="AK933" s="22">
        <f t="shared" si="193"/>
        <v>124295</v>
      </c>
      <c r="AL933" s="20" t="s">
        <v>677</v>
      </c>
      <c r="AM933" s="20">
        <f>$AJ933*VLOOKUP($AL933,Sheet2!$C$1:$D$66,2,FALSE)</f>
        <v>1476.8394340489542</v>
      </c>
    </row>
    <row r="934" spans="1:39" x14ac:dyDescent="0.25">
      <c r="A934" s="1">
        <v>42522</v>
      </c>
      <c r="B934" s="2">
        <v>18770</v>
      </c>
      <c r="C934" s="3">
        <v>0</v>
      </c>
      <c r="D934" s="4">
        <v>6</v>
      </c>
      <c r="E934" s="5" t="s">
        <v>69</v>
      </c>
      <c r="F934" s="6">
        <v>338.64</v>
      </c>
      <c r="G934" s="7" t="s">
        <v>22</v>
      </c>
      <c r="H934" s="8" t="s">
        <v>23</v>
      </c>
      <c r="I934" s="9">
        <v>56.298999999999999</v>
      </c>
      <c r="J934" s="6">
        <v>0</v>
      </c>
      <c r="K934" s="6">
        <v>108.1</v>
      </c>
      <c r="L934" s="6">
        <v>1351.2</v>
      </c>
      <c r="M934" s="6">
        <v>1459.3</v>
      </c>
      <c r="N934" s="10" t="s">
        <v>116</v>
      </c>
      <c r="O934" s="10" t="s">
        <v>161</v>
      </c>
      <c r="P934" s="11" t="s">
        <v>32</v>
      </c>
      <c r="Q934" s="11" t="s">
        <v>52</v>
      </c>
      <c r="R934" s="1">
        <v>42370</v>
      </c>
      <c r="S934" s="1">
        <v>42593</v>
      </c>
      <c r="T934" s="12" t="s">
        <v>25</v>
      </c>
      <c r="U934" s="13" t="s">
        <v>357</v>
      </c>
      <c r="V934" s="13" t="s">
        <v>131</v>
      </c>
      <c r="W934" t="s">
        <v>200</v>
      </c>
      <c r="X934" s="16" t="str">
        <f t="shared" si="180"/>
        <v xml:space="preserve">Mediacom (Switzerland) - CHE - Savencia Fromage &amp; Dairy (Bongrain) - 2016_Tartare_Around_the_World_KW_12-16 - </v>
      </c>
      <c r="Y934" s="17" t="s">
        <v>410</v>
      </c>
      <c r="Z934" s="16" t="str">
        <f t="shared" si="181"/>
        <v>Mediacom (Switzerland)</v>
      </c>
      <c r="AA934" s="16" t="str">
        <f t="shared" si="182"/>
        <v>Mediacom (Switzerland) - CHE - Savencia Fromage &amp; Dairy (Bongrain)</v>
      </c>
      <c r="AB934" s="16" t="str">
        <f t="shared" si="183"/>
        <v>Xaxis Premium_XAXIS-XP-WB-F</v>
      </c>
      <c r="AC934" s="16" t="str">
        <f>VLOOKUP($U934,Sheet3!$A$1:$D$438,3,FALSE)</f>
        <v>21.03.2016</v>
      </c>
      <c r="AD934" s="16" t="str">
        <f>VLOOKUP($U934,Sheet3!$A$1:$D$438,4,FALSE)</f>
        <v>24.04.2016</v>
      </c>
      <c r="AE934" s="20" t="str">
        <f t="shared" si="184"/>
        <v>Xaxis Premium_XAXIS-XP-WB-F_April 2016</v>
      </c>
      <c r="AF934" s="20" t="s">
        <v>415</v>
      </c>
      <c r="AG934" s="20" t="str">
        <f t="shared" si="185"/>
        <v>Xaxis Premium</v>
      </c>
      <c r="AH934" s="20" t="s">
        <v>420</v>
      </c>
      <c r="AI934" s="21">
        <f t="shared" si="191"/>
        <v>24.000426295316082</v>
      </c>
      <c r="AJ934" s="21">
        <f t="shared" si="192"/>
        <v>1351.2</v>
      </c>
      <c r="AK934" s="22">
        <f t="shared" si="193"/>
        <v>56299</v>
      </c>
      <c r="AL934" s="20" t="s">
        <v>677</v>
      </c>
      <c r="AM934" s="20">
        <f>$AJ934*VLOOKUP($AL934,Sheet2!$C$1:$D$66,2,FALSE)</f>
        <v>668.93682521100436</v>
      </c>
    </row>
    <row r="935" spans="1:39" x14ac:dyDescent="0.25">
      <c r="A935" s="1">
        <v>42527</v>
      </c>
      <c r="B935" s="2">
        <v>18800</v>
      </c>
      <c r="C935" s="3">
        <v>0</v>
      </c>
      <c r="D935" s="4">
        <v>1</v>
      </c>
      <c r="E935" s="5" t="s">
        <v>53</v>
      </c>
      <c r="F935" s="6">
        <v>35.53</v>
      </c>
      <c r="G935" s="7" t="s">
        <v>22</v>
      </c>
      <c r="H935" s="8" t="s">
        <v>23</v>
      </c>
      <c r="I935" s="9">
        <v>5.5810000000000004</v>
      </c>
      <c r="J935" s="6">
        <v>0</v>
      </c>
      <c r="K935" s="6">
        <v>6.7</v>
      </c>
      <c r="L935" s="6">
        <v>83.7</v>
      </c>
      <c r="M935" s="6">
        <v>90.4</v>
      </c>
      <c r="N935" s="10" t="s">
        <v>55</v>
      </c>
      <c r="O935" s="10" t="s">
        <v>163</v>
      </c>
      <c r="P935" s="11" t="s">
        <v>32</v>
      </c>
      <c r="Q935" s="11" t="s">
        <v>52</v>
      </c>
      <c r="R935" s="1">
        <v>42370</v>
      </c>
      <c r="S935" s="1">
        <v>42593</v>
      </c>
      <c r="T935" s="12" t="s">
        <v>25</v>
      </c>
      <c r="U935" s="13" t="s">
        <v>133</v>
      </c>
      <c r="V935" s="13" t="s">
        <v>136</v>
      </c>
      <c r="W935" t="s">
        <v>206</v>
      </c>
      <c r="X935" s="16" t="str">
        <f t="shared" si="180"/>
        <v xml:space="preserve">Mindshare (Switzerland) - CHE - FORD MOTOR COMPANY - 2016_Unlearn - </v>
      </c>
      <c r="Y935" s="17" t="s">
        <v>410</v>
      </c>
      <c r="Z935" s="16" t="str">
        <f t="shared" si="181"/>
        <v>Mindshare (Switzerland)</v>
      </c>
      <c r="AA935" s="16" t="str">
        <f t="shared" si="182"/>
        <v>Mindshare (Switzerland) - CHE - FORD MOTOR COMPANY</v>
      </c>
      <c r="AB935" s="16" t="str">
        <f t="shared" si="183"/>
        <v>Xaxis Premium_XAXIS-XP-HP-D</v>
      </c>
      <c r="AC935" s="16" t="str">
        <f>VLOOKUP($U935,Sheet3!$A$1:$D$438,3,FALSE)</f>
        <v>06.04.2016</v>
      </c>
      <c r="AD935" s="16" t="str">
        <f>VLOOKUP($U935,Sheet3!$A$1:$D$438,4,FALSE)</f>
        <v>01.05.2016</v>
      </c>
      <c r="AE935" s="20" t="str">
        <f t="shared" si="184"/>
        <v>Xaxis Premium_XAXIS-XP-HP-D_Mai 2016</v>
      </c>
      <c r="AF935" s="20" t="s">
        <v>415</v>
      </c>
      <c r="AG935" s="20" t="str">
        <f t="shared" si="185"/>
        <v>Xaxis Premium</v>
      </c>
      <c r="AH935" s="20" t="s">
        <v>420</v>
      </c>
      <c r="AI935" s="21">
        <f t="shared" si="191"/>
        <v>14.997312309621933</v>
      </c>
      <c r="AJ935" s="21">
        <f t="shared" si="192"/>
        <v>83.7</v>
      </c>
      <c r="AK935" s="22">
        <f t="shared" si="193"/>
        <v>5581</v>
      </c>
      <c r="AL935" s="20" t="s">
        <v>686</v>
      </c>
      <c r="AM935" s="20">
        <f>$AJ935*VLOOKUP($AL935,Sheet2!$C$1:$D$66,2,FALSE)</f>
        <v>36.033768761364549</v>
      </c>
    </row>
    <row r="936" spans="1:39" x14ac:dyDescent="0.25">
      <c r="A936" s="1">
        <v>42527</v>
      </c>
      <c r="B936" s="2">
        <v>18800</v>
      </c>
      <c r="C936" s="3">
        <v>0</v>
      </c>
      <c r="D936" s="4">
        <v>2</v>
      </c>
      <c r="E936" s="5" t="s">
        <v>59</v>
      </c>
      <c r="F936" s="6">
        <v>13.61</v>
      </c>
      <c r="G936" s="7" t="s">
        <v>22</v>
      </c>
      <c r="H936" s="8" t="s">
        <v>23</v>
      </c>
      <c r="I936" s="9">
        <v>2.3530000000000002</v>
      </c>
      <c r="J936" s="6">
        <v>0</v>
      </c>
      <c r="K936" s="6">
        <v>2.8</v>
      </c>
      <c r="L936" s="6">
        <v>35.299999999999997</v>
      </c>
      <c r="M936" s="6">
        <v>38.1</v>
      </c>
      <c r="N936" s="10" t="s">
        <v>55</v>
      </c>
      <c r="O936" s="10" t="s">
        <v>163</v>
      </c>
      <c r="P936" s="11" t="s">
        <v>32</v>
      </c>
      <c r="Q936" s="11" t="s">
        <v>52</v>
      </c>
      <c r="R936" s="1">
        <v>42370</v>
      </c>
      <c r="S936" s="1">
        <v>42593</v>
      </c>
      <c r="T936" s="12" t="s">
        <v>25</v>
      </c>
      <c r="U936" s="13" t="s">
        <v>133</v>
      </c>
      <c r="V936" s="13" t="s">
        <v>136</v>
      </c>
      <c r="W936" t="s">
        <v>206</v>
      </c>
      <c r="X936" s="16" t="str">
        <f t="shared" si="180"/>
        <v xml:space="preserve">Mindshare (Switzerland) - CHE - FORD MOTOR COMPANY - 2016_Unlearn - </v>
      </c>
      <c r="Y936" s="17" t="s">
        <v>410</v>
      </c>
      <c r="Z936" s="16" t="str">
        <f t="shared" si="181"/>
        <v>Mindshare (Switzerland)</v>
      </c>
      <c r="AA936" s="16" t="str">
        <f t="shared" si="182"/>
        <v>Mindshare (Switzerland) - CHE - FORD MOTOR COMPANY</v>
      </c>
      <c r="AB936" s="16" t="str">
        <f t="shared" si="183"/>
        <v>Xaxis Premium_XAXIS-XP-HP-F</v>
      </c>
      <c r="AC936" s="16" t="str">
        <f>VLOOKUP($U936,Sheet3!$A$1:$D$438,3,FALSE)</f>
        <v>06.04.2016</v>
      </c>
      <c r="AD936" s="16" t="str">
        <f>VLOOKUP($U936,Sheet3!$A$1:$D$438,4,FALSE)</f>
        <v>01.05.2016</v>
      </c>
      <c r="AE936" s="20" t="str">
        <f t="shared" si="184"/>
        <v>Xaxis Premium_XAXIS-XP-HP-F_Mai 2016</v>
      </c>
      <c r="AF936" s="20" t="s">
        <v>415</v>
      </c>
      <c r="AG936" s="20" t="str">
        <f t="shared" si="185"/>
        <v>Xaxis Premium</v>
      </c>
      <c r="AH936" s="20" t="s">
        <v>420</v>
      </c>
      <c r="AI936" s="21">
        <f t="shared" si="191"/>
        <v>15.002124946876327</v>
      </c>
      <c r="AJ936" s="21">
        <f t="shared" si="192"/>
        <v>35.299999999999997</v>
      </c>
      <c r="AK936" s="22">
        <f t="shared" si="193"/>
        <v>2353</v>
      </c>
      <c r="AL936" s="20" t="s">
        <v>686</v>
      </c>
      <c r="AM936" s="20">
        <f>$AJ936*VLOOKUP($AL936,Sheet2!$C$1:$D$66,2,FALSE)</f>
        <v>15.197037482391497</v>
      </c>
    </row>
    <row r="937" spans="1:39" x14ac:dyDescent="0.25">
      <c r="A937" s="1">
        <v>42527</v>
      </c>
      <c r="B937" s="2">
        <v>18800</v>
      </c>
      <c r="C937" s="3">
        <v>0</v>
      </c>
      <c r="D937" s="4">
        <v>3</v>
      </c>
      <c r="E937" s="5" t="s">
        <v>65</v>
      </c>
      <c r="F937" s="6">
        <v>38.15</v>
      </c>
      <c r="G937" s="7" t="s">
        <v>22</v>
      </c>
      <c r="H937" s="8" t="s">
        <v>23</v>
      </c>
      <c r="I937" s="9">
        <v>5.1470000000000002</v>
      </c>
      <c r="J937" s="6">
        <v>0</v>
      </c>
      <c r="K937" s="6">
        <v>8.25</v>
      </c>
      <c r="L937" s="6">
        <v>102.95</v>
      </c>
      <c r="M937" s="6">
        <v>111.2</v>
      </c>
      <c r="N937" s="10" t="s">
        <v>55</v>
      </c>
      <c r="O937" s="10" t="s">
        <v>163</v>
      </c>
      <c r="P937" s="11" t="s">
        <v>32</v>
      </c>
      <c r="Q937" s="11" t="s">
        <v>52</v>
      </c>
      <c r="R937" s="1">
        <v>42370</v>
      </c>
      <c r="S937" s="1">
        <v>42593</v>
      </c>
      <c r="T937" s="12" t="s">
        <v>25</v>
      </c>
      <c r="U937" s="13" t="s">
        <v>133</v>
      </c>
      <c r="V937" s="13" t="s">
        <v>136</v>
      </c>
      <c r="W937" t="s">
        <v>206</v>
      </c>
      <c r="X937" s="16" t="str">
        <f t="shared" si="180"/>
        <v xml:space="preserve">Mindshare (Switzerland) - CHE - FORD MOTOR COMPANY - 2016_Unlearn - </v>
      </c>
      <c r="Y937" s="17" t="s">
        <v>410</v>
      </c>
      <c r="Z937" s="16" t="str">
        <f t="shared" si="181"/>
        <v>Mindshare (Switzerland)</v>
      </c>
      <c r="AA937" s="16" t="str">
        <f t="shared" si="182"/>
        <v>Mindshare (Switzerland) - CHE - FORD MOTOR COMPANY</v>
      </c>
      <c r="AB937" s="16" t="str">
        <f t="shared" si="183"/>
        <v>Xaxis Premium_XAXIS-XP-WB-D</v>
      </c>
      <c r="AC937" s="16" t="str">
        <f>VLOOKUP($U937,Sheet3!$A$1:$D$438,3,FALSE)</f>
        <v>06.04.2016</v>
      </c>
      <c r="AD937" s="16" t="str">
        <f>VLOOKUP($U937,Sheet3!$A$1:$D$438,4,FALSE)</f>
        <v>01.05.2016</v>
      </c>
      <c r="AE937" s="20" t="str">
        <f t="shared" si="184"/>
        <v>Xaxis Premium_XAXIS-XP-WB-D_Mai 2016</v>
      </c>
      <c r="AF937" s="20" t="s">
        <v>415</v>
      </c>
      <c r="AG937" s="20" t="str">
        <f t="shared" si="185"/>
        <v>Xaxis Premium</v>
      </c>
      <c r="AH937" s="20" t="s">
        <v>420</v>
      </c>
      <c r="AI937" s="21">
        <f t="shared" si="191"/>
        <v>20.001942879347194</v>
      </c>
      <c r="AJ937" s="21">
        <f t="shared" si="192"/>
        <v>102.95</v>
      </c>
      <c r="AK937" s="22">
        <f t="shared" si="193"/>
        <v>5147</v>
      </c>
      <c r="AL937" s="20" t="s">
        <v>687</v>
      </c>
      <c r="AM937" s="20">
        <f>$AJ937*VLOOKUP($AL937,Sheet2!$C$1:$D$66,2,FALSE)</f>
        <v>43.035624882641756</v>
      </c>
    </row>
    <row r="938" spans="1:39" x14ac:dyDescent="0.25">
      <c r="A938" s="1">
        <v>42527</v>
      </c>
      <c r="B938" s="2">
        <v>18800</v>
      </c>
      <c r="C938" s="3">
        <v>0</v>
      </c>
      <c r="D938" s="4">
        <v>4</v>
      </c>
      <c r="E938" s="5" t="s">
        <v>69</v>
      </c>
      <c r="F938" s="6">
        <v>7.11</v>
      </c>
      <c r="G938" s="7" t="s">
        <v>22</v>
      </c>
      <c r="H938" s="8" t="s">
        <v>23</v>
      </c>
      <c r="I938" s="9">
        <v>1.1819999999999999</v>
      </c>
      <c r="J938" s="6">
        <v>0</v>
      </c>
      <c r="K938" s="6">
        <v>1.9</v>
      </c>
      <c r="L938" s="6">
        <v>23.65</v>
      </c>
      <c r="M938" s="6">
        <v>25.55</v>
      </c>
      <c r="N938" s="10" t="s">
        <v>55</v>
      </c>
      <c r="O938" s="10" t="s">
        <v>163</v>
      </c>
      <c r="P938" s="11" t="s">
        <v>32</v>
      </c>
      <c r="Q938" s="11" t="s">
        <v>52</v>
      </c>
      <c r="R938" s="1">
        <v>42370</v>
      </c>
      <c r="S938" s="1">
        <v>42593</v>
      </c>
      <c r="T938" s="12" t="s">
        <v>25</v>
      </c>
      <c r="U938" s="13" t="s">
        <v>133</v>
      </c>
      <c r="V938" s="13" t="s">
        <v>136</v>
      </c>
      <c r="W938" t="s">
        <v>206</v>
      </c>
      <c r="X938" s="16" t="str">
        <f t="shared" si="180"/>
        <v xml:space="preserve">Mindshare (Switzerland) - CHE - FORD MOTOR COMPANY - 2016_Unlearn - </v>
      </c>
      <c r="Y938" s="17" t="s">
        <v>410</v>
      </c>
      <c r="Z938" s="16" t="str">
        <f t="shared" si="181"/>
        <v>Mindshare (Switzerland)</v>
      </c>
      <c r="AA938" s="16" t="str">
        <f t="shared" si="182"/>
        <v>Mindshare (Switzerland) - CHE - FORD MOTOR COMPANY</v>
      </c>
      <c r="AB938" s="16" t="str">
        <f t="shared" si="183"/>
        <v>Xaxis Premium_XAXIS-XP-WB-F</v>
      </c>
      <c r="AC938" s="16" t="str">
        <f>VLOOKUP($U938,Sheet3!$A$1:$D$438,3,FALSE)</f>
        <v>06.04.2016</v>
      </c>
      <c r="AD938" s="16" t="str">
        <f>VLOOKUP($U938,Sheet3!$A$1:$D$438,4,FALSE)</f>
        <v>01.05.2016</v>
      </c>
      <c r="AE938" s="20" t="str">
        <f t="shared" si="184"/>
        <v>Xaxis Premium_XAXIS-XP-WB-F_Mai 2016</v>
      </c>
      <c r="AF938" s="20" t="s">
        <v>415</v>
      </c>
      <c r="AG938" s="20" t="str">
        <f t="shared" si="185"/>
        <v>Xaxis Premium</v>
      </c>
      <c r="AH938" s="20" t="s">
        <v>420</v>
      </c>
      <c r="AI938" s="21">
        <f t="shared" si="191"/>
        <v>20.008460236886631</v>
      </c>
      <c r="AJ938" s="21">
        <f t="shared" si="192"/>
        <v>23.65</v>
      </c>
      <c r="AK938" s="22">
        <f t="shared" si="193"/>
        <v>1182</v>
      </c>
      <c r="AL938" s="20" t="s">
        <v>687</v>
      </c>
      <c r="AM938" s="20">
        <f>$AJ938*VLOOKUP($AL938,Sheet2!$C$1:$D$66,2,FALSE)</f>
        <v>9.8862800240357203</v>
      </c>
    </row>
    <row r="939" spans="1:39" x14ac:dyDescent="0.25">
      <c r="A939" s="1">
        <v>42527</v>
      </c>
      <c r="B939" s="2">
        <v>18801</v>
      </c>
      <c r="C939" s="3">
        <v>0</v>
      </c>
      <c r="D939" s="4">
        <v>1</v>
      </c>
      <c r="E939" s="5" t="s">
        <v>53</v>
      </c>
      <c r="F939" s="6">
        <v>6048.18</v>
      </c>
      <c r="G939" s="7" t="s">
        <v>22</v>
      </c>
      <c r="H939" s="8" t="s">
        <v>23</v>
      </c>
      <c r="I939" s="9">
        <v>950</v>
      </c>
      <c r="J939" s="6">
        <v>0</v>
      </c>
      <c r="K939" s="6">
        <v>1140</v>
      </c>
      <c r="L939" s="6">
        <v>14250</v>
      </c>
      <c r="M939" s="6">
        <v>15390</v>
      </c>
      <c r="N939" s="10" t="s">
        <v>55</v>
      </c>
      <c r="O939" s="10" t="s">
        <v>163</v>
      </c>
      <c r="P939" s="11" t="s">
        <v>32</v>
      </c>
      <c r="Q939" s="11" t="s">
        <v>52</v>
      </c>
      <c r="R939" s="1">
        <v>42370</v>
      </c>
      <c r="S939" s="1">
        <v>42593</v>
      </c>
      <c r="T939" s="12" t="s">
        <v>25</v>
      </c>
      <c r="U939" s="13" t="s">
        <v>133</v>
      </c>
      <c r="V939" s="13" t="s">
        <v>136</v>
      </c>
      <c r="W939" t="s">
        <v>206</v>
      </c>
      <c r="X939" s="16" t="str">
        <f t="shared" si="180"/>
        <v xml:space="preserve">Mindshare (Switzerland) - CHE - FORD MOTOR COMPANY - 2016_Unlearn - </v>
      </c>
      <c r="Y939" s="17" t="s">
        <v>410</v>
      </c>
      <c r="Z939" s="16" t="str">
        <f t="shared" si="181"/>
        <v>Mindshare (Switzerland)</v>
      </c>
      <c r="AA939" s="16" t="str">
        <f t="shared" si="182"/>
        <v>Mindshare (Switzerland) - CHE - FORD MOTOR COMPANY</v>
      </c>
      <c r="AB939" s="16" t="str">
        <f t="shared" si="183"/>
        <v>Xaxis Premium_XAXIS-XP-HP-D</v>
      </c>
      <c r="AC939" s="16" t="str">
        <f>VLOOKUP($U939,Sheet3!$A$1:$D$438,3,FALSE)</f>
        <v>06.04.2016</v>
      </c>
      <c r="AD939" s="16" t="str">
        <f>VLOOKUP($U939,Sheet3!$A$1:$D$438,4,FALSE)</f>
        <v>01.05.2016</v>
      </c>
      <c r="AE939" s="20" t="str">
        <f t="shared" si="184"/>
        <v>Xaxis Premium_XAXIS-XP-HP-D_Mai 2016</v>
      </c>
      <c r="AF939" s="20" t="s">
        <v>415</v>
      </c>
      <c r="AG939" s="20" t="str">
        <f t="shared" si="185"/>
        <v>Xaxis Premium</v>
      </c>
      <c r="AH939" s="20" t="s">
        <v>420</v>
      </c>
      <c r="AI939" s="21">
        <f t="shared" si="191"/>
        <v>15</v>
      </c>
      <c r="AJ939" s="21">
        <f t="shared" si="192"/>
        <v>14250</v>
      </c>
      <c r="AK939" s="22">
        <f t="shared" si="193"/>
        <v>950000</v>
      </c>
      <c r="AL939" s="20" t="s">
        <v>686</v>
      </c>
      <c r="AM939" s="20">
        <f>$AJ939*VLOOKUP($AL939,Sheet2!$C$1:$D$66,2,FALSE)</f>
        <v>6134.781419945577</v>
      </c>
    </row>
    <row r="940" spans="1:39" x14ac:dyDescent="0.25">
      <c r="A940" s="1">
        <v>42527</v>
      </c>
      <c r="B940" s="2">
        <v>18801</v>
      </c>
      <c r="C940" s="3">
        <v>0</v>
      </c>
      <c r="D940" s="4">
        <v>2</v>
      </c>
      <c r="E940" s="5" t="s">
        <v>59</v>
      </c>
      <c r="F940" s="6">
        <v>1927.86</v>
      </c>
      <c r="G940" s="7" t="s">
        <v>22</v>
      </c>
      <c r="H940" s="8" t="s">
        <v>23</v>
      </c>
      <c r="I940" s="9">
        <v>333.33300000000003</v>
      </c>
      <c r="J940" s="6">
        <v>0</v>
      </c>
      <c r="K940" s="6">
        <v>400</v>
      </c>
      <c r="L940" s="6">
        <v>5000</v>
      </c>
      <c r="M940" s="6">
        <v>5400</v>
      </c>
      <c r="N940" s="10" t="s">
        <v>55</v>
      </c>
      <c r="O940" s="10" t="s">
        <v>163</v>
      </c>
      <c r="P940" s="11" t="s">
        <v>32</v>
      </c>
      <c r="Q940" s="11" t="s">
        <v>52</v>
      </c>
      <c r="R940" s="1">
        <v>42370</v>
      </c>
      <c r="S940" s="1">
        <v>42593</v>
      </c>
      <c r="T940" s="12" t="s">
        <v>25</v>
      </c>
      <c r="U940" s="13" t="s">
        <v>133</v>
      </c>
      <c r="V940" s="13" t="s">
        <v>136</v>
      </c>
      <c r="W940" t="s">
        <v>206</v>
      </c>
      <c r="X940" s="16" t="str">
        <f t="shared" si="180"/>
        <v xml:space="preserve">Mindshare (Switzerland) - CHE - FORD MOTOR COMPANY - 2016_Unlearn - </v>
      </c>
      <c r="Y940" s="17" t="s">
        <v>410</v>
      </c>
      <c r="Z940" s="16" t="str">
        <f t="shared" si="181"/>
        <v>Mindshare (Switzerland)</v>
      </c>
      <c r="AA940" s="16" t="str">
        <f t="shared" si="182"/>
        <v>Mindshare (Switzerland) - CHE - FORD MOTOR COMPANY</v>
      </c>
      <c r="AB940" s="16" t="str">
        <f t="shared" si="183"/>
        <v>Xaxis Premium_XAXIS-XP-HP-F</v>
      </c>
      <c r="AC940" s="16" t="str">
        <f>VLOOKUP($U940,Sheet3!$A$1:$D$438,3,FALSE)</f>
        <v>06.04.2016</v>
      </c>
      <c r="AD940" s="16" t="str">
        <f>VLOOKUP($U940,Sheet3!$A$1:$D$438,4,FALSE)</f>
        <v>01.05.2016</v>
      </c>
      <c r="AE940" s="20" t="str">
        <f t="shared" si="184"/>
        <v>Xaxis Premium_XAXIS-XP-HP-F_Mai 2016</v>
      </c>
      <c r="AF940" s="20" t="s">
        <v>415</v>
      </c>
      <c r="AG940" s="20" t="str">
        <f t="shared" si="185"/>
        <v>Xaxis Premium</v>
      </c>
      <c r="AH940" s="20" t="s">
        <v>420</v>
      </c>
      <c r="AI940" s="21">
        <f t="shared" si="191"/>
        <v>15.000015000015001</v>
      </c>
      <c r="AJ940" s="21">
        <f t="shared" si="192"/>
        <v>5000</v>
      </c>
      <c r="AK940" s="22">
        <f t="shared" si="193"/>
        <v>333333</v>
      </c>
      <c r="AL940" s="20" t="s">
        <v>686</v>
      </c>
      <c r="AM940" s="20">
        <f>$AJ940*VLOOKUP($AL940,Sheet2!$C$1:$D$66,2,FALSE)</f>
        <v>2152.5548841914306</v>
      </c>
    </row>
    <row r="941" spans="1:39" x14ac:dyDescent="0.25">
      <c r="A941" s="1">
        <v>42527</v>
      </c>
      <c r="B941" s="2">
        <v>18801</v>
      </c>
      <c r="C941" s="3">
        <v>0</v>
      </c>
      <c r="D941" s="4">
        <v>3</v>
      </c>
      <c r="E941" s="5" t="s">
        <v>60</v>
      </c>
      <c r="F941" s="6">
        <v>450.59</v>
      </c>
      <c r="G941" s="7" t="s">
        <v>22</v>
      </c>
      <c r="H941" s="8" t="s">
        <v>23</v>
      </c>
      <c r="I941" s="9">
        <v>66.667000000000002</v>
      </c>
      <c r="J941" s="6">
        <v>0</v>
      </c>
      <c r="K941" s="6">
        <v>80</v>
      </c>
      <c r="L941" s="6">
        <v>1000</v>
      </c>
      <c r="M941" s="6">
        <v>1080</v>
      </c>
      <c r="N941" s="10" t="s">
        <v>55</v>
      </c>
      <c r="O941" s="10" t="s">
        <v>163</v>
      </c>
      <c r="P941" s="11" t="s">
        <v>32</v>
      </c>
      <c r="Q941" s="11" t="s">
        <v>52</v>
      </c>
      <c r="R941" s="1">
        <v>42370</v>
      </c>
      <c r="S941" s="1">
        <v>42593</v>
      </c>
      <c r="T941" s="12" t="s">
        <v>25</v>
      </c>
      <c r="U941" s="13" t="s">
        <v>133</v>
      </c>
      <c r="V941" s="13" t="s">
        <v>136</v>
      </c>
      <c r="W941" t="s">
        <v>206</v>
      </c>
      <c r="X941" s="16" t="str">
        <f t="shared" si="180"/>
        <v xml:space="preserve">Mindshare (Switzerland) - CHE - FORD MOTOR COMPANY - 2016_Unlearn - </v>
      </c>
      <c r="Y941" s="17" t="s">
        <v>410</v>
      </c>
      <c r="Z941" s="16" t="str">
        <f t="shared" si="181"/>
        <v>Mindshare (Switzerland)</v>
      </c>
      <c r="AA941" s="16" t="str">
        <f t="shared" si="182"/>
        <v>Mindshare (Switzerland) - CHE - FORD MOTOR COMPANY</v>
      </c>
      <c r="AB941" s="16" t="str">
        <f t="shared" si="183"/>
        <v>Xaxis Premium_XAXIS-XP-HP-I</v>
      </c>
      <c r="AC941" s="16" t="str">
        <f>VLOOKUP($U941,Sheet3!$A$1:$D$438,3,FALSE)</f>
        <v>06.04.2016</v>
      </c>
      <c r="AD941" s="16" t="str">
        <f>VLOOKUP($U941,Sheet3!$A$1:$D$438,4,FALSE)</f>
        <v>01.05.2016</v>
      </c>
      <c r="AE941" s="20" t="str">
        <f t="shared" si="184"/>
        <v>Xaxis Premium_XAXIS-XP-HP-I_Mai 2016</v>
      </c>
      <c r="AF941" s="20" t="s">
        <v>415</v>
      </c>
      <c r="AG941" s="20" t="str">
        <f t="shared" si="185"/>
        <v>Xaxis Premium</v>
      </c>
      <c r="AH941" s="20" t="s">
        <v>420</v>
      </c>
      <c r="AI941" s="21">
        <f t="shared" si="191"/>
        <v>14.999925000374997</v>
      </c>
      <c r="AJ941" s="21">
        <f t="shared" si="192"/>
        <v>1000</v>
      </c>
      <c r="AK941" s="22">
        <f t="shared" si="193"/>
        <v>66667</v>
      </c>
      <c r="AL941" s="20" t="s">
        <v>686</v>
      </c>
      <c r="AM941" s="20">
        <f>$AJ941*VLOOKUP($AL941,Sheet2!$C$1:$D$66,2,FALSE)</f>
        <v>430.51097683828607</v>
      </c>
    </row>
    <row r="942" spans="1:39" x14ac:dyDescent="0.25">
      <c r="A942" s="1">
        <v>42527</v>
      </c>
      <c r="B942" s="2">
        <v>18801</v>
      </c>
      <c r="C942" s="3">
        <v>0</v>
      </c>
      <c r="D942" s="4">
        <v>4</v>
      </c>
      <c r="E942" s="5" t="s">
        <v>65</v>
      </c>
      <c r="F942" s="6">
        <v>2464.52</v>
      </c>
      <c r="G942" s="7" t="s">
        <v>22</v>
      </c>
      <c r="H942" s="8" t="s">
        <v>23</v>
      </c>
      <c r="I942" s="9">
        <v>332.5</v>
      </c>
      <c r="J942" s="6">
        <v>0</v>
      </c>
      <c r="K942" s="6">
        <v>532</v>
      </c>
      <c r="L942" s="6">
        <v>6650</v>
      </c>
      <c r="M942" s="6">
        <v>7182</v>
      </c>
      <c r="N942" s="10" t="s">
        <v>55</v>
      </c>
      <c r="O942" s="10" t="s">
        <v>163</v>
      </c>
      <c r="P942" s="11" t="s">
        <v>32</v>
      </c>
      <c r="Q942" s="11" t="s">
        <v>52</v>
      </c>
      <c r="R942" s="1">
        <v>42370</v>
      </c>
      <c r="S942" s="1">
        <v>42593</v>
      </c>
      <c r="T942" s="12" t="s">
        <v>25</v>
      </c>
      <c r="U942" s="13" t="s">
        <v>133</v>
      </c>
      <c r="V942" s="13" t="s">
        <v>136</v>
      </c>
      <c r="W942" t="s">
        <v>206</v>
      </c>
      <c r="X942" s="16" t="str">
        <f t="shared" si="180"/>
        <v xml:space="preserve">Mindshare (Switzerland) - CHE - FORD MOTOR COMPANY - 2016_Unlearn - </v>
      </c>
      <c r="Y942" s="17" t="s">
        <v>410</v>
      </c>
      <c r="Z942" s="16" t="str">
        <f t="shared" si="181"/>
        <v>Mindshare (Switzerland)</v>
      </c>
      <c r="AA942" s="16" t="str">
        <f t="shared" si="182"/>
        <v>Mindshare (Switzerland) - CHE - FORD MOTOR COMPANY</v>
      </c>
      <c r="AB942" s="16" t="str">
        <f t="shared" si="183"/>
        <v>Xaxis Premium_XAXIS-XP-WB-D</v>
      </c>
      <c r="AC942" s="16" t="str">
        <f>VLOOKUP($U942,Sheet3!$A$1:$D$438,3,FALSE)</f>
        <v>06.04.2016</v>
      </c>
      <c r="AD942" s="16" t="str">
        <f>VLOOKUP($U942,Sheet3!$A$1:$D$438,4,FALSE)</f>
        <v>01.05.2016</v>
      </c>
      <c r="AE942" s="20" t="str">
        <f t="shared" si="184"/>
        <v>Xaxis Premium_XAXIS-XP-WB-D_Mai 2016</v>
      </c>
      <c r="AF942" s="20" t="s">
        <v>415</v>
      </c>
      <c r="AG942" s="20" t="str">
        <f t="shared" si="185"/>
        <v>Xaxis Premium</v>
      </c>
      <c r="AH942" s="20" t="s">
        <v>420</v>
      </c>
      <c r="AI942" s="21">
        <f t="shared" si="191"/>
        <v>20</v>
      </c>
      <c r="AJ942" s="21">
        <f t="shared" si="192"/>
        <v>6650</v>
      </c>
      <c r="AK942" s="22">
        <f t="shared" si="193"/>
        <v>332500</v>
      </c>
      <c r="AL942" s="20" t="s">
        <v>687</v>
      </c>
      <c r="AM942" s="20">
        <f>$AJ942*VLOOKUP($AL942,Sheet2!$C$1:$D$66,2,FALSE)</f>
        <v>2779.8630934392199</v>
      </c>
    </row>
    <row r="943" spans="1:39" x14ac:dyDescent="0.25">
      <c r="A943" s="1">
        <v>42527</v>
      </c>
      <c r="B943" s="2">
        <v>18801</v>
      </c>
      <c r="C943" s="3">
        <v>0</v>
      </c>
      <c r="D943" s="4">
        <v>5</v>
      </c>
      <c r="E943" s="5" t="s">
        <v>69</v>
      </c>
      <c r="F943" s="6">
        <v>714.29</v>
      </c>
      <c r="G943" s="7" t="s">
        <v>22</v>
      </c>
      <c r="H943" s="8" t="s">
        <v>23</v>
      </c>
      <c r="I943" s="9">
        <v>118.75</v>
      </c>
      <c r="J943" s="6">
        <v>0</v>
      </c>
      <c r="K943" s="6">
        <v>190</v>
      </c>
      <c r="L943" s="6">
        <v>2375</v>
      </c>
      <c r="M943" s="6">
        <v>2565</v>
      </c>
      <c r="N943" s="10" t="s">
        <v>55</v>
      </c>
      <c r="O943" s="10" t="s">
        <v>163</v>
      </c>
      <c r="P943" s="11" t="s">
        <v>32</v>
      </c>
      <c r="Q943" s="11" t="s">
        <v>52</v>
      </c>
      <c r="R943" s="1">
        <v>42370</v>
      </c>
      <c r="S943" s="1">
        <v>42593</v>
      </c>
      <c r="T943" s="12" t="s">
        <v>25</v>
      </c>
      <c r="U943" s="13" t="s">
        <v>133</v>
      </c>
      <c r="V943" s="13" t="s">
        <v>136</v>
      </c>
      <c r="W943" t="s">
        <v>206</v>
      </c>
      <c r="X943" s="16" t="str">
        <f t="shared" si="180"/>
        <v xml:space="preserve">Mindshare (Switzerland) - CHE - FORD MOTOR COMPANY - 2016_Unlearn - </v>
      </c>
      <c r="Y943" s="17" t="s">
        <v>410</v>
      </c>
      <c r="Z943" s="16" t="str">
        <f t="shared" si="181"/>
        <v>Mindshare (Switzerland)</v>
      </c>
      <c r="AA943" s="16" t="str">
        <f t="shared" si="182"/>
        <v>Mindshare (Switzerland) - CHE - FORD MOTOR COMPANY</v>
      </c>
      <c r="AB943" s="16" t="str">
        <f t="shared" si="183"/>
        <v>Xaxis Premium_XAXIS-XP-WB-F</v>
      </c>
      <c r="AC943" s="16" t="str">
        <f>VLOOKUP($U943,Sheet3!$A$1:$D$438,3,FALSE)</f>
        <v>06.04.2016</v>
      </c>
      <c r="AD943" s="16" t="str">
        <f>VLOOKUP($U943,Sheet3!$A$1:$D$438,4,FALSE)</f>
        <v>01.05.2016</v>
      </c>
      <c r="AE943" s="20" t="str">
        <f t="shared" si="184"/>
        <v>Xaxis Premium_XAXIS-XP-WB-F_Mai 2016</v>
      </c>
      <c r="AF943" s="20" t="s">
        <v>415</v>
      </c>
      <c r="AG943" s="20" t="str">
        <f t="shared" si="185"/>
        <v>Xaxis Premium</v>
      </c>
      <c r="AH943" s="20" t="s">
        <v>420</v>
      </c>
      <c r="AI943" s="21">
        <f t="shared" si="191"/>
        <v>20</v>
      </c>
      <c r="AJ943" s="21">
        <f t="shared" si="192"/>
        <v>2375</v>
      </c>
      <c r="AK943" s="22">
        <f t="shared" si="193"/>
        <v>118750</v>
      </c>
      <c r="AL943" s="20" t="s">
        <v>687</v>
      </c>
      <c r="AM943" s="20">
        <f>$AJ943*VLOOKUP($AL943,Sheet2!$C$1:$D$66,2,FALSE)</f>
        <v>992.80824765686418</v>
      </c>
    </row>
    <row r="944" spans="1:39" x14ac:dyDescent="0.25">
      <c r="A944" s="1">
        <v>42527</v>
      </c>
      <c r="B944" s="2">
        <v>18801</v>
      </c>
      <c r="C944" s="3">
        <v>0</v>
      </c>
      <c r="D944" s="4">
        <v>6</v>
      </c>
      <c r="E944" s="5" t="s">
        <v>70</v>
      </c>
      <c r="F944" s="6">
        <v>134.57</v>
      </c>
      <c r="G944" s="7" t="s">
        <v>22</v>
      </c>
      <c r="H944" s="8" t="s">
        <v>23</v>
      </c>
      <c r="I944" s="9">
        <v>23.75</v>
      </c>
      <c r="J944" s="6">
        <v>0</v>
      </c>
      <c r="K944" s="6">
        <v>38</v>
      </c>
      <c r="L944" s="6">
        <v>475</v>
      </c>
      <c r="M944" s="6">
        <v>513</v>
      </c>
      <c r="N944" s="10" t="s">
        <v>55</v>
      </c>
      <c r="O944" s="10" t="s">
        <v>163</v>
      </c>
      <c r="P944" s="11" t="s">
        <v>32</v>
      </c>
      <c r="Q944" s="11" t="s">
        <v>52</v>
      </c>
      <c r="R944" s="1">
        <v>42370</v>
      </c>
      <c r="S944" s="1">
        <v>42593</v>
      </c>
      <c r="T944" s="12" t="s">
        <v>25</v>
      </c>
      <c r="U944" s="13" t="s">
        <v>133</v>
      </c>
      <c r="V944" s="13" t="s">
        <v>136</v>
      </c>
      <c r="W944" t="s">
        <v>206</v>
      </c>
      <c r="X944" s="16" t="str">
        <f t="shared" si="180"/>
        <v xml:space="preserve">Mindshare (Switzerland) - CHE - FORD MOTOR COMPANY - 2016_Unlearn - </v>
      </c>
      <c r="Y944" s="17" t="s">
        <v>410</v>
      </c>
      <c r="Z944" s="16" t="str">
        <f t="shared" si="181"/>
        <v>Mindshare (Switzerland)</v>
      </c>
      <c r="AA944" s="16" t="str">
        <f t="shared" si="182"/>
        <v>Mindshare (Switzerland) - CHE - FORD MOTOR COMPANY</v>
      </c>
      <c r="AB944" s="16" t="str">
        <f t="shared" si="183"/>
        <v>Xaxis Premium_XAXIS-XP-WB-I</v>
      </c>
      <c r="AC944" s="16" t="str">
        <f>VLOOKUP($U944,Sheet3!$A$1:$D$438,3,FALSE)</f>
        <v>06.04.2016</v>
      </c>
      <c r="AD944" s="16" t="str">
        <f>VLOOKUP($U944,Sheet3!$A$1:$D$438,4,FALSE)</f>
        <v>01.05.2016</v>
      </c>
      <c r="AE944" s="20" t="str">
        <f t="shared" si="184"/>
        <v>Xaxis Premium_XAXIS-XP-WB-I_Mai 2016</v>
      </c>
      <c r="AF944" s="20" t="s">
        <v>415</v>
      </c>
      <c r="AG944" s="20" t="str">
        <f t="shared" si="185"/>
        <v>Xaxis Premium</v>
      </c>
      <c r="AH944" s="20" t="s">
        <v>420</v>
      </c>
      <c r="AI944" s="21">
        <f t="shared" si="191"/>
        <v>20</v>
      </c>
      <c r="AJ944" s="21">
        <f t="shared" si="192"/>
        <v>475</v>
      </c>
      <c r="AK944" s="22">
        <f t="shared" si="193"/>
        <v>23750</v>
      </c>
      <c r="AL944" s="20" t="s">
        <v>687</v>
      </c>
      <c r="AM944" s="20">
        <f>$AJ944*VLOOKUP($AL944,Sheet2!$C$1:$D$66,2,FALSE)</f>
        <v>198.56164953137284</v>
      </c>
    </row>
    <row r="945" spans="1:39" x14ac:dyDescent="0.25">
      <c r="A945" s="1">
        <v>42527</v>
      </c>
      <c r="B945" s="2">
        <v>18802</v>
      </c>
      <c r="C945" s="3">
        <v>0</v>
      </c>
      <c r="D945" s="4">
        <v>1</v>
      </c>
      <c r="E945" s="5" t="s">
        <v>61</v>
      </c>
      <c r="F945" s="6">
        <v>4563.8</v>
      </c>
      <c r="G945" s="7" t="s">
        <v>22</v>
      </c>
      <c r="H945" s="8" t="s">
        <v>23</v>
      </c>
      <c r="I945" s="9">
        <v>1000</v>
      </c>
      <c r="J945" s="6">
        <v>0</v>
      </c>
      <c r="K945" s="6">
        <v>320</v>
      </c>
      <c r="L945" s="6">
        <v>4000</v>
      </c>
      <c r="M945" s="6">
        <v>4320</v>
      </c>
      <c r="N945" s="10" t="s">
        <v>93</v>
      </c>
      <c r="O945" s="10" t="s">
        <v>163</v>
      </c>
      <c r="P945" s="11" t="s">
        <v>32</v>
      </c>
      <c r="Q945" s="11" t="s">
        <v>52</v>
      </c>
      <c r="R945" s="1">
        <v>42370</v>
      </c>
      <c r="S945" s="1">
        <v>42593</v>
      </c>
      <c r="T945" s="12" t="s">
        <v>25</v>
      </c>
      <c r="U945" s="13" t="s">
        <v>310</v>
      </c>
      <c r="V945" s="13" t="s">
        <v>136</v>
      </c>
      <c r="W945" t="s">
        <v>207</v>
      </c>
      <c r="X945" s="16" t="str">
        <f t="shared" si="180"/>
        <v xml:space="preserve">Mindshare (Switzerland) - CHE - General Mills - 2016_Old_el_paso_Promo_KW_18 - </v>
      </c>
      <c r="Y945" s="17" t="s">
        <v>410</v>
      </c>
      <c r="Z945" s="16" t="str">
        <f t="shared" si="181"/>
        <v>Mindshare (Switzerland)</v>
      </c>
      <c r="AA945" s="16" t="str">
        <f t="shared" si="182"/>
        <v>Mindshare (Switzerland) - CHE - General Mills</v>
      </c>
      <c r="AB945" s="16" t="str">
        <f t="shared" si="183"/>
        <v>Xaxis Premium_XAXIS-XP-UAP-D</v>
      </c>
      <c r="AC945" s="16" t="str">
        <f>VLOOKUP($U945,Sheet3!$A$1:$D$438,3,FALSE)</f>
        <v>02.05.2016</v>
      </c>
      <c r="AD945" s="16" t="str">
        <f>VLOOKUP($U945,Sheet3!$A$1:$D$438,4,FALSE)</f>
        <v>06.05.2016</v>
      </c>
      <c r="AE945" s="20" t="str">
        <f t="shared" si="184"/>
        <v>Xaxis Premium_XAXIS-XP-UAP-D_Mai 2016</v>
      </c>
      <c r="AF945" s="20" t="s">
        <v>415</v>
      </c>
      <c r="AG945" s="20" t="str">
        <f t="shared" si="185"/>
        <v>Xaxis Premium</v>
      </c>
      <c r="AH945" s="20" t="s">
        <v>420</v>
      </c>
      <c r="AI945" s="21">
        <f t="shared" si="191"/>
        <v>4</v>
      </c>
      <c r="AJ945" s="21">
        <f t="shared" si="192"/>
        <v>4000</v>
      </c>
      <c r="AK945" s="22">
        <f t="shared" si="193"/>
        <v>1000000</v>
      </c>
      <c r="AL945" s="20" t="s">
        <v>688</v>
      </c>
      <c r="AM945" s="20">
        <f>$AJ945*VLOOKUP($AL945,Sheet2!$C$1:$D$66,2,FALSE)</f>
        <v>1156.4566864747485</v>
      </c>
    </row>
    <row r="946" spans="1:39" x14ac:dyDescent="0.25">
      <c r="A946" s="1">
        <v>42527</v>
      </c>
      <c r="B946" s="2">
        <v>18802</v>
      </c>
      <c r="C946" s="3">
        <v>0</v>
      </c>
      <c r="D946" s="4">
        <v>2</v>
      </c>
      <c r="E946" s="5" t="s">
        <v>63</v>
      </c>
      <c r="F946" s="6">
        <v>2183.1</v>
      </c>
      <c r="G946" s="7" t="s">
        <v>22</v>
      </c>
      <c r="H946" s="8" t="s">
        <v>23</v>
      </c>
      <c r="I946" s="9">
        <v>475</v>
      </c>
      <c r="J946" s="6">
        <v>0</v>
      </c>
      <c r="K946" s="6">
        <v>152</v>
      </c>
      <c r="L946" s="6">
        <v>1900</v>
      </c>
      <c r="M946" s="6">
        <v>2052</v>
      </c>
      <c r="N946" s="10" t="s">
        <v>93</v>
      </c>
      <c r="O946" s="10" t="s">
        <v>163</v>
      </c>
      <c r="P946" s="11" t="s">
        <v>32</v>
      </c>
      <c r="Q946" s="11" t="s">
        <v>52</v>
      </c>
      <c r="R946" s="1">
        <v>42370</v>
      </c>
      <c r="S946" s="1">
        <v>42593</v>
      </c>
      <c r="T946" s="12" t="s">
        <v>25</v>
      </c>
      <c r="U946" s="13" t="s">
        <v>310</v>
      </c>
      <c r="V946" s="13" t="s">
        <v>136</v>
      </c>
      <c r="W946" t="s">
        <v>207</v>
      </c>
      <c r="X946" s="16" t="str">
        <f t="shared" si="180"/>
        <v xml:space="preserve">Mindshare (Switzerland) - CHE - General Mills - 2016_Old_el_paso_Promo_KW_18 - </v>
      </c>
      <c r="Y946" s="17" t="s">
        <v>410</v>
      </c>
      <c r="Z946" s="16" t="str">
        <f t="shared" si="181"/>
        <v>Mindshare (Switzerland)</v>
      </c>
      <c r="AA946" s="16" t="str">
        <f t="shared" si="182"/>
        <v>Mindshare (Switzerland) - CHE - General Mills</v>
      </c>
      <c r="AB946" s="16" t="str">
        <f t="shared" si="183"/>
        <v>Xaxis Premium_XAXIS-XP-UAP-F</v>
      </c>
      <c r="AC946" s="16" t="str">
        <f>VLOOKUP($U946,Sheet3!$A$1:$D$438,3,FALSE)</f>
        <v>02.05.2016</v>
      </c>
      <c r="AD946" s="16" t="str">
        <f>VLOOKUP($U946,Sheet3!$A$1:$D$438,4,FALSE)</f>
        <v>06.05.2016</v>
      </c>
      <c r="AE946" s="20" t="str">
        <f t="shared" si="184"/>
        <v>Xaxis Premium_XAXIS-XP-UAP-F_Mai 2016</v>
      </c>
      <c r="AF946" s="20" t="s">
        <v>415</v>
      </c>
      <c r="AG946" s="20" t="str">
        <f t="shared" si="185"/>
        <v>Xaxis Premium</v>
      </c>
      <c r="AH946" s="20" t="s">
        <v>420</v>
      </c>
      <c r="AI946" s="21">
        <f t="shared" si="191"/>
        <v>4</v>
      </c>
      <c r="AJ946" s="21">
        <f t="shared" si="192"/>
        <v>1900</v>
      </c>
      <c r="AK946" s="22">
        <f t="shared" si="193"/>
        <v>475000</v>
      </c>
      <c r="AL946" s="20" t="s">
        <v>688</v>
      </c>
      <c r="AM946" s="20">
        <f>$AJ946*VLOOKUP($AL946,Sheet2!$C$1:$D$66,2,FALSE)</f>
        <v>549.31692607550553</v>
      </c>
    </row>
    <row r="947" spans="1:39" x14ac:dyDescent="0.25">
      <c r="A947" s="1">
        <v>42527</v>
      </c>
      <c r="B947" s="2">
        <v>18804</v>
      </c>
      <c r="C947" s="3">
        <v>0</v>
      </c>
      <c r="D947" s="4">
        <v>1</v>
      </c>
      <c r="E947" s="5" t="s">
        <v>65</v>
      </c>
      <c r="F947" s="6">
        <v>1919.36</v>
      </c>
      <c r="G947" s="7" t="s">
        <v>22</v>
      </c>
      <c r="H947" s="8" t="s">
        <v>23</v>
      </c>
      <c r="I947" s="9">
        <v>258.95</v>
      </c>
      <c r="J947" s="6">
        <v>0</v>
      </c>
      <c r="K947" s="6">
        <v>497.2</v>
      </c>
      <c r="L947" s="6">
        <v>6214.8</v>
      </c>
      <c r="M947" s="6">
        <v>6712</v>
      </c>
      <c r="N947" s="10" t="s">
        <v>86</v>
      </c>
      <c r="O947" s="10" t="s">
        <v>163</v>
      </c>
      <c r="P947" s="11" t="s">
        <v>32</v>
      </c>
      <c r="Q947" s="11" t="s">
        <v>52</v>
      </c>
      <c r="R947" s="1">
        <v>42370</v>
      </c>
      <c r="S947" s="1">
        <v>42593</v>
      </c>
      <c r="T947" s="12" t="s">
        <v>25</v>
      </c>
      <c r="U947" s="13" t="s">
        <v>373</v>
      </c>
      <c r="V947" s="13" t="s">
        <v>136</v>
      </c>
      <c r="W947" t="s">
        <v>210</v>
      </c>
      <c r="X947" s="16" t="str">
        <f t="shared" si="180"/>
        <v xml:space="preserve">Mindshare (Switzerland) - CHE - Mazda - 2016_CX_3_April_2016 - </v>
      </c>
      <c r="Y947" s="17" t="s">
        <v>410</v>
      </c>
      <c r="Z947" s="16" t="str">
        <f t="shared" si="181"/>
        <v>Mindshare (Switzerland)</v>
      </c>
      <c r="AA947" s="16" t="str">
        <f t="shared" si="182"/>
        <v>Mindshare (Switzerland) - CHE - Mazda</v>
      </c>
      <c r="AB947" s="16" t="str">
        <f t="shared" si="183"/>
        <v>Xaxis Premium_XAXIS-XP-WB-D</v>
      </c>
      <c r="AC947" s="16" t="str">
        <f>VLOOKUP($U947,Sheet3!$A$1:$D$438,3,FALSE)</f>
        <v>19.04.2016</v>
      </c>
      <c r="AD947" s="16" t="str">
        <f>VLOOKUP($U947,Sheet3!$A$1:$D$438,4,FALSE)</f>
        <v>08.05.2016</v>
      </c>
      <c r="AE947" s="20" t="str">
        <f t="shared" si="184"/>
        <v>Xaxis Premium_XAXIS-XP-WB-D_Mai 2016</v>
      </c>
      <c r="AF947" s="20" t="s">
        <v>415</v>
      </c>
      <c r="AG947" s="20" t="str">
        <f t="shared" si="185"/>
        <v>Xaxis Premium</v>
      </c>
      <c r="AH947" s="20" t="s">
        <v>420</v>
      </c>
      <c r="AI947" s="21">
        <f t="shared" si="191"/>
        <v>24</v>
      </c>
      <c r="AJ947" s="21">
        <f t="shared" si="192"/>
        <v>6214.8</v>
      </c>
      <c r="AK947" s="22">
        <f t="shared" si="193"/>
        <v>258950</v>
      </c>
      <c r="AL947" s="20" t="s">
        <v>687</v>
      </c>
      <c r="AM947" s="20">
        <f>$AJ947*VLOOKUP($AL947,Sheet2!$C$1:$D$66,2,FALSE)</f>
        <v>2597.9388200159492</v>
      </c>
    </row>
    <row r="948" spans="1:39" x14ac:dyDescent="0.25">
      <c r="A948" s="1">
        <v>42527</v>
      </c>
      <c r="B948" s="2">
        <v>18804</v>
      </c>
      <c r="C948" s="3">
        <v>0</v>
      </c>
      <c r="D948" s="4">
        <v>2</v>
      </c>
      <c r="E948" s="5" t="s">
        <v>69</v>
      </c>
      <c r="F948" s="6">
        <v>906.76</v>
      </c>
      <c r="G948" s="7" t="s">
        <v>22</v>
      </c>
      <c r="H948" s="8" t="s">
        <v>23</v>
      </c>
      <c r="I948" s="9">
        <v>150.74700000000001</v>
      </c>
      <c r="J948" s="6">
        <v>0</v>
      </c>
      <c r="K948" s="6">
        <v>289.45</v>
      </c>
      <c r="L948" s="6">
        <v>3617.95</v>
      </c>
      <c r="M948" s="6">
        <v>3907.4</v>
      </c>
      <c r="N948" s="10" t="s">
        <v>86</v>
      </c>
      <c r="O948" s="10" t="s">
        <v>163</v>
      </c>
      <c r="P948" s="11" t="s">
        <v>32</v>
      </c>
      <c r="Q948" s="11" t="s">
        <v>52</v>
      </c>
      <c r="R948" s="1">
        <v>42370</v>
      </c>
      <c r="S948" s="1">
        <v>42593</v>
      </c>
      <c r="T948" s="12" t="s">
        <v>25</v>
      </c>
      <c r="U948" s="13" t="s">
        <v>373</v>
      </c>
      <c r="V948" s="13" t="s">
        <v>136</v>
      </c>
      <c r="W948" t="s">
        <v>210</v>
      </c>
      <c r="X948" s="16" t="str">
        <f t="shared" si="180"/>
        <v xml:space="preserve">Mindshare (Switzerland) - CHE - Mazda - 2016_CX_3_April_2016 - </v>
      </c>
      <c r="Y948" s="17" t="s">
        <v>410</v>
      </c>
      <c r="Z948" s="16" t="str">
        <f t="shared" si="181"/>
        <v>Mindshare (Switzerland)</v>
      </c>
      <c r="AA948" s="16" t="str">
        <f t="shared" si="182"/>
        <v>Mindshare (Switzerland) - CHE - Mazda</v>
      </c>
      <c r="AB948" s="16" t="str">
        <f t="shared" si="183"/>
        <v>Xaxis Premium_XAXIS-XP-WB-F</v>
      </c>
      <c r="AC948" s="16" t="str">
        <f>VLOOKUP($U948,Sheet3!$A$1:$D$438,3,FALSE)</f>
        <v>19.04.2016</v>
      </c>
      <c r="AD948" s="16" t="str">
        <f>VLOOKUP($U948,Sheet3!$A$1:$D$438,4,FALSE)</f>
        <v>08.05.2016</v>
      </c>
      <c r="AE948" s="20" t="str">
        <f t="shared" si="184"/>
        <v>Xaxis Premium_XAXIS-XP-WB-F_Mai 2016</v>
      </c>
      <c r="AF948" s="20" t="s">
        <v>415</v>
      </c>
      <c r="AG948" s="20" t="str">
        <f t="shared" si="185"/>
        <v>Xaxis Premium</v>
      </c>
      <c r="AH948" s="20" t="s">
        <v>420</v>
      </c>
      <c r="AI948" s="21">
        <f t="shared" si="191"/>
        <v>24.000145939886036</v>
      </c>
      <c r="AJ948" s="21">
        <f t="shared" si="192"/>
        <v>3617.95</v>
      </c>
      <c r="AK948" s="22">
        <f t="shared" si="193"/>
        <v>150747</v>
      </c>
      <c r="AL948" s="20" t="s">
        <v>687</v>
      </c>
      <c r="AM948" s="20">
        <f>$AJ948*VLOOKUP($AL948,Sheet2!$C$1:$D$66,2,FALSE)</f>
        <v>1512.3918314148007</v>
      </c>
    </row>
    <row r="949" spans="1:39" x14ac:dyDescent="0.25">
      <c r="A949" s="1">
        <v>42527</v>
      </c>
      <c r="B949" s="2">
        <v>18804</v>
      </c>
      <c r="C949" s="3">
        <v>0</v>
      </c>
      <c r="D949" s="4">
        <v>3</v>
      </c>
      <c r="E949" s="5" t="s">
        <v>70</v>
      </c>
      <c r="F949" s="6">
        <v>179</v>
      </c>
      <c r="G949" s="7" t="s">
        <v>22</v>
      </c>
      <c r="H949" s="8" t="s">
        <v>23</v>
      </c>
      <c r="I949" s="9">
        <v>31.591999999999999</v>
      </c>
      <c r="J949" s="6">
        <v>0</v>
      </c>
      <c r="K949" s="6">
        <v>60.65</v>
      </c>
      <c r="L949" s="6">
        <v>758.2</v>
      </c>
      <c r="M949" s="6">
        <v>818.85</v>
      </c>
      <c r="N949" s="10" t="s">
        <v>86</v>
      </c>
      <c r="O949" s="10" t="s">
        <v>163</v>
      </c>
      <c r="P949" s="11" t="s">
        <v>32</v>
      </c>
      <c r="Q949" s="11" t="s">
        <v>52</v>
      </c>
      <c r="R949" s="1">
        <v>42370</v>
      </c>
      <c r="S949" s="1">
        <v>42593</v>
      </c>
      <c r="T949" s="12" t="s">
        <v>25</v>
      </c>
      <c r="U949" s="13" t="s">
        <v>373</v>
      </c>
      <c r="V949" s="13" t="s">
        <v>136</v>
      </c>
      <c r="W949" t="s">
        <v>210</v>
      </c>
      <c r="X949" s="16" t="str">
        <f t="shared" ref="X949:X1012" si="194">CONCATENATE(W949," - ","2016_",U949," - ")</f>
        <v xml:space="preserve">Mindshare (Switzerland) - CHE - Mazda - 2016_CX_3_April_2016 - </v>
      </c>
      <c r="Y949" s="17" t="s">
        <v>410</v>
      </c>
      <c r="Z949" s="16" t="str">
        <f t="shared" ref="Z949:Z1012" si="195">O949</f>
        <v>Mindshare (Switzerland)</v>
      </c>
      <c r="AA949" s="16" t="str">
        <f t="shared" ref="AA949:AA1012" si="196">W949</f>
        <v>Mindshare (Switzerland) - CHE - Mazda</v>
      </c>
      <c r="AB949" s="16" t="str">
        <f t="shared" ref="AB949:AB1012" si="197">CONCATENATE(Q949,"_",E949)</f>
        <v>Xaxis Premium_XAXIS-XP-WB-I</v>
      </c>
      <c r="AC949" s="16" t="str">
        <f>VLOOKUP($U949,Sheet3!$A$1:$D$438,3,FALSE)</f>
        <v>19.04.2016</v>
      </c>
      <c r="AD949" s="16" t="str">
        <f>VLOOKUP($U949,Sheet3!$A$1:$D$438,4,FALSE)</f>
        <v>08.05.2016</v>
      </c>
      <c r="AE949" s="20" t="str">
        <f t="shared" ref="AE949:AE1012" si="198">CONCATENATE(AB949,"_",V949)</f>
        <v>Xaxis Premium_XAXIS-XP-WB-I_Mai 2016</v>
      </c>
      <c r="AF949" s="20" t="s">
        <v>415</v>
      </c>
      <c r="AG949" s="20" t="str">
        <f t="shared" ref="AG949:AG1012" si="199">Q949</f>
        <v>Xaxis Premium</v>
      </c>
      <c r="AH949" s="20" t="s">
        <v>420</v>
      </c>
      <c r="AI949" s="21">
        <f t="shared" si="191"/>
        <v>23.999746771334515</v>
      </c>
      <c r="AJ949" s="21">
        <f t="shared" si="192"/>
        <v>758.2</v>
      </c>
      <c r="AK949" s="22">
        <f t="shared" si="193"/>
        <v>31592</v>
      </c>
      <c r="AL949" s="20" t="s">
        <v>687</v>
      </c>
      <c r="AM949" s="20">
        <f>$AJ949*VLOOKUP($AL949,Sheet2!$C$1:$D$66,2,FALSE)</f>
        <v>316.94619510460399</v>
      </c>
    </row>
    <row r="950" spans="1:39" x14ac:dyDescent="0.25">
      <c r="A950" s="1">
        <v>42527</v>
      </c>
      <c r="B950" s="2">
        <v>18804</v>
      </c>
      <c r="C950" s="3">
        <v>0</v>
      </c>
      <c r="D950" s="4">
        <v>4</v>
      </c>
      <c r="E950" s="5" t="s">
        <v>41</v>
      </c>
      <c r="F950" s="6">
        <v>1001.99</v>
      </c>
      <c r="G950" s="7" t="s">
        <v>22</v>
      </c>
      <c r="H950" s="8" t="s">
        <v>23</v>
      </c>
      <c r="I950" s="9">
        <v>106.012</v>
      </c>
      <c r="J950" s="6">
        <v>0</v>
      </c>
      <c r="K950" s="6">
        <v>220.5</v>
      </c>
      <c r="L950" s="6">
        <v>2756.3</v>
      </c>
      <c r="M950" s="6">
        <v>2976.8</v>
      </c>
      <c r="N950" s="10" t="s">
        <v>86</v>
      </c>
      <c r="O950" s="10" t="s">
        <v>163</v>
      </c>
      <c r="P950" s="11" t="s">
        <v>32</v>
      </c>
      <c r="Q950" s="11" t="s">
        <v>37</v>
      </c>
      <c r="R950" s="1">
        <v>42370</v>
      </c>
      <c r="S950" s="1">
        <v>42593</v>
      </c>
      <c r="T950" s="12" t="s">
        <v>25</v>
      </c>
      <c r="U950" s="13" t="s">
        <v>373</v>
      </c>
      <c r="V950" s="13" t="s">
        <v>136</v>
      </c>
      <c r="W950" t="s">
        <v>210</v>
      </c>
      <c r="X950" s="16" t="str">
        <f t="shared" si="194"/>
        <v xml:space="preserve">Mindshare (Switzerland) - CHE - Mazda - 2016_CX_3_April_2016 - </v>
      </c>
      <c r="Y950" s="17" t="s">
        <v>410</v>
      </c>
      <c r="Z950" s="16" t="str">
        <f t="shared" si="195"/>
        <v>Mindshare (Switzerland)</v>
      </c>
      <c r="AA950" s="16" t="str">
        <f t="shared" si="196"/>
        <v>Mindshare (Switzerland) - CHE - Mazda</v>
      </c>
      <c r="AB950" s="16" t="str">
        <f t="shared" si="197"/>
        <v>Xaxis Mobile_XAXIS-XM-MRT-D</v>
      </c>
      <c r="AC950" s="16" t="str">
        <f>VLOOKUP($U950,Sheet3!$A$1:$D$438,3,FALSE)</f>
        <v>19.04.2016</v>
      </c>
      <c r="AD950" s="16" t="str">
        <f>VLOOKUP($U950,Sheet3!$A$1:$D$438,4,FALSE)</f>
        <v>08.05.2016</v>
      </c>
      <c r="AE950" s="20" t="str">
        <f t="shared" si="198"/>
        <v>Xaxis Mobile_XAXIS-XM-MRT-D_Mai 2016</v>
      </c>
      <c r="AF950" s="20" t="s">
        <v>416</v>
      </c>
      <c r="AG950" s="20" t="str">
        <f t="shared" si="199"/>
        <v>Xaxis Mobile</v>
      </c>
      <c r="AH950" s="20" t="s">
        <v>420</v>
      </c>
      <c r="AI950" s="21">
        <f t="shared" si="191"/>
        <v>25.999886805267327</v>
      </c>
      <c r="AJ950" s="21">
        <f t="shared" si="192"/>
        <v>2756.3</v>
      </c>
      <c r="AK950" s="22">
        <f t="shared" si="193"/>
        <v>106012</v>
      </c>
      <c r="AL950" s="20" t="s">
        <v>689</v>
      </c>
      <c r="AM950" s="20">
        <f>$AJ950*VLOOKUP($AL950,Sheet2!$C$1:$D$66,2,FALSE)</f>
        <v>854.45300000000009</v>
      </c>
    </row>
    <row r="951" spans="1:39" x14ac:dyDescent="0.25">
      <c r="A951" s="1">
        <v>42527</v>
      </c>
      <c r="B951" s="2">
        <v>18804</v>
      </c>
      <c r="C951" s="3">
        <v>0</v>
      </c>
      <c r="D951" s="4">
        <v>5</v>
      </c>
      <c r="E951" s="5" t="s">
        <v>45</v>
      </c>
      <c r="F951" s="6">
        <v>133.01</v>
      </c>
      <c r="G951" s="7" t="s">
        <v>22</v>
      </c>
      <c r="H951" s="8" t="s">
        <v>23</v>
      </c>
      <c r="I951" s="9">
        <v>34.462000000000003</v>
      </c>
      <c r="J951" s="6">
        <v>0</v>
      </c>
      <c r="K951" s="6">
        <v>71.7</v>
      </c>
      <c r="L951" s="6">
        <v>896</v>
      </c>
      <c r="M951" s="6">
        <v>967.7</v>
      </c>
      <c r="N951" s="10" t="s">
        <v>86</v>
      </c>
      <c r="O951" s="10" t="s">
        <v>163</v>
      </c>
      <c r="P951" s="11" t="s">
        <v>32</v>
      </c>
      <c r="Q951" s="11" t="s">
        <v>37</v>
      </c>
      <c r="R951" s="1">
        <v>42370</v>
      </c>
      <c r="S951" s="1">
        <v>42593</v>
      </c>
      <c r="T951" s="12" t="s">
        <v>25</v>
      </c>
      <c r="U951" s="13" t="s">
        <v>373</v>
      </c>
      <c r="V951" s="13" t="s">
        <v>136</v>
      </c>
      <c r="W951" t="s">
        <v>210</v>
      </c>
      <c r="X951" s="16" t="str">
        <f t="shared" si="194"/>
        <v xml:space="preserve">Mindshare (Switzerland) - CHE - Mazda - 2016_CX_3_April_2016 - </v>
      </c>
      <c r="Y951" s="17" t="s">
        <v>410</v>
      </c>
      <c r="Z951" s="16" t="str">
        <f t="shared" si="195"/>
        <v>Mindshare (Switzerland)</v>
      </c>
      <c r="AA951" s="16" t="str">
        <f t="shared" si="196"/>
        <v>Mindshare (Switzerland) - CHE - Mazda</v>
      </c>
      <c r="AB951" s="16" t="str">
        <f t="shared" si="197"/>
        <v>Xaxis Mobile_XAXIS-XM-MRT-F</v>
      </c>
      <c r="AC951" s="16" t="str">
        <f>VLOOKUP($U951,Sheet3!$A$1:$D$438,3,FALSE)</f>
        <v>19.04.2016</v>
      </c>
      <c r="AD951" s="16" t="str">
        <f>VLOOKUP($U951,Sheet3!$A$1:$D$438,4,FALSE)</f>
        <v>08.05.2016</v>
      </c>
      <c r="AE951" s="20" t="str">
        <f t="shared" si="198"/>
        <v>Xaxis Mobile_XAXIS-XM-MRT-F_Mai 2016</v>
      </c>
      <c r="AF951" s="20" t="s">
        <v>416</v>
      </c>
      <c r="AG951" s="20" t="str">
        <f t="shared" si="199"/>
        <v>Xaxis Mobile</v>
      </c>
      <c r="AH951" s="20" t="s">
        <v>420</v>
      </c>
      <c r="AI951" s="21">
        <f t="shared" si="191"/>
        <v>25.999651790377808</v>
      </c>
      <c r="AJ951" s="21">
        <f t="shared" si="192"/>
        <v>896</v>
      </c>
      <c r="AK951" s="22">
        <f t="shared" si="193"/>
        <v>34462</v>
      </c>
      <c r="AL951" s="20" t="s">
        <v>689</v>
      </c>
      <c r="AM951" s="20">
        <f>$AJ951*VLOOKUP($AL951,Sheet2!$C$1:$D$66,2,FALSE)</f>
        <v>277.76</v>
      </c>
    </row>
    <row r="952" spans="1:39" x14ac:dyDescent="0.25">
      <c r="A952" s="1">
        <v>42527</v>
      </c>
      <c r="B952" s="2">
        <v>18804</v>
      </c>
      <c r="C952" s="3">
        <v>0</v>
      </c>
      <c r="D952" s="4">
        <v>6</v>
      </c>
      <c r="E952" s="5" t="s">
        <v>46</v>
      </c>
      <c r="F952" s="6">
        <v>247.04</v>
      </c>
      <c r="G952" s="7" t="s">
        <v>22</v>
      </c>
      <c r="H952" s="8" t="s">
        <v>23</v>
      </c>
      <c r="I952" s="9">
        <v>25.645</v>
      </c>
      <c r="J952" s="6">
        <v>0</v>
      </c>
      <c r="K952" s="6">
        <v>53.35</v>
      </c>
      <c r="L952" s="6">
        <v>666.75</v>
      </c>
      <c r="M952" s="6">
        <v>720.1</v>
      </c>
      <c r="N952" s="10" t="s">
        <v>86</v>
      </c>
      <c r="O952" s="10" t="s">
        <v>163</v>
      </c>
      <c r="P952" s="11" t="s">
        <v>32</v>
      </c>
      <c r="Q952" s="11" t="s">
        <v>37</v>
      </c>
      <c r="R952" s="1">
        <v>42370</v>
      </c>
      <c r="S952" s="1">
        <v>42593</v>
      </c>
      <c r="T952" s="12" t="s">
        <v>25</v>
      </c>
      <c r="U952" s="13" t="s">
        <v>373</v>
      </c>
      <c r="V952" s="13" t="s">
        <v>136</v>
      </c>
      <c r="W952" t="s">
        <v>210</v>
      </c>
      <c r="X952" s="16" t="str">
        <f t="shared" si="194"/>
        <v xml:space="preserve">Mindshare (Switzerland) - CHE - Mazda - 2016_CX_3_April_2016 - </v>
      </c>
      <c r="Y952" s="17" t="s">
        <v>410</v>
      </c>
      <c r="Z952" s="16" t="str">
        <f t="shared" si="195"/>
        <v>Mindshare (Switzerland)</v>
      </c>
      <c r="AA952" s="16" t="str">
        <f t="shared" si="196"/>
        <v>Mindshare (Switzerland) - CHE - Mazda</v>
      </c>
      <c r="AB952" s="16" t="str">
        <f t="shared" si="197"/>
        <v>Xaxis Mobile_XAXIS-XM-MRT-I</v>
      </c>
      <c r="AC952" s="16" t="str">
        <f>VLOOKUP($U952,Sheet3!$A$1:$D$438,3,FALSE)</f>
        <v>19.04.2016</v>
      </c>
      <c r="AD952" s="16" t="str">
        <f>VLOOKUP($U952,Sheet3!$A$1:$D$438,4,FALSE)</f>
        <v>08.05.2016</v>
      </c>
      <c r="AE952" s="20" t="str">
        <f t="shared" si="198"/>
        <v>Xaxis Mobile_XAXIS-XM-MRT-I_Mai 2016</v>
      </c>
      <c r="AF952" s="20" t="s">
        <v>416</v>
      </c>
      <c r="AG952" s="20" t="str">
        <f t="shared" si="199"/>
        <v>Xaxis Mobile</v>
      </c>
      <c r="AH952" s="20" t="s">
        <v>420</v>
      </c>
      <c r="AI952" s="21">
        <f t="shared" si="191"/>
        <v>25.999220120881262</v>
      </c>
      <c r="AJ952" s="21">
        <f t="shared" si="192"/>
        <v>666.75</v>
      </c>
      <c r="AK952" s="22">
        <f t="shared" si="193"/>
        <v>25645</v>
      </c>
      <c r="AL952" s="20" t="s">
        <v>689</v>
      </c>
      <c r="AM952" s="20">
        <f>$AJ952*VLOOKUP($AL952,Sheet2!$C$1:$D$66,2,FALSE)</f>
        <v>206.6925</v>
      </c>
    </row>
    <row r="953" spans="1:39" x14ac:dyDescent="0.25">
      <c r="A953" s="1">
        <v>42527</v>
      </c>
      <c r="B953" s="2">
        <v>18806</v>
      </c>
      <c r="C953" s="3">
        <v>0</v>
      </c>
      <c r="D953" s="4">
        <v>10</v>
      </c>
      <c r="E953" s="5" t="s">
        <v>53</v>
      </c>
      <c r="F953" s="6">
        <v>1189.68</v>
      </c>
      <c r="G953" s="7" t="s">
        <v>22</v>
      </c>
      <c r="H953" s="8" t="s">
        <v>23</v>
      </c>
      <c r="I953" s="9">
        <v>186.86500000000001</v>
      </c>
      <c r="J953" s="6">
        <v>0</v>
      </c>
      <c r="K953" s="6">
        <v>284.05</v>
      </c>
      <c r="L953" s="6">
        <v>3550.45</v>
      </c>
      <c r="M953" s="6">
        <v>3834.5</v>
      </c>
      <c r="N953" s="10" t="s">
        <v>80</v>
      </c>
      <c r="O953" s="10" t="s">
        <v>163</v>
      </c>
      <c r="P953" s="11" t="s">
        <v>32</v>
      </c>
      <c r="Q953" s="11" t="s">
        <v>52</v>
      </c>
      <c r="R953" s="1">
        <v>42370</v>
      </c>
      <c r="S953" s="1">
        <v>42593</v>
      </c>
      <c r="T953" s="12" t="s">
        <v>25</v>
      </c>
      <c r="U953" s="13" t="s">
        <v>391</v>
      </c>
      <c r="V953" s="13" t="s">
        <v>136</v>
      </c>
      <c r="W953" t="s">
        <v>213</v>
      </c>
      <c r="X953" s="16" t="str">
        <f t="shared" si="194"/>
        <v xml:space="preserve">Mindshare (Switzerland) - CHE - VOLVO - 2016_XC_90_Twin_Engine - </v>
      </c>
      <c r="Y953" s="17" t="s">
        <v>410</v>
      </c>
      <c r="Z953" s="16" t="str">
        <f t="shared" si="195"/>
        <v>Mindshare (Switzerland)</v>
      </c>
      <c r="AA953" s="16" t="str">
        <f t="shared" si="196"/>
        <v>Mindshare (Switzerland) - CHE - VOLVO</v>
      </c>
      <c r="AB953" s="16" t="str">
        <f t="shared" si="197"/>
        <v>Xaxis Premium_XAXIS-XP-HP-D</v>
      </c>
      <c r="AC953" s="16" t="str">
        <f>VLOOKUP($U953,Sheet3!$A$1:$D$438,3,FALSE)</f>
        <v>20.04.2016</v>
      </c>
      <c r="AD953" s="16" t="str">
        <f>VLOOKUP($U953,Sheet3!$A$1:$D$438,4,FALSE)</f>
        <v>05.06.2016</v>
      </c>
      <c r="AE953" s="20" t="str">
        <f t="shared" si="198"/>
        <v>Xaxis Premium_XAXIS-XP-HP-D_Mai 2016</v>
      </c>
      <c r="AF953" s="20" t="s">
        <v>415</v>
      </c>
      <c r="AG953" s="20" t="str">
        <f t="shared" si="199"/>
        <v>Xaxis Premium</v>
      </c>
      <c r="AH953" s="20" t="s">
        <v>420</v>
      </c>
      <c r="AI953" s="21">
        <f t="shared" si="191"/>
        <v>19.00008027185401</v>
      </c>
      <c r="AJ953" s="21">
        <f t="shared" si="192"/>
        <v>3550.45</v>
      </c>
      <c r="AK953" s="22">
        <f t="shared" si="193"/>
        <v>186865</v>
      </c>
      <c r="AL953" s="20" t="s">
        <v>686</v>
      </c>
      <c r="AM953" s="20">
        <f>$AJ953*VLOOKUP($AL953,Sheet2!$C$1:$D$66,2,FALSE)</f>
        <v>1528.5076977154929</v>
      </c>
    </row>
    <row r="954" spans="1:39" x14ac:dyDescent="0.25">
      <c r="A954" s="1">
        <v>42527</v>
      </c>
      <c r="B954" s="2">
        <v>18806</v>
      </c>
      <c r="C954" s="3">
        <v>0</v>
      </c>
      <c r="D954" s="4">
        <v>11</v>
      </c>
      <c r="E954" s="5" t="s">
        <v>59</v>
      </c>
      <c r="F954" s="6">
        <v>319.8</v>
      </c>
      <c r="G954" s="7" t="s">
        <v>22</v>
      </c>
      <c r="H954" s="8" t="s">
        <v>23</v>
      </c>
      <c r="I954" s="9">
        <v>55.295000000000002</v>
      </c>
      <c r="J954" s="6">
        <v>0</v>
      </c>
      <c r="K954" s="6">
        <v>84.05</v>
      </c>
      <c r="L954" s="6">
        <v>1050.5999999999999</v>
      </c>
      <c r="M954" s="6">
        <v>1134.6500000000001</v>
      </c>
      <c r="N954" s="10" t="s">
        <v>80</v>
      </c>
      <c r="O954" s="10" t="s">
        <v>163</v>
      </c>
      <c r="P954" s="11" t="s">
        <v>32</v>
      </c>
      <c r="Q954" s="11" t="s">
        <v>52</v>
      </c>
      <c r="R954" s="1">
        <v>42370</v>
      </c>
      <c r="S954" s="1">
        <v>42593</v>
      </c>
      <c r="T954" s="12" t="s">
        <v>25</v>
      </c>
      <c r="U954" s="13" t="s">
        <v>391</v>
      </c>
      <c r="V954" s="13" t="s">
        <v>136</v>
      </c>
      <c r="W954" t="s">
        <v>213</v>
      </c>
      <c r="X954" s="16" t="str">
        <f t="shared" si="194"/>
        <v xml:space="preserve">Mindshare (Switzerland) - CHE - VOLVO - 2016_XC_90_Twin_Engine - </v>
      </c>
      <c r="Y954" s="17" t="s">
        <v>410</v>
      </c>
      <c r="Z954" s="16" t="str">
        <f t="shared" si="195"/>
        <v>Mindshare (Switzerland)</v>
      </c>
      <c r="AA954" s="16" t="str">
        <f t="shared" si="196"/>
        <v>Mindshare (Switzerland) - CHE - VOLVO</v>
      </c>
      <c r="AB954" s="16" t="str">
        <f t="shared" si="197"/>
        <v>Xaxis Premium_XAXIS-XP-HP-F</v>
      </c>
      <c r="AC954" s="16" t="str">
        <f>VLOOKUP($U954,Sheet3!$A$1:$D$438,3,FALSE)</f>
        <v>20.04.2016</v>
      </c>
      <c r="AD954" s="16" t="str">
        <f>VLOOKUP($U954,Sheet3!$A$1:$D$438,4,FALSE)</f>
        <v>05.06.2016</v>
      </c>
      <c r="AE954" s="20" t="str">
        <f t="shared" si="198"/>
        <v>Xaxis Premium_XAXIS-XP-HP-F_Mai 2016</v>
      </c>
      <c r="AF954" s="20" t="s">
        <v>415</v>
      </c>
      <c r="AG954" s="20" t="str">
        <f t="shared" si="199"/>
        <v>Xaxis Premium</v>
      </c>
      <c r="AH954" s="20" t="s">
        <v>420</v>
      </c>
      <c r="AI954" s="21">
        <f t="shared" si="191"/>
        <v>18.999909575911023</v>
      </c>
      <c r="AJ954" s="21">
        <f t="shared" si="192"/>
        <v>1050.5999999999999</v>
      </c>
      <c r="AK954" s="22">
        <f t="shared" si="193"/>
        <v>55295</v>
      </c>
      <c r="AL954" s="20" t="s">
        <v>686</v>
      </c>
      <c r="AM954" s="20">
        <f>$AJ954*VLOOKUP($AL954,Sheet2!$C$1:$D$66,2,FALSE)</f>
        <v>452.29483226630333</v>
      </c>
    </row>
    <row r="955" spans="1:39" x14ac:dyDescent="0.25">
      <c r="A955" s="1">
        <v>42527</v>
      </c>
      <c r="B955" s="2">
        <v>18806</v>
      </c>
      <c r="C955" s="3">
        <v>0</v>
      </c>
      <c r="D955" s="4">
        <v>12</v>
      </c>
      <c r="E955" s="5" t="s">
        <v>60</v>
      </c>
      <c r="F955" s="6">
        <v>98.17</v>
      </c>
      <c r="G955" s="7" t="s">
        <v>22</v>
      </c>
      <c r="H955" s="8" t="s">
        <v>23</v>
      </c>
      <c r="I955" s="9">
        <v>14.525</v>
      </c>
      <c r="J955" s="6">
        <v>0</v>
      </c>
      <c r="K955" s="6">
        <v>22.1</v>
      </c>
      <c r="L955" s="6">
        <v>276</v>
      </c>
      <c r="M955" s="6">
        <v>298.10000000000002</v>
      </c>
      <c r="N955" s="10" t="s">
        <v>80</v>
      </c>
      <c r="O955" s="10" t="s">
        <v>163</v>
      </c>
      <c r="P955" s="11" t="s">
        <v>32</v>
      </c>
      <c r="Q955" s="11" t="s">
        <v>52</v>
      </c>
      <c r="R955" s="1">
        <v>42370</v>
      </c>
      <c r="S955" s="1">
        <v>42593</v>
      </c>
      <c r="T955" s="12" t="s">
        <v>25</v>
      </c>
      <c r="U955" s="13" t="s">
        <v>391</v>
      </c>
      <c r="V955" s="13" t="s">
        <v>136</v>
      </c>
      <c r="W955" t="s">
        <v>213</v>
      </c>
      <c r="X955" s="16" t="str">
        <f t="shared" si="194"/>
        <v xml:space="preserve">Mindshare (Switzerland) - CHE - VOLVO - 2016_XC_90_Twin_Engine - </v>
      </c>
      <c r="Y955" s="17" t="s">
        <v>410</v>
      </c>
      <c r="Z955" s="16" t="str">
        <f t="shared" si="195"/>
        <v>Mindshare (Switzerland)</v>
      </c>
      <c r="AA955" s="16" t="str">
        <f t="shared" si="196"/>
        <v>Mindshare (Switzerland) - CHE - VOLVO</v>
      </c>
      <c r="AB955" s="16" t="str">
        <f t="shared" si="197"/>
        <v>Xaxis Premium_XAXIS-XP-HP-I</v>
      </c>
      <c r="AC955" s="16" t="str">
        <f>VLOOKUP($U955,Sheet3!$A$1:$D$438,3,FALSE)</f>
        <v>20.04.2016</v>
      </c>
      <c r="AD955" s="16" t="str">
        <f>VLOOKUP($U955,Sheet3!$A$1:$D$438,4,FALSE)</f>
        <v>05.06.2016</v>
      </c>
      <c r="AE955" s="20" t="str">
        <f t="shared" si="198"/>
        <v>Xaxis Premium_XAXIS-XP-HP-I_Mai 2016</v>
      </c>
      <c r="AF955" s="20" t="s">
        <v>415</v>
      </c>
      <c r="AG955" s="20" t="str">
        <f t="shared" si="199"/>
        <v>Xaxis Premium</v>
      </c>
      <c r="AH955" s="20" t="s">
        <v>420</v>
      </c>
      <c r="AI955" s="21">
        <f t="shared" si="191"/>
        <v>19.001721170395871</v>
      </c>
      <c r="AJ955" s="21">
        <f t="shared" si="192"/>
        <v>276</v>
      </c>
      <c r="AK955" s="22">
        <f t="shared" si="193"/>
        <v>14525</v>
      </c>
      <c r="AL955" s="20" t="s">
        <v>686</v>
      </c>
      <c r="AM955" s="20">
        <f>$AJ955*VLOOKUP($AL955,Sheet2!$C$1:$D$66,2,FALSE)</f>
        <v>118.82102960736697</v>
      </c>
    </row>
    <row r="956" spans="1:39" x14ac:dyDescent="0.25">
      <c r="A956" s="1">
        <v>42527</v>
      </c>
      <c r="B956" s="2">
        <v>18806</v>
      </c>
      <c r="C956" s="3">
        <v>0</v>
      </c>
      <c r="D956" s="4">
        <v>7</v>
      </c>
      <c r="E956" s="5" t="s">
        <v>65</v>
      </c>
      <c r="F956" s="6">
        <v>2992.04</v>
      </c>
      <c r="G956" s="7" t="s">
        <v>22</v>
      </c>
      <c r="H956" s="8" t="s">
        <v>23</v>
      </c>
      <c r="I956" s="9">
        <v>403.67</v>
      </c>
      <c r="J956" s="6">
        <v>0</v>
      </c>
      <c r="K956" s="6">
        <v>775.05</v>
      </c>
      <c r="L956" s="6">
        <v>9688.1</v>
      </c>
      <c r="M956" s="6">
        <v>10463.15</v>
      </c>
      <c r="N956" s="10" t="s">
        <v>80</v>
      </c>
      <c r="O956" s="10" t="s">
        <v>163</v>
      </c>
      <c r="P956" s="11" t="s">
        <v>32</v>
      </c>
      <c r="Q956" s="11" t="s">
        <v>52</v>
      </c>
      <c r="R956" s="1">
        <v>42370</v>
      </c>
      <c r="S956" s="1">
        <v>42593</v>
      </c>
      <c r="T956" s="12" t="s">
        <v>25</v>
      </c>
      <c r="U956" s="13" t="s">
        <v>391</v>
      </c>
      <c r="V956" s="13" t="s">
        <v>136</v>
      </c>
      <c r="W956" t="s">
        <v>213</v>
      </c>
      <c r="X956" s="16" t="str">
        <f t="shared" si="194"/>
        <v xml:space="preserve">Mindshare (Switzerland) - CHE - VOLVO - 2016_XC_90_Twin_Engine - </v>
      </c>
      <c r="Y956" s="17" t="s">
        <v>410</v>
      </c>
      <c r="Z956" s="16" t="str">
        <f t="shared" si="195"/>
        <v>Mindshare (Switzerland)</v>
      </c>
      <c r="AA956" s="16" t="str">
        <f t="shared" si="196"/>
        <v>Mindshare (Switzerland) - CHE - VOLVO</v>
      </c>
      <c r="AB956" s="16" t="str">
        <f t="shared" si="197"/>
        <v>Xaxis Premium_XAXIS-XP-WB-D</v>
      </c>
      <c r="AC956" s="16" t="str">
        <f>VLOOKUP($U956,Sheet3!$A$1:$D$438,3,FALSE)</f>
        <v>20.04.2016</v>
      </c>
      <c r="AD956" s="16" t="str">
        <f>VLOOKUP($U956,Sheet3!$A$1:$D$438,4,FALSE)</f>
        <v>05.06.2016</v>
      </c>
      <c r="AE956" s="20" t="str">
        <f t="shared" si="198"/>
        <v>Xaxis Premium_XAXIS-XP-WB-D_Mai 2016</v>
      </c>
      <c r="AF956" s="20" t="s">
        <v>415</v>
      </c>
      <c r="AG956" s="20" t="str">
        <f t="shared" si="199"/>
        <v>Xaxis Premium</v>
      </c>
      <c r="AH956" s="20" t="s">
        <v>420</v>
      </c>
      <c r="AI956" s="21">
        <f t="shared" si="191"/>
        <v>24.000049545420765</v>
      </c>
      <c r="AJ956" s="21">
        <f t="shared" si="192"/>
        <v>9688.1</v>
      </c>
      <c r="AK956" s="22">
        <f t="shared" si="193"/>
        <v>403670</v>
      </c>
      <c r="AL956" s="20" t="s">
        <v>687</v>
      </c>
      <c r="AM956" s="20">
        <f>$AJ956*VLOOKUP($AL956,Sheet2!$C$1:$D$66,2,FALSE)</f>
        <v>4049.8634038418804</v>
      </c>
    </row>
    <row r="957" spans="1:39" x14ac:dyDescent="0.25">
      <c r="A957" s="1">
        <v>42527</v>
      </c>
      <c r="B957" s="2">
        <v>18806</v>
      </c>
      <c r="C957" s="3">
        <v>0</v>
      </c>
      <c r="D957" s="4">
        <v>1</v>
      </c>
      <c r="E957" s="5" t="s">
        <v>47</v>
      </c>
      <c r="F957" s="6">
        <v>0</v>
      </c>
      <c r="G957" s="7" t="s">
        <v>22</v>
      </c>
      <c r="H957" s="8" t="s">
        <v>23</v>
      </c>
      <c r="I957" s="9">
        <v>288.673</v>
      </c>
      <c r="J957" s="6">
        <v>0</v>
      </c>
      <c r="K957" s="6">
        <v>831.4</v>
      </c>
      <c r="L957" s="6">
        <v>10392.25</v>
      </c>
      <c r="M957" s="6">
        <v>11223.65</v>
      </c>
      <c r="N957" s="10" t="s">
        <v>80</v>
      </c>
      <c r="O957" s="10" t="s">
        <v>163</v>
      </c>
      <c r="P957" s="11" t="s">
        <v>32</v>
      </c>
      <c r="Q957" s="11" t="s">
        <v>37</v>
      </c>
      <c r="R957" s="1">
        <v>42370</v>
      </c>
      <c r="S957" s="1">
        <v>42593</v>
      </c>
      <c r="T957" s="12" t="s">
        <v>25</v>
      </c>
      <c r="U957" s="13" t="s">
        <v>391</v>
      </c>
      <c r="V957" s="13" t="s">
        <v>136</v>
      </c>
      <c r="W957" t="s">
        <v>213</v>
      </c>
      <c r="X957" s="16" t="str">
        <f t="shared" si="194"/>
        <v xml:space="preserve">Mindshare (Switzerland) - CHE - VOLVO - 2016_XC_90_Twin_Engine - </v>
      </c>
      <c r="Y957" s="17" t="s">
        <v>410</v>
      </c>
      <c r="Z957" s="16" t="str">
        <f t="shared" si="195"/>
        <v>Mindshare (Switzerland)</v>
      </c>
      <c r="AA957" s="16" t="str">
        <f t="shared" si="196"/>
        <v>Mindshare (Switzerland) - CHE - VOLVO</v>
      </c>
      <c r="AB957" s="16" t="str">
        <f t="shared" si="197"/>
        <v>Xaxis Mobile_XAXIS-XM-RICH-D</v>
      </c>
      <c r="AC957" s="16" t="str">
        <f>VLOOKUP($U957,Sheet3!$A$1:$D$438,3,FALSE)</f>
        <v>20.04.2016</v>
      </c>
      <c r="AD957" s="16" t="str">
        <f>VLOOKUP($U957,Sheet3!$A$1:$D$438,4,FALSE)</f>
        <v>05.06.2016</v>
      </c>
      <c r="AE957" s="20" t="str">
        <f t="shared" si="198"/>
        <v>Xaxis Mobile_XAXIS-XM-RICH-D_Mai 2016</v>
      </c>
      <c r="AF957" s="20" t="s">
        <v>416</v>
      </c>
      <c r="AG957" s="20" t="str">
        <f t="shared" si="199"/>
        <v>Xaxis Mobile</v>
      </c>
      <c r="AH957" s="20" t="s">
        <v>420</v>
      </c>
      <c r="AI957" s="21">
        <f t="shared" si="191"/>
        <v>36.000076210799072</v>
      </c>
      <c r="AJ957" s="21">
        <f t="shared" si="192"/>
        <v>10392.25</v>
      </c>
      <c r="AK957" s="22">
        <f t="shared" si="193"/>
        <v>288673</v>
      </c>
      <c r="AL957" s="20" t="s">
        <v>690</v>
      </c>
      <c r="AM957" s="20">
        <f>$AJ957*VLOOKUP($AL957,Sheet2!$C$1:$D$66,2,FALSE)</f>
        <v>6339.2725</v>
      </c>
    </row>
    <row r="958" spans="1:39" x14ac:dyDescent="0.25">
      <c r="A958" s="1">
        <v>42527</v>
      </c>
      <c r="B958" s="2">
        <v>18806</v>
      </c>
      <c r="C958" s="3">
        <v>0</v>
      </c>
      <c r="D958" s="4">
        <v>2</v>
      </c>
      <c r="E958" s="5" t="s">
        <v>49</v>
      </c>
      <c r="F958" s="6">
        <v>0</v>
      </c>
      <c r="G958" s="7" t="s">
        <v>22</v>
      </c>
      <c r="H958" s="8" t="s">
        <v>23</v>
      </c>
      <c r="I958" s="9">
        <v>88.436999999999998</v>
      </c>
      <c r="J958" s="6">
        <v>0</v>
      </c>
      <c r="K958" s="6">
        <v>254.7</v>
      </c>
      <c r="L958" s="6">
        <v>3183.75</v>
      </c>
      <c r="M958" s="6">
        <v>3438.45</v>
      </c>
      <c r="N958" s="10" t="s">
        <v>80</v>
      </c>
      <c r="O958" s="10" t="s">
        <v>163</v>
      </c>
      <c r="P958" s="11" t="s">
        <v>32</v>
      </c>
      <c r="Q958" s="11" t="s">
        <v>37</v>
      </c>
      <c r="R958" s="1">
        <v>42370</v>
      </c>
      <c r="S958" s="1">
        <v>42593</v>
      </c>
      <c r="T958" s="12" t="s">
        <v>25</v>
      </c>
      <c r="U958" s="13" t="s">
        <v>391</v>
      </c>
      <c r="V958" s="13" t="s">
        <v>136</v>
      </c>
      <c r="W958" t="s">
        <v>213</v>
      </c>
      <c r="X958" s="16" t="str">
        <f t="shared" si="194"/>
        <v xml:space="preserve">Mindshare (Switzerland) - CHE - VOLVO - 2016_XC_90_Twin_Engine - </v>
      </c>
      <c r="Y958" s="17" t="s">
        <v>410</v>
      </c>
      <c r="Z958" s="16" t="str">
        <f t="shared" si="195"/>
        <v>Mindshare (Switzerland)</v>
      </c>
      <c r="AA958" s="16" t="str">
        <f t="shared" si="196"/>
        <v>Mindshare (Switzerland) - CHE - VOLVO</v>
      </c>
      <c r="AB958" s="16" t="str">
        <f t="shared" si="197"/>
        <v>Xaxis Mobile_XAXIS-XM-RICH-F</v>
      </c>
      <c r="AC958" s="16" t="str">
        <f>VLOOKUP($U958,Sheet3!$A$1:$D$438,3,FALSE)</f>
        <v>20.04.2016</v>
      </c>
      <c r="AD958" s="16" t="str">
        <f>VLOOKUP($U958,Sheet3!$A$1:$D$438,4,FALSE)</f>
        <v>05.06.2016</v>
      </c>
      <c r="AE958" s="20" t="str">
        <f t="shared" si="198"/>
        <v>Xaxis Mobile_XAXIS-XM-RICH-F_Mai 2016</v>
      </c>
      <c r="AF958" s="20" t="s">
        <v>416</v>
      </c>
      <c r="AG958" s="20" t="str">
        <f t="shared" si="199"/>
        <v>Xaxis Mobile</v>
      </c>
      <c r="AH958" s="20" t="s">
        <v>420</v>
      </c>
      <c r="AI958" s="21">
        <f t="shared" si="191"/>
        <v>36.000203534719631</v>
      </c>
      <c r="AJ958" s="21">
        <f t="shared" si="192"/>
        <v>3183.75</v>
      </c>
      <c r="AK958" s="22">
        <f t="shared" si="193"/>
        <v>88437</v>
      </c>
      <c r="AL958" s="20" t="s">
        <v>690</v>
      </c>
      <c r="AM958" s="20">
        <f>$AJ958*VLOOKUP($AL958,Sheet2!$C$1:$D$66,2,FALSE)</f>
        <v>1942.0874999999999</v>
      </c>
    </row>
    <row r="959" spans="1:39" x14ac:dyDescent="0.25">
      <c r="A959" s="1">
        <v>42527</v>
      </c>
      <c r="B959" s="2">
        <v>18806</v>
      </c>
      <c r="C959" s="3">
        <v>0</v>
      </c>
      <c r="D959" s="4">
        <v>8</v>
      </c>
      <c r="E959" s="5" t="s">
        <v>69</v>
      </c>
      <c r="F959" s="6">
        <v>564.41999999999996</v>
      </c>
      <c r="G959" s="7" t="s">
        <v>22</v>
      </c>
      <c r="H959" s="8" t="s">
        <v>23</v>
      </c>
      <c r="I959" s="9">
        <v>93.834000000000003</v>
      </c>
      <c r="J959" s="6">
        <v>0</v>
      </c>
      <c r="K959" s="6">
        <v>180.15</v>
      </c>
      <c r="L959" s="6">
        <v>2252</v>
      </c>
      <c r="M959" s="6">
        <v>2432.15</v>
      </c>
      <c r="N959" s="10" t="s">
        <v>80</v>
      </c>
      <c r="O959" s="10" t="s">
        <v>163</v>
      </c>
      <c r="P959" s="11" t="s">
        <v>32</v>
      </c>
      <c r="Q959" s="11" t="s">
        <v>52</v>
      </c>
      <c r="R959" s="1">
        <v>42370</v>
      </c>
      <c r="S959" s="1">
        <v>42593</v>
      </c>
      <c r="T959" s="12" t="s">
        <v>25</v>
      </c>
      <c r="U959" s="13" t="s">
        <v>391</v>
      </c>
      <c r="V959" s="13" t="s">
        <v>136</v>
      </c>
      <c r="W959" t="s">
        <v>213</v>
      </c>
      <c r="X959" s="16" t="str">
        <f t="shared" si="194"/>
        <v xml:space="preserve">Mindshare (Switzerland) - CHE - VOLVO - 2016_XC_90_Twin_Engine - </v>
      </c>
      <c r="Y959" s="17" t="s">
        <v>410</v>
      </c>
      <c r="Z959" s="16" t="str">
        <f t="shared" si="195"/>
        <v>Mindshare (Switzerland)</v>
      </c>
      <c r="AA959" s="16" t="str">
        <f t="shared" si="196"/>
        <v>Mindshare (Switzerland) - CHE - VOLVO</v>
      </c>
      <c r="AB959" s="16" t="str">
        <f t="shared" si="197"/>
        <v>Xaxis Premium_XAXIS-XP-WB-F</v>
      </c>
      <c r="AC959" s="16" t="str">
        <f>VLOOKUP($U959,Sheet3!$A$1:$D$438,3,FALSE)</f>
        <v>20.04.2016</v>
      </c>
      <c r="AD959" s="16" t="str">
        <f>VLOOKUP($U959,Sheet3!$A$1:$D$438,4,FALSE)</f>
        <v>05.06.2016</v>
      </c>
      <c r="AE959" s="20" t="str">
        <f t="shared" si="198"/>
        <v>Xaxis Premium_XAXIS-XP-WB-F_Mai 2016</v>
      </c>
      <c r="AF959" s="20" t="s">
        <v>415</v>
      </c>
      <c r="AG959" s="20" t="str">
        <f t="shared" si="199"/>
        <v>Xaxis Premium</v>
      </c>
      <c r="AH959" s="20" t="s">
        <v>420</v>
      </c>
      <c r="AI959" s="21">
        <f t="shared" si="191"/>
        <v>23.999829486113775</v>
      </c>
      <c r="AJ959" s="21">
        <f t="shared" si="192"/>
        <v>2252</v>
      </c>
      <c r="AK959" s="22">
        <f t="shared" si="193"/>
        <v>93834</v>
      </c>
      <c r="AL959" s="20" t="s">
        <v>687</v>
      </c>
      <c r="AM959" s="20">
        <f>$AJ959*VLOOKUP($AL959,Sheet2!$C$1:$D$66,2,FALSE)</f>
        <v>941.39123104137184</v>
      </c>
    </row>
    <row r="960" spans="1:39" x14ac:dyDescent="0.25">
      <c r="A960" s="1">
        <v>42527</v>
      </c>
      <c r="B960" s="2">
        <v>18806</v>
      </c>
      <c r="C960" s="3">
        <v>0</v>
      </c>
      <c r="D960" s="4">
        <v>9</v>
      </c>
      <c r="E960" s="5" t="s">
        <v>70</v>
      </c>
      <c r="F960" s="6">
        <v>174.73</v>
      </c>
      <c r="G960" s="7" t="s">
        <v>22</v>
      </c>
      <c r="H960" s="8" t="s">
        <v>23</v>
      </c>
      <c r="I960" s="9">
        <v>30.837</v>
      </c>
      <c r="J960" s="6">
        <v>0</v>
      </c>
      <c r="K960" s="6">
        <v>59.2</v>
      </c>
      <c r="L960" s="6">
        <v>740.1</v>
      </c>
      <c r="M960" s="6">
        <v>799.3</v>
      </c>
      <c r="N960" s="10" t="s">
        <v>80</v>
      </c>
      <c r="O960" s="10" t="s">
        <v>163</v>
      </c>
      <c r="P960" s="11" t="s">
        <v>32</v>
      </c>
      <c r="Q960" s="11" t="s">
        <v>52</v>
      </c>
      <c r="R960" s="1">
        <v>42370</v>
      </c>
      <c r="S960" s="1">
        <v>42593</v>
      </c>
      <c r="T960" s="12" t="s">
        <v>25</v>
      </c>
      <c r="U960" s="13" t="s">
        <v>391</v>
      </c>
      <c r="V960" s="13" t="s">
        <v>136</v>
      </c>
      <c r="W960" t="s">
        <v>213</v>
      </c>
      <c r="X960" s="16" t="str">
        <f t="shared" si="194"/>
        <v xml:space="preserve">Mindshare (Switzerland) - CHE - VOLVO - 2016_XC_90_Twin_Engine - </v>
      </c>
      <c r="Y960" s="17" t="s">
        <v>410</v>
      </c>
      <c r="Z960" s="16" t="str">
        <f t="shared" si="195"/>
        <v>Mindshare (Switzerland)</v>
      </c>
      <c r="AA960" s="16" t="str">
        <f t="shared" si="196"/>
        <v>Mindshare (Switzerland) - CHE - VOLVO</v>
      </c>
      <c r="AB960" s="16" t="str">
        <f t="shared" si="197"/>
        <v>Xaxis Premium_XAXIS-XP-WB-I</v>
      </c>
      <c r="AC960" s="16" t="str">
        <f>VLOOKUP($U960,Sheet3!$A$1:$D$438,3,FALSE)</f>
        <v>20.04.2016</v>
      </c>
      <c r="AD960" s="16" t="str">
        <f>VLOOKUP($U960,Sheet3!$A$1:$D$438,4,FALSE)</f>
        <v>05.06.2016</v>
      </c>
      <c r="AE960" s="20" t="str">
        <f t="shared" si="198"/>
        <v>Xaxis Premium_XAXIS-XP-WB-I_Mai 2016</v>
      </c>
      <c r="AF960" s="20" t="s">
        <v>415</v>
      </c>
      <c r="AG960" s="20" t="str">
        <f t="shared" si="199"/>
        <v>Xaxis Premium</v>
      </c>
      <c r="AH960" s="20" t="s">
        <v>420</v>
      </c>
      <c r="AI960" s="21">
        <f t="shared" si="191"/>
        <v>24.000389142912734</v>
      </c>
      <c r="AJ960" s="21">
        <f t="shared" si="192"/>
        <v>740.1</v>
      </c>
      <c r="AK960" s="22">
        <f t="shared" si="193"/>
        <v>30837</v>
      </c>
      <c r="AL960" s="20" t="s">
        <v>687</v>
      </c>
      <c r="AM960" s="20">
        <f>$AJ960*VLOOKUP($AL960,Sheet2!$C$1:$D$66,2,FALSE)</f>
        <v>309.37995119614533</v>
      </c>
    </row>
    <row r="961" spans="1:39" x14ac:dyDescent="0.25">
      <c r="A961" s="1">
        <v>42527</v>
      </c>
      <c r="B961" s="2">
        <v>18806</v>
      </c>
      <c r="C961" s="3">
        <v>0</v>
      </c>
      <c r="D961" s="4">
        <v>3</v>
      </c>
      <c r="E961" s="5" t="s">
        <v>122</v>
      </c>
      <c r="F961" s="6">
        <v>0</v>
      </c>
      <c r="G961" s="7" t="s">
        <v>22</v>
      </c>
      <c r="H961" s="8" t="s">
        <v>23</v>
      </c>
      <c r="I961" s="9">
        <v>19.721</v>
      </c>
      <c r="J961" s="6">
        <v>0</v>
      </c>
      <c r="K961" s="6">
        <v>56.8</v>
      </c>
      <c r="L961" s="6">
        <v>709.95</v>
      </c>
      <c r="M961" s="6">
        <v>766.75</v>
      </c>
      <c r="N961" s="10" t="s">
        <v>80</v>
      </c>
      <c r="O961" s="10" t="s">
        <v>163</v>
      </c>
      <c r="P961" s="11" t="s">
        <v>32</v>
      </c>
      <c r="Q961" s="11" t="s">
        <v>37</v>
      </c>
      <c r="R961" s="1">
        <v>42370</v>
      </c>
      <c r="S961" s="1">
        <v>42593</v>
      </c>
      <c r="T961" s="12" t="s">
        <v>25</v>
      </c>
      <c r="U961" s="13" t="s">
        <v>391</v>
      </c>
      <c r="V961" s="13" t="s">
        <v>136</v>
      </c>
      <c r="W961" t="s">
        <v>213</v>
      </c>
      <c r="X961" s="16" t="str">
        <f t="shared" si="194"/>
        <v xml:space="preserve">Mindshare (Switzerland) - CHE - VOLVO - 2016_XC_90_Twin_Engine - </v>
      </c>
      <c r="Y961" s="17" t="s">
        <v>410</v>
      </c>
      <c r="Z961" s="16" t="str">
        <f t="shared" si="195"/>
        <v>Mindshare (Switzerland)</v>
      </c>
      <c r="AA961" s="16" t="str">
        <f t="shared" si="196"/>
        <v>Mindshare (Switzerland) - CHE - VOLVO</v>
      </c>
      <c r="AB961" s="16" t="str">
        <f t="shared" si="197"/>
        <v>Xaxis Mobile_XAXIS-XM-RICH-I</v>
      </c>
      <c r="AC961" s="16" t="str">
        <f>VLOOKUP($U961,Sheet3!$A$1:$D$438,3,FALSE)</f>
        <v>20.04.2016</v>
      </c>
      <c r="AD961" s="16" t="str">
        <f>VLOOKUP($U961,Sheet3!$A$1:$D$438,4,FALSE)</f>
        <v>05.06.2016</v>
      </c>
      <c r="AE961" s="20" t="str">
        <f t="shared" si="198"/>
        <v>Xaxis Mobile_XAXIS-XM-RICH-I_Mai 2016</v>
      </c>
      <c r="AF961" s="20" t="s">
        <v>416</v>
      </c>
      <c r="AG961" s="20" t="str">
        <f t="shared" si="199"/>
        <v>Xaxis Mobile</v>
      </c>
      <c r="AH961" s="20" t="s">
        <v>420</v>
      </c>
      <c r="AI961" s="21">
        <f t="shared" si="191"/>
        <v>35.999695755793319</v>
      </c>
      <c r="AJ961" s="21">
        <f t="shared" si="192"/>
        <v>709.95</v>
      </c>
      <c r="AK961" s="22">
        <f t="shared" si="193"/>
        <v>19721</v>
      </c>
      <c r="AL961" s="20" t="s">
        <v>690</v>
      </c>
      <c r="AM961" s="20">
        <f>$AJ961*VLOOKUP($AL961,Sheet2!$C$1:$D$66,2,FALSE)</f>
        <v>433.06950000000001</v>
      </c>
    </row>
    <row r="962" spans="1:39" x14ac:dyDescent="0.25">
      <c r="A962" s="1">
        <v>42527</v>
      </c>
      <c r="B962" s="2">
        <v>18806</v>
      </c>
      <c r="C962" s="3">
        <v>0</v>
      </c>
      <c r="D962" s="4">
        <v>4</v>
      </c>
      <c r="E962" s="5" t="s">
        <v>72</v>
      </c>
      <c r="F962" s="6">
        <v>12397.67</v>
      </c>
      <c r="G962" s="7" t="s">
        <v>22</v>
      </c>
      <c r="H962" s="8" t="s">
        <v>23</v>
      </c>
      <c r="I962" s="9">
        <v>733.37300000000005</v>
      </c>
      <c r="J962" s="6">
        <v>0</v>
      </c>
      <c r="K962" s="6">
        <v>1701.4</v>
      </c>
      <c r="L962" s="6">
        <v>21267.8</v>
      </c>
      <c r="M962" s="6">
        <v>22969.200000000001</v>
      </c>
      <c r="N962" s="10" t="s">
        <v>80</v>
      </c>
      <c r="O962" s="10" t="s">
        <v>163</v>
      </c>
      <c r="P962" s="11" t="s">
        <v>32</v>
      </c>
      <c r="Q962" s="11" t="s">
        <v>73</v>
      </c>
      <c r="R962" s="1">
        <v>42370</v>
      </c>
      <c r="S962" s="1">
        <v>42593</v>
      </c>
      <c r="T962" s="12" t="s">
        <v>25</v>
      </c>
      <c r="U962" s="13" t="s">
        <v>391</v>
      </c>
      <c r="V962" s="13" t="s">
        <v>136</v>
      </c>
      <c r="W962" t="s">
        <v>213</v>
      </c>
      <c r="X962" s="16" t="str">
        <f t="shared" si="194"/>
        <v xml:space="preserve">Mindshare (Switzerland) - CHE - VOLVO - 2016_XC_90_Twin_Engine - </v>
      </c>
      <c r="Y962" s="17" t="s">
        <v>410</v>
      </c>
      <c r="Z962" s="16" t="str">
        <f t="shared" si="195"/>
        <v>Mindshare (Switzerland)</v>
      </c>
      <c r="AA962" s="16" t="str">
        <f t="shared" si="196"/>
        <v>Mindshare (Switzerland) - CHE - VOLVO</v>
      </c>
      <c r="AB962" s="16" t="str">
        <f t="shared" si="197"/>
        <v>Xaxis TV_XAXIS-XT-ROLLS-D</v>
      </c>
      <c r="AC962" s="16" t="str">
        <f>VLOOKUP($U962,Sheet3!$A$1:$D$438,3,FALSE)</f>
        <v>20.04.2016</v>
      </c>
      <c r="AD962" s="16" t="str">
        <f>VLOOKUP($U962,Sheet3!$A$1:$D$438,4,FALSE)</f>
        <v>05.06.2016</v>
      </c>
      <c r="AE962" s="20" t="str">
        <f t="shared" si="198"/>
        <v>Xaxis TV_XAXIS-XT-ROLLS-D_Mai 2016</v>
      </c>
      <c r="AF962" s="20" t="s">
        <v>816</v>
      </c>
      <c r="AG962" s="20" t="str">
        <f t="shared" si="199"/>
        <v>Xaxis TV</v>
      </c>
      <c r="AH962" s="20" t="s">
        <v>420</v>
      </c>
      <c r="AI962" s="21">
        <f t="shared" si="191"/>
        <v>28.999976819435677</v>
      </c>
      <c r="AJ962" s="21">
        <f t="shared" si="192"/>
        <v>21267.8</v>
      </c>
      <c r="AK962" s="22">
        <f t="shared" si="193"/>
        <v>733373</v>
      </c>
      <c r="AL962" s="20" t="s">
        <v>691</v>
      </c>
      <c r="AM962" s="20">
        <f>$AJ962*VLOOKUP($AL962,Sheet2!$C$1:$D$66,2,FALSE)</f>
        <v>10421.222</v>
      </c>
    </row>
    <row r="963" spans="1:39" x14ac:dyDescent="0.25">
      <c r="A963" s="1">
        <v>42527</v>
      </c>
      <c r="B963" s="2">
        <v>18806</v>
      </c>
      <c r="C963" s="3">
        <v>0</v>
      </c>
      <c r="D963" s="4">
        <v>5</v>
      </c>
      <c r="E963" s="5" t="s">
        <v>76</v>
      </c>
      <c r="F963" s="6">
        <v>3323.76</v>
      </c>
      <c r="G963" s="7" t="s">
        <v>22</v>
      </c>
      <c r="H963" s="8" t="s">
        <v>23</v>
      </c>
      <c r="I963" s="9">
        <v>205.458</v>
      </c>
      <c r="J963" s="6">
        <v>0</v>
      </c>
      <c r="K963" s="6">
        <v>476.65</v>
      </c>
      <c r="L963" s="6">
        <v>5958.3</v>
      </c>
      <c r="M963" s="6">
        <v>6434.95</v>
      </c>
      <c r="N963" s="10" t="s">
        <v>80</v>
      </c>
      <c r="O963" s="10" t="s">
        <v>163</v>
      </c>
      <c r="P963" s="11" t="s">
        <v>32</v>
      </c>
      <c r="Q963" s="11" t="s">
        <v>73</v>
      </c>
      <c r="R963" s="1">
        <v>42370</v>
      </c>
      <c r="S963" s="1">
        <v>42593</v>
      </c>
      <c r="T963" s="12" t="s">
        <v>25</v>
      </c>
      <c r="U963" s="13" t="s">
        <v>391</v>
      </c>
      <c r="V963" s="13" t="s">
        <v>136</v>
      </c>
      <c r="W963" t="s">
        <v>213</v>
      </c>
      <c r="X963" s="16" t="str">
        <f t="shared" si="194"/>
        <v xml:space="preserve">Mindshare (Switzerland) - CHE - VOLVO - 2016_XC_90_Twin_Engine - </v>
      </c>
      <c r="Y963" s="17" t="s">
        <v>410</v>
      </c>
      <c r="Z963" s="16" t="str">
        <f t="shared" si="195"/>
        <v>Mindshare (Switzerland)</v>
      </c>
      <c r="AA963" s="16" t="str">
        <f t="shared" si="196"/>
        <v>Mindshare (Switzerland) - CHE - VOLVO</v>
      </c>
      <c r="AB963" s="16" t="str">
        <f t="shared" si="197"/>
        <v>Xaxis TV_XAXIS-XT-ROLLS-F</v>
      </c>
      <c r="AC963" s="16" t="str">
        <f>VLOOKUP($U963,Sheet3!$A$1:$D$438,3,FALSE)</f>
        <v>20.04.2016</v>
      </c>
      <c r="AD963" s="16" t="str">
        <f>VLOOKUP($U963,Sheet3!$A$1:$D$438,4,FALSE)</f>
        <v>05.06.2016</v>
      </c>
      <c r="AE963" s="20" t="str">
        <f t="shared" si="198"/>
        <v>Xaxis TV_XAXIS-XT-ROLLS-F_Mai 2016</v>
      </c>
      <c r="AF963" s="20" t="s">
        <v>816</v>
      </c>
      <c r="AG963" s="20" t="str">
        <f t="shared" si="199"/>
        <v>Xaxis TV</v>
      </c>
      <c r="AH963" s="20" t="s">
        <v>420</v>
      </c>
      <c r="AI963" s="21">
        <f t="shared" si="191"/>
        <v>29.000087609146398</v>
      </c>
      <c r="AJ963" s="21">
        <f t="shared" si="192"/>
        <v>5958.3</v>
      </c>
      <c r="AK963" s="22">
        <f t="shared" si="193"/>
        <v>205458</v>
      </c>
      <c r="AL963" s="20" t="s">
        <v>691</v>
      </c>
      <c r="AM963" s="20">
        <f>$AJ963*VLOOKUP($AL963,Sheet2!$C$1:$D$66,2,FALSE)</f>
        <v>2919.567</v>
      </c>
    </row>
    <row r="964" spans="1:39" x14ac:dyDescent="0.25">
      <c r="A964" s="1">
        <v>42527</v>
      </c>
      <c r="B964" s="2">
        <v>18806</v>
      </c>
      <c r="C964" s="3">
        <v>0</v>
      </c>
      <c r="D964" s="4">
        <v>6</v>
      </c>
      <c r="E964" s="5" t="s">
        <v>77</v>
      </c>
      <c r="F964" s="6">
        <v>857.05</v>
      </c>
      <c r="G964" s="7" t="s">
        <v>22</v>
      </c>
      <c r="H964" s="8" t="s">
        <v>23</v>
      </c>
      <c r="I964" s="9">
        <v>52.500999999999998</v>
      </c>
      <c r="J964" s="6">
        <v>0</v>
      </c>
      <c r="K964" s="6">
        <v>121.8</v>
      </c>
      <c r="L964" s="6">
        <v>1522.55</v>
      </c>
      <c r="M964" s="6">
        <v>1644.35</v>
      </c>
      <c r="N964" s="10" t="s">
        <v>80</v>
      </c>
      <c r="O964" s="10" t="s">
        <v>163</v>
      </c>
      <c r="P964" s="11" t="s">
        <v>32</v>
      </c>
      <c r="Q964" s="11" t="s">
        <v>73</v>
      </c>
      <c r="R964" s="1">
        <v>42370</v>
      </c>
      <c r="S964" s="1">
        <v>42593</v>
      </c>
      <c r="T964" s="12" t="s">
        <v>25</v>
      </c>
      <c r="U964" s="13" t="s">
        <v>391</v>
      </c>
      <c r="V964" s="13" t="s">
        <v>136</v>
      </c>
      <c r="W964" t="s">
        <v>213</v>
      </c>
      <c r="X964" s="16" t="str">
        <f t="shared" si="194"/>
        <v xml:space="preserve">Mindshare (Switzerland) - CHE - VOLVO - 2016_XC_90_Twin_Engine - </v>
      </c>
      <c r="Y964" s="17" t="s">
        <v>410</v>
      </c>
      <c r="Z964" s="16" t="str">
        <f t="shared" si="195"/>
        <v>Mindshare (Switzerland)</v>
      </c>
      <c r="AA964" s="16" t="str">
        <f t="shared" si="196"/>
        <v>Mindshare (Switzerland) - CHE - VOLVO</v>
      </c>
      <c r="AB964" s="16" t="str">
        <f t="shared" si="197"/>
        <v>Xaxis TV_XAXIS-XT-ROLLS-I</v>
      </c>
      <c r="AC964" s="16" t="str">
        <f>VLOOKUP($U964,Sheet3!$A$1:$D$438,3,FALSE)</f>
        <v>20.04.2016</v>
      </c>
      <c r="AD964" s="16" t="str">
        <f>VLOOKUP($U964,Sheet3!$A$1:$D$438,4,FALSE)</f>
        <v>05.06.2016</v>
      </c>
      <c r="AE964" s="20" t="str">
        <f t="shared" si="198"/>
        <v>Xaxis TV_XAXIS-XT-ROLLS-I_Mai 2016</v>
      </c>
      <c r="AF964" s="20" t="s">
        <v>816</v>
      </c>
      <c r="AG964" s="20" t="str">
        <f t="shared" si="199"/>
        <v>Xaxis TV</v>
      </c>
      <c r="AH964" s="20" t="s">
        <v>420</v>
      </c>
      <c r="AI964" s="21">
        <f t="shared" si="191"/>
        <v>29.000399992381098</v>
      </c>
      <c r="AJ964" s="21">
        <f t="shared" si="192"/>
        <v>1522.55</v>
      </c>
      <c r="AK964" s="22">
        <f t="shared" si="193"/>
        <v>52501</v>
      </c>
      <c r="AL964" s="20" t="s">
        <v>691</v>
      </c>
      <c r="AM964" s="20">
        <f>$AJ964*VLOOKUP($AL964,Sheet2!$C$1:$D$66,2,FALSE)</f>
        <v>746.04949999999997</v>
      </c>
    </row>
    <row r="965" spans="1:39" x14ac:dyDescent="0.25">
      <c r="A965" s="1">
        <v>42527</v>
      </c>
      <c r="B965" s="2">
        <v>18807</v>
      </c>
      <c r="C965" s="3">
        <v>0</v>
      </c>
      <c r="D965" s="4">
        <v>1</v>
      </c>
      <c r="E965" s="5" t="s">
        <v>72</v>
      </c>
      <c r="F965" s="6">
        <v>4549.79</v>
      </c>
      <c r="G965" s="7" t="s">
        <v>22</v>
      </c>
      <c r="H965" s="8" t="s">
        <v>23</v>
      </c>
      <c r="I965" s="9">
        <v>269.13900000000001</v>
      </c>
      <c r="J965" s="6">
        <v>0</v>
      </c>
      <c r="K965" s="6">
        <v>624.4</v>
      </c>
      <c r="L965" s="6">
        <v>7805.05</v>
      </c>
      <c r="M965" s="6">
        <v>8429.4500000000007</v>
      </c>
      <c r="N965" s="10" t="s">
        <v>67</v>
      </c>
      <c r="O965" s="10" t="s">
        <v>160</v>
      </c>
      <c r="P965" s="11" t="s">
        <v>32</v>
      </c>
      <c r="Q965" s="11" t="s">
        <v>73</v>
      </c>
      <c r="R965" s="1">
        <v>42370</v>
      </c>
      <c r="S965" s="1">
        <v>42593</v>
      </c>
      <c r="T965" s="12" t="s">
        <v>25</v>
      </c>
      <c r="U965" s="13" t="s">
        <v>335</v>
      </c>
      <c r="V965" s="13" t="s">
        <v>136</v>
      </c>
      <c r="W965" t="s">
        <v>168</v>
      </c>
      <c r="X965" s="16" t="str">
        <f t="shared" si="194"/>
        <v xml:space="preserve">Maxus (Switzerland) - CHE - Fiat Group - 2016_Alfa_Romeo_Guilietta_April - </v>
      </c>
      <c r="Y965" s="17" t="s">
        <v>410</v>
      </c>
      <c r="Z965" s="16" t="str">
        <f t="shared" si="195"/>
        <v>Maxus (Switzerland)</v>
      </c>
      <c r="AA965" s="16" t="str">
        <f t="shared" si="196"/>
        <v>Maxus (Switzerland) - CHE - Fiat Group</v>
      </c>
      <c r="AB965" s="16" t="str">
        <f t="shared" si="197"/>
        <v>Xaxis TV_XAXIS-XT-ROLLS-D</v>
      </c>
      <c r="AC965" s="16" t="str">
        <f>VLOOKUP($U965,Sheet3!$A$1:$D$438,3,FALSE)</f>
        <v>04.04.2016</v>
      </c>
      <c r="AD965" s="16" t="str">
        <f>VLOOKUP($U965,Sheet3!$A$1:$D$438,4,FALSE)</f>
        <v>17.04.2016</v>
      </c>
      <c r="AE965" s="20" t="str">
        <f t="shared" si="198"/>
        <v>Xaxis TV_XAXIS-XT-ROLLS-D_Mai 2016</v>
      </c>
      <c r="AF965" s="20" t="s">
        <v>816</v>
      </c>
      <c r="AG965" s="20" t="str">
        <f t="shared" si="199"/>
        <v>Xaxis TV</v>
      </c>
      <c r="AH965" s="20" t="s">
        <v>420</v>
      </c>
      <c r="AI965" s="21">
        <f t="shared" si="191"/>
        <v>29.00007059549155</v>
      </c>
      <c r="AJ965" s="21">
        <f t="shared" si="192"/>
        <v>7805.05</v>
      </c>
      <c r="AK965" s="22">
        <f t="shared" si="193"/>
        <v>269139</v>
      </c>
      <c r="AL965" s="20" t="s">
        <v>691</v>
      </c>
      <c r="AM965" s="20">
        <f>$AJ965*VLOOKUP($AL965,Sheet2!$C$1:$D$66,2,FALSE)</f>
        <v>3824.4744999999998</v>
      </c>
    </row>
    <row r="966" spans="1:39" x14ac:dyDescent="0.25">
      <c r="A966" s="1">
        <v>42527</v>
      </c>
      <c r="B966" s="2">
        <v>18807</v>
      </c>
      <c r="C966" s="3">
        <v>0</v>
      </c>
      <c r="D966" s="4">
        <v>2</v>
      </c>
      <c r="E966" s="5" t="s">
        <v>76</v>
      </c>
      <c r="F966" s="6">
        <v>1083.83</v>
      </c>
      <c r="G966" s="7" t="s">
        <v>22</v>
      </c>
      <c r="H966" s="8" t="s">
        <v>23</v>
      </c>
      <c r="I966" s="9">
        <v>66.997</v>
      </c>
      <c r="J966" s="6">
        <v>0</v>
      </c>
      <c r="K966" s="6">
        <v>155.44999999999999</v>
      </c>
      <c r="L966" s="6">
        <v>1942.9</v>
      </c>
      <c r="M966" s="6">
        <v>2098.35</v>
      </c>
      <c r="N966" s="10" t="s">
        <v>67</v>
      </c>
      <c r="O966" s="10" t="s">
        <v>160</v>
      </c>
      <c r="P966" s="11" t="s">
        <v>32</v>
      </c>
      <c r="Q966" s="11" t="s">
        <v>73</v>
      </c>
      <c r="R966" s="1">
        <v>42370</v>
      </c>
      <c r="S966" s="1">
        <v>42593</v>
      </c>
      <c r="T966" s="12" t="s">
        <v>25</v>
      </c>
      <c r="U966" s="13" t="s">
        <v>335</v>
      </c>
      <c r="V966" s="13" t="s">
        <v>136</v>
      </c>
      <c r="W966" t="s">
        <v>168</v>
      </c>
      <c r="X966" s="16" t="str">
        <f t="shared" si="194"/>
        <v xml:space="preserve">Maxus (Switzerland) - CHE - Fiat Group - 2016_Alfa_Romeo_Guilietta_April - </v>
      </c>
      <c r="Y966" s="17" t="s">
        <v>410</v>
      </c>
      <c r="Z966" s="16" t="str">
        <f t="shared" si="195"/>
        <v>Maxus (Switzerland)</v>
      </c>
      <c r="AA966" s="16" t="str">
        <f t="shared" si="196"/>
        <v>Maxus (Switzerland) - CHE - Fiat Group</v>
      </c>
      <c r="AB966" s="16" t="str">
        <f t="shared" si="197"/>
        <v>Xaxis TV_XAXIS-XT-ROLLS-F</v>
      </c>
      <c r="AC966" s="16" t="str">
        <f>VLOOKUP($U966,Sheet3!$A$1:$D$438,3,FALSE)</f>
        <v>04.04.2016</v>
      </c>
      <c r="AD966" s="16" t="str">
        <f>VLOOKUP($U966,Sheet3!$A$1:$D$438,4,FALSE)</f>
        <v>17.04.2016</v>
      </c>
      <c r="AE966" s="20" t="str">
        <f t="shared" si="198"/>
        <v>Xaxis TV_XAXIS-XT-ROLLS-F_Mai 2016</v>
      </c>
      <c r="AF966" s="20" t="s">
        <v>816</v>
      </c>
      <c r="AG966" s="20" t="str">
        <f t="shared" si="199"/>
        <v>Xaxis TV</v>
      </c>
      <c r="AH966" s="20" t="s">
        <v>420</v>
      </c>
      <c r="AI966" s="21">
        <f t="shared" si="191"/>
        <v>28.999805961460964</v>
      </c>
      <c r="AJ966" s="21">
        <f t="shared" si="192"/>
        <v>1942.9</v>
      </c>
      <c r="AK966" s="22">
        <f t="shared" si="193"/>
        <v>66997</v>
      </c>
      <c r="AL966" s="20" t="s">
        <v>691</v>
      </c>
      <c r="AM966" s="20">
        <f>$AJ966*VLOOKUP($AL966,Sheet2!$C$1:$D$66,2,FALSE)</f>
        <v>952.02100000000007</v>
      </c>
    </row>
    <row r="967" spans="1:39" x14ac:dyDescent="0.25">
      <c r="A967" s="1">
        <v>42527</v>
      </c>
      <c r="B967" s="2">
        <v>18807</v>
      </c>
      <c r="C967" s="3">
        <v>0</v>
      </c>
      <c r="D967" s="4">
        <v>3</v>
      </c>
      <c r="E967" s="5" t="s">
        <v>77</v>
      </c>
      <c r="F967" s="6">
        <v>254.06</v>
      </c>
      <c r="G967" s="7" t="s">
        <v>22</v>
      </c>
      <c r="H967" s="8" t="s">
        <v>23</v>
      </c>
      <c r="I967" s="9">
        <v>15.563000000000001</v>
      </c>
      <c r="J967" s="6">
        <v>0</v>
      </c>
      <c r="K967" s="6">
        <v>36.1</v>
      </c>
      <c r="L967" s="6">
        <v>451.35</v>
      </c>
      <c r="M967" s="6">
        <v>487.45</v>
      </c>
      <c r="N967" s="10" t="s">
        <v>67</v>
      </c>
      <c r="O967" s="10" t="s">
        <v>160</v>
      </c>
      <c r="P967" s="11" t="s">
        <v>32</v>
      </c>
      <c r="Q967" s="11" t="s">
        <v>73</v>
      </c>
      <c r="R967" s="1">
        <v>42370</v>
      </c>
      <c r="S967" s="1">
        <v>42593</v>
      </c>
      <c r="T967" s="12" t="s">
        <v>25</v>
      </c>
      <c r="U967" s="13" t="s">
        <v>335</v>
      </c>
      <c r="V967" s="13" t="s">
        <v>136</v>
      </c>
      <c r="W967" t="s">
        <v>168</v>
      </c>
      <c r="X967" s="16" t="str">
        <f t="shared" si="194"/>
        <v xml:space="preserve">Maxus (Switzerland) - CHE - Fiat Group - 2016_Alfa_Romeo_Guilietta_April - </v>
      </c>
      <c r="Y967" s="17" t="s">
        <v>410</v>
      </c>
      <c r="Z967" s="16" t="str">
        <f t="shared" si="195"/>
        <v>Maxus (Switzerland)</v>
      </c>
      <c r="AA967" s="16" t="str">
        <f t="shared" si="196"/>
        <v>Maxus (Switzerland) - CHE - Fiat Group</v>
      </c>
      <c r="AB967" s="16" t="str">
        <f t="shared" si="197"/>
        <v>Xaxis TV_XAXIS-XT-ROLLS-I</v>
      </c>
      <c r="AC967" s="16" t="str">
        <f>VLOOKUP($U967,Sheet3!$A$1:$D$438,3,FALSE)</f>
        <v>04.04.2016</v>
      </c>
      <c r="AD967" s="16" t="str">
        <f>VLOOKUP($U967,Sheet3!$A$1:$D$438,4,FALSE)</f>
        <v>17.04.2016</v>
      </c>
      <c r="AE967" s="20" t="str">
        <f t="shared" si="198"/>
        <v>Xaxis TV_XAXIS-XT-ROLLS-I_Mai 2016</v>
      </c>
      <c r="AF967" s="20" t="s">
        <v>816</v>
      </c>
      <c r="AG967" s="20" t="str">
        <f t="shared" si="199"/>
        <v>Xaxis TV</v>
      </c>
      <c r="AH967" s="20" t="s">
        <v>420</v>
      </c>
      <c r="AI967" s="21">
        <f t="shared" si="191"/>
        <v>29.001477864165008</v>
      </c>
      <c r="AJ967" s="21">
        <f t="shared" si="192"/>
        <v>451.35</v>
      </c>
      <c r="AK967" s="22">
        <f t="shared" si="193"/>
        <v>15563</v>
      </c>
      <c r="AL967" s="20" t="s">
        <v>691</v>
      </c>
      <c r="AM967" s="20">
        <f>$AJ967*VLOOKUP($AL967,Sheet2!$C$1:$D$66,2,FALSE)</f>
        <v>221.16150000000002</v>
      </c>
    </row>
    <row r="968" spans="1:39" x14ac:dyDescent="0.25">
      <c r="A968" s="1">
        <v>42527</v>
      </c>
      <c r="B968" s="2">
        <v>18808</v>
      </c>
      <c r="C968" s="3">
        <v>0</v>
      </c>
      <c r="D968" s="4">
        <v>1</v>
      </c>
      <c r="E968" s="5" t="s">
        <v>65</v>
      </c>
      <c r="F968" s="6">
        <v>1363.26</v>
      </c>
      <c r="G968" s="7" t="s">
        <v>22</v>
      </c>
      <c r="H968" s="8" t="s">
        <v>23</v>
      </c>
      <c r="I968" s="9">
        <v>183.92400000000001</v>
      </c>
      <c r="J968" s="6">
        <v>0</v>
      </c>
      <c r="K968" s="6">
        <v>353.15</v>
      </c>
      <c r="L968" s="6">
        <v>4414.1499999999996</v>
      </c>
      <c r="M968" s="6">
        <v>4767.3</v>
      </c>
      <c r="N968" s="10" t="s">
        <v>67</v>
      </c>
      <c r="O968" s="10" t="s">
        <v>160</v>
      </c>
      <c r="P968" s="11" t="s">
        <v>32</v>
      </c>
      <c r="Q968" s="11" t="s">
        <v>52</v>
      </c>
      <c r="R968" s="1">
        <v>42370</v>
      </c>
      <c r="S968" s="1">
        <v>42593</v>
      </c>
      <c r="T968" s="12" t="s">
        <v>25</v>
      </c>
      <c r="U968" s="13" t="s">
        <v>318</v>
      </c>
      <c r="V968" s="13" t="s">
        <v>136</v>
      </c>
      <c r="W968" t="s">
        <v>168</v>
      </c>
      <c r="X968" s="16" t="str">
        <f t="shared" si="194"/>
        <v xml:space="preserve">Maxus (Switzerland) - CHE - Fiat Group - 2016_Alfa_Guilietta_April - </v>
      </c>
      <c r="Y968" s="17" t="s">
        <v>410</v>
      </c>
      <c r="Z968" s="16" t="str">
        <f t="shared" si="195"/>
        <v>Maxus (Switzerland)</v>
      </c>
      <c r="AA968" s="16" t="str">
        <f t="shared" si="196"/>
        <v>Maxus (Switzerland) - CHE - Fiat Group</v>
      </c>
      <c r="AB968" s="16" t="str">
        <f t="shared" si="197"/>
        <v>Xaxis Premium_XAXIS-XP-WB-D</v>
      </c>
      <c r="AC968" s="16" t="str">
        <f>VLOOKUP($U968,Sheet3!$A$1:$D$438,3,FALSE)</f>
        <v>11.04.2016</v>
      </c>
      <c r="AD968" s="16" t="str">
        <f>VLOOKUP($U968,Sheet3!$A$1:$D$438,4,FALSE)</f>
        <v>08.05.2016</v>
      </c>
      <c r="AE968" s="20" t="str">
        <f t="shared" si="198"/>
        <v>Xaxis Premium_XAXIS-XP-WB-D_Mai 2016</v>
      </c>
      <c r="AF968" s="20" t="s">
        <v>415</v>
      </c>
      <c r="AG968" s="20" t="str">
        <f t="shared" si="199"/>
        <v>Xaxis Premium</v>
      </c>
      <c r="AH968" s="20" t="s">
        <v>420</v>
      </c>
      <c r="AI968" s="21">
        <f t="shared" si="191"/>
        <v>23.999858637263216</v>
      </c>
      <c r="AJ968" s="21">
        <f t="shared" si="192"/>
        <v>4414.1499999999996</v>
      </c>
      <c r="AK968" s="22">
        <f t="shared" si="193"/>
        <v>183924</v>
      </c>
      <c r="AL968" s="20" t="s">
        <v>687</v>
      </c>
      <c r="AM968" s="20">
        <f>$AJ968*VLOOKUP($AL968,Sheet2!$C$1:$D$66,2,FALSE)</f>
        <v>1845.2229584819145</v>
      </c>
    </row>
    <row r="969" spans="1:39" x14ac:dyDescent="0.25">
      <c r="A969" s="1">
        <v>42527</v>
      </c>
      <c r="B969" s="2">
        <v>18808</v>
      </c>
      <c r="C969" s="3">
        <v>0</v>
      </c>
      <c r="D969" s="4">
        <v>2</v>
      </c>
      <c r="E969" s="5" t="s">
        <v>69</v>
      </c>
      <c r="F969" s="6">
        <v>355.33</v>
      </c>
      <c r="G969" s="7" t="s">
        <v>22</v>
      </c>
      <c r="H969" s="8" t="s">
        <v>23</v>
      </c>
      <c r="I969" s="9">
        <v>59.073</v>
      </c>
      <c r="J969" s="6">
        <v>0</v>
      </c>
      <c r="K969" s="6">
        <v>113.4</v>
      </c>
      <c r="L969" s="6">
        <v>1417.75</v>
      </c>
      <c r="M969" s="6">
        <v>1531.15</v>
      </c>
      <c r="N969" s="10" t="s">
        <v>67</v>
      </c>
      <c r="O969" s="10" t="s">
        <v>160</v>
      </c>
      <c r="P969" s="11" t="s">
        <v>32</v>
      </c>
      <c r="Q969" s="11" t="s">
        <v>52</v>
      </c>
      <c r="R969" s="1">
        <v>42370</v>
      </c>
      <c r="S969" s="1">
        <v>42593</v>
      </c>
      <c r="T969" s="12" t="s">
        <v>25</v>
      </c>
      <c r="U969" s="13" t="s">
        <v>318</v>
      </c>
      <c r="V969" s="13" t="s">
        <v>136</v>
      </c>
      <c r="W969" t="s">
        <v>168</v>
      </c>
      <c r="X969" s="16" t="str">
        <f t="shared" si="194"/>
        <v xml:space="preserve">Maxus (Switzerland) - CHE - Fiat Group - 2016_Alfa_Guilietta_April - </v>
      </c>
      <c r="Y969" s="17" t="s">
        <v>410</v>
      </c>
      <c r="Z969" s="16" t="str">
        <f t="shared" si="195"/>
        <v>Maxus (Switzerland)</v>
      </c>
      <c r="AA969" s="16" t="str">
        <f t="shared" si="196"/>
        <v>Maxus (Switzerland) - CHE - Fiat Group</v>
      </c>
      <c r="AB969" s="16" t="str">
        <f t="shared" si="197"/>
        <v>Xaxis Premium_XAXIS-XP-WB-F</v>
      </c>
      <c r="AC969" s="16" t="str">
        <f>VLOOKUP($U969,Sheet3!$A$1:$D$438,3,FALSE)</f>
        <v>11.04.2016</v>
      </c>
      <c r="AD969" s="16" t="str">
        <f>VLOOKUP($U969,Sheet3!$A$1:$D$438,4,FALSE)</f>
        <v>08.05.2016</v>
      </c>
      <c r="AE969" s="20" t="str">
        <f t="shared" si="198"/>
        <v>Xaxis Premium_XAXIS-XP-WB-F_Mai 2016</v>
      </c>
      <c r="AF969" s="20" t="s">
        <v>415</v>
      </c>
      <c r="AG969" s="20" t="str">
        <f t="shared" si="199"/>
        <v>Xaxis Premium</v>
      </c>
      <c r="AH969" s="20" t="s">
        <v>420</v>
      </c>
      <c r="AI969" s="21">
        <f t="shared" si="191"/>
        <v>23.999966143585056</v>
      </c>
      <c r="AJ969" s="21">
        <f t="shared" si="192"/>
        <v>1417.75</v>
      </c>
      <c r="AK969" s="22">
        <f t="shared" si="193"/>
        <v>59073</v>
      </c>
      <c r="AL969" s="20" t="s">
        <v>687</v>
      </c>
      <c r="AM969" s="20">
        <f>$AJ969*VLOOKUP($AL969,Sheet2!$C$1:$D$66,2,FALSE)</f>
        <v>592.6542707854818</v>
      </c>
    </row>
    <row r="970" spans="1:39" x14ac:dyDescent="0.25">
      <c r="A970" s="1">
        <v>42527</v>
      </c>
      <c r="B970" s="2">
        <v>18808</v>
      </c>
      <c r="C970" s="3">
        <v>0</v>
      </c>
      <c r="D970" s="4">
        <v>3</v>
      </c>
      <c r="E970" s="5" t="s">
        <v>70</v>
      </c>
      <c r="F970" s="6">
        <v>10.52</v>
      </c>
      <c r="G970" s="7" t="s">
        <v>22</v>
      </c>
      <c r="H970" s="8" t="s">
        <v>23</v>
      </c>
      <c r="I970" s="9">
        <v>1.8560000000000001</v>
      </c>
      <c r="J970" s="6">
        <v>0</v>
      </c>
      <c r="K970" s="6">
        <v>3.55</v>
      </c>
      <c r="L970" s="6">
        <v>44.55</v>
      </c>
      <c r="M970" s="6">
        <v>48.1</v>
      </c>
      <c r="N970" s="10" t="s">
        <v>67</v>
      </c>
      <c r="O970" s="10" t="s">
        <v>160</v>
      </c>
      <c r="P970" s="11" t="s">
        <v>32</v>
      </c>
      <c r="Q970" s="11" t="s">
        <v>52</v>
      </c>
      <c r="R970" s="1">
        <v>42370</v>
      </c>
      <c r="S970" s="1">
        <v>42593</v>
      </c>
      <c r="T970" s="12" t="s">
        <v>25</v>
      </c>
      <c r="U970" s="13" t="s">
        <v>318</v>
      </c>
      <c r="V970" s="13" t="s">
        <v>136</v>
      </c>
      <c r="W970" t="s">
        <v>168</v>
      </c>
      <c r="X970" s="16" t="str">
        <f t="shared" si="194"/>
        <v xml:space="preserve">Maxus (Switzerland) - CHE - Fiat Group - 2016_Alfa_Guilietta_April - </v>
      </c>
      <c r="Y970" s="17" t="s">
        <v>410</v>
      </c>
      <c r="Z970" s="16" t="str">
        <f t="shared" si="195"/>
        <v>Maxus (Switzerland)</v>
      </c>
      <c r="AA970" s="16" t="str">
        <f t="shared" si="196"/>
        <v>Maxus (Switzerland) - CHE - Fiat Group</v>
      </c>
      <c r="AB970" s="16" t="str">
        <f t="shared" si="197"/>
        <v>Xaxis Premium_XAXIS-XP-WB-I</v>
      </c>
      <c r="AC970" s="16" t="str">
        <f>VLOOKUP($U970,Sheet3!$A$1:$D$438,3,FALSE)</f>
        <v>11.04.2016</v>
      </c>
      <c r="AD970" s="16" t="str">
        <f>VLOOKUP($U970,Sheet3!$A$1:$D$438,4,FALSE)</f>
        <v>08.05.2016</v>
      </c>
      <c r="AE970" s="20" t="str">
        <f t="shared" si="198"/>
        <v>Xaxis Premium_XAXIS-XP-WB-I_Mai 2016</v>
      </c>
      <c r="AF970" s="20" t="s">
        <v>415</v>
      </c>
      <c r="AG970" s="20" t="str">
        <f t="shared" si="199"/>
        <v>Xaxis Premium</v>
      </c>
      <c r="AH970" s="20" t="s">
        <v>420</v>
      </c>
      <c r="AI970" s="21">
        <f t="shared" si="191"/>
        <v>24.003232758620687</v>
      </c>
      <c r="AJ970" s="21">
        <f t="shared" si="192"/>
        <v>44.55</v>
      </c>
      <c r="AK970" s="22">
        <f t="shared" si="193"/>
        <v>1856</v>
      </c>
      <c r="AL970" s="20" t="s">
        <v>687</v>
      </c>
      <c r="AM970" s="20">
        <f>$AJ970*VLOOKUP($AL970,Sheet2!$C$1:$D$66,2,FALSE)</f>
        <v>18.622992603416126</v>
      </c>
    </row>
    <row r="971" spans="1:39" x14ac:dyDescent="0.25">
      <c r="A971" s="1">
        <v>42527</v>
      </c>
      <c r="B971" s="2">
        <v>18808</v>
      </c>
      <c r="C971" s="3">
        <v>0</v>
      </c>
      <c r="D971" s="4">
        <v>4</v>
      </c>
      <c r="E971" s="5" t="s">
        <v>72</v>
      </c>
      <c r="F971" s="6">
        <v>1562.93</v>
      </c>
      <c r="G971" s="7" t="s">
        <v>22</v>
      </c>
      <c r="H971" s="8" t="s">
        <v>23</v>
      </c>
      <c r="I971" s="9">
        <v>92.453999999999994</v>
      </c>
      <c r="J971" s="6">
        <v>0</v>
      </c>
      <c r="K971" s="6">
        <v>214.5</v>
      </c>
      <c r="L971" s="6">
        <v>2681.15</v>
      </c>
      <c r="M971" s="6">
        <v>2895.65</v>
      </c>
      <c r="N971" s="10" t="s">
        <v>67</v>
      </c>
      <c r="O971" s="10" t="s">
        <v>160</v>
      </c>
      <c r="P971" s="11" t="s">
        <v>32</v>
      </c>
      <c r="Q971" s="11" t="s">
        <v>73</v>
      </c>
      <c r="R971" s="1">
        <v>42370</v>
      </c>
      <c r="S971" s="1">
        <v>42593</v>
      </c>
      <c r="T971" s="12" t="s">
        <v>25</v>
      </c>
      <c r="U971" s="13" t="s">
        <v>318</v>
      </c>
      <c r="V971" s="13" t="s">
        <v>136</v>
      </c>
      <c r="W971" t="s">
        <v>168</v>
      </c>
      <c r="X971" s="16" t="str">
        <f t="shared" si="194"/>
        <v xml:space="preserve">Maxus (Switzerland) - CHE - Fiat Group - 2016_Alfa_Guilietta_April - </v>
      </c>
      <c r="Y971" s="17" t="s">
        <v>410</v>
      </c>
      <c r="Z971" s="16" t="str">
        <f t="shared" si="195"/>
        <v>Maxus (Switzerland)</v>
      </c>
      <c r="AA971" s="16" t="str">
        <f t="shared" si="196"/>
        <v>Maxus (Switzerland) - CHE - Fiat Group</v>
      </c>
      <c r="AB971" s="16" t="str">
        <f t="shared" si="197"/>
        <v>Xaxis TV_XAXIS-XT-ROLLS-D</v>
      </c>
      <c r="AC971" s="16" t="str">
        <f>VLOOKUP($U971,Sheet3!$A$1:$D$438,3,FALSE)</f>
        <v>11.04.2016</v>
      </c>
      <c r="AD971" s="16" t="str">
        <f>VLOOKUP($U971,Sheet3!$A$1:$D$438,4,FALSE)</f>
        <v>08.05.2016</v>
      </c>
      <c r="AE971" s="20" t="str">
        <f t="shared" si="198"/>
        <v>Xaxis TV_XAXIS-XT-ROLLS-D_Mai 2016</v>
      </c>
      <c r="AF971" s="20" t="s">
        <v>816</v>
      </c>
      <c r="AG971" s="20" t="str">
        <f t="shared" si="199"/>
        <v>Xaxis TV</v>
      </c>
      <c r="AH971" s="20" t="s">
        <v>420</v>
      </c>
      <c r="AI971" s="21">
        <f t="shared" si="191"/>
        <v>28.999826940965239</v>
      </c>
      <c r="AJ971" s="21">
        <f t="shared" si="192"/>
        <v>2681.15</v>
      </c>
      <c r="AK971" s="22">
        <f t="shared" si="193"/>
        <v>92454</v>
      </c>
      <c r="AL971" s="20" t="s">
        <v>691</v>
      </c>
      <c r="AM971" s="20">
        <f>$AJ971*VLOOKUP($AL971,Sheet2!$C$1:$D$66,2,FALSE)</f>
        <v>1313.7635</v>
      </c>
    </row>
    <row r="972" spans="1:39" x14ac:dyDescent="0.25">
      <c r="A972" s="1">
        <v>42527</v>
      </c>
      <c r="B972" s="2">
        <v>18808</v>
      </c>
      <c r="C972" s="3">
        <v>0</v>
      </c>
      <c r="D972" s="4">
        <v>5</v>
      </c>
      <c r="E972" s="5" t="s">
        <v>76</v>
      </c>
      <c r="F972" s="6">
        <v>52.19</v>
      </c>
      <c r="G972" s="7" t="s">
        <v>22</v>
      </c>
      <c r="H972" s="8" t="s">
        <v>23</v>
      </c>
      <c r="I972" s="9">
        <v>3.226</v>
      </c>
      <c r="J972" s="6">
        <v>0</v>
      </c>
      <c r="K972" s="6">
        <v>7.5</v>
      </c>
      <c r="L972" s="6">
        <v>93.55</v>
      </c>
      <c r="M972" s="6">
        <v>101.05</v>
      </c>
      <c r="N972" s="10" t="s">
        <v>67</v>
      </c>
      <c r="O972" s="10" t="s">
        <v>160</v>
      </c>
      <c r="P972" s="11" t="s">
        <v>32</v>
      </c>
      <c r="Q972" s="11" t="s">
        <v>73</v>
      </c>
      <c r="R972" s="1">
        <v>42370</v>
      </c>
      <c r="S972" s="1">
        <v>42593</v>
      </c>
      <c r="T972" s="12" t="s">
        <v>25</v>
      </c>
      <c r="U972" s="13" t="s">
        <v>318</v>
      </c>
      <c r="V972" s="13" t="s">
        <v>136</v>
      </c>
      <c r="W972" t="s">
        <v>168</v>
      </c>
      <c r="X972" s="16" t="str">
        <f t="shared" si="194"/>
        <v xml:space="preserve">Maxus (Switzerland) - CHE - Fiat Group - 2016_Alfa_Guilietta_April - </v>
      </c>
      <c r="Y972" s="17" t="s">
        <v>410</v>
      </c>
      <c r="Z972" s="16" t="str">
        <f t="shared" si="195"/>
        <v>Maxus (Switzerland)</v>
      </c>
      <c r="AA972" s="16" t="str">
        <f t="shared" si="196"/>
        <v>Maxus (Switzerland) - CHE - Fiat Group</v>
      </c>
      <c r="AB972" s="16" t="str">
        <f t="shared" si="197"/>
        <v>Xaxis TV_XAXIS-XT-ROLLS-F</v>
      </c>
      <c r="AC972" s="16" t="str">
        <f>VLOOKUP($U972,Sheet3!$A$1:$D$438,3,FALSE)</f>
        <v>11.04.2016</v>
      </c>
      <c r="AD972" s="16" t="str">
        <f>VLOOKUP($U972,Sheet3!$A$1:$D$438,4,FALSE)</f>
        <v>08.05.2016</v>
      </c>
      <c r="AE972" s="20" t="str">
        <f t="shared" si="198"/>
        <v>Xaxis TV_XAXIS-XT-ROLLS-F_Mai 2016</v>
      </c>
      <c r="AF972" s="20" t="s">
        <v>816</v>
      </c>
      <c r="AG972" s="20" t="str">
        <f t="shared" si="199"/>
        <v>Xaxis TV</v>
      </c>
      <c r="AH972" s="20" t="s">
        <v>420</v>
      </c>
      <c r="AI972" s="21">
        <f t="shared" si="191"/>
        <v>28.998760074395538</v>
      </c>
      <c r="AJ972" s="21">
        <f t="shared" si="192"/>
        <v>93.55</v>
      </c>
      <c r="AK972" s="22">
        <f t="shared" si="193"/>
        <v>3226</v>
      </c>
      <c r="AL972" s="20" t="s">
        <v>691</v>
      </c>
      <c r="AM972" s="20">
        <f>$AJ972*VLOOKUP($AL972,Sheet2!$C$1:$D$66,2,FALSE)</f>
        <v>45.839500000000001</v>
      </c>
    </row>
    <row r="973" spans="1:39" x14ac:dyDescent="0.25">
      <c r="A973" s="1">
        <v>42527</v>
      </c>
      <c r="B973" s="2">
        <v>18808</v>
      </c>
      <c r="C973" s="3">
        <v>0</v>
      </c>
      <c r="D973" s="4">
        <v>6</v>
      </c>
      <c r="E973" s="5" t="s">
        <v>77</v>
      </c>
      <c r="F973" s="6">
        <v>609.01</v>
      </c>
      <c r="G973" s="7" t="s">
        <v>22</v>
      </c>
      <c r="H973" s="8" t="s">
        <v>23</v>
      </c>
      <c r="I973" s="9">
        <v>37.307000000000002</v>
      </c>
      <c r="J973" s="6">
        <v>0</v>
      </c>
      <c r="K973" s="6">
        <v>86.55</v>
      </c>
      <c r="L973" s="6">
        <v>1081.9000000000001</v>
      </c>
      <c r="M973" s="6">
        <v>1168.45</v>
      </c>
      <c r="N973" s="10" t="s">
        <v>67</v>
      </c>
      <c r="O973" s="10" t="s">
        <v>160</v>
      </c>
      <c r="P973" s="11" t="s">
        <v>32</v>
      </c>
      <c r="Q973" s="11" t="s">
        <v>73</v>
      </c>
      <c r="R973" s="1">
        <v>42370</v>
      </c>
      <c r="S973" s="1">
        <v>42593</v>
      </c>
      <c r="T973" s="12" t="s">
        <v>25</v>
      </c>
      <c r="U973" s="13" t="s">
        <v>318</v>
      </c>
      <c r="V973" s="13" t="s">
        <v>136</v>
      </c>
      <c r="W973" t="s">
        <v>168</v>
      </c>
      <c r="X973" s="16" t="str">
        <f t="shared" si="194"/>
        <v xml:space="preserve">Maxus (Switzerland) - CHE - Fiat Group - 2016_Alfa_Guilietta_April - </v>
      </c>
      <c r="Y973" s="17" t="s">
        <v>410</v>
      </c>
      <c r="Z973" s="16" t="str">
        <f t="shared" si="195"/>
        <v>Maxus (Switzerland)</v>
      </c>
      <c r="AA973" s="16" t="str">
        <f t="shared" si="196"/>
        <v>Maxus (Switzerland) - CHE - Fiat Group</v>
      </c>
      <c r="AB973" s="16" t="str">
        <f t="shared" si="197"/>
        <v>Xaxis TV_XAXIS-XT-ROLLS-I</v>
      </c>
      <c r="AC973" s="16" t="str">
        <f>VLOOKUP($U973,Sheet3!$A$1:$D$438,3,FALSE)</f>
        <v>11.04.2016</v>
      </c>
      <c r="AD973" s="16" t="str">
        <f>VLOOKUP($U973,Sheet3!$A$1:$D$438,4,FALSE)</f>
        <v>08.05.2016</v>
      </c>
      <c r="AE973" s="20" t="str">
        <f t="shared" si="198"/>
        <v>Xaxis TV_XAXIS-XT-ROLLS-I_Mai 2016</v>
      </c>
      <c r="AF973" s="20" t="s">
        <v>816</v>
      </c>
      <c r="AG973" s="20" t="str">
        <f t="shared" si="199"/>
        <v>Xaxis TV</v>
      </c>
      <c r="AH973" s="20" t="s">
        <v>420</v>
      </c>
      <c r="AI973" s="21">
        <f t="shared" si="191"/>
        <v>28.999919586136652</v>
      </c>
      <c r="AJ973" s="21">
        <f t="shared" si="192"/>
        <v>1081.9000000000001</v>
      </c>
      <c r="AK973" s="22">
        <f t="shared" si="193"/>
        <v>37307</v>
      </c>
      <c r="AL973" s="20" t="s">
        <v>691</v>
      </c>
      <c r="AM973" s="20">
        <f>$AJ973*VLOOKUP($AL973,Sheet2!$C$1:$D$66,2,FALSE)</f>
        <v>530.13100000000009</v>
      </c>
    </row>
    <row r="974" spans="1:39" x14ac:dyDescent="0.25">
      <c r="A974" s="1">
        <v>42527</v>
      </c>
      <c r="B974" s="2">
        <v>18809</v>
      </c>
      <c r="C974" s="3">
        <v>0</v>
      </c>
      <c r="D974" s="4">
        <v>1</v>
      </c>
      <c r="E974" s="5" t="s">
        <v>72</v>
      </c>
      <c r="F974" s="6">
        <v>2887.15</v>
      </c>
      <c r="G974" s="7" t="s">
        <v>22</v>
      </c>
      <c r="H974" s="8" t="s">
        <v>23</v>
      </c>
      <c r="I974" s="9">
        <v>170.78700000000001</v>
      </c>
      <c r="J974" s="6">
        <v>0</v>
      </c>
      <c r="K974" s="6">
        <v>450.9</v>
      </c>
      <c r="L974" s="6">
        <v>5635.95</v>
      </c>
      <c r="M974" s="6">
        <v>6086.85</v>
      </c>
      <c r="N974" s="10" t="s">
        <v>138</v>
      </c>
      <c r="O974" s="10" t="s">
        <v>160</v>
      </c>
      <c r="P974" s="11" t="s">
        <v>32</v>
      </c>
      <c r="Q974" s="11" t="s">
        <v>73</v>
      </c>
      <c r="R974" s="1">
        <v>42370</v>
      </c>
      <c r="S974" s="1">
        <v>42593</v>
      </c>
      <c r="T974" s="12" t="s">
        <v>25</v>
      </c>
      <c r="U974" s="13" t="s">
        <v>243</v>
      </c>
      <c r="V974" s="13" t="s">
        <v>136</v>
      </c>
      <c r="W974" t="s">
        <v>171</v>
      </c>
      <c r="X974" s="16" t="str">
        <f t="shared" si="194"/>
        <v xml:space="preserve">Maxus (Switzerland) - CHE - Essilor - 2016_Varilux_Awareness - </v>
      </c>
      <c r="Y974" s="17" t="s">
        <v>410</v>
      </c>
      <c r="Z974" s="16" t="str">
        <f t="shared" si="195"/>
        <v>Maxus (Switzerland)</v>
      </c>
      <c r="AA974" s="16" t="str">
        <f t="shared" si="196"/>
        <v>Maxus (Switzerland) - CHE - Essilor</v>
      </c>
      <c r="AB974" s="16" t="str">
        <f t="shared" si="197"/>
        <v>Xaxis TV_XAXIS-XT-ROLLS-D</v>
      </c>
      <c r="AC974" s="16" t="str">
        <f>VLOOKUP($U974,Sheet3!$A$1:$D$438,3,FALSE)</f>
        <v>02.05.2016</v>
      </c>
      <c r="AD974" s="16" t="str">
        <f>VLOOKUP($U974,Sheet3!$A$1:$D$438,4,FALSE)</f>
        <v>26.06.2016</v>
      </c>
      <c r="AE974" s="20" t="str">
        <f t="shared" si="198"/>
        <v>Xaxis TV_XAXIS-XT-ROLLS-D_Mai 2016</v>
      </c>
      <c r="AF974" s="20" t="s">
        <v>816</v>
      </c>
      <c r="AG974" s="20" t="str">
        <f t="shared" si="199"/>
        <v>Xaxis TV</v>
      </c>
      <c r="AH974" s="20" t="s">
        <v>420</v>
      </c>
      <c r="AI974" s="21">
        <f t="shared" si="191"/>
        <v>32.999877039821534</v>
      </c>
      <c r="AJ974" s="21">
        <f t="shared" si="192"/>
        <v>5635.95</v>
      </c>
      <c r="AK974" s="22">
        <f t="shared" si="193"/>
        <v>170787</v>
      </c>
      <c r="AL974" s="20" t="s">
        <v>691</v>
      </c>
      <c r="AM974" s="20">
        <f>$AJ974*VLOOKUP($AL974,Sheet2!$C$1:$D$66,2,FALSE)</f>
        <v>2761.6154999999999</v>
      </c>
    </row>
    <row r="975" spans="1:39" x14ac:dyDescent="0.25">
      <c r="A975" s="1">
        <v>42527</v>
      </c>
      <c r="B975" s="2">
        <v>18809</v>
      </c>
      <c r="C975" s="3">
        <v>0</v>
      </c>
      <c r="D975" s="4">
        <v>2</v>
      </c>
      <c r="E975" s="5" t="s">
        <v>76</v>
      </c>
      <c r="F975" s="6">
        <v>1501.58</v>
      </c>
      <c r="G975" s="7" t="s">
        <v>22</v>
      </c>
      <c r="H975" s="8" t="s">
        <v>23</v>
      </c>
      <c r="I975" s="9">
        <v>92.82</v>
      </c>
      <c r="J975" s="6">
        <v>0</v>
      </c>
      <c r="K975" s="6">
        <v>245.05</v>
      </c>
      <c r="L975" s="6">
        <v>3063.05</v>
      </c>
      <c r="M975" s="6">
        <v>3308.1</v>
      </c>
      <c r="N975" s="10" t="s">
        <v>138</v>
      </c>
      <c r="O975" s="10" t="s">
        <v>160</v>
      </c>
      <c r="P975" s="11" t="s">
        <v>32</v>
      </c>
      <c r="Q975" s="11" t="s">
        <v>73</v>
      </c>
      <c r="R975" s="1">
        <v>42370</v>
      </c>
      <c r="S975" s="1">
        <v>42593</v>
      </c>
      <c r="T975" s="12" t="s">
        <v>25</v>
      </c>
      <c r="U975" s="13" t="s">
        <v>243</v>
      </c>
      <c r="V975" s="13" t="s">
        <v>136</v>
      </c>
      <c r="W975" t="s">
        <v>171</v>
      </c>
      <c r="X975" s="16" t="str">
        <f t="shared" si="194"/>
        <v xml:space="preserve">Maxus (Switzerland) - CHE - Essilor - 2016_Varilux_Awareness - </v>
      </c>
      <c r="Y975" s="17" t="s">
        <v>410</v>
      </c>
      <c r="Z975" s="16" t="str">
        <f t="shared" si="195"/>
        <v>Maxus (Switzerland)</v>
      </c>
      <c r="AA975" s="16" t="str">
        <f t="shared" si="196"/>
        <v>Maxus (Switzerland) - CHE - Essilor</v>
      </c>
      <c r="AB975" s="16" t="str">
        <f t="shared" si="197"/>
        <v>Xaxis TV_XAXIS-XT-ROLLS-F</v>
      </c>
      <c r="AC975" s="16" t="str">
        <f>VLOOKUP($U975,Sheet3!$A$1:$D$438,3,FALSE)</f>
        <v>02.05.2016</v>
      </c>
      <c r="AD975" s="16" t="str">
        <f>VLOOKUP($U975,Sheet3!$A$1:$D$438,4,FALSE)</f>
        <v>26.06.2016</v>
      </c>
      <c r="AE975" s="20" t="str">
        <f t="shared" si="198"/>
        <v>Xaxis TV_XAXIS-XT-ROLLS-F_Mai 2016</v>
      </c>
      <c r="AF975" s="20" t="s">
        <v>816</v>
      </c>
      <c r="AG975" s="20" t="str">
        <f t="shared" si="199"/>
        <v>Xaxis TV</v>
      </c>
      <c r="AH975" s="20" t="s">
        <v>420</v>
      </c>
      <c r="AI975" s="21">
        <f t="shared" si="191"/>
        <v>32.999892264598152</v>
      </c>
      <c r="AJ975" s="21">
        <f t="shared" si="192"/>
        <v>3063.05</v>
      </c>
      <c r="AK975" s="22">
        <f t="shared" si="193"/>
        <v>92820</v>
      </c>
      <c r="AL975" s="20" t="s">
        <v>691</v>
      </c>
      <c r="AM975" s="20">
        <f>$AJ975*VLOOKUP($AL975,Sheet2!$C$1:$D$66,2,FALSE)</f>
        <v>1500.8945000000001</v>
      </c>
    </row>
    <row r="976" spans="1:39" x14ac:dyDescent="0.25">
      <c r="A976" s="1">
        <v>42527</v>
      </c>
      <c r="B976" s="2">
        <v>18809</v>
      </c>
      <c r="C976" s="3">
        <v>0</v>
      </c>
      <c r="D976" s="4">
        <v>3</v>
      </c>
      <c r="E976" s="5" t="s">
        <v>77</v>
      </c>
      <c r="F976" s="6">
        <v>159.47</v>
      </c>
      <c r="G976" s="7" t="s">
        <v>22</v>
      </c>
      <c r="H976" s="8" t="s">
        <v>23</v>
      </c>
      <c r="I976" s="9">
        <v>9.7690000000000001</v>
      </c>
      <c r="J976" s="6">
        <v>0</v>
      </c>
      <c r="K976" s="6">
        <v>25.8</v>
      </c>
      <c r="L976" s="6">
        <v>322.35000000000002</v>
      </c>
      <c r="M976" s="6">
        <v>348.15</v>
      </c>
      <c r="N976" s="10" t="s">
        <v>138</v>
      </c>
      <c r="O976" s="10" t="s">
        <v>160</v>
      </c>
      <c r="P976" s="11" t="s">
        <v>32</v>
      </c>
      <c r="Q976" s="11" t="s">
        <v>73</v>
      </c>
      <c r="R976" s="1">
        <v>42370</v>
      </c>
      <c r="S976" s="1">
        <v>42593</v>
      </c>
      <c r="T976" s="12" t="s">
        <v>25</v>
      </c>
      <c r="U976" s="13" t="s">
        <v>243</v>
      </c>
      <c r="V976" s="13" t="s">
        <v>136</v>
      </c>
      <c r="W976" t="s">
        <v>171</v>
      </c>
      <c r="X976" s="16" t="str">
        <f t="shared" si="194"/>
        <v xml:space="preserve">Maxus (Switzerland) - CHE - Essilor - 2016_Varilux_Awareness - </v>
      </c>
      <c r="Y976" s="17" t="s">
        <v>410</v>
      </c>
      <c r="Z976" s="16" t="str">
        <f t="shared" si="195"/>
        <v>Maxus (Switzerland)</v>
      </c>
      <c r="AA976" s="16" t="str">
        <f t="shared" si="196"/>
        <v>Maxus (Switzerland) - CHE - Essilor</v>
      </c>
      <c r="AB976" s="16" t="str">
        <f t="shared" si="197"/>
        <v>Xaxis TV_XAXIS-XT-ROLLS-I</v>
      </c>
      <c r="AC976" s="16" t="str">
        <f>VLOOKUP($U976,Sheet3!$A$1:$D$438,3,FALSE)</f>
        <v>02.05.2016</v>
      </c>
      <c r="AD976" s="16" t="str">
        <f>VLOOKUP($U976,Sheet3!$A$1:$D$438,4,FALSE)</f>
        <v>26.06.2016</v>
      </c>
      <c r="AE976" s="20" t="str">
        <f t="shared" si="198"/>
        <v>Xaxis TV_XAXIS-XT-ROLLS-I_Mai 2016</v>
      </c>
      <c r="AF976" s="20" t="s">
        <v>816</v>
      </c>
      <c r="AG976" s="20" t="str">
        <f t="shared" si="199"/>
        <v>Xaxis TV</v>
      </c>
      <c r="AH976" s="20" t="s">
        <v>420</v>
      </c>
      <c r="AI976" s="21">
        <f t="shared" si="191"/>
        <v>32.997236155184765</v>
      </c>
      <c r="AJ976" s="21">
        <f t="shared" si="192"/>
        <v>322.35000000000002</v>
      </c>
      <c r="AK976" s="22">
        <f t="shared" si="193"/>
        <v>9769</v>
      </c>
      <c r="AL976" s="20" t="s">
        <v>691</v>
      </c>
      <c r="AM976" s="20">
        <f>$AJ976*VLOOKUP($AL976,Sheet2!$C$1:$D$66,2,FALSE)</f>
        <v>157.95150000000001</v>
      </c>
    </row>
    <row r="977" spans="1:39" x14ac:dyDescent="0.25">
      <c r="A977" s="1">
        <v>42527</v>
      </c>
      <c r="B977" s="2">
        <v>18809</v>
      </c>
      <c r="C977" s="3">
        <v>0</v>
      </c>
      <c r="D977" s="4">
        <v>4</v>
      </c>
      <c r="E977" s="5" t="s">
        <v>53</v>
      </c>
      <c r="F977" s="6">
        <v>771.97</v>
      </c>
      <c r="G977" s="7" t="s">
        <v>22</v>
      </c>
      <c r="H977" s="8" t="s">
        <v>23</v>
      </c>
      <c r="I977" s="9">
        <v>121.255</v>
      </c>
      <c r="J977" s="6">
        <v>0</v>
      </c>
      <c r="K977" s="6">
        <v>223.1</v>
      </c>
      <c r="L977" s="6">
        <v>2788.85</v>
      </c>
      <c r="M977" s="6">
        <v>3011.95</v>
      </c>
      <c r="N977" s="10" t="s">
        <v>138</v>
      </c>
      <c r="O977" s="10" t="s">
        <v>160</v>
      </c>
      <c r="P977" s="11" t="s">
        <v>32</v>
      </c>
      <c r="Q977" s="11" t="s">
        <v>52</v>
      </c>
      <c r="R977" s="1">
        <v>42370</v>
      </c>
      <c r="S977" s="1">
        <v>42593</v>
      </c>
      <c r="T977" s="12" t="s">
        <v>25</v>
      </c>
      <c r="U977" s="13" t="s">
        <v>243</v>
      </c>
      <c r="V977" s="13" t="s">
        <v>136</v>
      </c>
      <c r="W977" t="s">
        <v>171</v>
      </c>
      <c r="X977" s="16" t="str">
        <f t="shared" si="194"/>
        <v xml:space="preserve">Maxus (Switzerland) - CHE - Essilor - 2016_Varilux_Awareness - </v>
      </c>
      <c r="Y977" s="17" t="s">
        <v>410</v>
      </c>
      <c r="Z977" s="16" t="str">
        <f t="shared" si="195"/>
        <v>Maxus (Switzerland)</v>
      </c>
      <c r="AA977" s="16" t="str">
        <f t="shared" si="196"/>
        <v>Maxus (Switzerland) - CHE - Essilor</v>
      </c>
      <c r="AB977" s="16" t="str">
        <f t="shared" si="197"/>
        <v>Xaxis Premium_XAXIS-XP-HP-D</v>
      </c>
      <c r="AC977" s="16" t="str">
        <f>VLOOKUP($U977,Sheet3!$A$1:$D$438,3,FALSE)</f>
        <v>02.05.2016</v>
      </c>
      <c r="AD977" s="16" t="str">
        <f>VLOOKUP($U977,Sheet3!$A$1:$D$438,4,FALSE)</f>
        <v>26.06.2016</v>
      </c>
      <c r="AE977" s="20" t="str">
        <f t="shared" si="198"/>
        <v>Xaxis Premium_XAXIS-XP-HP-D_Mai 2016</v>
      </c>
      <c r="AF977" s="20" t="s">
        <v>415</v>
      </c>
      <c r="AG977" s="20" t="str">
        <f t="shared" si="199"/>
        <v>Xaxis Premium</v>
      </c>
      <c r="AH977" s="20" t="s">
        <v>420</v>
      </c>
      <c r="AI977" s="21">
        <f t="shared" si="191"/>
        <v>22.99987629376108</v>
      </c>
      <c r="AJ977" s="21">
        <f t="shared" si="192"/>
        <v>2788.85</v>
      </c>
      <c r="AK977" s="22">
        <f t="shared" si="193"/>
        <v>121255</v>
      </c>
      <c r="AL977" s="20" t="s">
        <v>686</v>
      </c>
      <c r="AM977" s="20">
        <f>$AJ977*VLOOKUP($AL977,Sheet2!$C$1:$D$66,2,FALSE)</f>
        <v>1200.630537755454</v>
      </c>
    </row>
    <row r="978" spans="1:39" x14ac:dyDescent="0.25">
      <c r="A978" s="1">
        <v>42527</v>
      </c>
      <c r="B978" s="2">
        <v>18809</v>
      </c>
      <c r="C978" s="3">
        <v>0</v>
      </c>
      <c r="D978" s="4">
        <v>5</v>
      </c>
      <c r="E978" s="5" t="s">
        <v>59</v>
      </c>
      <c r="F978" s="6">
        <v>384.18</v>
      </c>
      <c r="G978" s="7" t="s">
        <v>22</v>
      </c>
      <c r="H978" s="8" t="s">
        <v>23</v>
      </c>
      <c r="I978" s="9">
        <v>66.424999999999997</v>
      </c>
      <c r="J978" s="6">
        <v>0</v>
      </c>
      <c r="K978" s="6">
        <v>122.2</v>
      </c>
      <c r="L978" s="6">
        <v>1527.8</v>
      </c>
      <c r="M978" s="6">
        <v>1650</v>
      </c>
      <c r="N978" s="10" t="s">
        <v>138</v>
      </c>
      <c r="O978" s="10" t="s">
        <v>160</v>
      </c>
      <c r="P978" s="11" t="s">
        <v>32</v>
      </c>
      <c r="Q978" s="11" t="s">
        <v>52</v>
      </c>
      <c r="R978" s="1">
        <v>42370</v>
      </c>
      <c r="S978" s="1">
        <v>42593</v>
      </c>
      <c r="T978" s="12" t="s">
        <v>25</v>
      </c>
      <c r="U978" s="13" t="s">
        <v>243</v>
      </c>
      <c r="V978" s="13" t="s">
        <v>136</v>
      </c>
      <c r="W978" t="s">
        <v>171</v>
      </c>
      <c r="X978" s="16" t="str">
        <f t="shared" si="194"/>
        <v xml:space="preserve">Maxus (Switzerland) - CHE - Essilor - 2016_Varilux_Awareness - </v>
      </c>
      <c r="Y978" s="17" t="s">
        <v>410</v>
      </c>
      <c r="Z978" s="16" t="str">
        <f t="shared" si="195"/>
        <v>Maxus (Switzerland)</v>
      </c>
      <c r="AA978" s="16" t="str">
        <f t="shared" si="196"/>
        <v>Maxus (Switzerland) - CHE - Essilor</v>
      </c>
      <c r="AB978" s="16" t="str">
        <f t="shared" si="197"/>
        <v>Xaxis Premium_XAXIS-XP-HP-F</v>
      </c>
      <c r="AC978" s="16" t="str">
        <f>VLOOKUP($U978,Sheet3!$A$1:$D$438,3,FALSE)</f>
        <v>02.05.2016</v>
      </c>
      <c r="AD978" s="16" t="str">
        <f>VLOOKUP($U978,Sheet3!$A$1:$D$438,4,FALSE)</f>
        <v>26.06.2016</v>
      </c>
      <c r="AE978" s="20" t="str">
        <f t="shared" si="198"/>
        <v>Xaxis Premium_XAXIS-XP-HP-F_Mai 2016</v>
      </c>
      <c r="AF978" s="20" t="s">
        <v>415</v>
      </c>
      <c r="AG978" s="20" t="str">
        <f t="shared" si="199"/>
        <v>Xaxis Premium</v>
      </c>
      <c r="AH978" s="20" t="s">
        <v>420</v>
      </c>
      <c r="AI978" s="21">
        <f t="shared" si="191"/>
        <v>23.000376364320662</v>
      </c>
      <c r="AJ978" s="21">
        <f t="shared" si="192"/>
        <v>1527.8</v>
      </c>
      <c r="AK978" s="22">
        <f t="shared" si="193"/>
        <v>66425</v>
      </c>
      <c r="AL978" s="20" t="s">
        <v>686</v>
      </c>
      <c r="AM978" s="20">
        <f>$AJ978*VLOOKUP($AL978,Sheet2!$C$1:$D$66,2,FALSE)</f>
        <v>657.73467041353354</v>
      </c>
    </row>
    <row r="979" spans="1:39" x14ac:dyDescent="0.25">
      <c r="A979" s="1">
        <v>42527</v>
      </c>
      <c r="B979" s="2">
        <v>18809</v>
      </c>
      <c r="C979" s="3">
        <v>0</v>
      </c>
      <c r="D979" s="4">
        <v>6</v>
      </c>
      <c r="E979" s="5" t="s">
        <v>60</v>
      </c>
      <c r="F979" s="6">
        <v>67.45</v>
      </c>
      <c r="G979" s="7" t="s">
        <v>22</v>
      </c>
      <c r="H979" s="8" t="s">
        <v>23</v>
      </c>
      <c r="I979" s="9">
        <v>9.9789999999999992</v>
      </c>
      <c r="J979" s="6">
        <v>0</v>
      </c>
      <c r="K979" s="6">
        <v>18.350000000000001</v>
      </c>
      <c r="L979" s="6">
        <v>229.55</v>
      </c>
      <c r="M979" s="6">
        <v>247.9</v>
      </c>
      <c r="N979" s="10" t="s">
        <v>138</v>
      </c>
      <c r="O979" s="10" t="s">
        <v>160</v>
      </c>
      <c r="P979" s="11" t="s">
        <v>32</v>
      </c>
      <c r="Q979" s="11" t="s">
        <v>52</v>
      </c>
      <c r="R979" s="1">
        <v>42370</v>
      </c>
      <c r="S979" s="1">
        <v>42593</v>
      </c>
      <c r="T979" s="12" t="s">
        <v>25</v>
      </c>
      <c r="U979" s="13" t="s">
        <v>243</v>
      </c>
      <c r="V979" s="13" t="s">
        <v>136</v>
      </c>
      <c r="W979" t="s">
        <v>171</v>
      </c>
      <c r="X979" s="16" t="str">
        <f t="shared" si="194"/>
        <v xml:space="preserve">Maxus (Switzerland) - CHE - Essilor - 2016_Varilux_Awareness - </v>
      </c>
      <c r="Y979" s="17" t="s">
        <v>410</v>
      </c>
      <c r="Z979" s="16" t="str">
        <f t="shared" si="195"/>
        <v>Maxus (Switzerland)</v>
      </c>
      <c r="AA979" s="16" t="str">
        <f t="shared" si="196"/>
        <v>Maxus (Switzerland) - CHE - Essilor</v>
      </c>
      <c r="AB979" s="16" t="str">
        <f t="shared" si="197"/>
        <v>Xaxis Premium_XAXIS-XP-HP-I</v>
      </c>
      <c r="AC979" s="16" t="str">
        <f>VLOOKUP($U979,Sheet3!$A$1:$D$438,3,FALSE)</f>
        <v>02.05.2016</v>
      </c>
      <c r="AD979" s="16" t="str">
        <f>VLOOKUP($U979,Sheet3!$A$1:$D$438,4,FALSE)</f>
        <v>26.06.2016</v>
      </c>
      <c r="AE979" s="20" t="str">
        <f t="shared" si="198"/>
        <v>Xaxis Premium_XAXIS-XP-HP-I_Mai 2016</v>
      </c>
      <c r="AF979" s="20" t="s">
        <v>415</v>
      </c>
      <c r="AG979" s="20" t="str">
        <f t="shared" si="199"/>
        <v>Xaxis Premium</v>
      </c>
      <c r="AH979" s="20" t="s">
        <v>420</v>
      </c>
      <c r="AI979" s="21">
        <f t="shared" si="191"/>
        <v>23.003306944583628</v>
      </c>
      <c r="AJ979" s="21">
        <f t="shared" si="192"/>
        <v>229.55</v>
      </c>
      <c r="AK979" s="22">
        <f t="shared" si="193"/>
        <v>9979</v>
      </c>
      <c r="AL979" s="20" t="s">
        <v>686</v>
      </c>
      <c r="AM979" s="20">
        <f>$AJ979*VLOOKUP($AL979,Sheet2!$C$1:$D$66,2,FALSE)</f>
        <v>98.823794733228581</v>
      </c>
    </row>
    <row r="980" spans="1:39" x14ac:dyDescent="0.25">
      <c r="A980" s="1">
        <v>42527</v>
      </c>
      <c r="B980" s="2">
        <v>18809</v>
      </c>
      <c r="C980" s="3">
        <v>0</v>
      </c>
      <c r="D980" s="4">
        <v>7</v>
      </c>
      <c r="E980" s="5" t="s">
        <v>65</v>
      </c>
      <c r="F980" s="6">
        <v>1089.82</v>
      </c>
      <c r="G980" s="7" t="s">
        <v>22</v>
      </c>
      <c r="H980" s="8" t="s">
        <v>23</v>
      </c>
      <c r="I980" s="9">
        <v>147.03299999999999</v>
      </c>
      <c r="J980" s="6">
        <v>0</v>
      </c>
      <c r="K980" s="6">
        <v>329.35</v>
      </c>
      <c r="L980" s="6">
        <v>4116.95</v>
      </c>
      <c r="M980" s="6">
        <v>4446.3</v>
      </c>
      <c r="N980" s="10" t="s">
        <v>138</v>
      </c>
      <c r="O980" s="10" t="s">
        <v>160</v>
      </c>
      <c r="P980" s="11" t="s">
        <v>32</v>
      </c>
      <c r="Q980" s="11" t="s">
        <v>52</v>
      </c>
      <c r="R980" s="1">
        <v>42370</v>
      </c>
      <c r="S980" s="1">
        <v>42593</v>
      </c>
      <c r="T980" s="12" t="s">
        <v>25</v>
      </c>
      <c r="U980" s="13" t="s">
        <v>243</v>
      </c>
      <c r="V980" s="13" t="s">
        <v>136</v>
      </c>
      <c r="W980" t="s">
        <v>171</v>
      </c>
      <c r="X980" s="16" t="str">
        <f t="shared" si="194"/>
        <v xml:space="preserve">Maxus (Switzerland) - CHE - Essilor - 2016_Varilux_Awareness - </v>
      </c>
      <c r="Y980" s="17" t="s">
        <v>410</v>
      </c>
      <c r="Z980" s="16" t="str">
        <f t="shared" si="195"/>
        <v>Maxus (Switzerland)</v>
      </c>
      <c r="AA980" s="16" t="str">
        <f t="shared" si="196"/>
        <v>Maxus (Switzerland) - CHE - Essilor</v>
      </c>
      <c r="AB980" s="16" t="str">
        <f t="shared" si="197"/>
        <v>Xaxis Premium_XAXIS-XP-WB-D</v>
      </c>
      <c r="AC980" s="16" t="str">
        <f>VLOOKUP($U980,Sheet3!$A$1:$D$438,3,FALSE)</f>
        <v>02.05.2016</v>
      </c>
      <c r="AD980" s="16" t="str">
        <f>VLOOKUP($U980,Sheet3!$A$1:$D$438,4,FALSE)</f>
        <v>26.06.2016</v>
      </c>
      <c r="AE980" s="20" t="str">
        <f t="shared" si="198"/>
        <v>Xaxis Premium_XAXIS-XP-WB-D_Mai 2016</v>
      </c>
      <c r="AF980" s="20" t="s">
        <v>415</v>
      </c>
      <c r="AG980" s="20" t="str">
        <f t="shared" si="199"/>
        <v>Xaxis Premium</v>
      </c>
      <c r="AH980" s="20" t="s">
        <v>420</v>
      </c>
      <c r="AI980" s="21">
        <f t="shared" si="191"/>
        <v>28.00017683105153</v>
      </c>
      <c r="AJ980" s="21">
        <f t="shared" si="192"/>
        <v>4116.95</v>
      </c>
      <c r="AK980" s="22">
        <f t="shared" si="193"/>
        <v>147033</v>
      </c>
      <c r="AL980" s="20" t="s">
        <v>687</v>
      </c>
      <c r="AM980" s="20">
        <f>$AJ980*VLOOKUP($AL980,Sheet2!$C$1:$D$66,2,FALSE)</f>
        <v>1720.9860695540744</v>
      </c>
    </row>
    <row r="981" spans="1:39" x14ac:dyDescent="0.25">
      <c r="A981" s="1">
        <v>42527</v>
      </c>
      <c r="B981" s="2">
        <v>18809</v>
      </c>
      <c r="C981" s="3">
        <v>0</v>
      </c>
      <c r="D981" s="4">
        <v>8</v>
      </c>
      <c r="E981" s="5" t="s">
        <v>69</v>
      </c>
      <c r="F981" s="6">
        <v>418.84</v>
      </c>
      <c r="G981" s="7" t="s">
        <v>22</v>
      </c>
      <c r="H981" s="8" t="s">
        <v>23</v>
      </c>
      <c r="I981" s="9">
        <v>69.631</v>
      </c>
      <c r="J981" s="6">
        <v>0</v>
      </c>
      <c r="K981" s="6">
        <v>155.94999999999999</v>
      </c>
      <c r="L981" s="6">
        <v>1949.7</v>
      </c>
      <c r="M981" s="6">
        <v>2105.65</v>
      </c>
      <c r="N981" s="10" t="s">
        <v>138</v>
      </c>
      <c r="O981" s="10" t="s">
        <v>160</v>
      </c>
      <c r="P981" s="11" t="s">
        <v>32</v>
      </c>
      <c r="Q981" s="11" t="s">
        <v>52</v>
      </c>
      <c r="R981" s="1">
        <v>42370</v>
      </c>
      <c r="S981" s="1">
        <v>42593</v>
      </c>
      <c r="T981" s="12" t="s">
        <v>25</v>
      </c>
      <c r="U981" s="13" t="s">
        <v>243</v>
      </c>
      <c r="V981" s="13" t="s">
        <v>136</v>
      </c>
      <c r="W981" t="s">
        <v>171</v>
      </c>
      <c r="X981" s="16" t="str">
        <f t="shared" si="194"/>
        <v xml:space="preserve">Maxus (Switzerland) - CHE - Essilor - 2016_Varilux_Awareness - </v>
      </c>
      <c r="Y981" s="17" t="s">
        <v>410</v>
      </c>
      <c r="Z981" s="16" t="str">
        <f t="shared" si="195"/>
        <v>Maxus (Switzerland)</v>
      </c>
      <c r="AA981" s="16" t="str">
        <f t="shared" si="196"/>
        <v>Maxus (Switzerland) - CHE - Essilor</v>
      </c>
      <c r="AB981" s="16" t="str">
        <f t="shared" si="197"/>
        <v>Xaxis Premium_XAXIS-XP-WB-F</v>
      </c>
      <c r="AC981" s="16" t="str">
        <f>VLOOKUP($U981,Sheet3!$A$1:$D$438,3,FALSE)</f>
        <v>02.05.2016</v>
      </c>
      <c r="AD981" s="16" t="str">
        <f>VLOOKUP($U981,Sheet3!$A$1:$D$438,4,FALSE)</f>
        <v>26.06.2016</v>
      </c>
      <c r="AE981" s="20" t="str">
        <f t="shared" si="198"/>
        <v>Xaxis Premium_XAXIS-XP-WB-F_Mai 2016</v>
      </c>
      <c r="AF981" s="20" t="s">
        <v>415</v>
      </c>
      <c r="AG981" s="20" t="str">
        <f t="shared" si="199"/>
        <v>Xaxis Premium</v>
      </c>
      <c r="AH981" s="20" t="s">
        <v>420</v>
      </c>
      <c r="AI981" s="21">
        <f t="shared" si="191"/>
        <v>28.000459565423444</v>
      </c>
      <c r="AJ981" s="21">
        <f t="shared" si="192"/>
        <v>1949.7</v>
      </c>
      <c r="AK981" s="22">
        <f t="shared" si="193"/>
        <v>69631</v>
      </c>
      <c r="AL981" s="20" t="s">
        <v>687</v>
      </c>
      <c r="AM981" s="20">
        <f>$AJ981*VLOOKUP($AL981,Sheet2!$C$1:$D$66,2,FALSE)</f>
        <v>815.02241703435288</v>
      </c>
    </row>
    <row r="982" spans="1:39" x14ac:dyDescent="0.25">
      <c r="A982" s="1">
        <v>42527</v>
      </c>
      <c r="B982" s="2">
        <v>18809</v>
      </c>
      <c r="C982" s="3">
        <v>0</v>
      </c>
      <c r="D982" s="4">
        <v>9</v>
      </c>
      <c r="E982" s="5" t="s">
        <v>70</v>
      </c>
      <c r="F982" s="6">
        <v>72.739999999999995</v>
      </c>
      <c r="G982" s="7" t="s">
        <v>22</v>
      </c>
      <c r="H982" s="8" t="s">
        <v>23</v>
      </c>
      <c r="I982" s="9">
        <v>12.837</v>
      </c>
      <c r="J982" s="6">
        <v>0</v>
      </c>
      <c r="K982" s="6">
        <v>28.75</v>
      </c>
      <c r="L982" s="6">
        <v>359.45</v>
      </c>
      <c r="M982" s="6">
        <v>388.2</v>
      </c>
      <c r="N982" s="10" t="s">
        <v>138</v>
      </c>
      <c r="O982" s="10" t="s">
        <v>160</v>
      </c>
      <c r="P982" s="11" t="s">
        <v>32</v>
      </c>
      <c r="Q982" s="11" t="s">
        <v>52</v>
      </c>
      <c r="R982" s="1">
        <v>42370</v>
      </c>
      <c r="S982" s="1">
        <v>42593</v>
      </c>
      <c r="T982" s="12" t="s">
        <v>25</v>
      </c>
      <c r="U982" s="13" t="s">
        <v>243</v>
      </c>
      <c r="V982" s="13" t="s">
        <v>136</v>
      </c>
      <c r="W982" t="s">
        <v>171</v>
      </c>
      <c r="X982" s="16" t="str">
        <f t="shared" si="194"/>
        <v xml:space="preserve">Maxus (Switzerland) - CHE - Essilor - 2016_Varilux_Awareness - </v>
      </c>
      <c r="Y982" s="17" t="s">
        <v>410</v>
      </c>
      <c r="Z982" s="16" t="str">
        <f t="shared" si="195"/>
        <v>Maxus (Switzerland)</v>
      </c>
      <c r="AA982" s="16" t="str">
        <f t="shared" si="196"/>
        <v>Maxus (Switzerland) - CHE - Essilor</v>
      </c>
      <c r="AB982" s="16" t="str">
        <f t="shared" si="197"/>
        <v>Xaxis Premium_XAXIS-XP-WB-I</v>
      </c>
      <c r="AC982" s="16" t="str">
        <f>VLOOKUP($U982,Sheet3!$A$1:$D$438,3,FALSE)</f>
        <v>02.05.2016</v>
      </c>
      <c r="AD982" s="16" t="str">
        <f>VLOOKUP($U982,Sheet3!$A$1:$D$438,4,FALSE)</f>
        <v>26.06.2016</v>
      </c>
      <c r="AE982" s="20" t="str">
        <f t="shared" si="198"/>
        <v>Xaxis Premium_XAXIS-XP-WB-I_Mai 2016</v>
      </c>
      <c r="AF982" s="20" t="s">
        <v>415</v>
      </c>
      <c r="AG982" s="20" t="str">
        <f t="shared" si="199"/>
        <v>Xaxis Premium</v>
      </c>
      <c r="AH982" s="20" t="s">
        <v>420</v>
      </c>
      <c r="AI982" s="21">
        <f t="shared" si="191"/>
        <v>28.001090597491626</v>
      </c>
      <c r="AJ982" s="21">
        <f t="shared" si="192"/>
        <v>359.45</v>
      </c>
      <c r="AK982" s="22">
        <f t="shared" si="193"/>
        <v>12837</v>
      </c>
      <c r="AL982" s="20" t="s">
        <v>687</v>
      </c>
      <c r="AM982" s="20">
        <f>$AJ982*VLOOKUP($AL982,Sheet2!$C$1:$D$66,2,FALSE)</f>
        <v>150.25891562958307</v>
      </c>
    </row>
    <row r="983" spans="1:39" x14ac:dyDescent="0.25">
      <c r="A983" s="1">
        <v>42527</v>
      </c>
      <c r="B983" s="2">
        <v>18810</v>
      </c>
      <c r="C983" s="3">
        <v>0</v>
      </c>
      <c r="D983" s="4">
        <v>1</v>
      </c>
      <c r="E983" s="5" t="s">
        <v>61</v>
      </c>
      <c r="F983" s="6">
        <v>1285.18</v>
      </c>
      <c r="G983" s="7" t="s">
        <v>22</v>
      </c>
      <c r="H983" s="8" t="s">
        <v>23</v>
      </c>
      <c r="I983" s="9">
        <v>281.60300000000001</v>
      </c>
      <c r="J983" s="6">
        <v>0</v>
      </c>
      <c r="K983" s="6">
        <v>180.25</v>
      </c>
      <c r="L983" s="6">
        <v>2252.8000000000002</v>
      </c>
      <c r="M983" s="6">
        <v>2433.0500000000002</v>
      </c>
      <c r="N983" s="10" t="s">
        <v>67</v>
      </c>
      <c r="O983" s="10" t="s">
        <v>160</v>
      </c>
      <c r="P983" s="11" t="s">
        <v>32</v>
      </c>
      <c r="Q983" s="11" t="s">
        <v>52</v>
      </c>
      <c r="R983" s="1">
        <v>42370</v>
      </c>
      <c r="S983" s="1">
        <v>42593</v>
      </c>
      <c r="T983" s="12" t="s">
        <v>25</v>
      </c>
      <c r="U983" s="13" t="s">
        <v>283</v>
      </c>
      <c r="V983" s="13" t="s">
        <v>136</v>
      </c>
      <c r="W983" t="s">
        <v>168</v>
      </c>
      <c r="X983" s="16" t="str">
        <f t="shared" si="194"/>
        <v xml:space="preserve">Maxus (Switzerland) - CHE - Fiat Group - 2016_Fiat_Professional_Keyword_Kampagne - </v>
      </c>
      <c r="Y983" s="17" t="s">
        <v>410</v>
      </c>
      <c r="Z983" s="16" t="str">
        <f t="shared" si="195"/>
        <v>Maxus (Switzerland)</v>
      </c>
      <c r="AA983" s="16" t="str">
        <f t="shared" si="196"/>
        <v>Maxus (Switzerland) - CHE - Fiat Group</v>
      </c>
      <c r="AB983" s="16" t="str">
        <f t="shared" si="197"/>
        <v>Xaxis Premium_XAXIS-XP-UAP-D</v>
      </c>
      <c r="AC983" s="16" t="str">
        <f>VLOOKUP($U983,Sheet3!$A$1:$D$438,3,FALSE)</f>
        <v>18.01.2016</v>
      </c>
      <c r="AD983" s="16" t="str">
        <f>VLOOKUP($U983,Sheet3!$A$1:$D$438,4,FALSE)</f>
        <v>31.12.2016</v>
      </c>
      <c r="AE983" s="20" t="str">
        <f t="shared" si="198"/>
        <v>Xaxis Premium_XAXIS-XP-UAP-D_Mai 2016</v>
      </c>
      <c r="AF983" s="20" t="s">
        <v>415</v>
      </c>
      <c r="AG983" s="20" t="str">
        <f t="shared" si="199"/>
        <v>Xaxis Premium</v>
      </c>
      <c r="AH983" s="20" t="s">
        <v>420</v>
      </c>
      <c r="AI983" s="21">
        <f t="shared" si="191"/>
        <v>7.9999147736352239</v>
      </c>
      <c r="AJ983" s="21">
        <f t="shared" si="192"/>
        <v>2252.8000000000002</v>
      </c>
      <c r="AK983" s="22">
        <f t="shared" si="193"/>
        <v>281603</v>
      </c>
      <c r="AL983" s="20" t="s">
        <v>688</v>
      </c>
      <c r="AM983" s="20">
        <f>$AJ983*VLOOKUP($AL983,Sheet2!$C$1:$D$66,2,FALSE)</f>
        <v>651.31640582257842</v>
      </c>
    </row>
    <row r="984" spans="1:39" x14ac:dyDescent="0.25">
      <c r="A984" s="1">
        <v>42527</v>
      </c>
      <c r="B984" s="2">
        <v>18810</v>
      </c>
      <c r="C984" s="3">
        <v>0</v>
      </c>
      <c r="D984" s="4">
        <v>2</v>
      </c>
      <c r="E984" s="5" t="s">
        <v>63</v>
      </c>
      <c r="F984" s="6">
        <v>385.9</v>
      </c>
      <c r="G984" s="7" t="s">
        <v>22</v>
      </c>
      <c r="H984" s="8" t="s">
        <v>23</v>
      </c>
      <c r="I984" s="9">
        <v>83.963999999999999</v>
      </c>
      <c r="J984" s="6">
        <v>0</v>
      </c>
      <c r="K984" s="6">
        <v>53.75</v>
      </c>
      <c r="L984" s="6">
        <v>671.7</v>
      </c>
      <c r="M984" s="6">
        <v>725.45</v>
      </c>
      <c r="N984" s="10" t="s">
        <v>67</v>
      </c>
      <c r="O984" s="10" t="s">
        <v>160</v>
      </c>
      <c r="P984" s="11" t="s">
        <v>32</v>
      </c>
      <c r="Q984" s="11" t="s">
        <v>52</v>
      </c>
      <c r="R984" s="1">
        <v>42370</v>
      </c>
      <c r="S984" s="1">
        <v>42593</v>
      </c>
      <c r="T984" s="12" t="s">
        <v>25</v>
      </c>
      <c r="U984" s="13" t="s">
        <v>283</v>
      </c>
      <c r="V984" s="13" t="s">
        <v>136</v>
      </c>
      <c r="W984" t="s">
        <v>168</v>
      </c>
      <c r="X984" s="16" t="str">
        <f t="shared" si="194"/>
        <v xml:space="preserve">Maxus (Switzerland) - CHE - Fiat Group - 2016_Fiat_Professional_Keyword_Kampagne - </v>
      </c>
      <c r="Y984" s="17" t="s">
        <v>410</v>
      </c>
      <c r="Z984" s="16" t="str">
        <f t="shared" si="195"/>
        <v>Maxus (Switzerland)</v>
      </c>
      <c r="AA984" s="16" t="str">
        <f t="shared" si="196"/>
        <v>Maxus (Switzerland) - CHE - Fiat Group</v>
      </c>
      <c r="AB984" s="16" t="str">
        <f t="shared" si="197"/>
        <v>Xaxis Premium_XAXIS-XP-UAP-F</v>
      </c>
      <c r="AC984" s="16" t="str">
        <f>VLOOKUP($U984,Sheet3!$A$1:$D$438,3,FALSE)</f>
        <v>18.01.2016</v>
      </c>
      <c r="AD984" s="16" t="str">
        <f>VLOOKUP($U984,Sheet3!$A$1:$D$438,4,FALSE)</f>
        <v>31.12.2016</v>
      </c>
      <c r="AE984" s="20" t="str">
        <f t="shared" si="198"/>
        <v>Xaxis Premium_XAXIS-XP-UAP-F_Mai 2016</v>
      </c>
      <c r="AF984" s="20" t="s">
        <v>415</v>
      </c>
      <c r="AG984" s="20" t="str">
        <f t="shared" si="199"/>
        <v>Xaxis Premium</v>
      </c>
      <c r="AH984" s="20" t="s">
        <v>420</v>
      </c>
      <c r="AI984" s="21">
        <f t="shared" si="191"/>
        <v>7.999857081606403</v>
      </c>
      <c r="AJ984" s="21">
        <f t="shared" si="192"/>
        <v>671.7</v>
      </c>
      <c r="AK984" s="22">
        <f t="shared" si="193"/>
        <v>83964</v>
      </c>
      <c r="AL984" s="20" t="s">
        <v>688</v>
      </c>
      <c r="AM984" s="20">
        <f>$AJ984*VLOOKUP($AL984,Sheet2!$C$1:$D$66,2,FALSE)</f>
        <v>194.19798907627217</v>
      </c>
    </row>
    <row r="985" spans="1:39" x14ac:dyDescent="0.25">
      <c r="A985" s="1">
        <v>42527</v>
      </c>
      <c r="B985" s="2">
        <v>18810</v>
      </c>
      <c r="C985" s="3">
        <v>0</v>
      </c>
      <c r="D985" s="4">
        <v>3</v>
      </c>
      <c r="E985" s="5" t="s">
        <v>64</v>
      </c>
      <c r="F985" s="6">
        <v>36.26</v>
      </c>
      <c r="G985" s="7" t="s">
        <v>22</v>
      </c>
      <c r="H985" s="8" t="s">
        <v>23</v>
      </c>
      <c r="I985" s="9">
        <v>18.013999999999999</v>
      </c>
      <c r="J985" s="6">
        <v>0</v>
      </c>
      <c r="K985" s="6">
        <v>11.55</v>
      </c>
      <c r="L985" s="6">
        <v>144.1</v>
      </c>
      <c r="M985" s="6">
        <v>155.65</v>
      </c>
      <c r="N985" s="10" t="s">
        <v>67</v>
      </c>
      <c r="O985" s="10" t="s">
        <v>160</v>
      </c>
      <c r="P985" s="11" t="s">
        <v>32</v>
      </c>
      <c r="Q985" s="11" t="s">
        <v>52</v>
      </c>
      <c r="R985" s="1">
        <v>42370</v>
      </c>
      <c r="S985" s="1">
        <v>42593</v>
      </c>
      <c r="T985" s="12" t="s">
        <v>25</v>
      </c>
      <c r="U985" s="13" t="s">
        <v>283</v>
      </c>
      <c r="V985" s="13" t="s">
        <v>136</v>
      </c>
      <c r="W985" t="s">
        <v>168</v>
      </c>
      <c r="X985" s="16" t="str">
        <f t="shared" si="194"/>
        <v xml:space="preserve">Maxus (Switzerland) - CHE - Fiat Group - 2016_Fiat_Professional_Keyword_Kampagne - </v>
      </c>
      <c r="Y985" s="17" t="s">
        <v>410</v>
      </c>
      <c r="Z985" s="16" t="str">
        <f t="shared" si="195"/>
        <v>Maxus (Switzerland)</v>
      </c>
      <c r="AA985" s="16" t="str">
        <f t="shared" si="196"/>
        <v>Maxus (Switzerland) - CHE - Fiat Group</v>
      </c>
      <c r="AB985" s="16" t="str">
        <f t="shared" si="197"/>
        <v>Xaxis Premium_XAXIS-XP-UAP-I</v>
      </c>
      <c r="AC985" s="16" t="str">
        <f>VLOOKUP($U985,Sheet3!$A$1:$D$438,3,FALSE)</f>
        <v>18.01.2016</v>
      </c>
      <c r="AD985" s="16" t="str">
        <f>VLOOKUP($U985,Sheet3!$A$1:$D$438,4,FALSE)</f>
        <v>31.12.2016</v>
      </c>
      <c r="AE985" s="20" t="str">
        <f t="shared" si="198"/>
        <v>Xaxis Premium_XAXIS-XP-UAP-I_Mai 2016</v>
      </c>
      <c r="AF985" s="20" t="s">
        <v>415</v>
      </c>
      <c r="AG985" s="20" t="str">
        <f t="shared" si="199"/>
        <v>Xaxis Premium</v>
      </c>
      <c r="AH985" s="20" t="s">
        <v>420</v>
      </c>
      <c r="AI985" s="21">
        <f t="shared" si="191"/>
        <v>7.9993338514488723</v>
      </c>
      <c r="AJ985" s="21">
        <f t="shared" si="192"/>
        <v>144.1</v>
      </c>
      <c r="AK985" s="22">
        <f t="shared" si="193"/>
        <v>18014</v>
      </c>
      <c r="AL985" s="20" t="s">
        <v>688</v>
      </c>
      <c r="AM985" s="20">
        <f>$AJ985*VLOOKUP($AL985,Sheet2!$C$1:$D$66,2,FALSE)</f>
        <v>41.661352130252816</v>
      </c>
    </row>
    <row r="986" spans="1:39" x14ac:dyDescent="0.25">
      <c r="A986" s="1">
        <v>42527</v>
      </c>
      <c r="B986" s="2">
        <v>18811</v>
      </c>
      <c r="C986" s="3">
        <v>0</v>
      </c>
      <c r="D986" s="4">
        <v>1</v>
      </c>
      <c r="E986" s="5" t="s">
        <v>65</v>
      </c>
      <c r="F986" s="6">
        <v>5176.6000000000004</v>
      </c>
      <c r="G986" s="7" t="s">
        <v>22</v>
      </c>
      <c r="H986" s="8" t="s">
        <v>23</v>
      </c>
      <c r="I986" s="9">
        <v>698.39800000000002</v>
      </c>
      <c r="J986" s="6">
        <v>0</v>
      </c>
      <c r="K986" s="6">
        <v>1340.95</v>
      </c>
      <c r="L986" s="6">
        <v>16761.55</v>
      </c>
      <c r="M986" s="6">
        <v>18102.5</v>
      </c>
      <c r="N986" s="10" t="s">
        <v>67</v>
      </c>
      <c r="O986" s="10" t="s">
        <v>160</v>
      </c>
      <c r="P986" s="11" t="s">
        <v>32</v>
      </c>
      <c r="Q986" s="11" t="s">
        <v>52</v>
      </c>
      <c r="R986" s="1">
        <v>42370</v>
      </c>
      <c r="S986" s="1">
        <v>42593</v>
      </c>
      <c r="T986" s="12" t="s">
        <v>25</v>
      </c>
      <c r="U986" s="13" t="s">
        <v>319</v>
      </c>
      <c r="V986" s="13" t="s">
        <v>136</v>
      </c>
      <c r="W986" t="s">
        <v>168</v>
      </c>
      <c r="X986" s="16" t="str">
        <f t="shared" si="194"/>
        <v xml:space="preserve">Maxus (Switzerland) - CHE - Fiat Group - 2016_Fiat_500x - </v>
      </c>
      <c r="Y986" s="17" t="s">
        <v>410</v>
      </c>
      <c r="Z986" s="16" t="str">
        <f t="shared" si="195"/>
        <v>Maxus (Switzerland)</v>
      </c>
      <c r="AA986" s="16" t="str">
        <f t="shared" si="196"/>
        <v>Maxus (Switzerland) - CHE - Fiat Group</v>
      </c>
      <c r="AB986" s="16" t="str">
        <f t="shared" si="197"/>
        <v>Xaxis Premium_XAXIS-XP-WB-D</v>
      </c>
      <c r="AC986" s="16" t="str">
        <f>VLOOKUP($U986,Sheet3!$A$1:$D$438,3,FALSE)</f>
        <v>11.04.2016</v>
      </c>
      <c r="AD986" s="16" t="str">
        <f>VLOOKUP($U986,Sheet3!$A$1:$D$438,4,FALSE)</f>
        <v>05.06.2016</v>
      </c>
      <c r="AE986" s="20" t="str">
        <f t="shared" si="198"/>
        <v>Xaxis Premium_XAXIS-XP-WB-D_Mai 2016</v>
      </c>
      <c r="AF986" s="20" t="s">
        <v>415</v>
      </c>
      <c r="AG986" s="20" t="str">
        <f t="shared" si="199"/>
        <v>Xaxis Premium</v>
      </c>
      <c r="AH986" s="20" t="s">
        <v>420</v>
      </c>
      <c r="AI986" s="21">
        <f t="shared" si="191"/>
        <v>23.999997136303367</v>
      </c>
      <c r="AJ986" s="21">
        <f t="shared" si="192"/>
        <v>16761.55</v>
      </c>
      <c r="AK986" s="22">
        <f t="shared" si="193"/>
        <v>698398</v>
      </c>
      <c r="AL986" s="20" t="s">
        <v>687</v>
      </c>
      <c r="AM986" s="20">
        <f>$AJ986*VLOOKUP($AL986,Sheet2!$C$1:$D$66,2,FALSE)</f>
        <v>7006.7389825317523</v>
      </c>
    </row>
    <row r="987" spans="1:39" x14ac:dyDescent="0.25">
      <c r="A987" s="1">
        <v>42527</v>
      </c>
      <c r="B987" s="2">
        <v>18811</v>
      </c>
      <c r="C987" s="3">
        <v>0</v>
      </c>
      <c r="D987" s="4">
        <v>2</v>
      </c>
      <c r="E987" s="5" t="s">
        <v>69</v>
      </c>
      <c r="F987" s="6">
        <v>1725.61</v>
      </c>
      <c r="G987" s="7" t="s">
        <v>22</v>
      </c>
      <c r="H987" s="8" t="s">
        <v>23</v>
      </c>
      <c r="I987" s="9">
        <v>286.88</v>
      </c>
      <c r="J987" s="6">
        <v>0</v>
      </c>
      <c r="K987" s="6">
        <v>550.79999999999995</v>
      </c>
      <c r="L987" s="6">
        <v>6885.15</v>
      </c>
      <c r="M987" s="6">
        <v>7435.95</v>
      </c>
      <c r="N987" s="10" t="s">
        <v>67</v>
      </c>
      <c r="O987" s="10" t="s">
        <v>160</v>
      </c>
      <c r="P987" s="11" t="s">
        <v>32</v>
      </c>
      <c r="Q987" s="11" t="s">
        <v>52</v>
      </c>
      <c r="R987" s="1">
        <v>42370</v>
      </c>
      <c r="S987" s="1">
        <v>42593</v>
      </c>
      <c r="T987" s="12" t="s">
        <v>25</v>
      </c>
      <c r="U987" s="13" t="s">
        <v>319</v>
      </c>
      <c r="V987" s="13" t="s">
        <v>136</v>
      </c>
      <c r="W987" t="s">
        <v>168</v>
      </c>
      <c r="X987" s="16" t="str">
        <f t="shared" si="194"/>
        <v xml:space="preserve">Maxus (Switzerland) - CHE - Fiat Group - 2016_Fiat_500x - </v>
      </c>
      <c r="Y987" s="17" t="s">
        <v>410</v>
      </c>
      <c r="Z987" s="16" t="str">
        <f t="shared" si="195"/>
        <v>Maxus (Switzerland)</v>
      </c>
      <c r="AA987" s="16" t="str">
        <f t="shared" si="196"/>
        <v>Maxus (Switzerland) - CHE - Fiat Group</v>
      </c>
      <c r="AB987" s="16" t="str">
        <f t="shared" si="197"/>
        <v>Xaxis Premium_XAXIS-XP-WB-F</v>
      </c>
      <c r="AC987" s="16" t="str">
        <f>VLOOKUP($U987,Sheet3!$A$1:$D$438,3,FALSE)</f>
        <v>11.04.2016</v>
      </c>
      <c r="AD987" s="16" t="str">
        <f>VLOOKUP($U987,Sheet3!$A$1:$D$438,4,FALSE)</f>
        <v>05.06.2016</v>
      </c>
      <c r="AE987" s="20" t="str">
        <f t="shared" si="198"/>
        <v>Xaxis Premium_XAXIS-XP-WB-F_Mai 2016</v>
      </c>
      <c r="AF987" s="20" t="s">
        <v>415</v>
      </c>
      <c r="AG987" s="20" t="str">
        <f t="shared" si="199"/>
        <v>Xaxis Premium</v>
      </c>
      <c r="AH987" s="20" t="s">
        <v>420</v>
      </c>
      <c r="AI987" s="21">
        <f t="shared" si="191"/>
        <v>24.000104573340767</v>
      </c>
      <c r="AJ987" s="21">
        <f t="shared" si="192"/>
        <v>6885.15</v>
      </c>
      <c r="AK987" s="22">
        <f t="shared" si="193"/>
        <v>286880</v>
      </c>
      <c r="AL987" s="20" t="s">
        <v>687</v>
      </c>
      <c r="AM987" s="20">
        <f>$AJ987*VLOOKUP($AL987,Sheet2!$C$1:$D$66,2,FALSE)</f>
        <v>2878.1615605703823</v>
      </c>
    </row>
    <row r="988" spans="1:39" x14ac:dyDescent="0.25">
      <c r="A988" s="1">
        <v>42527</v>
      </c>
      <c r="B988" s="2">
        <v>18811</v>
      </c>
      <c r="C988" s="3">
        <v>0</v>
      </c>
      <c r="D988" s="4">
        <v>3</v>
      </c>
      <c r="E988" s="5" t="s">
        <v>70</v>
      </c>
      <c r="F988" s="6">
        <v>206.34</v>
      </c>
      <c r="G988" s="7" t="s">
        <v>22</v>
      </c>
      <c r="H988" s="8" t="s">
        <v>23</v>
      </c>
      <c r="I988" s="9">
        <v>36.417000000000002</v>
      </c>
      <c r="J988" s="6">
        <v>0</v>
      </c>
      <c r="K988" s="6">
        <v>69.900000000000006</v>
      </c>
      <c r="L988" s="6">
        <v>874.05</v>
      </c>
      <c r="M988" s="6">
        <v>943.95</v>
      </c>
      <c r="N988" s="10" t="s">
        <v>67</v>
      </c>
      <c r="O988" s="10" t="s">
        <v>160</v>
      </c>
      <c r="P988" s="11" t="s">
        <v>32</v>
      </c>
      <c r="Q988" s="11" t="s">
        <v>52</v>
      </c>
      <c r="R988" s="1">
        <v>42370</v>
      </c>
      <c r="S988" s="1">
        <v>42593</v>
      </c>
      <c r="T988" s="12" t="s">
        <v>25</v>
      </c>
      <c r="U988" s="13" t="s">
        <v>319</v>
      </c>
      <c r="V988" s="13" t="s">
        <v>136</v>
      </c>
      <c r="W988" t="s">
        <v>168</v>
      </c>
      <c r="X988" s="16" t="str">
        <f t="shared" si="194"/>
        <v xml:space="preserve">Maxus (Switzerland) - CHE - Fiat Group - 2016_Fiat_500x - </v>
      </c>
      <c r="Y988" s="17" t="s">
        <v>410</v>
      </c>
      <c r="Z988" s="16" t="str">
        <f t="shared" si="195"/>
        <v>Maxus (Switzerland)</v>
      </c>
      <c r="AA988" s="16" t="str">
        <f t="shared" si="196"/>
        <v>Maxus (Switzerland) - CHE - Fiat Group</v>
      </c>
      <c r="AB988" s="16" t="str">
        <f t="shared" si="197"/>
        <v>Xaxis Premium_XAXIS-XP-WB-I</v>
      </c>
      <c r="AC988" s="16" t="str">
        <f>VLOOKUP($U988,Sheet3!$A$1:$D$438,3,FALSE)</f>
        <v>11.04.2016</v>
      </c>
      <c r="AD988" s="16" t="str">
        <f>VLOOKUP($U988,Sheet3!$A$1:$D$438,4,FALSE)</f>
        <v>05.06.2016</v>
      </c>
      <c r="AE988" s="20" t="str">
        <f t="shared" si="198"/>
        <v>Xaxis Premium_XAXIS-XP-WB-I_Mai 2016</v>
      </c>
      <c r="AF988" s="20" t="s">
        <v>415</v>
      </c>
      <c r="AG988" s="20" t="str">
        <f t="shared" si="199"/>
        <v>Xaxis Premium</v>
      </c>
      <c r="AH988" s="20" t="s">
        <v>420</v>
      </c>
      <c r="AI988" s="21">
        <f t="shared" si="191"/>
        <v>24.001153307521211</v>
      </c>
      <c r="AJ988" s="21">
        <f t="shared" si="192"/>
        <v>874.05</v>
      </c>
      <c r="AK988" s="22">
        <f t="shared" si="193"/>
        <v>36417</v>
      </c>
      <c r="AL988" s="20" t="s">
        <v>687</v>
      </c>
      <c r="AM988" s="20">
        <f>$AJ988*VLOOKUP($AL988,Sheet2!$C$1:$D$66,2,FALSE)</f>
        <v>365.37433636399248</v>
      </c>
    </row>
    <row r="989" spans="1:39" x14ac:dyDescent="0.25">
      <c r="A989" s="1">
        <v>42527</v>
      </c>
      <c r="B989" s="2">
        <v>18812</v>
      </c>
      <c r="C989" s="3">
        <v>0</v>
      </c>
      <c r="D989" s="4">
        <v>1</v>
      </c>
      <c r="E989" s="5" t="s">
        <v>72</v>
      </c>
      <c r="F989" s="6">
        <v>8867.06</v>
      </c>
      <c r="G989" s="7" t="s">
        <v>22</v>
      </c>
      <c r="H989" s="8" t="s">
        <v>23</v>
      </c>
      <c r="I989" s="9">
        <v>524.52300000000002</v>
      </c>
      <c r="J989" s="6">
        <v>0</v>
      </c>
      <c r="K989" s="6">
        <v>1216.9000000000001</v>
      </c>
      <c r="L989" s="6">
        <v>15211.15</v>
      </c>
      <c r="M989" s="6">
        <v>16428.05</v>
      </c>
      <c r="N989" s="10" t="s">
        <v>67</v>
      </c>
      <c r="O989" s="10" t="s">
        <v>160</v>
      </c>
      <c r="P989" s="11" t="s">
        <v>32</v>
      </c>
      <c r="Q989" s="11" t="s">
        <v>73</v>
      </c>
      <c r="R989" s="1">
        <v>42370</v>
      </c>
      <c r="S989" s="1">
        <v>42593</v>
      </c>
      <c r="T989" s="12" t="s">
        <v>25</v>
      </c>
      <c r="U989" s="13" t="s">
        <v>336</v>
      </c>
      <c r="V989" s="13" t="s">
        <v>136</v>
      </c>
      <c r="W989" t="s">
        <v>168</v>
      </c>
      <c r="X989" s="16" t="str">
        <f t="shared" si="194"/>
        <v xml:space="preserve">Maxus (Switzerland) - CHE - Fiat Group - 2016_Fiat_500_Family_April - </v>
      </c>
      <c r="Y989" s="17" t="s">
        <v>410</v>
      </c>
      <c r="Z989" s="16" t="str">
        <f t="shared" si="195"/>
        <v>Maxus (Switzerland)</v>
      </c>
      <c r="AA989" s="16" t="str">
        <f t="shared" si="196"/>
        <v>Maxus (Switzerland) - CHE - Fiat Group</v>
      </c>
      <c r="AB989" s="16" t="str">
        <f t="shared" si="197"/>
        <v>Xaxis TV_XAXIS-XT-ROLLS-D</v>
      </c>
      <c r="AC989" s="16" t="str">
        <f>VLOOKUP($U989,Sheet3!$A$1:$D$438,3,FALSE)</f>
        <v>22.04.2016</v>
      </c>
      <c r="AD989" s="16" t="str">
        <f>VLOOKUP($U989,Sheet3!$A$1:$D$438,4,FALSE)</f>
        <v xml:space="preserve"> 15.05.216</v>
      </c>
      <c r="AE989" s="20" t="str">
        <f t="shared" si="198"/>
        <v>Xaxis TV_XAXIS-XT-ROLLS-D_Mai 2016</v>
      </c>
      <c r="AF989" s="20" t="s">
        <v>816</v>
      </c>
      <c r="AG989" s="20" t="str">
        <f t="shared" si="199"/>
        <v>Xaxis TV</v>
      </c>
      <c r="AH989" s="20" t="s">
        <v>420</v>
      </c>
      <c r="AI989" s="21">
        <f t="shared" si="191"/>
        <v>28.999967589600455</v>
      </c>
      <c r="AJ989" s="21">
        <f t="shared" si="192"/>
        <v>15211.15</v>
      </c>
      <c r="AK989" s="22">
        <f t="shared" si="193"/>
        <v>524523</v>
      </c>
      <c r="AL989" s="20" t="s">
        <v>691</v>
      </c>
      <c r="AM989" s="20">
        <f>$AJ989*VLOOKUP($AL989,Sheet2!$C$1:$D$66,2,FALSE)</f>
        <v>7453.4634999999998</v>
      </c>
    </row>
    <row r="990" spans="1:39" x14ac:dyDescent="0.25">
      <c r="A990" s="1">
        <v>42527</v>
      </c>
      <c r="B990" s="2">
        <v>18812</v>
      </c>
      <c r="C990" s="3">
        <v>0</v>
      </c>
      <c r="D990" s="4">
        <v>2</v>
      </c>
      <c r="E990" s="5" t="s">
        <v>76</v>
      </c>
      <c r="F990" s="6">
        <v>2827.97</v>
      </c>
      <c r="G990" s="7" t="s">
        <v>22</v>
      </c>
      <c r="H990" s="8" t="s">
        <v>23</v>
      </c>
      <c r="I990" s="9">
        <v>174.81100000000001</v>
      </c>
      <c r="J990" s="6">
        <v>0</v>
      </c>
      <c r="K990" s="6">
        <v>405.55</v>
      </c>
      <c r="L990" s="6">
        <v>5069.55</v>
      </c>
      <c r="M990" s="6">
        <v>5475.1</v>
      </c>
      <c r="N990" s="10" t="s">
        <v>67</v>
      </c>
      <c r="O990" s="10" t="s">
        <v>160</v>
      </c>
      <c r="P990" s="11" t="s">
        <v>32</v>
      </c>
      <c r="Q990" s="11" t="s">
        <v>73</v>
      </c>
      <c r="R990" s="1">
        <v>42370</v>
      </c>
      <c r="S990" s="1">
        <v>42593</v>
      </c>
      <c r="T990" s="12" t="s">
        <v>25</v>
      </c>
      <c r="U990" s="13" t="s">
        <v>336</v>
      </c>
      <c r="V990" s="13" t="s">
        <v>136</v>
      </c>
      <c r="W990" t="s">
        <v>168</v>
      </c>
      <c r="X990" s="16" t="str">
        <f t="shared" si="194"/>
        <v xml:space="preserve">Maxus (Switzerland) - CHE - Fiat Group - 2016_Fiat_500_Family_April - </v>
      </c>
      <c r="Y990" s="17" t="s">
        <v>410</v>
      </c>
      <c r="Z990" s="16" t="str">
        <f t="shared" si="195"/>
        <v>Maxus (Switzerland)</v>
      </c>
      <c r="AA990" s="16" t="str">
        <f t="shared" si="196"/>
        <v>Maxus (Switzerland) - CHE - Fiat Group</v>
      </c>
      <c r="AB990" s="16" t="str">
        <f t="shared" si="197"/>
        <v>Xaxis TV_XAXIS-XT-ROLLS-F</v>
      </c>
      <c r="AC990" s="16" t="str">
        <f>VLOOKUP($U990,Sheet3!$A$1:$D$438,3,FALSE)</f>
        <v>22.04.2016</v>
      </c>
      <c r="AD990" s="16" t="str">
        <f>VLOOKUP($U990,Sheet3!$A$1:$D$438,4,FALSE)</f>
        <v xml:space="preserve"> 15.05.216</v>
      </c>
      <c r="AE990" s="20" t="str">
        <f t="shared" si="198"/>
        <v>Xaxis TV_XAXIS-XT-ROLLS-F_Mai 2016</v>
      </c>
      <c r="AF990" s="20" t="s">
        <v>816</v>
      </c>
      <c r="AG990" s="20" t="str">
        <f t="shared" si="199"/>
        <v>Xaxis TV</v>
      </c>
      <c r="AH990" s="20" t="s">
        <v>420</v>
      </c>
      <c r="AI990" s="21">
        <f t="shared" si="191"/>
        <v>29.000177334378275</v>
      </c>
      <c r="AJ990" s="21">
        <f t="shared" si="192"/>
        <v>5069.55</v>
      </c>
      <c r="AK990" s="22">
        <f t="shared" si="193"/>
        <v>174811</v>
      </c>
      <c r="AL990" s="20" t="s">
        <v>691</v>
      </c>
      <c r="AM990" s="20">
        <f>$AJ990*VLOOKUP($AL990,Sheet2!$C$1:$D$66,2,FALSE)</f>
        <v>2484.0794999999998</v>
      </c>
    </row>
    <row r="991" spans="1:39" x14ac:dyDescent="0.25">
      <c r="A991" s="1">
        <v>42527</v>
      </c>
      <c r="B991" s="2">
        <v>18812</v>
      </c>
      <c r="C991" s="3">
        <v>0</v>
      </c>
      <c r="D991" s="4">
        <v>3</v>
      </c>
      <c r="E991" s="5" t="s">
        <v>77</v>
      </c>
      <c r="F991" s="6">
        <v>659.85</v>
      </c>
      <c r="G991" s="7" t="s">
        <v>22</v>
      </c>
      <c r="H991" s="8" t="s">
        <v>23</v>
      </c>
      <c r="I991" s="9">
        <v>40.420999999999999</v>
      </c>
      <c r="J991" s="6">
        <v>0</v>
      </c>
      <c r="K991" s="6">
        <v>93.8</v>
      </c>
      <c r="L991" s="6">
        <v>1172.2</v>
      </c>
      <c r="M991" s="6">
        <v>1266</v>
      </c>
      <c r="N991" s="10" t="s">
        <v>67</v>
      </c>
      <c r="O991" s="10" t="s">
        <v>160</v>
      </c>
      <c r="P991" s="11" t="s">
        <v>32</v>
      </c>
      <c r="Q991" s="11" t="s">
        <v>73</v>
      </c>
      <c r="R991" s="1">
        <v>42370</v>
      </c>
      <c r="S991" s="1">
        <v>42593</v>
      </c>
      <c r="T991" s="12" t="s">
        <v>25</v>
      </c>
      <c r="U991" s="13" t="s">
        <v>336</v>
      </c>
      <c r="V991" s="13" t="s">
        <v>136</v>
      </c>
      <c r="W991" t="s">
        <v>168</v>
      </c>
      <c r="X991" s="16" t="str">
        <f t="shared" si="194"/>
        <v xml:space="preserve">Maxus (Switzerland) - CHE - Fiat Group - 2016_Fiat_500_Family_April - </v>
      </c>
      <c r="Y991" s="17" t="s">
        <v>410</v>
      </c>
      <c r="Z991" s="16" t="str">
        <f t="shared" si="195"/>
        <v>Maxus (Switzerland)</v>
      </c>
      <c r="AA991" s="16" t="str">
        <f t="shared" si="196"/>
        <v>Maxus (Switzerland) - CHE - Fiat Group</v>
      </c>
      <c r="AB991" s="16" t="str">
        <f t="shared" si="197"/>
        <v>Xaxis TV_XAXIS-XT-ROLLS-I</v>
      </c>
      <c r="AC991" s="16" t="str">
        <f>VLOOKUP($U991,Sheet3!$A$1:$D$438,3,FALSE)</f>
        <v>22.04.2016</v>
      </c>
      <c r="AD991" s="16" t="str">
        <f>VLOOKUP($U991,Sheet3!$A$1:$D$438,4,FALSE)</f>
        <v xml:space="preserve"> 15.05.216</v>
      </c>
      <c r="AE991" s="20" t="str">
        <f t="shared" si="198"/>
        <v>Xaxis TV_XAXIS-XT-ROLLS-I_Mai 2016</v>
      </c>
      <c r="AF991" s="20" t="s">
        <v>816</v>
      </c>
      <c r="AG991" s="20" t="str">
        <f t="shared" si="199"/>
        <v>Xaxis TV</v>
      </c>
      <c r="AH991" s="20" t="s">
        <v>420</v>
      </c>
      <c r="AI991" s="21">
        <f t="shared" si="191"/>
        <v>28.999777343460085</v>
      </c>
      <c r="AJ991" s="21">
        <f t="shared" si="192"/>
        <v>1172.2</v>
      </c>
      <c r="AK991" s="22">
        <f t="shared" si="193"/>
        <v>40421</v>
      </c>
      <c r="AL991" s="20" t="s">
        <v>691</v>
      </c>
      <c r="AM991" s="20">
        <f>$AJ991*VLOOKUP($AL991,Sheet2!$C$1:$D$66,2,FALSE)</f>
        <v>574.37800000000004</v>
      </c>
    </row>
    <row r="992" spans="1:39" x14ac:dyDescent="0.25">
      <c r="A992" s="1">
        <v>42527</v>
      </c>
      <c r="B992" s="2">
        <v>18813</v>
      </c>
      <c r="C992" s="3">
        <v>0</v>
      </c>
      <c r="D992" s="4">
        <v>4</v>
      </c>
      <c r="E992" s="5" t="s">
        <v>65</v>
      </c>
      <c r="F992" s="6">
        <v>1659.78</v>
      </c>
      <c r="G992" s="7" t="s">
        <v>22</v>
      </c>
      <c r="H992" s="8" t="s">
        <v>23</v>
      </c>
      <c r="I992" s="9">
        <v>223.928</v>
      </c>
      <c r="J992" s="6">
        <v>0</v>
      </c>
      <c r="K992" s="6">
        <v>429.95</v>
      </c>
      <c r="L992" s="6">
        <v>5374.25</v>
      </c>
      <c r="M992" s="6">
        <v>5804.2</v>
      </c>
      <c r="N992" s="10" t="s">
        <v>48</v>
      </c>
      <c r="O992" s="10" t="s">
        <v>160</v>
      </c>
      <c r="P992" s="11" t="s">
        <v>32</v>
      </c>
      <c r="Q992" s="11" t="s">
        <v>52</v>
      </c>
      <c r="R992" s="1">
        <v>42370</v>
      </c>
      <c r="S992" s="1">
        <v>42593</v>
      </c>
      <c r="T992" s="12" t="s">
        <v>25</v>
      </c>
      <c r="U992" s="13" t="s">
        <v>395</v>
      </c>
      <c r="V992" s="13" t="s">
        <v>136</v>
      </c>
      <c r="W992" t="s">
        <v>172</v>
      </c>
      <c r="X992" s="16" t="str">
        <f t="shared" si="194"/>
        <v xml:space="preserve">Maxus (Switzerland) - CHE - Huawei - 2016_Eva_&amp;_Vienna - </v>
      </c>
      <c r="Y992" s="17" t="s">
        <v>410</v>
      </c>
      <c r="Z992" s="16" t="str">
        <f t="shared" si="195"/>
        <v>Maxus (Switzerland)</v>
      </c>
      <c r="AA992" s="16" t="str">
        <f t="shared" si="196"/>
        <v>Maxus (Switzerland) - CHE - Huawei</v>
      </c>
      <c r="AB992" s="16" t="str">
        <f t="shared" si="197"/>
        <v>Xaxis Premium_XAXIS-XP-WB-D</v>
      </c>
      <c r="AC992" s="16" t="str">
        <f>VLOOKUP($U992,Sheet3!$A$1:$D$438,3,FALSE)</f>
        <v>25.04.2016</v>
      </c>
      <c r="AD992" s="16" t="str">
        <f>VLOOKUP($U992,Sheet3!$A$1:$D$438,4,FALSE)</f>
        <v>31.07.2016</v>
      </c>
      <c r="AE992" s="20" t="str">
        <f t="shared" si="198"/>
        <v>Xaxis Premium_XAXIS-XP-WB-D_Mai 2016</v>
      </c>
      <c r="AF992" s="20" t="s">
        <v>415</v>
      </c>
      <c r="AG992" s="20" t="str">
        <f t="shared" si="199"/>
        <v>Xaxis Premium</v>
      </c>
      <c r="AH992" s="20" t="s">
        <v>420</v>
      </c>
      <c r="AI992" s="21">
        <f t="shared" si="191"/>
        <v>23.999901754135259</v>
      </c>
      <c r="AJ992" s="21">
        <f t="shared" si="192"/>
        <v>5374.25</v>
      </c>
      <c r="AK992" s="22">
        <f t="shared" si="193"/>
        <v>223928</v>
      </c>
      <c r="AL992" s="20" t="s">
        <v>687</v>
      </c>
      <c r="AM992" s="20">
        <f>$AJ992*VLOOKUP($AL992,Sheet2!$C$1:$D$66,2,FALSE)</f>
        <v>2246.5683052504851</v>
      </c>
    </row>
    <row r="993" spans="1:39" x14ac:dyDescent="0.25">
      <c r="A993" s="1">
        <v>42527</v>
      </c>
      <c r="B993" s="2">
        <v>18813</v>
      </c>
      <c r="C993" s="3">
        <v>0</v>
      </c>
      <c r="D993" s="4">
        <v>5</v>
      </c>
      <c r="E993" s="5" t="s">
        <v>69</v>
      </c>
      <c r="F993" s="6">
        <v>478.91</v>
      </c>
      <c r="G993" s="7" t="s">
        <v>22</v>
      </c>
      <c r="H993" s="8" t="s">
        <v>23</v>
      </c>
      <c r="I993" s="9">
        <v>79.617999999999995</v>
      </c>
      <c r="J993" s="6">
        <v>0</v>
      </c>
      <c r="K993" s="6">
        <v>152.85</v>
      </c>
      <c r="L993" s="6">
        <v>1910.85</v>
      </c>
      <c r="M993" s="6">
        <v>2063.6999999999998</v>
      </c>
      <c r="N993" s="10" t="s">
        <v>48</v>
      </c>
      <c r="O993" s="10" t="s">
        <v>160</v>
      </c>
      <c r="P993" s="11" t="s">
        <v>32</v>
      </c>
      <c r="Q993" s="11" t="s">
        <v>52</v>
      </c>
      <c r="R993" s="1">
        <v>42370</v>
      </c>
      <c r="S993" s="1">
        <v>42593</v>
      </c>
      <c r="T993" s="12" t="s">
        <v>25</v>
      </c>
      <c r="U993" s="13" t="s">
        <v>395</v>
      </c>
      <c r="V993" s="13" t="s">
        <v>136</v>
      </c>
      <c r="W993" t="s">
        <v>172</v>
      </c>
      <c r="X993" s="16" t="str">
        <f t="shared" si="194"/>
        <v xml:space="preserve">Maxus (Switzerland) - CHE - Huawei - 2016_Eva_&amp;_Vienna - </v>
      </c>
      <c r="Y993" s="17" t="s">
        <v>410</v>
      </c>
      <c r="Z993" s="16" t="str">
        <f t="shared" si="195"/>
        <v>Maxus (Switzerland)</v>
      </c>
      <c r="AA993" s="16" t="str">
        <f t="shared" si="196"/>
        <v>Maxus (Switzerland) - CHE - Huawei</v>
      </c>
      <c r="AB993" s="16" t="str">
        <f t="shared" si="197"/>
        <v>Xaxis Premium_XAXIS-XP-WB-F</v>
      </c>
      <c r="AC993" s="16" t="str">
        <f>VLOOKUP($U993,Sheet3!$A$1:$D$438,3,FALSE)</f>
        <v>25.04.2016</v>
      </c>
      <c r="AD993" s="16" t="str">
        <f>VLOOKUP($U993,Sheet3!$A$1:$D$438,4,FALSE)</f>
        <v>31.07.2016</v>
      </c>
      <c r="AE993" s="20" t="str">
        <f t="shared" si="198"/>
        <v>Xaxis Premium_XAXIS-XP-WB-F_Mai 2016</v>
      </c>
      <c r="AF993" s="20" t="s">
        <v>415</v>
      </c>
      <c r="AG993" s="20" t="str">
        <f t="shared" si="199"/>
        <v>Xaxis Premium</v>
      </c>
      <c r="AH993" s="20" t="s">
        <v>420</v>
      </c>
      <c r="AI993" s="21">
        <f t="shared" ref="AI993:AI1000" si="200">(AJ993/AK993)*1000</f>
        <v>24.000226079529753</v>
      </c>
      <c r="AJ993" s="21">
        <f t="shared" ref="AJ993:AJ1000" si="201">L993</f>
        <v>1910.85</v>
      </c>
      <c r="AK993" s="22">
        <f t="shared" ref="AK993:AK1000" si="202">I993*1000</f>
        <v>79618</v>
      </c>
      <c r="AL993" s="20" t="s">
        <v>687</v>
      </c>
      <c r="AM993" s="20">
        <f>$AJ993*VLOOKUP($AL993,Sheet2!$C$1:$D$66,2,FALSE)</f>
        <v>798.78216422531318</v>
      </c>
    </row>
    <row r="994" spans="1:39" x14ac:dyDescent="0.25">
      <c r="A994" s="1">
        <v>42527</v>
      </c>
      <c r="B994" s="2">
        <v>18813</v>
      </c>
      <c r="C994" s="3">
        <v>0</v>
      </c>
      <c r="D994" s="4">
        <v>6</v>
      </c>
      <c r="E994" s="5" t="s">
        <v>70</v>
      </c>
      <c r="F994" s="6">
        <v>209.88</v>
      </c>
      <c r="G994" s="7" t="s">
        <v>22</v>
      </c>
      <c r="H994" s="8" t="s">
        <v>23</v>
      </c>
      <c r="I994" s="9">
        <v>37.040999999999997</v>
      </c>
      <c r="J994" s="6">
        <v>0</v>
      </c>
      <c r="K994" s="6">
        <v>71.099999999999994</v>
      </c>
      <c r="L994" s="6">
        <v>889</v>
      </c>
      <c r="M994" s="6">
        <v>960.1</v>
      </c>
      <c r="N994" s="10" t="s">
        <v>48</v>
      </c>
      <c r="O994" s="10" t="s">
        <v>160</v>
      </c>
      <c r="P994" s="11" t="s">
        <v>32</v>
      </c>
      <c r="Q994" s="11" t="s">
        <v>52</v>
      </c>
      <c r="R994" s="1">
        <v>42370</v>
      </c>
      <c r="S994" s="1">
        <v>42593</v>
      </c>
      <c r="T994" s="12" t="s">
        <v>25</v>
      </c>
      <c r="U994" s="13" t="s">
        <v>395</v>
      </c>
      <c r="V994" s="13" t="s">
        <v>136</v>
      </c>
      <c r="W994" t="s">
        <v>172</v>
      </c>
      <c r="X994" s="16" t="str">
        <f t="shared" si="194"/>
        <v xml:space="preserve">Maxus (Switzerland) - CHE - Huawei - 2016_Eva_&amp;_Vienna - </v>
      </c>
      <c r="Y994" s="17" t="s">
        <v>410</v>
      </c>
      <c r="Z994" s="16" t="str">
        <f t="shared" si="195"/>
        <v>Maxus (Switzerland)</v>
      </c>
      <c r="AA994" s="16" t="str">
        <f t="shared" si="196"/>
        <v>Maxus (Switzerland) - CHE - Huawei</v>
      </c>
      <c r="AB994" s="16" t="str">
        <f t="shared" si="197"/>
        <v>Xaxis Premium_XAXIS-XP-WB-I</v>
      </c>
      <c r="AC994" s="16" t="str">
        <f>VLOOKUP($U994,Sheet3!$A$1:$D$438,3,FALSE)</f>
        <v>25.04.2016</v>
      </c>
      <c r="AD994" s="16" t="str">
        <f>VLOOKUP($U994,Sheet3!$A$1:$D$438,4,FALSE)</f>
        <v>31.07.2016</v>
      </c>
      <c r="AE994" s="20" t="str">
        <f t="shared" si="198"/>
        <v>Xaxis Premium_XAXIS-XP-WB-I_Mai 2016</v>
      </c>
      <c r="AF994" s="20" t="s">
        <v>415</v>
      </c>
      <c r="AG994" s="20" t="str">
        <f t="shared" si="199"/>
        <v>Xaxis Premium</v>
      </c>
      <c r="AH994" s="20" t="s">
        <v>420</v>
      </c>
      <c r="AI994" s="21">
        <f t="shared" si="200"/>
        <v>24.000431953780947</v>
      </c>
      <c r="AJ994" s="21">
        <f t="shared" si="201"/>
        <v>889</v>
      </c>
      <c r="AK994" s="22">
        <f t="shared" si="202"/>
        <v>37041</v>
      </c>
      <c r="AL994" s="20" t="s">
        <v>687</v>
      </c>
      <c r="AM994" s="20">
        <f>$AJ994*VLOOKUP($AL994,Sheet2!$C$1:$D$66,2,FALSE)</f>
        <v>371.6238030176641</v>
      </c>
    </row>
    <row r="995" spans="1:39" x14ac:dyDescent="0.25">
      <c r="A995" s="1">
        <v>42527</v>
      </c>
      <c r="B995" s="2">
        <v>18813</v>
      </c>
      <c r="C995" s="3">
        <v>0</v>
      </c>
      <c r="D995" s="4">
        <v>7</v>
      </c>
      <c r="E995" s="5" t="s">
        <v>35</v>
      </c>
      <c r="F995" s="6">
        <v>1296.46</v>
      </c>
      <c r="G995" s="7" t="s">
        <v>22</v>
      </c>
      <c r="H995" s="8" t="s">
        <v>23</v>
      </c>
      <c r="I995" s="9">
        <v>102.672</v>
      </c>
      <c r="J995" s="6">
        <v>0</v>
      </c>
      <c r="K995" s="6">
        <v>287.5</v>
      </c>
      <c r="L995" s="6">
        <v>3593.5</v>
      </c>
      <c r="M995" s="6">
        <v>3881</v>
      </c>
      <c r="N995" s="10" t="s">
        <v>48</v>
      </c>
      <c r="O995" s="10" t="s">
        <v>160</v>
      </c>
      <c r="P995" s="11" t="s">
        <v>32</v>
      </c>
      <c r="Q995" s="11" t="s">
        <v>37</v>
      </c>
      <c r="R995" s="1">
        <v>42370</v>
      </c>
      <c r="S995" s="1">
        <v>42593</v>
      </c>
      <c r="T995" s="12" t="s">
        <v>25</v>
      </c>
      <c r="U995" s="13" t="s">
        <v>395</v>
      </c>
      <c r="V995" s="13" t="s">
        <v>136</v>
      </c>
      <c r="W995" t="s">
        <v>172</v>
      </c>
      <c r="X995" s="16" t="str">
        <f t="shared" si="194"/>
        <v xml:space="preserve">Maxus (Switzerland) - CHE - Huawei - 2016_Eva_&amp;_Vienna - </v>
      </c>
      <c r="Y995" s="17" t="s">
        <v>410</v>
      </c>
      <c r="Z995" s="16" t="str">
        <f t="shared" si="195"/>
        <v>Maxus (Switzerland)</v>
      </c>
      <c r="AA995" s="16" t="str">
        <f t="shared" si="196"/>
        <v>Maxus (Switzerland) - CHE - Huawei</v>
      </c>
      <c r="AB995" s="16" t="str">
        <f t="shared" si="197"/>
        <v>Xaxis Mobile_XAXIS-XM-INST-D</v>
      </c>
      <c r="AC995" s="16" t="str">
        <f>VLOOKUP($U995,Sheet3!$A$1:$D$438,3,FALSE)</f>
        <v>25.04.2016</v>
      </c>
      <c r="AD995" s="16" t="str">
        <f>VLOOKUP($U995,Sheet3!$A$1:$D$438,4,FALSE)</f>
        <v>31.07.2016</v>
      </c>
      <c r="AE995" s="20" t="str">
        <f t="shared" si="198"/>
        <v>Xaxis Mobile_XAXIS-XM-INST-D_Mai 2016</v>
      </c>
      <c r="AF995" s="20" t="s">
        <v>416</v>
      </c>
      <c r="AG995" s="20" t="str">
        <f t="shared" si="199"/>
        <v>Xaxis Mobile</v>
      </c>
      <c r="AH995" s="20" t="s">
        <v>420</v>
      </c>
      <c r="AI995" s="21">
        <f t="shared" si="200"/>
        <v>34.999805204924421</v>
      </c>
      <c r="AJ995" s="21">
        <f t="shared" si="201"/>
        <v>3593.5</v>
      </c>
      <c r="AK995" s="22">
        <f t="shared" si="202"/>
        <v>102672</v>
      </c>
      <c r="AL995" s="20" t="s">
        <v>692</v>
      </c>
      <c r="AM995" s="20">
        <f>$AJ995*VLOOKUP($AL995,Sheet2!$C$1:$D$66,2,FALSE)</f>
        <v>1473.3349999999998</v>
      </c>
    </row>
    <row r="996" spans="1:39" x14ac:dyDescent="0.25">
      <c r="A996" s="1">
        <v>42527</v>
      </c>
      <c r="B996" s="2">
        <v>18813</v>
      </c>
      <c r="C996" s="3">
        <v>0</v>
      </c>
      <c r="D996" s="4">
        <v>8</v>
      </c>
      <c r="E996" s="5" t="s">
        <v>39</v>
      </c>
      <c r="F996" s="6">
        <v>475.67</v>
      </c>
      <c r="G996" s="7" t="s">
        <v>22</v>
      </c>
      <c r="H996" s="8" t="s">
        <v>23</v>
      </c>
      <c r="I996" s="9">
        <v>37.305999999999997</v>
      </c>
      <c r="J996" s="6">
        <v>0</v>
      </c>
      <c r="K996" s="6">
        <v>104.45</v>
      </c>
      <c r="L996" s="6">
        <v>1305.7</v>
      </c>
      <c r="M996" s="6">
        <v>1410.15</v>
      </c>
      <c r="N996" s="10" t="s">
        <v>48</v>
      </c>
      <c r="O996" s="10" t="s">
        <v>160</v>
      </c>
      <c r="P996" s="11" t="s">
        <v>32</v>
      </c>
      <c r="Q996" s="11" t="s">
        <v>37</v>
      </c>
      <c r="R996" s="1">
        <v>42370</v>
      </c>
      <c r="S996" s="1">
        <v>42593</v>
      </c>
      <c r="T996" s="12" t="s">
        <v>25</v>
      </c>
      <c r="U996" s="13" t="s">
        <v>395</v>
      </c>
      <c r="V996" s="13" t="s">
        <v>136</v>
      </c>
      <c r="W996" t="s">
        <v>172</v>
      </c>
      <c r="X996" s="16" t="str">
        <f t="shared" si="194"/>
        <v xml:space="preserve">Maxus (Switzerland) - CHE - Huawei - 2016_Eva_&amp;_Vienna - </v>
      </c>
      <c r="Y996" s="17" t="s">
        <v>410</v>
      </c>
      <c r="Z996" s="16" t="str">
        <f t="shared" si="195"/>
        <v>Maxus (Switzerland)</v>
      </c>
      <c r="AA996" s="16" t="str">
        <f t="shared" si="196"/>
        <v>Maxus (Switzerland) - CHE - Huawei</v>
      </c>
      <c r="AB996" s="16" t="str">
        <f t="shared" si="197"/>
        <v>Xaxis Mobile_XAXIS-XM-INST-F</v>
      </c>
      <c r="AC996" s="16" t="str">
        <f>VLOOKUP($U996,Sheet3!$A$1:$D$438,3,FALSE)</f>
        <v>25.04.2016</v>
      </c>
      <c r="AD996" s="16" t="str">
        <f>VLOOKUP($U996,Sheet3!$A$1:$D$438,4,FALSE)</f>
        <v>31.07.2016</v>
      </c>
      <c r="AE996" s="20" t="str">
        <f t="shared" si="198"/>
        <v>Xaxis Mobile_XAXIS-XM-INST-F_Mai 2016</v>
      </c>
      <c r="AF996" s="20" t="s">
        <v>416</v>
      </c>
      <c r="AG996" s="20" t="str">
        <f t="shared" si="199"/>
        <v>Xaxis Mobile</v>
      </c>
      <c r="AH996" s="20" t="s">
        <v>420</v>
      </c>
      <c r="AI996" s="21">
        <f t="shared" si="200"/>
        <v>34.999731946603767</v>
      </c>
      <c r="AJ996" s="21">
        <f t="shared" si="201"/>
        <v>1305.7</v>
      </c>
      <c r="AK996" s="22">
        <f t="shared" si="202"/>
        <v>37306</v>
      </c>
      <c r="AL996" s="20" t="s">
        <v>692</v>
      </c>
      <c r="AM996" s="20">
        <f>$AJ996*VLOOKUP($AL996,Sheet2!$C$1:$D$66,2,FALSE)</f>
        <v>535.33699999999999</v>
      </c>
    </row>
    <row r="997" spans="1:39" x14ac:dyDescent="0.25">
      <c r="A997" s="1">
        <v>42527</v>
      </c>
      <c r="B997" s="2">
        <v>18813</v>
      </c>
      <c r="C997" s="3">
        <v>0</v>
      </c>
      <c r="D997" s="4">
        <v>9</v>
      </c>
      <c r="E997" s="5" t="s">
        <v>40</v>
      </c>
      <c r="F997" s="6">
        <v>229.85</v>
      </c>
      <c r="G997" s="7" t="s">
        <v>22</v>
      </c>
      <c r="H997" s="8" t="s">
        <v>23</v>
      </c>
      <c r="I997" s="9">
        <v>19.154</v>
      </c>
      <c r="J997" s="6">
        <v>0</v>
      </c>
      <c r="K997" s="6">
        <v>53.65</v>
      </c>
      <c r="L997" s="6">
        <v>670.35</v>
      </c>
      <c r="M997" s="6">
        <v>724</v>
      </c>
      <c r="N997" s="10" t="s">
        <v>48</v>
      </c>
      <c r="O997" s="10" t="s">
        <v>160</v>
      </c>
      <c r="P997" s="11" t="s">
        <v>32</v>
      </c>
      <c r="Q997" s="11" t="s">
        <v>37</v>
      </c>
      <c r="R997" s="1">
        <v>42370</v>
      </c>
      <c r="S997" s="1">
        <v>42593</v>
      </c>
      <c r="T997" s="12" t="s">
        <v>25</v>
      </c>
      <c r="U997" s="13" t="s">
        <v>395</v>
      </c>
      <c r="V997" s="13" t="s">
        <v>136</v>
      </c>
      <c r="W997" t="s">
        <v>172</v>
      </c>
      <c r="X997" s="16" t="str">
        <f t="shared" si="194"/>
        <v xml:space="preserve">Maxus (Switzerland) - CHE - Huawei - 2016_Eva_&amp;_Vienna - </v>
      </c>
      <c r="Y997" s="17" t="s">
        <v>410</v>
      </c>
      <c r="Z997" s="16" t="str">
        <f t="shared" si="195"/>
        <v>Maxus (Switzerland)</v>
      </c>
      <c r="AA997" s="16" t="str">
        <f t="shared" si="196"/>
        <v>Maxus (Switzerland) - CHE - Huawei</v>
      </c>
      <c r="AB997" s="16" t="str">
        <f t="shared" si="197"/>
        <v>Xaxis Mobile_XAXIS-XM-INST-I</v>
      </c>
      <c r="AC997" s="16" t="str">
        <f>VLOOKUP($U997,Sheet3!$A$1:$D$438,3,FALSE)</f>
        <v>25.04.2016</v>
      </c>
      <c r="AD997" s="16" t="str">
        <f>VLOOKUP($U997,Sheet3!$A$1:$D$438,4,FALSE)</f>
        <v>31.07.2016</v>
      </c>
      <c r="AE997" s="20" t="str">
        <f t="shared" si="198"/>
        <v>Xaxis Mobile_XAXIS-XM-INST-I_Mai 2016</v>
      </c>
      <c r="AF997" s="20" t="s">
        <v>416</v>
      </c>
      <c r="AG997" s="20" t="str">
        <f t="shared" si="199"/>
        <v>Xaxis Mobile</v>
      </c>
      <c r="AH997" s="20" t="s">
        <v>420</v>
      </c>
      <c r="AI997" s="21">
        <f t="shared" si="200"/>
        <v>34.997911663360135</v>
      </c>
      <c r="AJ997" s="21">
        <f t="shared" si="201"/>
        <v>670.35</v>
      </c>
      <c r="AK997" s="22">
        <f t="shared" si="202"/>
        <v>19154</v>
      </c>
      <c r="AL997" s="20" t="s">
        <v>692</v>
      </c>
      <c r="AM997" s="20">
        <f>$AJ997*VLOOKUP($AL997,Sheet2!$C$1:$D$66,2,FALSE)</f>
        <v>274.84350000000001</v>
      </c>
    </row>
    <row r="998" spans="1:39" x14ac:dyDescent="0.25">
      <c r="A998" s="1">
        <v>42527</v>
      </c>
      <c r="B998" s="2">
        <v>18813</v>
      </c>
      <c r="C998" s="3">
        <v>0</v>
      </c>
      <c r="D998" s="4">
        <v>1</v>
      </c>
      <c r="E998" s="5" t="s">
        <v>72</v>
      </c>
      <c r="F998" s="6">
        <v>3704.53</v>
      </c>
      <c r="G998" s="7" t="s">
        <v>22</v>
      </c>
      <c r="H998" s="8" t="s">
        <v>23</v>
      </c>
      <c r="I998" s="9">
        <v>219.13800000000001</v>
      </c>
      <c r="J998" s="6">
        <v>0</v>
      </c>
      <c r="K998" s="6">
        <v>578.54999999999995</v>
      </c>
      <c r="L998" s="6">
        <v>7231.55</v>
      </c>
      <c r="M998" s="6">
        <v>7810.1</v>
      </c>
      <c r="N998" s="10" t="s">
        <v>48</v>
      </c>
      <c r="O998" s="10" t="s">
        <v>160</v>
      </c>
      <c r="P998" s="11" t="s">
        <v>32</v>
      </c>
      <c r="Q998" s="11" t="s">
        <v>73</v>
      </c>
      <c r="R998" s="1">
        <v>42370</v>
      </c>
      <c r="S998" s="1">
        <v>42593</v>
      </c>
      <c r="T998" s="12" t="s">
        <v>25</v>
      </c>
      <c r="U998" s="13" t="s">
        <v>395</v>
      </c>
      <c r="V998" s="13" t="s">
        <v>136</v>
      </c>
      <c r="W998" t="s">
        <v>172</v>
      </c>
      <c r="X998" s="16" t="str">
        <f t="shared" si="194"/>
        <v xml:space="preserve">Maxus (Switzerland) - CHE - Huawei - 2016_Eva_&amp;_Vienna - </v>
      </c>
      <c r="Y998" s="17" t="s">
        <v>410</v>
      </c>
      <c r="Z998" s="16" t="str">
        <f t="shared" si="195"/>
        <v>Maxus (Switzerland)</v>
      </c>
      <c r="AA998" s="16" t="str">
        <f t="shared" si="196"/>
        <v>Maxus (Switzerland) - CHE - Huawei</v>
      </c>
      <c r="AB998" s="16" t="str">
        <f t="shared" si="197"/>
        <v>Xaxis TV_XAXIS-XT-ROLLS-D</v>
      </c>
      <c r="AC998" s="16" t="str">
        <f>VLOOKUP($U998,Sheet3!$A$1:$D$438,3,FALSE)</f>
        <v>25.04.2016</v>
      </c>
      <c r="AD998" s="16" t="str">
        <f>VLOOKUP($U998,Sheet3!$A$1:$D$438,4,FALSE)</f>
        <v>31.07.2016</v>
      </c>
      <c r="AE998" s="20" t="str">
        <f t="shared" si="198"/>
        <v>Xaxis TV_XAXIS-XT-ROLLS-D_Mai 2016</v>
      </c>
      <c r="AF998" s="20" t="s">
        <v>816</v>
      </c>
      <c r="AG998" s="20" t="str">
        <f t="shared" si="199"/>
        <v>Xaxis TV</v>
      </c>
      <c r="AH998" s="20" t="s">
        <v>420</v>
      </c>
      <c r="AI998" s="21">
        <f t="shared" si="200"/>
        <v>32.999981746661923</v>
      </c>
      <c r="AJ998" s="21">
        <f t="shared" si="201"/>
        <v>7231.55</v>
      </c>
      <c r="AK998" s="22">
        <f t="shared" si="202"/>
        <v>219138</v>
      </c>
      <c r="AL998" s="20" t="s">
        <v>691</v>
      </c>
      <c r="AM998" s="20">
        <f>$AJ998*VLOOKUP($AL998,Sheet2!$C$1:$D$66,2,FALSE)</f>
        <v>3543.4594999999999</v>
      </c>
    </row>
    <row r="999" spans="1:39" x14ac:dyDescent="0.25">
      <c r="A999" s="1">
        <v>42527</v>
      </c>
      <c r="B999" s="2">
        <v>18813</v>
      </c>
      <c r="C999" s="3">
        <v>0</v>
      </c>
      <c r="D999" s="4">
        <v>2</v>
      </c>
      <c r="E999" s="5" t="s">
        <v>76</v>
      </c>
      <c r="F999" s="6">
        <v>1299.81</v>
      </c>
      <c r="G999" s="7" t="s">
        <v>22</v>
      </c>
      <c r="H999" s="8" t="s">
        <v>23</v>
      </c>
      <c r="I999" s="9">
        <v>80.347999999999999</v>
      </c>
      <c r="J999" s="6">
        <v>0</v>
      </c>
      <c r="K999" s="6">
        <v>212.1</v>
      </c>
      <c r="L999" s="6">
        <v>2651.5</v>
      </c>
      <c r="M999" s="6">
        <v>2863.6</v>
      </c>
      <c r="N999" s="10" t="s">
        <v>48</v>
      </c>
      <c r="O999" s="10" t="s">
        <v>160</v>
      </c>
      <c r="P999" s="11" t="s">
        <v>32</v>
      </c>
      <c r="Q999" s="11" t="s">
        <v>73</v>
      </c>
      <c r="R999" s="1">
        <v>42370</v>
      </c>
      <c r="S999" s="1">
        <v>42593</v>
      </c>
      <c r="T999" s="12" t="s">
        <v>25</v>
      </c>
      <c r="U999" s="13" t="s">
        <v>395</v>
      </c>
      <c r="V999" s="13" t="s">
        <v>136</v>
      </c>
      <c r="W999" t="s">
        <v>172</v>
      </c>
      <c r="X999" s="16" t="str">
        <f t="shared" si="194"/>
        <v xml:space="preserve">Maxus (Switzerland) - CHE - Huawei - 2016_Eva_&amp;_Vienna - </v>
      </c>
      <c r="Y999" s="17" t="s">
        <v>410</v>
      </c>
      <c r="Z999" s="16" t="str">
        <f t="shared" si="195"/>
        <v>Maxus (Switzerland)</v>
      </c>
      <c r="AA999" s="16" t="str">
        <f t="shared" si="196"/>
        <v>Maxus (Switzerland) - CHE - Huawei</v>
      </c>
      <c r="AB999" s="16" t="str">
        <f t="shared" si="197"/>
        <v>Xaxis TV_XAXIS-XT-ROLLS-F</v>
      </c>
      <c r="AC999" s="16" t="str">
        <f>VLOOKUP($U999,Sheet3!$A$1:$D$438,3,FALSE)</f>
        <v>25.04.2016</v>
      </c>
      <c r="AD999" s="16" t="str">
        <f>VLOOKUP($U999,Sheet3!$A$1:$D$438,4,FALSE)</f>
        <v>31.07.2016</v>
      </c>
      <c r="AE999" s="20" t="str">
        <f t="shared" si="198"/>
        <v>Xaxis TV_XAXIS-XT-ROLLS-F_Mai 2016</v>
      </c>
      <c r="AF999" s="20" t="s">
        <v>816</v>
      </c>
      <c r="AG999" s="20" t="str">
        <f t="shared" si="199"/>
        <v>Xaxis TV</v>
      </c>
      <c r="AH999" s="20" t="s">
        <v>420</v>
      </c>
      <c r="AI999" s="21">
        <f t="shared" si="200"/>
        <v>33.000199133768106</v>
      </c>
      <c r="AJ999" s="21">
        <f t="shared" si="201"/>
        <v>2651.5</v>
      </c>
      <c r="AK999" s="22">
        <f t="shared" si="202"/>
        <v>80348</v>
      </c>
      <c r="AL999" s="20" t="s">
        <v>691</v>
      </c>
      <c r="AM999" s="20">
        <f>$AJ999*VLOOKUP($AL999,Sheet2!$C$1:$D$66,2,FALSE)</f>
        <v>1299.2349999999999</v>
      </c>
    </row>
    <row r="1000" spans="1:39" x14ac:dyDescent="0.25">
      <c r="A1000" s="1">
        <v>42527</v>
      </c>
      <c r="B1000" s="2">
        <v>18813</v>
      </c>
      <c r="C1000" s="3">
        <v>0</v>
      </c>
      <c r="D1000" s="4">
        <v>3</v>
      </c>
      <c r="E1000" s="5" t="s">
        <v>77</v>
      </c>
      <c r="F1000" s="6">
        <v>471.5</v>
      </c>
      <c r="G1000" s="7" t="s">
        <v>22</v>
      </c>
      <c r="H1000" s="8" t="s">
        <v>23</v>
      </c>
      <c r="I1000" s="9">
        <v>28.882999999999999</v>
      </c>
      <c r="J1000" s="6">
        <v>0</v>
      </c>
      <c r="K1000" s="6">
        <v>76.25</v>
      </c>
      <c r="L1000" s="6">
        <v>953.15</v>
      </c>
      <c r="M1000" s="6">
        <v>1029.4000000000001</v>
      </c>
      <c r="N1000" s="10" t="s">
        <v>48</v>
      </c>
      <c r="O1000" s="10" t="s">
        <v>160</v>
      </c>
      <c r="P1000" s="11" t="s">
        <v>32</v>
      </c>
      <c r="Q1000" s="11" t="s">
        <v>73</v>
      </c>
      <c r="R1000" s="1">
        <v>42370</v>
      </c>
      <c r="S1000" s="1">
        <v>42593</v>
      </c>
      <c r="T1000" s="12" t="s">
        <v>25</v>
      </c>
      <c r="U1000" s="13" t="s">
        <v>395</v>
      </c>
      <c r="V1000" s="13" t="s">
        <v>136</v>
      </c>
      <c r="W1000" t="s">
        <v>172</v>
      </c>
      <c r="X1000" s="16" t="str">
        <f t="shared" si="194"/>
        <v xml:space="preserve">Maxus (Switzerland) - CHE - Huawei - 2016_Eva_&amp;_Vienna - </v>
      </c>
      <c r="Y1000" s="17" t="s">
        <v>410</v>
      </c>
      <c r="Z1000" s="16" t="str">
        <f t="shared" si="195"/>
        <v>Maxus (Switzerland)</v>
      </c>
      <c r="AA1000" s="16" t="str">
        <f t="shared" si="196"/>
        <v>Maxus (Switzerland) - CHE - Huawei</v>
      </c>
      <c r="AB1000" s="16" t="str">
        <f t="shared" si="197"/>
        <v>Xaxis TV_XAXIS-XT-ROLLS-I</v>
      </c>
      <c r="AC1000" s="16" t="str">
        <f>VLOOKUP($U1000,Sheet3!$A$1:$D$438,3,FALSE)</f>
        <v>25.04.2016</v>
      </c>
      <c r="AD1000" s="16" t="str">
        <f>VLOOKUP($U1000,Sheet3!$A$1:$D$438,4,FALSE)</f>
        <v>31.07.2016</v>
      </c>
      <c r="AE1000" s="20" t="str">
        <f t="shared" si="198"/>
        <v>Xaxis TV_XAXIS-XT-ROLLS-I_Mai 2016</v>
      </c>
      <c r="AF1000" s="20" t="s">
        <v>816</v>
      </c>
      <c r="AG1000" s="20" t="str">
        <f t="shared" si="199"/>
        <v>Xaxis TV</v>
      </c>
      <c r="AH1000" s="20" t="s">
        <v>420</v>
      </c>
      <c r="AI1000" s="21">
        <f t="shared" si="200"/>
        <v>33.000380846864935</v>
      </c>
      <c r="AJ1000" s="21">
        <f t="shared" si="201"/>
        <v>953.15</v>
      </c>
      <c r="AK1000" s="22">
        <f t="shared" si="202"/>
        <v>28883</v>
      </c>
      <c r="AL1000" s="20" t="s">
        <v>691</v>
      </c>
      <c r="AM1000" s="20">
        <f>$AJ1000*VLOOKUP($AL1000,Sheet2!$C$1:$D$66,2,FALSE)</f>
        <v>467.04349999999999</v>
      </c>
    </row>
    <row r="1001" spans="1:39" x14ac:dyDescent="0.25">
      <c r="A1001" s="1">
        <v>42527</v>
      </c>
      <c r="B1001" s="2">
        <v>18814</v>
      </c>
      <c r="C1001" s="3">
        <v>0</v>
      </c>
      <c r="D1001" s="4">
        <v>1</v>
      </c>
      <c r="E1001" s="5" t="s">
        <v>83</v>
      </c>
      <c r="F1001" s="6">
        <v>0</v>
      </c>
      <c r="G1001" s="7" t="s">
        <v>22</v>
      </c>
      <c r="H1001" s="8" t="s">
        <v>23</v>
      </c>
      <c r="I1001" s="9">
        <v>1</v>
      </c>
      <c r="J1001" s="6">
        <v>0</v>
      </c>
      <c r="K1001" s="6">
        <v>1240</v>
      </c>
      <c r="L1001" s="6">
        <v>15500</v>
      </c>
      <c r="M1001" s="6">
        <v>16740</v>
      </c>
      <c r="N1001" s="10" t="s">
        <v>67</v>
      </c>
      <c r="O1001" s="10" t="s">
        <v>160</v>
      </c>
      <c r="P1001" s="11" t="s">
        <v>32</v>
      </c>
      <c r="Q1001" s="11" t="s">
        <v>84</v>
      </c>
      <c r="R1001" s="1">
        <v>42370</v>
      </c>
      <c r="S1001" s="1">
        <v>42593</v>
      </c>
      <c r="T1001" s="12" t="s">
        <v>25</v>
      </c>
      <c r="U1001" s="13" t="s">
        <v>346</v>
      </c>
      <c r="V1001" s="13" t="s">
        <v>136</v>
      </c>
      <c r="W1001" t="s">
        <v>168</v>
      </c>
      <c r="X1001" s="16" t="str">
        <f t="shared" si="194"/>
        <v xml:space="preserve">Maxus (Switzerland) - CHE - Fiat Group - 2016_Masthead_Jeep_75_th_Anniversary - </v>
      </c>
      <c r="Y1001" s="17" t="s">
        <v>410</v>
      </c>
      <c r="Z1001" s="16" t="str">
        <f t="shared" si="195"/>
        <v>Maxus (Switzerland)</v>
      </c>
      <c r="AA1001" s="16" t="str">
        <f t="shared" si="196"/>
        <v>Maxus (Switzerland) - CHE - Fiat Group</v>
      </c>
      <c r="AB1001" s="16" t="str">
        <f t="shared" si="197"/>
        <v>Xaxis Masthead_XAXIS-MH-RICH MEDIA</v>
      </c>
      <c r="AC1001" s="16" t="str">
        <f>VLOOKUP($U1001,Sheet3!$A$1:$D$438,3,FALSE)</f>
        <v>22.05.2016</v>
      </c>
      <c r="AD1001" s="16" t="str">
        <f>VLOOKUP($U1001,Sheet3!$A$1:$D$438,4,FALSE)</f>
        <v>22.05.2016</v>
      </c>
      <c r="AE1001" s="20" t="str">
        <f t="shared" si="198"/>
        <v>Xaxis Masthead_XAXIS-MH-RICH MEDIA_Mai 2016</v>
      </c>
      <c r="AF1001" s="20" t="s">
        <v>415</v>
      </c>
      <c r="AG1001" s="20" t="str">
        <f t="shared" si="199"/>
        <v>Xaxis Masthead</v>
      </c>
      <c r="AH1001" s="20" t="s">
        <v>426</v>
      </c>
      <c r="AI1001" s="21">
        <f t="shared" ref="AI1001" si="203">(AJ1001/AK1001)</f>
        <v>15500</v>
      </c>
      <c r="AJ1001" s="21">
        <f t="shared" ref="AJ1001:AJ1002" si="204">L1001</f>
        <v>15500</v>
      </c>
      <c r="AK1001" s="22">
        <f t="shared" ref="AK1001" si="205">I1001</f>
        <v>1</v>
      </c>
      <c r="AL1001" s="20" t="s">
        <v>693</v>
      </c>
      <c r="AM1001" s="20">
        <f>$AJ1001*VLOOKUP($AL1001,Sheet2!$C$1:$D$66,2,FALSE)</f>
        <v>13671</v>
      </c>
    </row>
    <row r="1002" spans="1:39" x14ac:dyDescent="0.25">
      <c r="A1002" s="1">
        <v>42527</v>
      </c>
      <c r="B1002" s="2">
        <v>18815</v>
      </c>
      <c r="C1002" s="3">
        <v>0</v>
      </c>
      <c r="D1002" s="4">
        <v>1</v>
      </c>
      <c r="E1002" s="5" t="s">
        <v>65</v>
      </c>
      <c r="F1002" s="6">
        <v>1104.93</v>
      </c>
      <c r="G1002" s="7" t="s">
        <v>22</v>
      </c>
      <c r="H1002" s="8" t="s">
        <v>23</v>
      </c>
      <c r="I1002" s="9">
        <v>149.071</v>
      </c>
      <c r="J1002" s="6">
        <v>0</v>
      </c>
      <c r="K1002" s="6">
        <v>286.2</v>
      </c>
      <c r="L1002" s="6">
        <v>3577.7</v>
      </c>
      <c r="M1002" s="6">
        <v>3863.9</v>
      </c>
      <c r="N1002" s="10" t="s">
        <v>67</v>
      </c>
      <c r="O1002" s="10" t="s">
        <v>160</v>
      </c>
      <c r="P1002" s="11" t="s">
        <v>32</v>
      </c>
      <c r="Q1002" s="11" t="s">
        <v>52</v>
      </c>
      <c r="R1002" s="1">
        <v>42370</v>
      </c>
      <c r="S1002" s="1">
        <v>42593</v>
      </c>
      <c r="T1002" s="12" t="s">
        <v>25</v>
      </c>
      <c r="U1002" s="13" t="s">
        <v>321</v>
      </c>
      <c r="V1002" s="13" t="s">
        <v>136</v>
      </c>
      <c r="W1002" t="s">
        <v>168</v>
      </c>
      <c r="X1002" s="16" t="str">
        <f t="shared" si="194"/>
        <v xml:space="preserve">Maxus (Switzerland) - CHE - Fiat Group - 2016_Jeep_Range_Sell_out_April - </v>
      </c>
      <c r="Y1002" s="17" t="s">
        <v>410</v>
      </c>
      <c r="Z1002" s="16" t="str">
        <f t="shared" si="195"/>
        <v>Maxus (Switzerland)</v>
      </c>
      <c r="AA1002" s="16" t="str">
        <f t="shared" si="196"/>
        <v>Maxus (Switzerland) - CHE - Fiat Group</v>
      </c>
      <c r="AB1002" s="16" t="str">
        <f t="shared" si="197"/>
        <v>Xaxis Premium_XAXIS-XP-WB-D</v>
      </c>
      <c r="AC1002" s="16" t="str">
        <f>VLOOKUP($U1002,Sheet3!$A$1:$D$438,3,FALSE)</f>
        <v>11.04.2016</v>
      </c>
      <c r="AD1002" s="16" t="str">
        <f>VLOOKUP($U1002,Sheet3!$A$1:$D$438,4,FALSE)</f>
        <v>01.05.2016</v>
      </c>
      <c r="AE1002" s="20" t="str">
        <f t="shared" si="198"/>
        <v>Xaxis Premium_XAXIS-XP-WB-D_Mai 2016</v>
      </c>
      <c r="AF1002" s="20" t="s">
        <v>415</v>
      </c>
      <c r="AG1002" s="20" t="str">
        <f t="shared" si="199"/>
        <v>Xaxis Premium</v>
      </c>
      <c r="AH1002" s="20" t="s">
        <v>420</v>
      </c>
      <c r="AI1002" s="21">
        <f t="shared" ref="AI1002" si="206">(AJ1002/AK1002)*1000</f>
        <v>23.999973167148539</v>
      </c>
      <c r="AJ1002" s="21">
        <f t="shared" si="204"/>
        <v>3577.7</v>
      </c>
      <c r="AK1002" s="22">
        <f t="shared" ref="AK1002" si="207">I1002*1000</f>
        <v>149071</v>
      </c>
      <c r="AL1002" s="20" t="s">
        <v>687</v>
      </c>
      <c r="AM1002" s="20">
        <f>$AJ1002*VLOOKUP($AL1002,Sheet2!$C$1:$D$66,2,FALSE)</f>
        <v>1495.5663442703001</v>
      </c>
    </row>
    <row r="1003" spans="1:39" x14ac:dyDescent="0.25">
      <c r="A1003" s="1">
        <v>42527</v>
      </c>
      <c r="B1003" s="2">
        <v>18815</v>
      </c>
      <c r="C1003" s="3">
        <v>0</v>
      </c>
      <c r="D1003" s="4">
        <v>2</v>
      </c>
      <c r="E1003" s="5" t="s">
        <v>69</v>
      </c>
      <c r="F1003" s="6">
        <v>641.99</v>
      </c>
      <c r="G1003" s="7" t="s">
        <v>22</v>
      </c>
      <c r="H1003" s="8" t="s">
        <v>23</v>
      </c>
      <c r="I1003" s="9">
        <v>106.729</v>
      </c>
      <c r="J1003" s="6">
        <v>0</v>
      </c>
      <c r="K1003" s="6">
        <v>204.9</v>
      </c>
      <c r="L1003" s="6">
        <v>2561.5</v>
      </c>
      <c r="M1003" s="6">
        <v>2766.4</v>
      </c>
      <c r="N1003" s="10" t="s">
        <v>67</v>
      </c>
      <c r="O1003" s="10" t="s">
        <v>160</v>
      </c>
      <c r="P1003" s="11" t="s">
        <v>32</v>
      </c>
      <c r="Q1003" s="11" t="s">
        <v>52</v>
      </c>
      <c r="R1003" s="1">
        <v>42370</v>
      </c>
      <c r="S1003" s="1">
        <v>42593</v>
      </c>
      <c r="T1003" s="12" t="s">
        <v>25</v>
      </c>
      <c r="U1003" s="13" t="s">
        <v>321</v>
      </c>
      <c r="V1003" s="13" t="s">
        <v>136</v>
      </c>
      <c r="W1003" t="s">
        <v>168</v>
      </c>
      <c r="X1003" s="16" t="str">
        <f t="shared" si="194"/>
        <v xml:space="preserve">Maxus (Switzerland) - CHE - Fiat Group - 2016_Jeep_Range_Sell_out_April - </v>
      </c>
      <c r="Y1003" s="17" t="s">
        <v>410</v>
      </c>
      <c r="Z1003" s="16" t="str">
        <f t="shared" si="195"/>
        <v>Maxus (Switzerland)</v>
      </c>
      <c r="AA1003" s="16" t="str">
        <f t="shared" si="196"/>
        <v>Maxus (Switzerland) - CHE - Fiat Group</v>
      </c>
      <c r="AB1003" s="16" t="str">
        <f t="shared" si="197"/>
        <v>Xaxis Premium_XAXIS-XP-WB-F</v>
      </c>
      <c r="AC1003" s="16" t="str">
        <f>VLOOKUP($U1003,Sheet3!$A$1:$D$438,3,FALSE)</f>
        <v>11.04.2016</v>
      </c>
      <c r="AD1003" s="16" t="str">
        <f>VLOOKUP($U1003,Sheet3!$A$1:$D$438,4,FALSE)</f>
        <v>01.05.2016</v>
      </c>
      <c r="AE1003" s="20" t="str">
        <f t="shared" si="198"/>
        <v>Xaxis Premium_XAXIS-XP-WB-F_Mai 2016</v>
      </c>
      <c r="AF1003" s="20" t="s">
        <v>415</v>
      </c>
      <c r="AG1003" s="20" t="str">
        <f t="shared" si="199"/>
        <v>Xaxis Premium</v>
      </c>
      <c r="AH1003" s="20" t="s">
        <v>420</v>
      </c>
      <c r="AI1003" s="21">
        <f t="shared" ref="AI1003:AI1047" si="208">(AJ1003/AK1003)*1000</f>
        <v>24.000037478098736</v>
      </c>
      <c r="AJ1003" s="21">
        <f t="shared" ref="AJ1003:AJ1047" si="209">L1003</f>
        <v>2561.5</v>
      </c>
      <c r="AK1003" s="22">
        <f t="shared" ref="AK1003:AK1047" si="210">I1003*1000</f>
        <v>106729</v>
      </c>
      <c r="AL1003" s="20" t="s">
        <v>687</v>
      </c>
      <c r="AM1003" s="20">
        <f>$AJ1003*VLOOKUP($AL1003,Sheet2!$C$1:$D$66,2,FALSE)</f>
        <v>1070.769821630761</v>
      </c>
    </row>
    <row r="1004" spans="1:39" x14ac:dyDescent="0.25">
      <c r="A1004" s="1">
        <v>42527</v>
      </c>
      <c r="B1004" s="2">
        <v>18816</v>
      </c>
      <c r="C1004" s="3">
        <v>0</v>
      </c>
      <c r="D1004" s="4">
        <v>1</v>
      </c>
      <c r="E1004" s="5" t="s">
        <v>72</v>
      </c>
      <c r="F1004" s="6">
        <v>6825.16</v>
      </c>
      <c r="G1004" s="7" t="s">
        <v>22</v>
      </c>
      <c r="H1004" s="8" t="s">
        <v>23</v>
      </c>
      <c r="I1004" s="9">
        <v>403.73599999999999</v>
      </c>
      <c r="J1004" s="6">
        <v>0</v>
      </c>
      <c r="K1004" s="6">
        <v>936.65</v>
      </c>
      <c r="L1004" s="6">
        <v>11708.35</v>
      </c>
      <c r="M1004" s="6">
        <v>12645</v>
      </c>
      <c r="N1004" s="10" t="s">
        <v>67</v>
      </c>
      <c r="O1004" s="10" t="s">
        <v>160</v>
      </c>
      <c r="P1004" s="11" t="s">
        <v>32</v>
      </c>
      <c r="Q1004" s="11" t="s">
        <v>73</v>
      </c>
      <c r="R1004" s="1">
        <v>42370</v>
      </c>
      <c r="S1004" s="1">
        <v>42593</v>
      </c>
      <c r="T1004" s="12" t="s">
        <v>25</v>
      </c>
      <c r="U1004" s="13" t="s">
        <v>338</v>
      </c>
      <c r="V1004" s="13" t="s">
        <v>136</v>
      </c>
      <c r="W1004" t="s">
        <v>168</v>
      </c>
      <c r="X1004" s="16" t="str">
        <f t="shared" si="194"/>
        <v xml:space="preserve">Maxus (Switzerland) - CHE - Fiat Group - 2016_Jeep_Range_Sell_Out_OLV - </v>
      </c>
      <c r="Y1004" s="17" t="s">
        <v>410</v>
      </c>
      <c r="Z1004" s="16" t="str">
        <f t="shared" si="195"/>
        <v>Maxus (Switzerland)</v>
      </c>
      <c r="AA1004" s="16" t="str">
        <f t="shared" si="196"/>
        <v>Maxus (Switzerland) - CHE - Fiat Group</v>
      </c>
      <c r="AB1004" s="16" t="str">
        <f t="shared" si="197"/>
        <v>Xaxis TV_XAXIS-XT-ROLLS-D</v>
      </c>
      <c r="AC1004" s="16" t="str">
        <f>VLOOKUP($U1004,Sheet3!$A$1:$D$438,3,FALSE)</f>
        <v>25.04.2016</v>
      </c>
      <c r="AD1004" s="16" t="str">
        <f>VLOOKUP($U1004,Sheet3!$A$1:$D$438,4,FALSE)</f>
        <v>08.05.2016</v>
      </c>
      <c r="AE1004" s="20" t="str">
        <f t="shared" si="198"/>
        <v>Xaxis TV_XAXIS-XT-ROLLS-D_Mai 2016</v>
      </c>
      <c r="AF1004" s="20" t="s">
        <v>816</v>
      </c>
      <c r="AG1004" s="20" t="str">
        <f t="shared" si="199"/>
        <v>Xaxis TV</v>
      </c>
      <c r="AH1004" s="20" t="s">
        <v>420</v>
      </c>
      <c r="AI1004" s="21">
        <f t="shared" si="208"/>
        <v>29.000014861196426</v>
      </c>
      <c r="AJ1004" s="21">
        <f t="shared" si="209"/>
        <v>11708.35</v>
      </c>
      <c r="AK1004" s="22">
        <f t="shared" si="210"/>
        <v>403736</v>
      </c>
      <c r="AL1004" s="20" t="s">
        <v>691</v>
      </c>
      <c r="AM1004" s="20">
        <f>$AJ1004*VLOOKUP($AL1004,Sheet2!$C$1:$D$66,2,FALSE)</f>
        <v>5737.0915000000005</v>
      </c>
    </row>
    <row r="1005" spans="1:39" x14ac:dyDescent="0.25">
      <c r="A1005" s="1">
        <v>42527</v>
      </c>
      <c r="B1005" s="2">
        <v>18816</v>
      </c>
      <c r="C1005" s="3">
        <v>0</v>
      </c>
      <c r="D1005" s="4">
        <v>2</v>
      </c>
      <c r="E1005" s="5" t="s">
        <v>76</v>
      </c>
      <c r="F1005" s="6">
        <v>1574.46</v>
      </c>
      <c r="G1005" s="7" t="s">
        <v>22</v>
      </c>
      <c r="H1005" s="8" t="s">
        <v>23</v>
      </c>
      <c r="I1005" s="9">
        <v>97.325000000000003</v>
      </c>
      <c r="J1005" s="6">
        <v>0</v>
      </c>
      <c r="K1005" s="6">
        <v>225.8</v>
      </c>
      <c r="L1005" s="6">
        <v>2822.4</v>
      </c>
      <c r="M1005" s="6">
        <v>3048.2</v>
      </c>
      <c r="N1005" s="10" t="s">
        <v>67</v>
      </c>
      <c r="O1005" s="10" t="s">
        <v>160</v>
      </c>
      <c r="P1005" s="11" t="s">
        <v>32</v>
      </c>
      <c r="Q1005" s="11" t="s">
        <v>73</v>
      </c>
      <c r="R1005" s="1">
        <v>42370</v>
      </c>
      <c r="S1005" s="1">
        <v>42593</v>
      </c>
      <c r="T1005" s="12" t="s">
        <v>25</v>
      </c>
      <c r="U1005" s="13" t="s">
        <v>338</v>
      </c>
      <c r="V1005" s="13" t="s">
        <v>136</v>
      </c>
      <c r="W1005" t="s">
        <v>168</v>
      </c>
      <c r="X1005" s="16" t="str">
        <f t="shared" si="194"/>
        <v xml:space="preserve">Maxus (Switzerland) - CHE - Fiat Group - 2016_Jeep_Range_Sell_Out_OLV - </v>
      </c>
      <c r="Y1005" s="17" t="s">
        <v>410</v>
      </c>
      <c r="Z1005" s="16" t="str">
        <f t="shared" si="195"/>
        <v>Maxus (Switzerland)</v>
      </c>
      <c r="AA1005" s="16" t="str">
        <f t="shared" si="196"/>
        <v>Maxus (Switzerland) - CHE - Fiat Group</v>
      </c>
      <c r="AB1005" s="16" t="str">
        <f t="shared" si="197"/>
        <v>Xaxis TV_XAXIS-XT-ROLLS-F</v>
      </c>
      <c r="AC1005" s="16" t="str">
        <f>VLOOKUP($U1005,Sheet3!$A$1:$D$438,3,FALSE)</f>
        <v>25.04.2016</v>
      </c>
      <c r="AD1005" s="16" t="str">
        <f>VLOOKUP($U1005,Sheet3!$A$1:$D$438,4,FALSE)</f>
        <v>08.05.2016</v>
      </c>
      <c r="AE1005" s="20" t="str">
        <f t="shared" si="198"/>
        <v>Xaxis TV_XAXIS-XT-ROLLS-F_Mai 2016</v>
      </c>
      <c r="AF1005" s="20" t="s">
        <v>816</v>
      </c>
      <c r="AG1005" s="20" t="str">
        <f t="shared" si="199"/>
        <v>Xaxis TV</v>
      </c>
      <c r="AH1005" s="20" t="s">
        <v>420</v>
      </c>
      <c r="AI1005" s="21">
        <f t="shared" si="208"/>
        <v>28.999743128692526</v>
      </c>
      <c r="AJ1005" s="21">
        <f t="shared" si="209"/>
        <v>2822.4</v>
      </c>
      <c r="AK1005" s="22">
        <f t="shared" si="210"/>
        <v>97325</v>
      </c>
      <c r="AL1005" s="20" t="s">
        <v>691</v>
      </c>
      <c r="AM1005" s="20">
        <f>$AJ1005*VLOOKUP($AL1005,Sheet2!$C$1:$D$66,2,FALSE)</f>
        <v>1382.9760000000001</v>
      </c>
    </row>
    <row r="1006" spans="1:39" x14ac:dyDescent="0.25">
      <c r="A1006" s="1">
        <v>42527</v>
      </c>
      <c r="B1006" s="2">
        <v>18816</v>
      </c>
      <c r="C1006" s="3">
        <v>0</v>
      </c>
      <c r="D1006" s="4">
        <v>3</v>
      </c>
      <c r="E1006" s="5" t="s">
        <v>77</v>
      </c>
      <c r="F1006" s="6">
        <v>498.89</v>
      </c>
      <c r="G1006" s="7" t="s">
        <v>22</v>
      </c>
      <c r="H1006" s="8" t="s">
        <v>23</v>
      </c>
      <c r="I1006" s="9">
        <v>30.561</v>
      </c>
      <c r="J1006" s="6">
        <v>0</v>
      </c>
      <c r="K1006" s="6">
        <v>70.900000000000006</v>
      </c>
      <c r="L1006" s="6">
        <v>886.25</v>
      </c>
      <c r="M1006" s="6">
        <v>957.15</v>
      </c>
      <c r="N1006" s="10" t="s">
        <v>67</v>
      </c>
      <c r="O1006" s="10" t="s">
        <v>160</v>
      </c>
      <c r="P1006" s="11" t="s">
        <v>32</v>
      </c>
      <c r="Q1006" s="11" t="s">
        <v>73</v>
      </c>
      <c r="R1006" s="1">
        <v>42370</v>
      </c>
      <c r="S1006" s="1">
        <v>42593</v>
      </c>
      <c r="T1006" s="12" t="s">
        <v>25</v>
      </c>
      <c r="U1006" s="13" t="s">
        <v>338</v>
      </c>
      <c r="V1006" s="13" t="s">
        <v>136</v>
      </c>
      <c r="W1006" t="s">
        <v>168</v>
      </c>
      <c r="X1006" s="16" t="str">
        <f t="shared" si="194"/>
        <v xml:space="preserve">Maxus (Switzerland) - CHE - Fiat Group - 2016_Jeep_Range_Sell_Out_OLV - </v>
      </c>
      <c r="Y1006" s="17" t="s">
        <v>410</v>
      </c>
      <c r="Z1006" s="16" t="str">
        <f t="shared" si="195"/>
        <v>Maxus (Switzerland)</v>
      </c>
      <c r="AA1006" s="16" t="str">
        <f t="shared" si="196"/>
        <v>Maxus (Switzerland) - CHE - Fiat Group</v>
      </c>
      <c r="AB1006" s="16" t="str">
        <f t="shared" si="197"/>
        <v>Xaxis TV_XAXIS-XT-ROLLS-I</v>
      </c>
      <c r="AC1006" s="16" t="str">
        <f>VLOOKUP($U1006,Sheet3!$A$1:$D$438,3,FALSE)</f>
        <v>25.04.2016</v>
      </c>
      <c r="AD1006" s="16" t="str">
        <f>VLOOKUP($U1006,Sheet3!$A$1:$D$438,4,FALSE)</f>
        <v>08.05.2016</v>
      </c>
      <c r="AE1006" s="20" t="str">
        <f t="shared" si="198"/>
        <v>Xaxis TV_XAXIS-XT-ROLLS-I_Mai 2016</v>
      </c>
      <c r="AF1006" s="20" t="s">
        <v>816</v>
      </c>
      <c r="AG1006" s="20" t="str">
        <f t="shared" si="199"/>
        <v>Xaxis TV</v>
      </c>
      <c r="AH1006" s="20" t="s">
        <v>420</v>
      </c>
      <c r="AI1006" s="21">
        <f t="shared" si="208"/>
        <v>28.999378292595139</v>
      </c>
      <c r="AJ1006" s="21">
        <f t="shared" si="209"/>
        <v>886.25</v>
      </c>
      <c r="AK1006" s="22">
        <f t="shared" si="210"/>
        <v>30561</v>
      </c>
      <c r="AL1006" s="20" t="s">
        <v>691</v>
      </c>
      <c r="AM1006" s="20">
        <f>$AJ1006*VLOOKUP($AL1006,Sheet2!$C$1:$D$66,2,FALSE)</f>
        <v>434.26249999999999</v>
      </c>
    </row>
    <row r="1007" spans="1:39" x14ac:dyDescent="0.25">
      <c r="A1007" s="1">
        <v>42527</v>
      </c>
      <c r="B1007" s="2">
        <v>18817</v>
      </c>
      <c r="C1007" s="3">
        <v>0</v>
      </c>
      <c r="D1007" s="4">
        <v>1</v>
      </c>
      <c r="E1007" s="5" t="s">
        <v>72</v>
      </c>
      <c r="F1007" s="6">
        <v>10161.540000000001</v>
      </c>
      <c r="G1007" s="7" t="s">
        <v>22</v>
      </c>
      <c r="H1007" s="8" t="s">
        <v>23</v>
      </c>
      <c r="I1007" s="9">
        <v>601.09699999999998</v>
      </c>
      <c r="J1007" s="6">
        <v>0</v>
      </c>
      <c r="K1007" s="6">
        <v>1394.55</v>
      </c>
      <c r="L1007" s="6">
        <v>17431.8</v>
      </c>
      <c r="M1007" s="6">
        <v>18826.349999999999</v>
      </c>
      <c r="N1007" s="10" t="s">
        <v>67</v>
      </c>
      <c r="O1007" s="10" t="s">
        <v>160</v>
      </c>
      <c r="P1007" s="11" t="s">
        <v>32</v>
      </c>
      <c r="Q1007" s="11" t="s">
        <v>73</v>
      </c>
      <c r="R1007" s="1">
        <v>42370</v>
      </c>
      <c r="S1007" s="1">
        <v>42593</v>
      </c>
      <c r="T1007" s="12" t="s">
        <v>25</v>
      </c>
      <c r="U1007" s="13" t="s">
        <v>354</v>
      </c>
      <c r="V1007" s="13" t="s">
        <v>136</v>
      </c>
      <c r="W1007" t="s">
        <v>168</v>
      </c>
      <c r="X1007" s="16" t="str">
        <f t="shared" si="194"/>
        <v xml:space="preserve">Maxus (Switzerland) - CHE - Fiat Group - 2016_Jeep_75th_Anniversary - </v>
      </c>
      <c r="Y1007" s="17" t="s">
        <v>410</v>
      </c>
      <c r="Z1007" s="16" t="str">
        <f t="shared" si="195"/>
        <v>Maxus (Switzerland)</v>
      </c>
      <c r="AA1007" s="16" t="str">
        <f t="shared" si="196"/>
        <v>Maxus (Switzerland) - CHE - Fiat Group</v>
      </c>
      <c r="AB1007" s="16" t="str">
        <f t="shared" si="197"/>
        <v>Xaxis TV_XAXIS-XT-ROLLS-D</v>
      </c>
      <c r="AC1007" s="16" t="str">
        <f>VLOOKUP($U1007,Sheet3!$A$1:$D$438,3,FALSE)</f>
        <v>16.05.2016</v>
      </c>
      <c r="AD1007" s="16" t="str">
        <f>VLOOKUP($U1007,Sheet3!$A$1:$D$438,4,FALSE)</f>
        <v>30.05.2016</v>
      </c>
      <c r="AE1007" s="20" t="str">
        <f t="shared" si="198"/>
        <v>Xaxis TV_XAXIS-XT-ROLLS-D_Mai 2016</v>
      </c>
      <c r="AF1007" s="20" t="s">
        <v>816</v>
      </c>
      <c r="AG1007" s="20" t="str">
        <f t="shared" si="199"/>
        <v>Xaxis TV</v>
      </c>
      <c r="AH1007" s="20" t="s">
        <v>420</v>
      </c>
      <c r="AI1007" s="21">
        <f t="shared" si="208"/>
        <v>28.999978372874924</v>
      </c>
      <c r="AJ1007" s="21">
        <f t="shared" si="209"/>
        <v>17431.8</v>
      </c>
      <c r="AK1007" s="22">
        <f t="shared" si="210"/>
        <v>601097</v>
      </c>
      <c r="AL1007" s="20" t="s">
        <v>691</v>
      </c>
      <c r="AM1007" s="20">
        <f>$AJ1007*VLOOKUP($AL1007,Sheet2!$C$1:$D$66,2,FALSE)</f>
        <v>8541.5820000000003</v>
      </c>
    </row>
    <row r="1008" spans="1:39" x14ac:dyDescent="0.25">
      <c r="A1008" s="1">
        <v>42527</v>
      </c>
      <c r="B1008" s="2">
        <v>18817</v>
      </c>
      <c r="C1008" s="3">
        <v>0</v>
      </c>
      <c r="D1008" s="4">
        <v>2</v>
      </c>
      <c r="E1008" s="5" t="s">
        <v>76</v>
      </c>
      <c r="F1008" s="6">
        <v>4192.12</v>
      </c>
      <c r="G1008" s="7" t="s">
        <v>22</v>
      </c>
      <c r="H1008" s="8" t="s">
        <v>23</v>
      </c>
      <c r="I1008" s="9">
        <v>259.13600000000002</v>
      </c>
      <c r="J1008" s="6">
        <v>0</v>
      </c>
      <c r="K1008" s="6">
        <v>601.20000000000005</v>
      </c>
      <c r="L1008" s="6">
        <v>7514.95</v>
      </c>
      <c r="M1008" s="6">
        <v>8116.15</v>
      </c>
      <c r="N1008" s="10" t="s">
        <v>67</v>
      </c>
      <c r="O1008" s="10" t="s">
        <v>160</v>
      </c>
      <c r="P1008" s="11" t="s">
        <v>32</v>
      </c>
      <c r="Q1008" s="11" t="s">
        <v>73</v>
      </c>
      <c r="R1008" s="1">
        <v>42370</v>
      </c>
      <c r="S1008" s="1">
        <v>42593</v>
      </c>
      <c r="T1008" s="12" t="s">
        <v>25</v>
      </c>
      <c r="U1008" s="13" t="s">
        <v>354</v>
      </c>
      <c r="V1008" s="13" t="s">
        <v>136</v>
      </c>
      <c r="W1008" t="s">
        <v>168</v>
      </c>
      <c r="X1008" s="16" t="str">
        <f t="shared" si="194"/>
        <v xml:space="preserve">Maxus (Switzerland) - CHE - Fiat Group - 2016_Jeep_75th_Anniversary - </v>
      </c>
      <c r="Y1008" s="17" t="s">
        <v>410</v>
      </c>
      <c r="Z1008" s="16" t="str">
        <f t="shared" si="195"/>
        <v>Maxus (Switzerland)</v>
      </c>
      <c r="AA1008" s="16" t="str">
        <f t="shared" si="196"/>
        <v>Maxus (Switzerland) - CHE - Fiat Group</v>
      </c>
      <c r="AB1008" s="16" t="str">
        <f t="shared" si="197"/>
        <v>Xaxis TV_XAXIS-XT-ROLLS-F</v>
      </c>
      <c r="AC1008" s="16" t="str">
        <f>VLOOKUP($U1008,Sheet3!$A$1:$D$438,3,FALSE)</f>
        <v>16.05.2016</v>
      </c>
      <c r="AD1008" s="16" t="str">
        <f>VLOOKUP($U1008,Sheet3!$A$1:$D$438,4,FALSE)</f>
        <v>30.05.2016</v>
      </c>
      <c r="AE1008" s="20" t="str">
        <f t="shared" si="198"/>
        <v>Xaxis TV_XAXIS-XT-ROLLS-F_Mai 2016</v>
      </c>
      <c r="AF1008" s="20" t="s">
        <v>816</v>
      </c>
      <c r="AG1008" s="20" t="str">
        <f t="shared" si="199"/>
        <v>Xaxis TV</v>
      </c>
      <c r="AH1008" s="20" t="s">
        <v>420</v>
      </c>
      <c r="AI1008" s="21">
        <f t="shared" si="208"/>
        <v>29.000023153865151</v>
      </c>
      <c r="AJ1008" s="21">
        <f t="shared" si="209"/>
        <v>7514.95</v>
      </c>
      <c r="AK1008" s="22">
        <f t="shared" si="210"/>
        <v>259136.00000000003</v>
      </c>
      <c r="AL1008" s="20" t="s">
        <v>691</v>
      </c>
      <c r="AM1008" s="20">
        <f>$AJ1008*VLOOKUP($AL1008,Sheet2!$C$1:$D$66,2,FALSE)</f>
        <v>3682.3254999999999</v>
      </c>
    </row>
    <row r="1009" spans="1:39" x14ac:dyDescent="0.25">
      <c r="A1009" s="1">
        <v>42527</v>
      </c>
      <c r="B1009" s="2">
        <v>18817</v>
      </c>
      <c r="C1009" s="3">
        <v>0</v>
      </c>
      <c r="D1009" s="4">
        <v>3</v>
      </c>
      <c r="E1009" s="5" t="s">
        <v>77</v>
      </c>
      <c r="F1009" s="6">
        <v>480.3</v>
      </c>
      <c r="G1009" s="7" t="s">
        <v>22</v>
      </c>
      <c r="H1009" s="8" t="s">
        <v>23</v>
      </c>
      <c r="I1009" s="9">
        <v>29.422000000000001</v>
      </c>
      <c r="J1009" s="6">
        <v>0</v>
      </c>
      <c r="K1009" s="6">
        <v>68.25</v>
      </c>
      <c r="L1009" s="6">
        <v>853.25</v>
      </c>
      <c r="M1009" s="6">
        <v>921.5</v>
      </c>
      <c r="N1009" s="10" t="s">
        <v>67</v>
      </c>
      <c r="O1009" s="10" t="s">
        <v>160</v>
      </c>
      <c r="P1009" s="11" t="s">
        <v>32</v>
      </c>
      <c r="Q1009" s="11" t="s">
        <v>73</v>
      </c>
      <c r="R1009" s="1">
        <v>42370</v>
      </c>
      <c r="S1009" s="1">
        <v>42593</v>
      </c>
      <c r="T1009" s="12" t="s">
        <v>25</v>
      </c>
      <c r="U1009" s="13" t="s">
        <v>354</v>
      </c>
      <c r="V1009" s="13" t="s">
        <v>136</v>
      </c>
      <c r="W1009" t="s">
        <v>168</v>
      </c>
      <c r="X1009" s="16" t="str">
        <f t="shared" si="194"/>
        <v xml:space="preserve">Maxus (Switzerland) - CHE - Fiat Group - 2016_Jeep_75th_Anniversary - </v>
      </c>
      <c r="Y1009" s="17" t="s">
        <v>410</v>
      </c>
      <c r="Z1009" s="16" t="str">
        <f t="shared" si="195"/>
        <v>Maxus (Switzerland)</v>
      </c>
      <c r="AA1009" s="16" t="str">
        <f t="shared" si="196"/>
        <v>Maxus (Switzerland) - CHE - Fiat Group</v>
      </c>
      <c r="AB1009" s="16" t="str">
        <f t="shared" si="197"/>
        <v>Xaxis TV_XAXIS-XT-ROLLS-I</v>
      </c>
      <c r="AC1009" s="16" t="str">
        <f>VLOOKUP($U1009,Sheet3!$A$1:$D$438,3,FALSE)</f>
        <v>16.05.2016</v>
      </c>
      <c r="AD1009" s="16" t="str">
        <f>VLOOKUP($U1009,Sheet3!$A$1:$D$438,4,FALSE)</f>
        <v>30.05.2016</v>
      </c>
      <c r="AE1009" s="20" t="str">
        <f t="shared" si="198"/>
        <v>Xaxis TV_XAXIS-XT-ROLLS-I_Mai 2016</v>
      </c>
      <c r="AF1009" s="20" t="s">
        <v>816</v>
      </c>
      <c r="AG1009" s="20" t="str">
        <f t="shared" si="199"/>
        <v>Xaxis TV</v>
      </c>
      <c r="AH1009" s="20" t="s">
        <v>420</v>
      </c>
      <c r="AI1009" s="21">
        <f t="shared" si="208"/>
        <v>29.00040785806539</v>
      </c>
      <c r="AJ1009" s="21">
        <f t="shared" si="209"/>
        <v>853.25</v>
      </c>
      <c r="AK1009" s="22">
        <f t="shared" si="210"/>
        <v>29422</v>
      </c>
      <c r="AL1009" s="20" t="s">
        <v>691</v>
      </c>
      <c r="AM1009" s="20">
        <f>$AJ1009*VLOOKUP($AL1009,Sheet2!$C$1:$D$66,2,FALSE)</f>
        <v>418.09249999999997</v>
      </c>
    </row>
    <row r="1010" spans="1:39" x14ac:dyDescent="0.25">
      <c r="A1010" s="1">
        <v>42527</v>
      </c>
      <c r="B1010" s="2">
        <v>18818</v>
      </c>
      <c r="C1010" s="3">
        <v>0</v>
      </c>
      <c r="D1010" s="4">
        <v>1</v>
      </c>
      <c r="E1010" s="5" t="s">
        <v>65</v>
      </c>
      <c r="F1010" s="6">
        <v>3760.92</v>
      </c>
      <c r="G1010" s="7" t="s">
        <v>22</v>
      </c>
      <c r="H1010" s="8" t="s">
        <v>23</v>
      </c>
      <c r="I1010" s="9">
        <v>507.40300000000002</v>
      </c>
      <c r="J1010" s="6">
        <v>0</v>
      </c>
      <c r="K1010" s="6">
        <v>974.2</v>
      </c>
      <c r="L1010" s="6">
        <v>12177.7</v>
      </c>
      <c r="M1010" s="6">
        <v>13151.9</v>
      </c>
      <c r="N1010" s="10" t="s">
        <v>67</v>
      </c>
      <c r="O1010" s="10" t="s">
        <v>160</v>
      </c>
      <c r="P1010" s="11" t="s">
        <v>32</v>
      </c>
      <c r="Q1010" s="11" t="s">
        <v>52</v>
      </c>
      <c r="R1010" s="1">
        <v>42370</v>
      </c>
      <c r="S1010" s="1">
        <v>42593</v>
      </c>
      <c r="T1010" s="12" t="s">
        <v>25</v>
      </c>
      <c r="U1010" s="13" t="s">
        <v>347</v>
      </c>
      <c r="V1010" s="13" t="s">
        <v>136</v>
      </c>
      <c r="W1010" t="s">
        <v>168</v>
      </c>
      <c r="X1010" s="16" t="str">
        <f t="shared" si="194"/>
        <v xml:space="preserve">Maxus (Switzerland) - CHE - Fiat Group - 2016_Jeep_Range_75th_Anniversary_(Wideboards) - </v>
      </c>
      <c r="Y1010" s="17" t="s">
        <v>410</v>
      </c>
      <c r="Z1010" s="16" t="str">
        <f t="shared" si="195"/>
        <v>Maxus (Switzerland)</v>
      </c>
      <c r="AA1010" s="16" t="str">
        <f t="shared" si="196"/>
        <v>Maxus (Switzerland) - CHE - Fiat Group</v>
      </c>
      <c r="AB1010" s="16" t="str">
        <f t="shared" si="197"/>
        <v>Xaxis Premium_XAXIS-XP-WB-D</v>
      </c>
      <c r="AC1010" s="16" t="str">
        <f>VLOOKUP($U1010,Sheet3!$A$1:$D$438,3,FALSE)</f>
        <v>16.05.2016</v>
      </c>
      <c r="AD1010" s="16" t="str">
        <f>VLOOKUP($U1010,Sheet3!$A$1:$D$438,4,FALSE)</f>
        <v>05.06.2016</v>
      </c>
      <c r="AE1010" s="20" t="str">
        <f t="shared" si="198"/>
        <v>Xaxis Premium_XAXIS-XP-WB-D_Mai 2016</v>
      </c>
      <c r="AF1010" s="20" t="s">
        <v>415</v>
      </c>
      <c r="AG1010" s="20" t="str">
        <f t="shared" si="199"/>
        <v>Xaxis Premium</v>
      </c>
      <c r="AH1010" s="20" t="s">
        <v>420</v>
      </c>
      <c r="AI1010" s="21">
        <f t="shared" si="208"/>
        <v>24.000055182961081</v>
      </c>
      <c r="AJ1010" s="21">
        <f t="shared" si="209"/>
        <v>12177.7</v>
      </c>
      <c r="AK1010" s="22">
        <f t="shared" si="210"/>
        <v>507403</v>
      </c>
      <c r="AL1010" s="20" t="s">
        <v>687</v>
      </c>
      <c r="AM1010" s="20">
        <f>$AJ1010*VLOOKUP($AL1010,Sheet2!$C$1:$D$66,2,FALSE)</f>
        <v>5090.5772621014721</v>
      </c>
    </row>
    <row r="1011" spans="1:39" x14ac:dyDescent="0.25">
      <c r="A1011" s="1">
        <v>42527</v>
      </c>
      <c r="B1011" s="2">
        <v>18818</v>
      </c>
      <c r="C1011" s="3">
        <v>0</v>
      </c>
      <c r="D1011" s="4">
        <v>2</v>
      </c>
      <c r="E1011" s="5" t="s">
        <v>69</v>
      </c>
      <c r="F1011" s="6">
        <v>1096.1400000000001</v>
      </c>
      <c r="G1011" s="7" t="s">
        <v>22</v>
      </c>
      <c r="H1011" s="8" t="s">
        <v>23</v>
      </c>
      <c r="I1011" s="9">
        <v>182.23099999999999</v>
      </c>
      <c r="J1011" s="6">
        <v>0</v>
      </c>
      <c r="K1011" s="6">
        <v>349.9</v>
      </c>
      <c r="L1011" s="6">
        <v>4373.55</v>
      </c>
      <c r="M1011" s="6">
        <v>4723.45</v>
      </c>
      <c r="N1011" s="10" t="s">
        <v>67</v>
      </c>
      <c r="O1011" s="10" t="s">
        <v>160</v>
      </c>
      <c r="P1011" s="11" t="s">
        <v>32</v>
      </c>
      <c r="Q1011" s="11" t="s">
        <v>52</v>
      </c>
      <c r="R1011" s="1">
        <v>42370</v>
      </c>
      <c r="S1011" s="1">
        <v>42593</v>
      </c>
      <c r="T1011" s="12" t="s">
        <v>25</v>
      </c>
      <c r="U1011" s="13" t="s">
        <v>347</v>
      </c>
      <c r="V1011" s="13" t="s">
        <v>136</v>
      </c>
      <c r="W1011" t="s">
        <v>168</v>
      </c>
      <c r="X1011" s="16" t="str">
        <f t="shared" si="194"/>
        <v xml:space="preserve">Maxus (Switzerland) - CHE - Fiat Group - 2016_Jeep_Range_75th_Anniversary_(Wideboards) - </v>
      </c>
      <c r="Y1011" s="17" t="s">
        <v>410</v>
      </c>
      <c r="Z1011" s="16" t="str">
        <f t="shared" si="195"/>
        <v>Maxus (Switzerland)</v>
      </c>
      <c r="AA1011" s="16" t="str">
        <f t="shared" si="196"/>
        <v>Maxus (Switzerland) - CHE - Fiat Group</v>
      </c>
      <c r="AB1011" s="16" t="str">
        <f t="shared" si="197"/>
        <v>Xaxis Premium_XAXIS-XP-WB-F</v>
      </c>
      <c r="AC1011" s="16" t="str">
        <f>VLOOKUP($U1011,Sheet3!$A$1:$D$438,3,FALSE)</f>
        <v>16.05.2016</v>
      </c>
      <c r="AD1011" s="16" t="str">
        <f>VLOOKUP($U1011,Sheet3!$A$1:$D$438,4,FALSE)</f>
        <v>05.06.2016</v>
      </c>
      <c r="AE1011" s="20" t="str">
        <f t="shared" si="198"/>
        <v>Xaxis Premium_XAXIS-XP-WB-F_Mai 2016</v>
      </c>
      <c r="AF1011" s="20" t="s">
        <v>415</v>
      </c>
      <c r="AG1011" s="20" t="str">
        <f t="shared" si="199"/>
        <v>Xaxis Premium</v>
      </c>
      <c r="AH1011" s="20" t="s">
        <v>420</v>
      </c>
      <c r="AI1011" s="21">
        <f t="shared" si="208"/>
        <v>24.000032925243236</v>
      </c>
      <c r="AJ1011" s="21">
        <f t="shared" si="209"/>
        <v>4373.55</v>
      </c>
      <c r="AK1011" s="22">
        <f t="shared" si="210"/>
        <v>182231</v>
      </c>
      <c r="AL1011" s="20" t="s">
        <v>687</v>
      </c>
      <c r="AM1011" s="20">
        <f>$AJ1011*VLOOKUP($AL1011,Sheet2!$C$1:$D$66,2,FALSE)</f>
        <v>1828.2511627535489</v>
      </c>
    </row>
    <row r="1012" spans="1:39" x14ac:dyDescent="0.25">
      <c r="A1012" s="1">
        <v>42527</v>
      </c>
      <c r="B1012" s="2">
        <v>18818</v>
      </c>
      <c r="C1012" s="3">
        <v>0</v>
      </c>
      <c r="D1012" s="4">
        <v>3</v>
      </c>
      <c r="E1012" s="5" t="s">
        <v>70</v>
      </c>
      <c r="F1012" s="6">
        <v>224.49</v>
      </c>
      <c r="G1012" s="7" t="s">
        <v>22</v>
      </c>
      <c r="H1012" s="8" t="s">
        <v>23</v>
      </c>
      <c r="I1012" s="9">
        <v>39.619999999999997</v>
      </c>
      <c r="J1012" s="6">
        <v>0</v>
      </c>
      <c r="K1012" s="6">
        <v>76.05</v>
      </c>
      <c r="L1012" s="6">
        <v>950.9</v>
      </c>
      <c r="M1012" s="6">
        <v>1026.95</v>
      </c>
      <c r="N1012" s="10" t="s">
        <v>67</v>
      </c>
      <c r="O1012" s="10" t="s">
        <v>160</v>
      </c>
      <c r="P1012" s="11" t="s">
        <v>32</v>
      </c>
      <c r="Q1012" s="11" t="s">
        <v>52</v>
      </c>
      <c r="R1012" s="1">
        <v>42370</v>
      </c>
      <c r="S1012" s="1">
        <v>42593</v>
      </c>
      <c r="T1012" s="12" t="s">
        <v>25</v>
      </c>
      <c r="U1012" s="13" t="s">
        <v>347</v>
      </c>
      <c r="V1012" s="13" t="s">
        <v>136</v>
      </c>
      <c r="W1012" t="s">
        <v>168</v>
      </c>
      <c r="X1012" s="16" t="str">
        <f t="shared" si="194"/>
        <v xml:space="preserve">Maxus (Switzerland) - CHE - Fiat Group - 2016_Jeep_Range_75th_Anniversary_(Wideboards) - </v>
      </c>
      <c r="Y1012" s="17" t="s">
        <v>410</v>
      </c>
      <c r="Z1012" s="16" t="str">
        <f t="shared" si="195"/>
        <v>Maxus (Switzerland)</v>
      </c>
      <c r="AA1012" s="16" t="str">
        <f t="shared" si="196"/>
        <v>Maxus (Switzerland) - CHE - Fiat Group</v>
      </c>
      <c r="AB1012" s="16" t="str">
        <f t="shared" si="197"/>
        <v>Xaxis Premium_XAXIS-XP-WB-I</v>
      </c>
      <c r="AC1012" s="16" t="str">
        <f>VLOOKUP($U1012,Sheet3!$A$1:$D$438,3,FALSE)</f>
        <v>16.05.2016</v>
      </c>
      <c r="AD1012" s="16" t="str">
        <f>VLOOKUP($U1012,Sheet3!$A$1:$D$438,4,FALSE)</f>
        <v>05.06.2016</v>
      </c>
      <c r="AE1012" s="20" t="str">
        <f t="shared" si="198"/>
        <v>Xaxis Premium_XAXIS-XP-WB-I_Mai 2016</v>
      </c>
      <c r="AF1012" s="20" t="s">
        <v>415</v>
      </c>
      <c r="AG1012" s="20" t="str">
        <f t="shared" si="199"/>
        <v>Xaxis Premium</v>
      </c>
      <c r="AH1012" s="20" t="s">
        <v>420</v>
      </c>
      <c r="AI1012" s="21">
        <f t="shared" si="208"/>
        <v>24.000504795557799</v>
      </c>
      <c r="AJ1012" s="21">
        <f t="shared" si="209"/>
        <v>950.9</v>
      </c>
      <c r="AK1012" s="22">
        <f t="shared" si="210"/>
        <v>39620</v>
      </c>
      <c r="AL1012" s="20" t="s">
        <v>687</v>
      </c>
      <c r="AM1012" s="20">
        <f>$AJ1012*VLOOKUP($AL1012,Sheet2!$C$1:$D$66,2,FALSE)</f>
        <v>397.49952113554195</v>
      </c>
    </row>
    <row r="1013" spans="1:39" x14ac:dyDescent="0.25">
      <c r="A1013" s="1">
        <v>42527</v>
      </c>
      <c r="B1013" s="2">
        <v>18819</v>
      </c>
      <c r="C1013" s="3">
        <v>0</v>
      </c>
      <c r="D1013" s="4">
        <v>1</v>
      </c>
      <c r="E1013" s="5" t="s">
        <v>72</v>
      </c>
      <c r="F1013" s="6">
        <v>3311.82</v>
      </c>
      <c r="G1013" s="7" t="s">
        <v>22</v>
      </c>
      <c r="H1013" s="8" t="s">
        <v>23</v>
      </c>
      <c r="I1013" s="9">
        <v>195.90799999999999</v>
      </c>
      <c r="J1013" s="6">
        <v>0</v>
      </c>
      <c r="K1013" s="6">
        <v>454.5</v>
      </c>
      <c r="L1013" s="6">
        <v>5681.35</v>
      </c>
      <c r="M1013" s="6">
        <v>6135.85</v>
      </c>
      <c r="N1013" s="10" t="s">
        <v>81</v>
      </c>
      <c r="O1013" s="10" t="s">
        <v>160</v>
      </c>
      <c r="P1013" s="11" t="s">
        <v>32</v>
      </c>
      <c r="Q1013" s="11" t="s">
        <v>73</v>
      </c>
      <c r="R1013" s="1">
        <v>42370</v>
      </c>
      <c r="S1013" s="1">
        <v>42593</v>
      </c>
      <c r="T1013" s="12" t="s">
        <v>25</v>
      </c>
      <c r="U1013" s="13" t="s">
        <v>405</v>
      </c>
      <c r="V1013" s="13" t="s">
        <v>136</v>
      </c>
      <c r="W1013" t="s">
        <v>173</v>
      </c>
      <c r="X1013" s="16" t="str">
        <f t="shared" ref="X1013:X1076" si="211">CONCATENATE(W1013," - ","2016_",U1013," - ")</f>
        <v xml:space="preserve">Maxus (Switzerland) - CHE - KARCHER - 2016_Window_Vac_2016 - </v>
      </c>
      <c r="Y1013" s="17" t="s">
        <v>410</v>
      </c>
      <c r="Z1013" s="16" t="str">
        <f t="shared" ref="Z1013:Z1076" si="212">O1013</f>
        <v>Maxus (Switzerland)</v>
      </c>
      <c r="AA1013" s="16" t="str">
        <f t="shared" ref="AA1013:AA1076" si="213">W1013</f>
        <v>Maxus (Switzerland) - CHE - KARCHER</v>
      </c>
      <c r="AB1013" s="16" t="str">
        <f t="shared" ref="AB1013:AB1076" si="214">CONCATENATE(Q1013,"_",E1013)</f>
        <v>Xaxis TV_XAXIS-XT-ROLLS-D</v>
      </c>
      <c r="AC1013" s="16" t="str">
        <f>VLOOKUP($U1013,Sheet3!$A$1:$D$438,3,FALSE)</f>
        <v>18.04.2016</v>
      </c>
      <c r="AD1013" s="16" t="str">
        <f>VLOOKUP($U1013,Sheet3!$A$1:$D$438,4,FALSE)</f>
        <v>03.07.2016</v>
      </c>
      <c r="AE1013" s="20" t="str">
        <f t="shared" ref="AE1013:AE1076" si="215">CONCATENATE(AB1013,"_",V1013)</f>
        <v>Xaxis TV_XAXIS-XT-ROLLS-D_Mai 2016</v>
      </c>
      <c r="AF1013" s="20" t="s">
        <v>816</v>
      </c>
      <c r="AG1013" s="20" t="str">
        <f t="shared" ref="AG1013:AG1076" si="216">Q1013</f>
        <v>Xaxis TV</v>
      </c>
      <c r="AH1013" s="20" t="s">
        <v>420</v>
      </c>
      <c r="AI1013" s="21">
        <f t="shared" si="208"/>
        <v>29.000091879861976</v>
      </c>
      <c r="AJ1013" s="21">
        <f t="shared" si="209"/>
        <v>5681.35</v>
      </c>
      <c r="AK1013" s="22">
        <f t="shared" si="210"/>
        <v>195908</v>
      </c>
      <c r="AL1013" s="20" t="s">
        <v>691</v>
      </c>
      <c r="AM1013" s="20">
        <f>$AJ1013*VLOOKUP($AL1013,Sheet2!$C$1:$D$66,2,FALSE)</f>
        <v>2783.8615</v>
      </c>
    </row>
    <row r="1014" spans="1:39" x14ac:dyDescent="0.25">
      <c r="A1014" s="1">
        <v>42527</v>
      </c>
      <c r="B1014" s="2">
        <v>18819</v>
      </c>
      <c r="C1014" s="3">
        <v>0</v>
      </c>
      <c r="D1014" s="4">
        <v>2</v>
      </c>
      <c r="E1014" s="5" t="s">
        <v>76</v>
      </c>
      <c r="F1014" s="6">
        <v>1126.18</v>
      </c>
      <c r="G1014" s="7" t="s">
        <v>22</v>
      </c>
      <c r="H1014" s="8" t="s">
        <v>23</v>
      </c>
      <c r="I1014" s="9">
        <v>69.614999999999995</v>
      </c>
      <c r="J1014" s="6">
        <v>0</v>
      </c>
      <c r="K1014" s="6">
        <v>161.5</v>
      </c>
      <c r="L1014" s="6">
        <v>2018.85</v>
      </c>
      <c r="M1014" s="6">
        <v>2180.35</v>
      </c>
      <c r="N1014" s="10" t="s">
        <v>81</v>
      </c>
      <c r="O1014" s="10" t="s">
        <v>160</v>
      </c>
      <c r="P1014" s="11" t="s">
        <v>32</v>
      </c>
      <c r="Q1014" s="11" t="s">
        <v>73</v>
      </c>
      <c r="R1014" s="1">
        <v>42370</v>
      </c>
      <c r="S1014" s="1">
        <v>42593</v>
      </c>
      <c r="T1014" s="12" t="s">
        <v>25</v>
      </c>
      <c r="U1014" s="13" t="s">
        <v>405</v>
      </c>
      <c r="V1014" s="13" t="s">
        <v>136</v>
      </c>
      <c r="W1014" t="s">
        <v>173</v>
      </c>
      <c r="X1014" s="16" t="str">
        <f t="shared" si="211"/>
        <v xml:space="preserve">Maxus (Switzerland) - CHE - KARCHER - 2016_Window_Vac_2016 - </v>
      </c>
      <c r="Y1014" s="17" t="s">
        <v>410</v>
      </c>
      <c r="Z1014" s="16" t="str">
        <f t="shared" si="212"/>
        <v>Maxus (Switzerland)</v>
      </c>
      <c r="AA1014" s="16" t="str">
        <f t="shared" si="213"/>
        <v>Maxus (Switzerland) - CHE - KARCHER</v>
      </c>
      <c r="AB1014" s="16" t="str">
        <f t="shared" si="214"/>
        <v>Xaxis TV_XAXIS-XT-ROLLS-F</v>
      </c>
      <c r="AC1014" s="16" t="str">
        <f>VLOOKUP($U1014,Sheet3!$A$1:$D$438,3,FALSE)</f>
        <v>18.04.2016</v>
      </c>
      <c r="AD1014" s="16" t="str">
        <f>VLOOKUP($U1014,Sheet3!$A$1:$D$438,4,FALSE)</f>
        <v>03.07.2016</v>
      </c>
      <c r="AE1014" s="20" t="str">
        <f t="shared" si="215"/>
        <v>Xaxis TV_XAXIS-XT-ROLLS-F_Mai 2016</v>
      </c>
      <c r="AF1014" s="20" t="s">
        <v>816</v>
      </c>
      <c r="AG1014" s="20" t="str">
        <f t="shared" si="216"/>
        <v>Xaxis TV</v>
      </c>
      <c r="AH1014" s="20" t="s">
        <v>420</v>
      </c>
      <c r="AI1014" s="21">
        <f t="shared" si="208"/>
        <v>29.000215470803706</v>
      </c>
      <c r="AJ1014" s="21">
        <f t="shared" si="209"/>
        <v>2018.85</v>
      </c>
      <c r="AK1014" s="22">
        <f t="shared" si="210"/>
        <v>69615</v>
      </c>
      <c r="AL1014" s="20" t="s">
        <v>691</v>
      </c>
      <c r="AM1014" s="20">
        <f>$AJ1014*VLOOKUP($AL1014,Sheet2!$C$1:$D$66,2,FALSE)</f>
        <v>989.23649999999998</v>
      </c>
    </row>
    <row r="1015" spans="1:39" x14ac:dyDescent="0.25">
      <c r="A1015" s="1">
        <v>42527</v>
      </c>
      <c r="B1015" s="2">
        <v>18822</v>
      </c>
      <c r="C1015" s="3">
        <v>0</v>
      </c>
      <c r="D1015" s="4">
        <v>1</v>
      </c>
      <c r="E1015" s="5" t="s">
        <v>53</v>
      </c>
      <c r="F1015" s="6">
        <v>2052.8000000000002</v>
      </c>
      <c r="G1015" s="7" t="s">
        <v>22</v>
      </c>
      <c r="H1015" s="8" t="s">
        <v>23</v>
      </c>
      <c r="I1015" s="9">
        <v>322.43700000000001</v>
      </c>
      <c r="J1015" s="6">
        <v>0</v>
      </c>
      <c r="K1015" s="6">
        <v>257.95</v>
      </c>
      <c r="L1015" s="6">
        <v>3224.35</v>
      </c>
      <c r="M1015" s="6">
        <v>3482.3</v>
      </c>
      <c r="N1015" s="10" t="s">
        <v>139</v>
      </c>
      <c r="O1015" s="10" t="s">
        <v>162</v>
      </c>
      <c r="P1015" s="11" t="s">
        <v>32</v>
      </c>
      <c r="Q1015" s="11" t="s">
        <v>52</v>
      </c>
      <c r="R1015" s="1">
        <v>42370</v>
      </c>
      <c r="S1015" s="1">
        <v>42593</v>
      </c>
      <c r="T1015" s="12" t="s">
        <v>25</v>
      </c>
      <c r="U1015" s="13" t="s">
        <v>215</v>
      </c>
      <c r="V1015" s="13" t="s">
        <v>136</v>
      </c>
      <c r="W1015" t="s">
        <v>176</v>
      </c>
      <c r="X1015" s="16" t="str">
        <f t="shared" si="211"/>
        <v xml:space="preserve">MEC (Switzerland) - CHE - ABB - 2016_Solar_Impulse_2016 - </v>
      </c>
      <c r="Y1015" s="17" t="s">
        <v>410</v>
      </c>
      <c r="Z1015" s="16" t="str">
        <f t="shared" si="212"/>
        <v>MEC (Switzerland)</v>
      </c>
      <c r="AA1015" s="16" t="str">
        <f t="shared" si="213"/>
        <v>MEC (Switzerland) - CHE - ABB</v>
      </c>
      <c r="AB1015" s="16" t="str">
        <f t="shared" si="214"/>
        <v>Xaxis Premium_XAXIS-XP-HP-D</v>
      </c>
      <c r="AC1015" s="16" t="str">
        <f>VLOOKUP($U1015,Sheet3!$A$1:$D$438,3,FALSE)</f>
        <v>09.05.2016</v>
      </c>
      <c r="AD1015" s="16" t="str">
        <f>VLOOKUP($U1015,Sheet3!$A$1:$D$438,4,FALSE)</f>
        <v>30.06.2016</v>
      </c>
      <c r="AE1015" s="20" t="str">
        <f t="shared" si="215"/>
        <v>Xaxis Premium_XAXIS-XP-HP-D_Mai 2016</v>
      </c>
      <c r="AF1015" s="20" t="s">
        <v>415</v>
      </c>
      <c r="AG1015" s="20" t="str">
        <f t="shared" si="216"/>
        <v>Xaxis Premium</v>
      </c>
      <c r="AH1015" s="20" t="s">
        <v>420</v>
      </c>
      <c r="AI1015" s="21">
        <f t="shared" si="208"/>
        <v>9.9999379723790991</v>
      </c>
      <c r="AJ1015" s="21">
        <f t="shared" si="209"/>
        <v>3224.35</v>
      </c>
      <c r="AK1015" s="22">
        <f t="shared" si="210"/>
        <v>322437</v>
      </c>
      <c r="AL1015" s="20" t="s">
        <v>686</v>
      </c>
      <c r="AM1015" s="20">
        <f>$AJ1015*VLOOKUP($AL1015,Sheet2!$C$1:$D$66,2,FALSE)</f>
        <v>1388.1180681685278</v>
      </c>
    </row>
    <row r="1016" spans="1:39" x14ac:dyDescent="0.25">
      <c r="A1016" s="1">
        <v>42527</v>
      </c>
      <c r="B1016" s="2">
        <v>18822</v>
      </c>
      <c r="C1016" s="3">
        <v>0</v>
      </c>
      <c r="D1016" s="4">
        <v>2</v>
      </c>
      <c r="E1016" s="5" t="s">
        <v>65</v>
      </c>
      <c r="F1016" s="6">
        <v>1671.51</v>
      </c>
      <c r="G1016" s="7" t="s">
        <v>22</v>
      </c>
      <c r="H1016" s="8" t="s">
        <v>23</v>
      </c>
      <c r="I1016" s="9">
        <v>225.511</v>
      </c>
      <c r="J1016" s="6">
        <v>0</v>
      </c>
      <c r="K1016" s="6">
        <v>378.85</v>
      </c>
      <c r="L1016" s="6">
        <v>4735.75</v>
      </c>
      <c r="M1016" s="6">
        <v>5114.6000000000004</v>
      </c>
      <c r="N1016" s="10" t="s">
        <v>139</v>
      </c>
      <c r="O1016" s="10" t="s">
        <v>162</v>
      </c>
      <c r="P1016" s="11" t="s">
        <v>32</v>
      </c>
      <c r="Q1016" s="11" t="s">
        <v>52</v>
      </c>
      <c r="R1016" s="1">
        <v>42370</v>
      </c>
      <c r="S1016" s="1">
        <v>42593</v>
      </c>
      <c r="T1016" s="12" t="s">
        <v>25</v>
      </c>
      <c r="U1016" s="13" t="s">
        <v>215</v>
      </c>
      <c r="V1016" s="13" t="s">
        <v>136</v>
      </c>
      <c r="W1016" t="s">
        <v>176</v>
      </c>
      <c r="X1016" s="16" t="str">
        <f t="shared" si="211"/>
        <v xml:space="preserve">MEC (Switzerland) - CHE - ABB - 2016_Solar_Impulse_2016 - </v>
      </c>
      <c r="Y1016" s="17" t="s">
        <v>410</v>
      </c>
      <c r="Z1016" s="16" t="str">
        <f t="shared" si="212"/>
        <v>MEC (Switzerland)</v>
      </c>
      <c r="AA1016" s="16" t="str">
        <f t="shared" si="213"/>
        <v>MEC (Switzerland) - CHE - ABB</v>
      </c>
      <c r="AB1016" s="16" t="str">
        <f t="shared" si="214"/>
        <v>Xaxis Premium_XAXIS-XP-WB-D</v>
      </c>
      <c r="AC1016" s="16" t="str">
        <f>VLOOKUP($U1016,Sheet3!$A$1:$D$438,3,FALSE)</f>
        <v>09.05.2016</v>
      </c>
      <c r="AD1016" s="16" t="str">
        <f>VLOOKUP($U1016,Sheet3!$A$1:$D$438,4,FALSE)</f>
        <v>30.06.2016</v>
      </c>
      <c r="AE1016" s="20" t="str">
        <f t="shared" si="215"/>
        <v>Xaxis Premium_XAXIS-XP-WB-D_Mai 2016</v>
      </c>
      <c r="AF1016" s="20" t="s">
        <v>415</v>
      </c>
      <c r="AG1016" s="20" t="str">
        <f t="shared" si="216"/>
        <v>Xaxis Premium</v>
      </c>
      <c r="AH1016" s="20" t="s">
        <v>420</v>
      </c>
      <c r="AI1016" s="21">
        <f t="shared" si="208"/>
        <v>21.000084253096301</v>
      </c>
      <c r="AJ1016" s="21">
        <f t="shared" si="209"/>
        <v>4735.75</v>
      </c>
      <c r="AK1016" s="22">
        <f t="shared" si="210"/>
        <v>225511</v>
      </c>
      <c r="AL1016" s="20" t="s">
        <v>687</v>
      </c>
      <c r="AM1016" s="20">
        <f>$AJ1016*VLOOKUP($AL1016,Sheet2!$C$1:$D$66,2,FALSE)</f>
        <v>1979.6596458277872</v>
      </c>
    </row>
    <row r="1017" spans="1:39" x14ac:dyDescent="0.25">
      <c r="A1017" s="1">
        <v>42527</v>
      </c>
      <c r="B1017" s="2">
        <v>18823</v>
      </c>
      <c r="C1017" s="3">
        <v>0</v>
      </c>
      <c r="D1017" s="4">
        <v>3</v>
      </c>
      <c r="E1017" s="5" t="s">
        <v>61</v>
      </c>
      <c r="F1017" s="6">
        <v>4.62</v>
      </c>
      <c r="G1017" s="7" t="s">
        <v>22</v>
      </c>
      <c r="H1017" s="8" t="s">
        <v>23</v>
      </c>
      <c r="I1017" s="9">
        <v>1.0129999999999999</v>
      </c>
      <c r="J1017" s="6">
        <v>0</v>
      </c>
      <c r="K1017" s="6">
        <v>0.95</v>
      </c>
      <c r="L1017" s="6">
        <v>12.15</v>
      </c>
      <c r="M1017" s="6">
        <v>13.1</v>
      </c>
      <c r="N1017" s="10" t="s">
        <v>66</v>
      </c>
      <c r="O1017" s="10" t="s">
        <v>162</v>
      </c>
      <c r="P1017" s="11" t="s">
        <v>32</v>
      </c>
      <c r="Q1017" s="11" t="s">
        <v>52</v>
      </c>
      <c r="R1017" s="1">
        <v>42370</v>
      </c>
      <c r="S1017" s="1">
        <v>42593</v>
      </c>
      <c r="T1017" s="12" t="s">
        <v>25</v>
      </c>
      <c r="U1017" s="13" t="s">
        <v>244</v>
      </c>
      <c r="V1017" s="13" t="s">
        <v>136</v>
      </c>
      <c r="W1017" t="s">
        <v>177</v>
      </c>
      <c r="X1017" s="16" t="str">
        <f t="shared" si="211"/>
        <v xml:space="preserve">MEC (Switzerland) - CHE - Eckes Granini - 2016_MyMoment_2016 - </v>
      </c>
      <c r="Y1017" s="17" t="s">
        <v>410</v>
      </c>
      <c r="Z1017" s="16" t="str">
        <f t="shared" si="212"/>
        <v>MEC (Switzerland)</v>
      </c>
      <c r="AA1017" s="16" t="str">
        <f t="shared" si="213"/>
        <v>MEC (Switzerland) - CHE - Eckes Granini</v>
      </c>
      <c r="AB1017" s="16" t="str">
        <f t="shared" si="214"/>
        <v>Xaxis Premium_XAXIS-XP-UAP-D</v>
      </c>
      <c r="AC1017" s="16" t="str">
        <f>VLOOKUP($U1017,Sheet3!$A$1:$D$438,3,FALSE)</f>
        <v>20.04.2016</v>
      </c>
      <c r="AD1017" s="16" t="str">
        <f>VLOOKUP($U1017,Sheet3!$A$1:$D$438,4,FALSE)</f>
        <v>12.06.2016</v>
      </c>
      <c r="AE1017" s="20" t="str">
        <f t="shared" si="215"/>
        <v>Xaxis Premium_XAXIS-XP-UAP-D_Mai 2016</v>
      </c>
      <c r="AF1017" s="20" t="s">
        <v>415</v>
      </c>
      <c r="AG1017" s="20" t="str">
        <f t="shared" si="216"/>
        <v>Xaxis Premium</v>
      </c>
      <c r="AH1017" s="20" t="s">
        <v>420</v>
      </c>
      <c r="AI1017" s="21">
        <f t="shared" si="208"/>
        <v>11.994076999012835</v>
      </c>
      <c r="AJ1017" s="21">
        <f t="shared" si="209"/>
        <v>12.15</v>
      </c>
      <c r="AK1017" s="22">
        <f t="shared" si="210"/>
        <v>1012.9999999999999</v>
      </c>
      <c r="AL1017" s="20" t="s">
        <v>688</v>
      </c>
      <c r="AM1017" s="20">
        <f>$AJ1017*VLOOKUP($AL1017,Sheet2!$C$1:$D$66,2,FALSE)</f>
        <v>3.5127371851670488</v>
      </c>
    </row>
    <row r="1018" spans="1:39" x14ac:dyDescent="0.25">
      <c r="A1018" s="1">
        <v>42527</v>
      </c>
      <c r="B1018" s="2">
        <v>18823</v>
      </c>
      <c r="C1018" s="3">
        <v>0</v>
      </c>
      <c r="D1018" s="4">
        <v>4</v>
      </c>
      <c r="E1018" s="5" t="s">
        <v>63</v>
      </c>
      <c r="F1018" s="6">
        <v>2.34</v>
      </c>
      <c r="G1018" s="7" t="s">
        <v>22</v>
      </c>
      <c r="H1018" s="8" t="s">
        <v>23</v>
      </c>
      <c r="I1018" s="9">
        <v>0.50900000000000001</v>
      </c>
      <c r="J1018" s="6">
        <v>0</v>
      </c>
      <c r="K1018" s="6">
        <v>0.5</v>
      </c>
      <c r="L1018" s="6">
        <v>6.1</v>
      </c>
      <c r="M1018" s="6">
        <v>6.6</v>
      </c>
      <c r="N1018" s="10" t="s">
        <v>66</v>
      </c>
      <c r="O1018" s="10" t="s">
        <v>162</v>
      </c>
      <c r="P1018" s="11" t="s">
        <v>32</v>
      </c>
      <c r="Q1018" s="11" t="s">
        <v>52</v>
      </c>
      <c r="R1018" s="1">
        <v>42370</v>
      </c>
      <c r="S1018" s="1">
        <v>42593</v>
      </c>
      <c r="T1018" s="12" t="s">
        <v>25</v>
      </c>
      <c r="U1018" s="13" t="s">
        <v>244</v>
      </c>
      <c r="V1018" s="13" t="s">
        <v>136</v>
      </c>
      <c r="W1018" t="s">
        <v>177</v>
      </c>
      <c r="X1018" s="16" t="str">
        <f t="shared" si="211"/>
        <v xml:space="preserve">MEC (Switzerland) - CHE - Eckes Granini - 2016_MyMoment_2016 - </v>
      </c>
      <c r="Y1018" s="17" t="s">
        <v>410</v>
      </c>
      <c r="Z1018" s="16" t="str">
        <f t="shared" si="212"/>
        <v>MEC (Switzerland)</v>
      </c>
      <c r="AA1018" s="16" t="str">
        <f t="shared" si="213"/>
        <v>MEC (Switzerland) - CHE - Eckes Granini</v>
      </c>
      <c r="AB1018" s="16" t="str">
        <f t="shared" si="214"/>
        <v>Xaxis Premium_XAXIS-XP-UAP-F</v>
      </c>
      <c r="AC1018" s="16" t="str">
        <f>VLOOKUP($U1018,Sheet3!$A$1:$D$438,3,FALSE)</f>
        <v>20.04.2016</v>
      </c>
      <c r="AD1018" s="16" t="str">
        <f>VLOOKUP($U1018,Sheet3!$A$1:$D$438,4,FALSE)</f>
        <v>12.06.2016</v>
      </c>
      <c r="AE1018" s="20" t="str">
        <f t="shared" si="215"/>
        <v>Xaxis Premium_XAXIS-XP-UAP-F_Mai 2016</v>
      </c>
      <c r="AF1018" s="20" t="s">
        <v>415</v>
      </c>
      <c r="AG1018" s="20" t="str">
        <f t="shared" si="216"/>
        <v>Xaxis Premium</v>
      </c>
      <c r="AH1018" s="20" t="s">
        <v>420</v>
      </c>
      <c r="AI1018" s="21">
        <f t="shared" si="208"/>
        <v>11.984282907662081</v>
      </c>
      <c r="AJ1018" s="21">
        <f t="shared" si="209"/>
        <v>6.1</v>
      </c>
      <c r="AK1018" s="22">
        <f t="shared" si="210"/>
        <v>509</v>
      </c>
      <c r="AL1018" s="20" t="s">
        <v>688</v>
      </c>
      <c r="AM1018" s="20">
        <f>$AJ1018*VLOOKUP($AL1018,Sheet2!$C$1:$D$66,2,FALSE)</f>
        <v>1.7635964468739913</v>
      </c>
    </row>
    <row r="1019" spans="1:39" x14ac:dyDescent="0.25">
      <c r="A1019" s="1">
        <v>42527</v>
      </c>
      <c r="B1019" s="2">
        <v>18823</v>
      </c>
      <c r="C1019" s="3">
        <v>0</v>
      </c>
      <c r="D1019" s="4">
        <v>1</v>
      </c>
      <c r="E1019" s="5" t="s">
        <v>65</v>
      </c>
      <c r="F1019" s="6">
        <v>7987.89</v>
      </c>
      <c r="G1019" s="7" t="s">
        <v>22</v>
      </c>
      <c r="H1019" s="8" t="s">
        <v>23</v>
      </c>
      <c r="I1019" s="9">
        <v>1077.682</v>
      </c>
      <c r="J1019" s="6">
        <v>0</v>
      </c>
      <c r="K1019" s="6">
        <v>2069.15</v>
      </c>
      <c r="L1019" s="6">
        <v>25864.35</v>
      </c>
      <c r="M1019" s="6">
        <v>27933.5</v>
      </c>
      <c r="N1019" s="10" t="s">
        <v>66</v>
      </c>
      <c r="O1019" s="10" t="s">
        <v>162</v>
      </c>
      <c r="P1019" s="11" t="s">
        <v>32</v>
      </c>
      <c r="Q1019" s="11" t="s">
        <v>52</v>
      </c>
      <c r="R1019" s="1">
        <v>42370</v>
      </c>
      <c r="S1019" s="1">
        <v>42593</v>
      </c>
      <c r="T1019" s="12" t="s">
        <v>25</v>
      </c>
      <c r="U1019" s="13" t="s">
        <v>244</v>
      </c>
      <c r="V1019" s="13" t="s">
        <v>136</v>
      </c>
      <c r="W1019" t="s">
        <v>177</v>
      </c>
      <c r="X1019" s="16" t="str">
        <f t="shared" si="211"/>
        <v xml:space="preserve">MEC (Switzerland) - CHE - Eckes Granini - 2016_MyMoment_2016 - </v>
      </c>
      <c r="Y1019" s="17" t="s">
        <v>410</v>
      </c>
      <c r="Z1019" s="16" t="str">
        <f t="shared" si="212"/>
        <v>MEC (Switzerland)</v>
      </c>
      <c r="AA1019" s="16" t="str">
        <f t="shared" si="213"/>
        <v>MEC (Switzerland) - CHE - Eckes Granini</v>
      </c>
      <c r="AB1019" s="16" t="str">
        <f t="shared" si="214"/>
        <v>Xaxis Premium_XAXIS-XP-WB-D</v>
      </c>
      <c r="AC1019" s="16" t="str">
        <f>VLOOKUP($U1019,Sheet3!$A$1:$D$438,3,FALSE)</f>
        <v>20.04.2016</v>
      </c>
      <c r="AD1019" s="16" t="str">
        <f>VLOOKUP($U1019,Sheet3!$A$1:$D$438,4,FALSE)</f>
        <v>12.06.2016</v>
      </c>
      <c r="AE1019" s="20" t="str">
        <f t="shared" si="215"/>
        <v>Xaxis Premium_XAXIS-XP-WB-D_Mai 2016</v>
      </c>
      <c r="AF1019" s="20" t="s">
        <v>415</v>
      </c>
      <c r="AG1019" s="20" t="str">
        <f t="shared" si="216"/>
        <v>Xaxis Premium</v>
      </c>
      <c r="AH1019" s="20" t="s">
        <v>420</v>
      </c>
      <c r="AI1019" s="21">
        <f t="shared" si="208"/>
        <v>23.999983297484786</v>
      </c>
      <c r="AJ1019" s="21">
        <f t="shared" si="209"/>
        <v>25864.35</v>
      </c>
      <c r="AK1019" s="22">
        <f t="shared" si="210"/>
        <v>1077682</v>
      </c>
      <c r="AL1019" s="20" t="s">
        <v>687</v>
      </c>
      <c r="AM1019" s="20">
        <f>$AJ1019*VLOOKUP($AL1019,Sheet2!$C$1:$D$66,2,FALSE)</f>
        <v>10811.932631698448</v>
      </c>
    </row>
    <row r="1020" spans="1:39" x14ac:dyDescent="0.25">
      <c r="A1020" s="1">
        <v>42527</v>
      </c>
      <c r="B1020" s="2">
        <v>18823</v>
      </c>
      <c r="C1020" s="3">
        <v>0</v>
      </c>
      <c r="D1020" s="4">
        <v>2</v>
      </c>
      <c r="E1020" s="5" t="s">
        <v>69</v>
      </c>
      <c r="F1020" s="6">
        <v>3163.73</v>
      </c>
      <c r="G1020" s="7" t="s">
        <v>22</v>
      </c>
      <c r="H1020" s="8" t="s">
        <v>23</v>
      </c>
      <c r="I1020" s="9">
        <v>525.96400000000006</v>
      </c>
      <c r="J1020" s="6">
        <v>0</v>
      </c>
      <c r="K1020" s="6">
        <v>1009.85</v>
      </c>
      <c r="L1020" s="6">
        <v>12623.15</v>
      </c>
      <c r="M1020" s="6">
        <v>13633</v>
      </c>
      <c r="N1020" s="10" t="s">
        <v>66</v>
      </c>
      <c r="O1020" s="10" t="s">
        <v>162</v>
      </c>
      <c r="P1020" s="11" t="s">
        <v>32</v>
      </c>
      <c r="Q1020" s="11" t="s">
        <v>52</v>
      </c>
      <c r="R1020" s="1">
        <v>42370</v>
      </c>
      <c r="S1020" s="1">
        <v>42593</v>
      </c>
      <c r="T1020" s="12" t="s">
        <v>25</v>
      </c>
      <c r="U1020" s="13" t="s">
        <v>244</v>
      </c>
      <c r="V1020" s="13" t="s">
        <v>136</v>
      </c>
      <c r="W1020" t="s">
        <v>177</v>
      </c>
      <c r="X1020" s="16" t="str">
        <f t="shared" si="211"/>
        <v xml:space="preserve">MEC (Switzerland) - CHE - Eckes Granini - 2016_MyMoment_2016 - </v>
      </c>
      <c r="Y1020" s="17" t="s">
        <v>410</v>
      </c>
      <c r="Z1020" s="16" t="str">
        <f t="shared" si="212"/>
        <v>MEC (Switzerland)</v>
      </c>
      <c r="AA1020" s="16" t="str">
        <f t="shared" si="213"/>
        <v>MEC (Switzerland) - CHE - Eckes Granini</v>
      </c>
      <c r="AB1020" s="16" t="str">
        <f t="shared" si="214"/>
        <v>Xaxis Premium_XAXIS-XP-WB-F</v>
      </c>
      <c r="AC1020" s="16" t="str">
        <f>VLOOKUP($U1020,Sheet3!$A$1:$D$438,3,FALSE)</f>
        <v>20.04.2016</v>
      </c>
      <c r="AD1020" s="16" t="str">
        <f>VLOOKUP($U1020,Sheet3!$A$1:$D$438,4,FALSE)</f>
        <v>12.06.2016</v>
      </c>
      <c r="AE1020" s="20" t="str">
        <f t="shared" si="215"/>
        <v>Xaxis Premium_XAXIS-XP-WB-F_Mai 2016</v>
      </c>
      <c r="AF1020" s="20" t="s">
        <v>415</v>
      </c>
      <c r="AG1020" s="20" t="str">
        <f t="shared" si="216"/>
        <v>Xaxis Premium</v>
      </c>
      <c r="AH1020" s="20" t="s">
        <v>420</v>
      </c>
      <c r="AI1020" s="21">
        <f t="shared" si="208"/>
        <v>24.000026617791331</v>
      </c>
      <c r="AJ1020" s="21">
        <f t="shared" si="209"/>
        <v>12623.15</v>
      </c>
      <c r="AK1020" s="22">
        <f t="shared" si="210"/>
        <v>525964</v>
      </c>
      <c r="AL1020" s="20" t="s">
        <v>687</v>
      </c>
      <c r="AM1020" s="20">
        <f>$AJ1020*VLOOKUP($AL1020,Sheet2!$C$1:$D$66,2,FALSE)</f>
        <v>5276.786286909366</v>
      </c>
    </row>
    <row r="1021" spans="1:39" x14ac:dyDescent="0.25">
      <c r="A1021" s="1">
        <v>42527</v>
      </c>
      <c r="B1021" s="2">
        <v>18824</v>
      </c>
      <c r="C1021" s="3">
        <v>0</v>
      </c>
      <c r="D1021" s="4">
        <v>1</v>
      </c>
      <c r="E1021" s="5" t="s">
        <v>53</v>
      </c>
      <c r="F1021" s="6">
        <v>526.66</v>
      </c>
      <c r="G1021" s="7" t="s">
        <v>22</v>
      </c>
      <c r="H1021" s="8" t="s">
        <v>23</v>
      </c>
      <c r="I1021" s="9">
        <v>82.722999999999999</v>
      </c>
      <c r="J1021" s="6">
        <v>0</v>
      </c>
      <c r="K1021" s="6">
        <v>152.19999999999999</v>
      </c>
      <c r="L1021" s="6">
        <v>1902.65</v>
      </c>
      <c r="M1021" s="6">
        <v>2054.85</v>
      </c>
      <c r="N1021" s="10" t="s">
        <v>42</v>
      </c>
      <c r="O1021" s="10" t="s">
        <v>162</v>
      </c>
      <c r="P1021" s="11" t="s">
        <v>32</v>
      </c>
      <c r="Q1021" s="11" t="s">
        <v>52</v>
      </c>
      <c r="R1021" s="1">
        <v>42370</v>
      </c>
      <c r="S1021" s="1">
        <v>42593</v>
      </c>
      <c r="T1021" s="12" t="s">
        <v>25</v>
      </c>
      <c r="U1021" s="13" t="s">
        <v>245</v>
      </c>
      <c r="V1021" s="13" t="s">
        <v>136</v>
      </c>
      <c r="W1021" t="s">
        <v>178</v>
      </c>
      <c r="X1021" s="16" t="str">
        <f t="shared" si="211"/>
        <v xml:space="preserve">MEC (Switzerland) - CHE - Geberit - 2016_SAS_2016 - </v>
      </c>
      <c r="Y1021" s="17" t="s">
        <v>410</v>
      </c>
      <c r="Z1021" s="16" t="str">
        <f t="shared" si="212"/>
        <v>MEC (Switzerland)</v>
      </c>
      <c r="AA1021" s="16" t="str">
        <f t="shared" si="213"/>
        <v>MEC (Switzerland) - CHE - Geberit</v>
      </c>
      <c r="AB1021" s="16" t="str">
        <f t="shared" si="214"/>
        <v>Xaxis Premium_XAXIS-XP-HP-D</v>
      </c>
      <c r="AC1021" s="16" t="str">
        <f>VLOOKUP($U1021,Sheet3!$A$1:$D$438,3,FALSE)</f>
        <v>11.01.2016</v>
      </c>
      <c r="AD1021" s="16" t="str">
        <f>VLOOKUP($U1021,Sheet3!$A$1:$D$438,4,FALSE)</f>
        <v>31.12.2016</v>
      </c>
      <c r="AE1021" s="20" t="str">
        <f t="shared" si="215"/>
        <v>Xaxis Premium_XAXIS-XP-HP-D_Mai 2016</v>
      </c>
      <c r="AF1021" s="20" t="s">
        <v>415</v>
      </c>
      <c r="AG1021" s="20" t="str">
        <f t="shared" si="216"/>
        <v>Xaxis Premium</v>
      </c>
      <c r="AH1021" s="20" t="s">
        <v>420</v>
      </c>
      <c r="AI1021" s="21">
        <f t="shared" si="208"/>
        <v>23.000253859265261</v>
      </c>
      <c r="AJ1021" s="21">
        <f t="shared" si="209"/>
        <v>1902.65</v>
      </c>
      <c r="AK1021" s="22">
        <f t="shared" si="210"/>
        <v>82723</v>
      </c>
      <c r="AL1021" s="20" t="s">
        <v>686</v>
      </c>
      <c r="AM1021" s="20">
        <f>$AJ1021*VLOOKUP($AL1021,Sheet2!$C$1:$D$66,2,FALSE)</f>
        <v>819.11171008136512</v>
      </c>
    </row>
    <row r="1022" spans="1:39" x14ac:dyDescent="0.25">
      <c r="A1022" s="1">
        <v>42527</v>
      </c>
      <c r="B1022" s="2">
        <v>18825</v>
      </c>
      <c r="C1022" s="3">
        <v>0</v>
      </c>
      <c r="D1022" s="4">
        <v>3</v>
      </c>
      <c r="E1022" s="5" t="s">
        <v>53</v>
      </c>
      <c r="F1022" s="6">
        <v>413.24</v>
      </c>
      <c r="G1022" s="7" t="s">
        <v>22</v>
      </c>
      <c r="H1022" s="8" t="s">
        <v>23</v>
      </c>
      <c r="I1022" s="9">
        <v>64.909000000000006</v>
      </c>
      <c r="J1022" s="6">
        <v>0</v>
      </c>
      <c r="K1022" s="6">
        <v>119.45</v>
      </c>
      <c r="L1022" s="6">
        <v>1492.9</v>
      </c>
      <c r="M1022" s="6">
        <v>1612.35</v>
      </c>
      <c r="N1022" s="10" t="s">
        <v>42</v>
      </c>
      <c r="O1022" s="10" t="s">
        <v>162</v>
      </c>
      <c r="P1022" s="11" t="s">
        <v>32</v>
      </c>
      <c r="Q1022" s="11" t="s">
        <v>52</v>
      </c>
      <c r="R1022" s="1">
        <v>42370</v>
      </c>
      <c r="S1022" s="1">
        <v>42593</v>
      </c>
      <c r="T1022" s="12" t="s">
        <v>25</v>
      </c>
      <c r="U1022" s="13" t="s">
        <v>246</v>
      </c>
      <c r="V1022" s="13" t="s">
        <v>136</v>
      </c>
      <c r="W1022" t="s">
        <v>178</v>
      </c>
      <c r="X1022" s="16" t="str">
        <f t="shared" si="211"/>
        <v xml:space="preserve">MEC (Switzerland) - CHE - Geberit - 2016_Aquaclean_2016 - </v>
      </c>
      <c r="Y1022" s="17" t="s">
        <v>410</v>
      </c>
      <c r="Z1022" s="16" t="str">
        <f t="shared" si="212"/>
        <v>MEC (Switzerland)</v>
      </c>
      <c r="AA1022" s="16" t="str">
        <f t="shared" si="213"/>
        <v>MEC (Switzerland) - CHE - Geberit</v>
      </c>
      <c r="AB1022" s="16" t="str">
        <f t="shared" si="214"/>
        <v>Xaxis Premium_XAXIS-XP-HP-D</v>
      </c>
      <c r="AC1022" s="16" t="str">
        <f>VLOOKUP($U1022,Sheet3!$A$1:$D$438,3,FALSE)</f>
        <v>04.01.2016</v>
      </c>
      <c r="AD1022" s="16" t="str">
        <f>VLOOKUP($U1022,Sheet3!$A$1:$D$438,4,FALSE)</f>
        <v>26.06.2016</v>
      </c>
      <c r="AE1022" s="20" t="str">
        <f t="shared" si="215"/>
        <v>Xaxis Premium_XAXIS-XP-HP-D_Mai 2016</v>
      </c>
      <c r="AF1022" s="20" t="s">
        <v>415</v>
      </c>
      <c r="AG1022" s="20" t="str">
        <f t="shared" si="216"/>
        <v>Xaxis Premium</v>
      </c>
      <c r="AH1022" s="20" t="s">
        <v>420</v>
      </c>
      <c r="AI1022" s="21">
        <f t="shared" si="208"/>
        <v>22.999892156711702</v>
      </c>
      <c r="AJ1022" s="21">
        <f t="shared" si="209"/>
        <v>1492.9</v>
      </c>
      <c r="AK1022" s="22">
        <f t="shared" si="210"/>
        <v>64909.000000000007</v>
      </c>
      <c r="AL1022" s="20" t="s">
        <v>686</v>
      </c>
      <c r="AM1022" s="20">
        <f>$AJ1022*VLOOKUP($AL1022,Sheet2!$C$1:$D$66,2,FALSE)</f>
        <v>642.70983732187733</v>
      </c>
    </row>
    <row r="1023" spans="1:39" x14ac:dyDescent="0.25">
      <c r="A1023" s="1">
        <v>42527</v>
      </c>
      <c r="B1023" s="2">
        <v>18825</v>
      </c>
      <c r="C1023" s="3">
        <v>0</v>
      </c>
      <c r="D1023" s="4">
        <v>4</v>
      </c>
      <c r="E1023" s="5" t="s">
        <v>59</v>
      </c>
      <c r="F1023" s="6">
        <v>363.7</v>
      </c>
      <c r="G1023" s="7" t="s">
        <v>22</v>
      </c>
      <c r="H1023" s="8" t="s">
        <v>23</v>
      </c>
      <c r="I1023" s="9">
        <v>62.884</v>
      </c>
      <c r="J1023" s="6">
        <v>0</v>
      </c>
      <c r="K1023" s="6">
        <v>115.7</v>
      </c>
      <c r="L1023" s="6">
        <v>1446.35</v>
      </c>
      <c r="M1023" s="6">
        <v>1562.05</v>
      </c>
      <c r="N1023" s="10" t="s">
        <v>42</v>
      </c>
      <c r="O1023" s="10" t="s">
        <v>162</v>
      </c>
      <c r="P1023" s="11" t="s">
        <v>32</v>
      </c>
      <c r="Q1023" s="11" t="s">
        <v>52</v>
      </c>
      <c r="R1023" s="1">
        <v>42370</v>
      </c>
      <c r="S1023" s="1">
        <v>42593</v>
      </c>
      <c r="T1023" s="12" t="s">
        <v>25</v>
      </c>
      <c r="U1023" s="13" t="s">
        <v>246</v>
      </c>
      <c r="V1023" s="13" t="s">
        <v>136</v>
      </c>
      <c r="W1023" t="s">
        <v>178</v>
      </c>
      <c r="X1023" s="16" t="str">
        <f t="shared" si="211"/>
        <v xml:space="preserve">MEC (Switzerland) - CHE - Geberit - 2016_Aquaclean_2016 - </v>
      </c>
      <c r="Y1023" s="17" t="s">
        <v>410</v>
      </c>
      <c r="Z1023" s="16" t="str">
        <f t="shared" si="212"/>
        <v>MEC (Switzerland)</v>
      </c>
      <c r="AA1023" s="16" t="str">
        <f t="shared" si="213"/>
        <v>MEC (Switzerland) - CHE - Geberit</v>
      </c>
      <c r="AB1023" s="16" t="str">
        <f t="shared" si="214"/>
        <v>Xaxis Premium_XAXIS-XP-HP-F</v>
      </c>
      <c r="AC1023" s="16" t="str">
        <f>VLOOKUP($U1023,Sheet3!$A$1:$D$438,3,FALSE)</f>
        <v>04.01.2016</v>
      </c>
      <c r="AD1023" s="16" t="str">
        <f>VLOOKUP($U1023,Sheet3!$A$1:$D$438,4,FALSE)</f>
        <v>26.06.2016</v>
      </c>
      <c r="AE1023" s="20" t="str">
        <f t="shared" si="215"/>
        <v>Xaxis Premium_XAXIS-XP-HP-F_Mai 2016</v>
      </c>
      <c r="AF1023" s="20" t="s">
        <v>415</v>
      </c>
      <c r="AG1023" s="20" t="str">
        <f t="shared" si="216"/>
        <v>Xaxis Premium</v>
      </c>
      <c r="AH1023" s="20" t="s">
        <v>420</v>
      </c>
      <c r="AI1023" s="21">
        <f t="shared" si="208"/>
        <v>23.000286241333246</v>
      </c>
      <c r="AJ1023" s="21">
        <f t="shared" si="209"/>
        <v>1446.35</v>
      </c>
      <c r="AK1023" s="22">
        <f t="shared" si="210"/>
        <v>62884</v>
      </c>
      <c r="AL1023" s="20" t="s">
        <v>686</v>
      </c>
      <c r="AM1023" s="20">
        <f>$AJ1023*VLOOKUP($AL1023,Sheet2!$C$1:$D$66,2,FALSE)</f>
        <v>622.66955135005503</v>
      </c>
    </row>
    <row r="1024" spans="1:39" x14ac:dyDescent="0.25">
      <c r="A1024" s="1">
        <v>42527</v>
      </c>
      <c r="B1024" s="2">
        <v>18825</v>
      </c>
      <c r="C1024" s="3">
        <v>0</v>
      </c>
      <c r="D1024" s="4">
        <v>1</v>
      </c>
      <c r="E1024" s="5" t="s">
        <v>72</v>
      </c>
      <c r="F1024" s="6">
        <v>4549.76</v>
      </c>
      <c r="G1024" s="7" t="s">
        <v>22</v>
      </c>
      <c r="H1024" s="8" t="s">
        <v>23</v>
      </c>
      <c r="I1024" s="9">
        <v>269.137</v>
      </c>
      <c r="J1024" s="6">
        <v>0</v>
      </c>
      <c r="K1024" s="6">
        <v>538.29999999999995</v>
      </c>
      <c r="L1024" s="6">
        <v>6728.45</v>
      </c>
      <c r="M1024" s="6">
        <v>7266.75</v>
      </c>
      <c r="N1024" s="10" t="s">
        <v>42</v>
      </c>
      <c r="O1024" s="10" t="s">
        <v>162</v>
      </c>
      <c r="P1024" s="11" t="s">
        <v>32</v>
      </c>
      <c r="Q1024" s="11" t="s">
        <v>73</v>
      </c>
      <c r="R1024" s="1">
        <v>42370</v>
      </c>
      <c r="S1024" s="1">
        <v>42593</v>
      </c>
      <c r="T1024" s="12" t="s">
        <v>25</v>
      </c>
      <c r="U1024" s="13" t="s">
        <v>246</v>
      </c>
      <c r="V1024" s="13" t="s">
        <v>136</v>
      </c>
      <c r="W1024" t="s">
        <v>178</v>
      </c>
      <c r="X1024" s="16" t="str">
        <f t="shared" si="211"/>
        <v xml:space="preserve">MEC (Switzerland) - CHE - Geberit - 2016_Aquaclean_2016 - </v>
      </c>
      <c r="Y1024" s="17" t="s">
        <v>410</v>
      </c>
      <c r="Z1024" s="16" t="str">
        <f t="shared" si="212"/>
        <v>MEC (Switzerland)</v>
      </c>
      <c r="AA1024" s="16" t="str">
        <f t="shared" si="213"/>
        <v>MEC (Switzerland) - CHE - Geberit</v>
      </c>
      <c r="AB1024" s="16" t="str">
        <f t="shared" si="214"/>
        <v>Xaxis TV_XAXIS-XT-ROLLS-D</v>
      </c>
      <c r="AC1024" s="16" t="str">
        <f>VLOOKUP($U1024,Sheet3!$A$1:$D$438,3,FALSE)</f>
        <v>04.01.2016</v>
      </c>
      <c r="AD1024" s="16" t="str">
        <f>VLOOKUP($U1024,Sheet3!$A$1:$D$438,4,FALSE)</f>
        <v>26.06.2016</v>
      </c>
      <c r="AE1024" s="20" t="str">
        <f t="shared" si="215"/>
        <v>Xaxis TV_XAXIS-XT-ROLLS-D_Mai 2016</v>
      </c>
      <c r="AF1024" s="20" t="s">
        <v>816</v>
      </c>
      <c r="AG1024" s="20" t="str">
        <f t="shared" si="216"/>
        <v>Xaxis TV</v>
      </c>
      <c r="AH1024" s="20" t="s">
        <v>420</v>
      </c>
      <c r="AI1024" s="21">
        <f t="shared" si="208"/>
        <v>25.00009288949494</v>
      </c>
      <c r="AJ1024" s="21">
        <f t="shared" si="209"/>
        <v>6728.45</v>
      </c>
      <c r="AK1024" s="22">
        <f t="shared" si="210"/>
        <v>269137</v>
      </c>
      <c r="AL1024" s="20" t="s">
        <v>691</v>
      </c>
      <c r="AM1024" s="20">
        <f>$AJ1024*VLOOKUP($AL1024,Sheet2!$C$1:$D$66,2,FALSE)</f>
        <v>3296.9404999999997</v>
      </c>
    </row>
    <row r="1025" spans="1:39" x14ac:dyDescent="0.25">
      <c r="A1025" s="1">
        <v>42527</v>
      </c>
      <c r="B1025" s="2">
        <v>18825</v>
      </c>
      <c r="C1025" s="3">
        <v>0</v>
      </c>
      <c r="D1025" s="4">
        <v>2</v>
      </c>
      <c r="E1025" s="5" t="s">
        <v>76</v>
      </c>
      <c r="F1025" s="6">
        <v>1605.92</v>
      </c>
      <c r="G1025" s="7" t="s">
        <v>22</v>
      </c>
      <c r="H1025" s="8" t="s">
        <v>23</v>
      </c>
      <c r="I1025" s="9">
        <v>99.27</v>
      </c>
      <c r="J1025" s="6">
        <v>0</v>
      </c>
      <c r="K1025" s="6">
        <v>198.55</v>
      </c>
      <c r="L1025" s="6">
        <v>2481.75</v>
      </c>
      <c r="M1025" s="6">
        <v>2680.3</v>
      </c>
      <c r="N1025" s="10" t="s">
        <v>42</v>
      </c>
      <c r="O1025" s="10" t="s">
        <v>162</v>
      </c>
      <c r="P1025" s="11" t="s">
        <v>32</v>
      </c>
      <c r="Q1025" s="11" t="s">
        <v>73</v>
      </c>
      <c r="R1025" s="1">
        <v>42370</v>
      </c>
      <c r="S1025" s="1">
        <v>42593</v>
      </c>
      <c r="T1025" s="12" t="s">
        <v>25</v>
      </c>
      <c r="U1025" s="13" t="s">
        <v>246</v>
      </c>
      <c r="V1025" s="13" t="s">
        <v>136</v>
      </c>
      <c r="W1025" t="s">
        <v>178</v>
      </c>
      <c r="X1025" s="16" t="str">
        <f t="shared" si="211"/>
        <v xml:space="preserve">MEC (Switzerland) - CHE - Geberit - 2016_Aquaclean_2016 - </v>
      </c>
      <c r="Y1025" s="17" t="s">
        <v>410</v>
      </c>
      <c r="Z1025" s="16" t="str">
        <f t="shared" si="212"/>
        <v>MEC (Switzerland)</v>
      </c>
      <c r="AA1025" s="16" t="str">
        <f t="shared" si="213"/>
        <v>MEC (Switzerland) - CHE - Geberit</v>
      </c>
      <c r="AB1025" s="16" t="str">
        <f t="shared" si="214"/>
        <v>Xaxis TV_XAXIS-XT-ROLLS-F</v>
      </c>
      <c r="AC1025" s="16" t="str">
        <f>VLOOKUP($U1025,Sheet3!$A$1:$D$438,3,FALSE)</f>
        <v>04.01.2016</v>
      </c>
      <c r="AD1025" s="16" t="str">
        <f>VLOOKUP($U1025,Sheet3!$A$1:$D$438,4,FALSE)</f>
        <v>26.06.2016</v>
      </c>
      <c r="AE1025" s="20" t="str">
        <f t="shared" si="215"/>
        <v>Xaxis TV_XAXIS-XT-ROLLS-F_Mai 2016</v>
      </c>
      <c r="AF1025" s="20" t="s">
        <v>816</v>
      </c>
      <c r="AG1025" s="20" t="str">
        <f t="shared" si="216"/>
        <v>Xaxis TV</v>
      </c>
      <c r="AH1025" s="20" t="s">
        <v>420</v>
      </c>
      <c r="AI1025" s="21">
        <f t="shared" si="208"/>
        <v>25</v>
      </c>
      <c r="AJ1025" s="21">
        <f t="shared" si="209"/>
        <v>2481.75</v>
      </c>
      <c r="AK1025" s="22">
        <f t="shared" si="210"/>
        <v>99270</v>
      </c>
      <c r="AL1025" s="20" t="s">
        <v>691</v>
      </c>
      <c r="AM1025" s="20">
        <f>$AJ1025*VLOOKUP($AL1025,Sheet2!$C$1:$D$66,2,FALSE)</f>
        <v>1216.0574999999999</v>
      </c>
    </row>
    <row r="1026" spans="1:39" x14ac:dyDescent="0.25">
      <c r="A1026" s="1">
        <v>42527</v>
      </c>
      <c r="B1026" s="2">
        <v>18827</v>
      </c>
      <c r="C1026" s="3">
        <v>0</v>
      </c>
      <c r="D1026" s="4">
        <v>1</v>
      </c>
      <c r="E1026" s="5" t="s">
        <v>96</v>
      </c>
      <c r="F1026" s="6">
        <v>0</v>
      </c>
      <c r="G1026" s="7" t="s">
        <v>22</v>
      </c>
      <c r="H1026" s="8" t="s">
        <v>23</v>
      </c>
      <c r="I1026" s="9">
        <v>439.91699999999997</v>
      </c>
      <c r="J1026" s="6">
        <v>0</v>
      </c>
      <c r="K1026" s="6">
        <v>1583.7</v>
      </c>
      <c r="L1026" s="6">
        <v>19796.25</v>
      </c>
      <c r="M1026" s="6">
        <v>21379.95</v>
      </c>
      <c r="N1026" s="10" t="s">
        <v>27</v>
      </c>
      <c r="O1026" s="10" t="s">
        <v>162</v>
      </c>
      <c r="P1026" s="11" t="s">
        <v>32</v>
      </c>
      <c r="Q1026" s="11" t="s">
        <v>73</v>
      </c>
      <c r="R1026" s="1">
        <v>42370</v>
      </c>
      <c r="S1026" s="1">
        <v>42593</v>
      </c>
      <c r="T1026" s="12" t="s">
        <v>25</v>
      </c>
      <c r="U1026" s="13" t="s">
        <v>351</v>
      </c>
      <c r="V1026" s="13" t="s">
        <v>136</v>
      </c>
      <c r="W1026" t="s">
        <v>179</v>
      </c>
      <c r="X1026" s="16" t="str">
        <f t="shared" si="211"/>
        <v xml:space="preserve">MEC (Switzerland) - CHE - L'oreal - 2016_Vichy_Liftactiv_Smartstream_2._Flight - </v>
      </c>
      <c r="Y1026" s="17" t="s">
        <v>410</v>
      </c>
      <c r="Z1026" s="16" t="str">
        <f t="shared" si="212"/>
        <v>MEC (Switzerland)</v>
      </c>
      <c r="AA1026" s="16" t="str">
        <f t="shared" si="213"/>
        <v>MEC (Switzerland) - CHE - L'oreal</v>
      </c>
      <c r="AB1026" s="16" t="str">
        <f t="shared" si="214"/>
        <v>Xaxis TV_XAXIS-XT-MULTI-D</v>
      </c>
      <c r="AC1026" s="16" t="str">
        <f>VLOOKUP($U1026,Sheet3!$A$1:$D$438,3,FALSE)</f>
        <v>02.05.2016</v>
      </c>
      <c r="AD1026" s="16" t="str">
        <f>VLOOKUP($U1026,Sheet3!$A$1:$D$438,4,FALSE)</f>
        <v>29.05.2016</v>
      </c>
      <c r="AE1026" s="20" t="str">
        <f t="shared" si="215"/>
        <v>Xaxis TV_XAXIS-XT-MULTI-D_Mai 2016</v>
      </c>
      <c r="AF1026" s="20" t="s">
        <v>816</v>
      </c>
      <c r="AG1026" s="20" t="str">
        <f t="shared" si="216"/>
        <v>Xaxis TV</v>
      </c>
      <c r="AH1026" s="20" t="s">
        <v>420</v>
      </c>
      <c r="AI1026" s="21">
        <f t="shared" si="208"/>
        <v>44.999965902658907</v>
      </c>
      <c r="AJ1026" s="21">
        <f t="shared" si="209"/>
        <v>19796.25</v>
      </c>
      <c r="AK1026" s="22">
        <f t="shared" si="210"/>
        <v>439917</v>
      </c>
      <c r="AL1026" s="20" t="s">
        <v>694</v>
      </c>
      <c r="AM1026" s="20">
        <f>$AJ1026*VLOOKUP($AL1026,Sheet2!$C$1:$D$66,2,FALSE)</f>
        <v>14847.1875</v>
      </c>
    </row>
    <row r="1027" spans="1:39" x14ac:dyDescent="0.25">
      <c r="A1027" s="1">
        <v>42527</v>
      </c>
      <c r="B1027" s="2">
        <v>18828</v>
      </c>
      <c r="C1027" s="3">
        <v>0</v>
      </c>
      <c r="D1027" s="4">
        <v>1</v>
      </c>
      <c r="E1027" s="5" t="s">
        <v>96</v>
      </c>
      <c r="F1027" s="6">
        <v>0</v>
      </c>
      <c r="G1027" s="7" t="s">
        <v>22</v>
      </c>
      <c r="H1027" s="8" t="s">
        <v>23</v>
      </c>
      <c r="I1027" s="9">
        <v>100.205</v>
      </c>
      <c r="J1027" s="6">
        <v>0</v>
      </c>
      <c r="K1027" s="6">
        <v>360.75</v>
      </c>
      <c r="L1027" s="6">
        <v>4509.25</v>
      </c>
      <c r="M1027" s="6">
        <v>4870</v>
      </c>
      <c r="N1027" s="10" t="s">
        <v>27</v>
      </c>
      <c r="O1027" s="10" t="s">
        <v>162</v>
      </c>
      <c r="P1027" s="11" t="s">
        <v>32</v>
      </c>
      <c r="Q1027" s="11" t="s">
        <v>73</v>
      </c>
      <c r="R1027" s="1">
        <v>42370</v>
      </c>
      <c r="S1027" s="1">
        <v>42593</v>
      </c>
      <c r="T1027" s="12" t="s">
        <v>25</v>
      </c>
      <c r="U1027" s="13" t="s">
        <v>344</v>
      </c>
      <c r="V1027" s="13" t="s">
        <v>136</v>
      </c>
      <c r="W1027" t="s">
        <v>179</v>
      </c>
      <c r="X1027" s="16" t="str">
        <f t="shared" si="211"/>
        <v xml:space="preserve">MEC (Switzerland) - CHE - L'oreal - 2016_Revitalift_Filler_1._Flight_V1 - </v>
      </c>
      <c r="Y1027" s="17" t="s">
        <v>410</v>
      </c>
      <c r="Z1027" s="16" t="str">
        <f t="shared" si="212"/>
        <v>MEC (Switzerland)</v>
      </c>
      <c r="AA1027" s="16" t="str">
        <f t="shared" si="213"/>
        <v>MEC (Switzerland) - CHE - L'oreal</v>
      </c>
      <c r="AB1027" s="16" t="str">
        <f t="shared" si="214"/>
        <v>Xaxis TV_XAXIS-XT-MULTI-D</v>
      </c>
      <c r="AC1027" s="16" t="str">
        <f>VLOOKUP($U1027,Sheet3!$A$1:$D$438,3,FALSE)</f>
        <v>07.03.2016</v>
      </c>
      <c r="AD1027" s="16" t="str">
        <f>VLOOKUP($U1027,Sheet3!$A$1:$D$438,4,FALSE)</f>
        <v>01.05.2016</v>
      </c>
      <c r="AE1027" s="20" t="str">
        <f t="shared" si="215"/>
        <v>Xaxis TV_XAXIS-XT-MULTI-D_Mai 2016</v>
      </c>
      <c r="AF1027" s="20" t="s">
        <v>816</v>
      </c>
      <c r="AG1027" s="20" t="str">
        <f t="shared" si="216"/>
        <v>Xaxis TV</v>
      </c>
      <c r="AH1027" s="20" t="s">
        <v>420</v>
      </c>
      <c r="AI1027" s="21">
        <f t="shared" si="208"/>
        <v>45.000249488548477</v>
      </c>
      <c r="AJ1027" s="21">
        <f t="shared" si="209"/>
        <v>4509.25</v>
      </c>
      <c r="AK1027" s="22">
        <f t="shared" si="210"/>
        <v>100205</v>
      </c>
      <c r="AL1027" s="20" t="s">
        <v>694</v>
      </c>
      <c r="AM1027" s="20">
        <f>$AJ1027*VLOOKUP($AL1027,Sheet2!$C$1:$D$66,2,FALSE)</f>
        <v>3381.9375</v>
      </c>
    </row>
    <row r="1028" spans="1:39" x14ac:dyDescent="0.25">
      <c r="A1028" s="1">
        <v>42527</v>
      </c>
      <c r="B1028" s="2">
        <v>18829</v>
      </c>
      <c r="C1028" s="3">
        <v>0</v>
      </c>
      <c r="D1028" s="4">
        <v>1</v>
      </c>
      <c r="E1028" s="5" t="s">
        <v>96</v>
      </c>
      <c r="F1028" s="6">
        <v>0</v>
      </c>
      <c r="G1028" s="7" t="s">
        <v>22</v>
      </c>
      <c r="H1028" s="8" t="s">
        <v>23</v>
      </c>
      <c r="I1028" s="9">
        <v>155.55500000000001</v>
      </c>
      <c r="J1028" s="6">
        <v>0</v>
      </c>
      <c r="K1028" s="6">
        <v>560</v>
      </c>
      <c r="L1028" s="6">
        <v>7000</v>
      </c>
      <c r="M1028" s="6">
        <v>7560</v>
      </c>
      <c r="N1028" s="10" t="s">
        <v>27</v>
      </c>
      <c r="O1028" s="10" t="s">
        <v>162</v>
      </c>
      <c r="P1028" s="11" t="s">
        <v>32</v>
      </c>
      <c r="Q1028" s="11" t="s">
        <v>73</v>
      </c>
      <c r="R1028" s="1">
        <v>42370</v>
      </c>
      <c r="S1028" s="1">
        <v>42593</v>
      </c>
      <c r="T1028" s="12" t="s">
        <v>25</v>
      </c>
      <c r="U1028" s="13" t="s">
        <v>352</v>
      </c>
      <c r="V1028" s="13" t="s">
        <v>136</v>
      </c>
      <c r="W1028" t="s">
        <v>179</v>
      </c>
      <c r="X1028" s="16" t="str">
        <f t="shared" si="211"/>
        <v xml:space="preserve">MEC (Switzerland) - CHE - L'oreal - 2016_Vichy_Brand_Relaunch - </v>
      </c>
      <c r="Y1028" s="17" t="s">
        <v>410</v>
      </c>
      <c r="Z1028" s="16" t="str">
        <f t="shared" si="212"/>
        <v>MEC (Switzerland)</v>
      </c>
      <c r="AA1028" s="16" t="str">
        <f t="shared" si="213"/>
        <v>MEC (Switzerland) - CHE - L'oreal</v>
      </c>
      <c r="AB1028" s="16" t="str">
        <f t="shared" si="214"/>
        <v>Xaxis TV_XAXIS-XT-MULTI-D</v>
      </c>
      <c r="AC1028" s="16" t="str">
        <f>VLOOKUP($U1028,Sheet3!$A$1:$D$438,3,FALSE)</f>
        <v>02.05.2016</v>
      </c>
      <c r="AD1028" s="16" t="str">
        <f>VLOOKUP($U1028,Sheet3!$A$1:$D$438,4,FALSE)</f>
        <v>31.05.2016</v>
      </c>
      <c r="AE1028" s="20" t="str">
        <f t="shared" si="215"/>
        <v>Xaxis TV_XAXIS-XT-MULTI-D_Mai 2016</v>
      </c>
      <c r="AF1028" s="20" t="s">
        <v>816</v>
      </c>
      <c r="AG1028" s="20" t="str">
        <f t="shared" si="216"/>
        <v>Xaxis TV</v>
      </c>
      <c r="AH1028" s="20" t="s">
        <v>420</v>
      </c>
      <c r="AI1028" s="21">
        <f t="shared" si="208"/>
        <v>45.000160714859696</v>
      </c>
      <c r="AJ1028" s="21">
        <f t="shared" si="209"/>
        <v>7000</v>
      </c>
      <c r="AK1028" s="22">
        <f t="shared" si="210"/>
        <v>155555</v>
      </c>
      <c r="AL1028" s="20" t="s">
        <v>694</v>
      </c>
      <c r="AM1028" s="20">
        <f>$AJ1028*VLOOKUP($AL1028,Sheet2!$C$1:$D$66,2,FALSE)</f>
        <v>5250</v>
      </c>
    </row>
    <row r="1029" spans="1:39" x14ac:dyDescent="0.25">
      <c r="A1029" s="1">
        <v>42527</v>
      </c>
      <c r="B1029" s="2">
        <v>18829</v>
      </c>
      <c r="C1029" s="3">
        <v>0</v>
      </c>
      <c r="D1029" s="4">
        <v>2</v>
      </c>
      <c r="E1029" s="5" t="s">
        <v>110</v>
      </c>
      <c r="F1029" s="6">
        <v>0</v>
      </c>
      <c r="G1029" s="7" t="s">
        <v>22</v>
      </c>
      <c r="H1029" s="8" t="s">
        <v>23</v>
      </c>
      <c r="I1029" s="9">
        <v>66.667000000000002</v>
      </c>
      <c r="J1029" s="6">
        <v>0</v>
      </c>
      <c r="K1029" s="6">
        <v>240</v>
      </c>
      <c r="L1029" s="6">
        <v>3000</v>
      </c>
      <c r="M1029" s="6">
        <v>3240</v>
      </c>
      <c r="N1029" s="10" t="s">
        <v>27</v>
      </c>
      <c r="O1029" s="10" t="s">
        <v>162</v>
      </c>
      <c r="P1029" s="11" t="s">
        <v>32</v>
      </c>
      <c r="Q1029" s="11" t="s">
        <v>73</v>
      </c>
      <c r="R1029" s="1">
        <v>42370</v>
      </c>
      <c r="S1029" s="1">
        <v>42593</v>
      </c>
      <c r="T1029" s="12" t="s">
        <v>25</v>
      </c>
      <c r="U1029" s="13" t="s">
        <v>352</v>
      </c>
      <c r="V1029" s="13" t="s">
        <v>136</v>
      </c>
      <c r="W1029" t="s">
        <v>179</v>
      </c>
      <c r="X1029" s="16" t="str">
        <f t="shared" si="211"/>
        <v xml:space="preserve">MEC (Switzerland) - CHE - L'oreal - 2016_Vichy_Brand_Relaunch - </v>
      </c>
      <c r="Y1029" s="17" t="s">
        <v>410</v>
      </c>
      <c r="Z1029" s="16" t="str">
        <f t="shared" si="212"/>
        <v>MEC (Switzerland)</v>
      </c>
      <c r="AA1029" s="16" t="str">
        <f t="shared" si="213"/>
        <v>MEC (Switzerland) - CHE - L'oreal</v>
      </c>
      <c r="AB1029" s="16" t="str">
        <f t="shared" si="214"/>
        <v>Xaxis TV_XAXIS-XT-MULTI-F</v>
      </c>
      <c r="AC1029" s="16" t="str">
        <f>VLOOKUP($U1029,Sheet3!$A$1:$D$438,3,FALSE)</f>
        <v>02.05.2016</v>
      </c>
      <c r="AD1029" s="16" t="str">
        <f>VLOOKUP($U1029,Sheet3!$A$1:$D$438,4,FALSE)</f>
        <v>31.05.2016</v>
      </c>
      <c r="AE1029" s="20" t="str">
        <f t="shared" si="215"/>
        <v>Xaxis TV_XAXIS-XT-MULTI-F_Mai 2016</v>
      </c>
      <c r="AF1029" s="20" t="s">
        <v>816</v>
      </c>
      <c r="AG1029" s="20" t="str">
        <f t="shared" si="216"/>
        <v>Xaxis TV</v>
      </c>
      <c r="AH1029" s="20" t="s">
        <v>420</v>
      </c>
      <c r="AI1029" s="21">
        <f t="shared" si="208"/>
        <v>44.999775001124995</v>
      </c>
      <c r="AJ1029" s="21">
        <f t="shared" si="209"/>
        <v>3000</v>
      </c>
      <c r="AK1029" s="22">
        <f t="shared" si="210"/>
        <v>66667</v>
      </c>
      <c r="AL1029" s="20" t="s">
        <v>694</v>
      </c>
      <c r="AM1029" s="20">
        <f>$AJ1029*VLOOKUP($AL1029,Sheet2!$C$1:$D$66,2,FALSE)</f>
        <v>2250</v>
      </c>
    </row>
    <row r="1030" spans="1:39" x14ac:dyDescent="0.25">
      <c r="A1030" s="1">
        <v>42527</v>
      </c>
      <c r="B1030" s="2">
        <v>18830</v>
      </c>
      <c r="C1030" s="3">
        <v>0</v>
      </c>
      <c r="D1030" s="4">
        <v>3</v>
      </c>
      <c r="E1030" s="5" t="s">
        <v>35</v>
      </c>
      <c r="F1030" s="6">
        <v>390.87</v>
      </c>
      <c r="G1030" s="7" t="s">
        <v>22</v>
      </c>
      <c r="H1030" s="8" t="s">
        <v>23</v>
      </c>
      <c r="I1030" s="9">
        <v>30.954999999999998</v>
      </c>
      <c r="J1030" s="6">
        <v>0</v>
      </c>
      <c r="K1030" s="6">
        <v>66.849999999999994</v>
      </c>
      <c r="L1030" s="6">
        <v>835.8</v>
      </c>
      <c r="M1030" s="6">
        <v>902.65</v>
      </c>
      <c r="N1030" s="10" t="s">
        <v>27</v>
      </c>
      <c r="O1030" s="10" t="s">
        <v>162</v>
      </c>
      <c r="P1030" s="11" t="s">
        <v>32</v>
      </c>
      <c r="Q1030" s="11" t="s">
        <v>37</v>
      </c>
      <c r="R1030" s="1">
        <v>42370</v>
      </c>
      <c r="S1030" s="1">
        <v>42593</v>
      </c>
      <c r="T1030" s="12" t="s">
        <v>25</v>
      </c>
      <c r="U1030" s="13" t="s">
        <v>331</v>
      </c>
      <c r="V1030" s="13" t="s">
        <v>136</v>
      </c>
      <c r="W1030" t="s">
        <v>179</v>
      </c>
      <c r="X1030" s="16" t="str">
        <f t="shared" si="211"/>
        <v xml:space="preserve">MEC (Switzerland) - CHE - L'oreal - 2016_Lancome_La_Nuit_Tresor - </v>
      </c>
      <c r="Y1030" s="17" t="s">
        <v>410</v>
      </c>
      <c r="Z1030" s="16" t="str">
        <f t="shared" si="212"/>
        <v>MEC (Switzerland)</v>
      </c>
      <c r="AA1030" s="16" t="str">
        <f t="shared" si="213"/>
        <v>MEC (Switzerland) - CHE - L'oreal</v>
      </c>
      <c r="AB1030" s="16" t="str">
        <f t="shared" si="214"/>
        <v>Xaxis Mobile_XAXIS-XM-INST-D</v>
      </c>
      <c r="AC1030" s="16" t="str">
        <f>VLOOKUP($U1030,Sheet3!$A$1:$D$438,3,FALSE)</f>
        <v>20.04.2016</v>
      </c>
      <c r="AD1030" s="16" t="str">
        <f>VLOOKUP($U1030,Sheet3!$A$1:$D$438,4,FALSE)</f>
        <v>07.05.2016</v>
      </c>
      <c r="AE1030" s="20" t="str">
        <f t="shared" si="215"/>
        <v>Xaxis Mobile_XAXIS-XM-INST-D_Mai 2016</v>
      </c>
      <c r="AF1030" s="20" t="s">
        <v>416</v>
      </c>
      <c r="AG1030" s="20" t="str">
        <f t="shared" si="216"/>
        <v>Xaxis Mobile</v>
      </c>
      <c r="AH1030" s="20" t="s">
        <v>420</v>
      </c>
      <c r="AI1030" s="21">
        <f t="shared" si="208"/>
        <v>27.000484574382163</v>
      </c>
      <c r="AJ1030" s="21">
        <f t="shared" si="209"/>
        <v>835.8</v>
      </c>
      <c r="AK1030" s="22">
        <f t="shared" si="210"/>
        <v>30955</v>
      </c>
      <c r="AL1030" s="20" t="s">
        <v>692</v>
      </c>
      <c r="AM1030" s="20">
        <f>$AJ1030*VLOOKUP($AL1030,Sheet2!$C$1:$D$66,2,FALSE)</f>
        <v>342.67799999999994</v>
      </c>
    </row>
    <row r="1031" spans="1:39" x14ac:dyDescent="0.25">
      <c r="A1031" s="1">
        <v>42527</v>
      </c>
      <c r="B1031" s="2">
        <v>18830</v>
      </c>
      <c r="C1031" s="3">
        <v>0</v>
      </c>
      <c r="D1031" s="4">
        <v>4</v>
      </c>
      <c r="E1031" s="5" t="s">
        <v>39</v>
      </c>
      <c r="F1031" s="6">
        <v>238.47</v>
      </c>
      <c r="G1031" s="7" t="s">
        <v>22</v>
      </c>
      <c r="H1031" s="8" t="s">
        <v>23</v>
      </c>
      <c r="I1031" s="9">
        <v>18.702999999999999</v>
      </c>
      <c r="J1031" s="6">
        <v>0</v>
      </c>
      <c r="K1031" s="6">
        <v>40.4</v>
      </c>
      <c r="L1031" s="6">
        <v>505</v>
      </c>
      <c r="M1031" s="6">
        <v>545.4</v>
      </c>
      <c r="N1031" s="10" t="s">
        <v>27</v>
      </c>
      <c r="O1031" s="10" t="s">
        <v>162</v>
      </c>
      <c r="P1031" s="11" t="s">
        <v>32</v>
      </c>
      <c r="Q1031" s="11" t="s">
        <v>37</v>
      </c>
      <c r="R1031" s="1">
        <v>42370</v>
      </c>
      <c r="S1031" s="1">
        <v>42593</v>
      </c>
      <c r="T1031" s="12" t="s">
        <v>25</v>
      </c>
      <c r="U1031" s="13" t="s">
        <v>331</v>
      </c>
      <c r="V1031" s="13" t="s">
        <v>136</v>
      </c>
      <c r="W1031" t="s">
        <v>179</v>
      </c>
      <c r="X1031" s="16" t="str">
        <f t="shared" si="211"/>
        <v xml:space="preserve">MEC (Switzerland) - CHE - L'oreal - 2016_Lancome_La_Nuit_Tresor - </v>
      </c>
      <c r="Y1031" s="17" t="s">
        <v>410</v>
      </c>
      <c r="Z1031" s="16" t="str">
        <f t="shared" si="212"/>
        <v>MEC (Switzerland)</v>
      </c>
      <c r="AA1031" s="16" t="str">
        <f t="shared" si="213"/>
        <v>MEC (Switzerland) - CHE - L'oreal</v>
      </c>
      <c r="AB1031" s="16" t="str">
        <f t="shared" si="214"/>
        <v>Xaxis Mobile_XAXIS-XM-INST-F</v>
      </c>
      <c r="AC1031" s="16" t="str">
        <f>VLOOKUP($U1031,Sheet3!$A$1:$D$438,3,FALSE)</f>
        <v>20.04.2016</v>
      </c>
      <c r="AD1031" s="16" t="str">
        <f>VLOOKUP($U1031,Sheet3!$A$1:$D$438,4,FALSE)</f>
        <v>07.05.2016</v>
      </c>
      <c r="AE1031" s="20" t="str">
        <f t="shared" si="215"/>
        <v>Xaxis Mobile_XAXIS-XM-INST-F_Mai 2016</v>
      </c>
      <c r="AF1031" s="20" t="s">
        <v>416</v>
      </c>
      <c r="AG1031" s="20" t="str">
        <f t="shared" si="216"/>
        <v>Xaxis Mobile</v>
      </c>
      <c r="AH1031" s="20" t="s">
        <v>420</v>
      </c>
      <c r="AI1031" s="21">
        <f t="shared" si="208"/>
        <v>27.001015879805376</v>
      </c>
      <c r="AJ1031" s="21">
        <f t="shared" si="209"/>
        <v>505</v>
      </c>
      <c r="AK1031" s="22">
        <f t="shared" si="210"/>
        <v>18703</v>
      </c>
      <c r="AL1031" s="20" t="s">
        <v>692</v>
      </c>
      <c r="AM1031" s="20">
        <f>$AJ1031*VLOOKUP($AL1031,Sheet2!$C$1:$D$66,2,FALSE)</f>
        <v>207.04999999999998</v>
      </c>
    </row>
    <row r="1032" spans="1:39" x14ac:dyDescent="0.25">
      <c r="A1032" s="1">
        <v>42527</v>
      </c>
      <c r="B1032" s="2">
        <v>18830</v>
      </c>
      <c r="C1032" s="3">
        <v>0</v>
      </c>
      <c r="D1032" s="4">
        <v>1</v>
      </c>
      <c r="E1032" s="5" t="s">
        <v>96</v>
      </c>
      <c r="F1032" s="6">
        <v>0</v>
      </c>
      <c r="G1032" s="7" t="s">
        <v>22</v>
      </c>
      <c r="H1032" s="8" t="s">
        <v>23</v>
      </c>
      <c r="I1032" s="9">
        <v>120.988</v>
      </c>
      <c r="J1032" s="6">
        <v>0</v>
      </c>
      <c r="K1032" s="6">
        <v>435.55</v>
      </c>
      <c r="L1032" s="6">
        <v>5444.45</v>
      </c>
      <c r="M1032" s="6">
        <v>5880</v>
      </c>
      <c r="N1032" s="10" t="s">
        <v>27</v>
      </c>
      <c r="O1032" s="10" t="s">
        <v>162</v>
      </c>
      <c r="P1032" s="11" t="s">
        <v>32</v>
      </c>
      <c r="Q1032" s="11" t="s">
        <v>73</v>
      </c>
      <c r="R1032" s="1">
        <v>42370</v>
      </c>
      <c r="S1032" s="1">
        <v>42593</v>
      </c>
      <c r="T1032" s="12" t="s">
        <v>25</v>
      </c>
      <c r="U1032" s="13" t="s">
        <v>331</v>
      </c>
      <c r="V1032" s="13" t="s">
        <v>136</v>
      </c>
      <c r="W1032" t="s">
        <v>179</v>
      </c>
      <c r="X1032" s="16" t="str">
        <f t="shared" si="211"/>
        <v xml:space="preserve">MEC (Switzerland) - CHE - L'oreal - 2016_Lancome_La_Nuit_Tresor - </v>
      </c>
      <c r="Y1032" s="17" t="s">
        <v>410</v>
      </c>
      <c r="Z1032" s="16" t="str">
        <f t="shared" si="212"/>
        <v>MEC (Switzerland)</v>
      </c>
      <c r="AA1032" s="16" t="str">
        <f t="shared" si="213"/>
        <v>MEC (Switzerland) - CHE - L'oreal</v>
      </c>
      <c r="AB1032" s="16" t="str">
        <f t="shared" si="214"/>
        <v>Xaxis TV_XAXIS-XT-MULTI-D</v>
      </c>
      <c r="AC1032" s="16" t="str">
        <f>VLOOKUP($U1032,Sheet3!$A$1:$D$438,3,FALSE)</f>
        <v>20.04.2016</v>
      </c>
      <c r="AD1032" s="16" t="str">
        <f>VLOOKUP($U1032,Sheet3!$A$1:$D$438,4,FALSE)</f>
        <v>07.05.2016</v>
      </c>
      <c r="AE1032" s="20" t="str">
        <f t="shared" si="215"/>
        <v>Xaxis TV_XAXIS-XT-MULTI-D_Mai 2016</v>
      </c>
      <c r="AF1032" s="20" t="s">
        <v>816</v>
      </c>
      <c r="AG1032" s="20" t="str">
        <f t="shared" si="216"/>
        <v>Xaxis TV</v>
      </c>
      <c r="AH1032" s="20" t="s">
        <v>420</v>
      </c>
      <c r="AI1032" s="21">
        <f t="shared" si="208"/>
        <v>44.999917347174929</v>
      </c>
      <c r="AJ1032" s="21">
        <f t="shared" si="209"/>
        <v>5444.45</v>
      </c>
      <c r="AK1032" s="22">
        <f t="shared" si="210"/>
        <v>120988</v>
      </c>
      <c r="AL1032" s="20" t="s">
        <v>694</v>
      </c>
      <c r="AM1032" s="20">
        <f>$AJ1032*VLOOKUP($AL1032,Sheet2!$C$1:$D$66,2,FALSE)</f>
        <v>4083.3374999999996</v>
      </c>
    </row>
    <row r="1033" spans="1:39" x14ac:dyDescent="0.25">
      <c r="A1033" s="1">
        <v>42527</v>
      </c>
      <c r="B1033" s="2">
        <v>18830</v>
      </c>
      <c r="C1033" s="3">
        <v>0</v>
      </c>
      <c r="D1033" s="4">
        <v>2</v>
      </c>
      <c r="E1033" s="5" t="s">
        <v>110</v>
      </c>
      <c r="F1033" s="6">
        <v>0</v>
      </c>
      <c r="G1033" s="7" t="s">
        <v>22</v>
      </c>
      <c r="H1033" s="8" t="s">
        <v>23</v>
      </c>
      <c r="I1033" s="9">
        <v>51.851999999999997</v>
      </c>
      <c r="J1033" s="6">
        <v>0</v>
      </c>
      <c r="K1033" s="6">
        <v>186.65</v>
      </c>
      <c r="L1033" s="6">
        <v>2333.35</v>
      </c>
      <c r="M1033" s="6">
        <v>2520</v>
      </c>
      <c r="N1033" s="10" t="s">
        <v>27</v>
      </c>
      <c r="O1033" s="10" t="s">
        <v>162</v>
      </c>
      <c r="P1033" s="11" t="s">
        <v>32</v>
      </c>
      <c r="Q1033" s="11" t="s">
        <v>73</v>
      </c>
      <c r="R1033" s="1">
        <v>42370</v>
      </c>
      <c r="S1033" s="1">
        <v>42593</v>
      </c>
      <c r="T1033" s="12" t="s">
        <v>25</v>
      </c>
      <c r="U1033" s="13" t="s">
        <v>331</v>
      </c>
      <c r="V1033" s="13" t="s">
        <v>136</v>
      </c>
      <c r="W1033" t="s">
        <v>179</v>
      </c>
      <c r="X1033" s="16" t="str">
        <f t="shared" si="211"/>
        <v xml:space="preserve">MEC (Switzerland) - CHE - L'oreal - 2016_Lancome_La_Nuit_Tresor - </v>
      </c>
      <c r="Y1033" s="17" t="s">
        <v>410</v>
      </c>
      <c r="Z1033" s="16" t="str">
        <f t="shared" si="212"/>
        <v>MEC (Switzerland)</v>
      </c>
      <c r="AA1033" s="16" t="str">
        <f t="shared" si="213"/>
        <v>MEC (Switzerland) - CHE - L'oreal</v>
      </c>
      <c r="AB1033" s="16" t="str">
        <f t="shared" si="214"/>
        <v>Xaxis TV_XAXIS-XT-MULTI-F</v>
      </c>
      <c r="AC1033" s="16" t="str">
        <f>VLOOKUP($U1033,Sheet3!$A$1:$D$438,3,FALSE)</f>
        <v>20.04.2016</v>
      </c>
      <c r="AD1033" s="16" t="str">
        <f>VLOOKUP($U1033,Sheet3!$A$1:$D$438,4,FALSE)</f>
        <v>07.05.2016</v>
      </c>
      <c r="AE1033" s="20" t="str">
        <f t="shared" si="215"/>
        <v>Xaxis TV_XAXIS-XT-MULTI-F_Mai 2016</v>
      </c>
      <c r="AF1033" s="20" t="s">
        <v>816</v>
      </c>
      <c r="AG1033" s="20" t="str">
        <f t="shared" si="216"/>
        <v>Xaxis TV</v>
      </c>
      <c r="AH1033" s="20" t="s">
        <v>420</v>
      </c>
      <c r="AI1033" s="21">
        <f t="shared" si="208"/>
        <v>45.000192856591831</v>
      </c>
      <c r="AJ1033" s="21">
        <f t="shared" si="209"/>
        <v>2333.35</v>
      </c>
      <c r="AK1033" s="22">
        <f t="shared" si="210"/>
        <v>51852</v>
      </c>
      <c r="AL1033" s="20" t="s">
        <v>694</v>
      </c>
      <c r="AM1033" s="20">
        <f>$AJ1033*VLOOKUP($AL1033,Sheet2!$C$1:$D$66,2,FALSE)</f>
        <v>1750.0124999999998</v>
      </c>
    </row>
    <row r="1034" spans="1:39" x14ac:dyDescent="0.25">
      <c r="A1034" s="1">
        <v>42527</v>
      </c>
      <c r="B1034" s="2">
        <v>18831</v>
      </c>
      <c r="C1034" s="3">
        <v>0</v>
      </c>
      <c r="D1034" s="4">
        <v>1</v>
      </c>
      <c r="E1034" s="5" t="s">
        <v>39</v>
      </c>
      <c r="F1034" s="6">
        <v>482.39</v>
      </c>
      <c r="G1034" s="7" t="s">
        <v>22</v>
      </c>
      <c r="H1034" s="8" t="s">
        <v>23</v>
      </c>
      <c r="I1034" s="9">
        <v>37.832999999999998</v>
      </c>
      <c r="J1034" s="6">
        <v>0</v>
      </c>
      <c r="K1034" s="6">
        <v>105.95</v>
      </c>
      <c r="L1034" s="6">
        <v>1324.15</v>
      </c>
      <c r="M1034" s="6">
        <v>1430.1</v>
      </c>
      <c r="N1034" s="10" t="s">
        <v>27</v>
      </c>
      <c r="O1034" s="10" t="s">
        <v>162</v>
      </c>
      <c r="P1034" s="11" t="s">
        <v>32</v>
      </c>
      <c r="Q1034" s="11" t="s">
        <v>37</v>
      </c>
      <c r="R1034" s="1">
        <v>42370</v>
      </c>
      <c r="S1034" s="1">
        <v>42593</v>
      </c>
      <c r="T1034" s="12" t="s">
        <v>25</v>
      </c>
      <c r="U1034" s="13" t="s">
        <v>349</v>
      </c>
      <c r="V1034" s="13" t="s">
        <v>136</v>
      </c>
      <c r="W1034" t="s">
        <v>179</v>
      </c>
      <c r="X1034" s="16" t="str">
        <f t="shared" si="211"/>
        <v xml:space="preserve">MEC (Switzerland) - CHE - L'oreal - 2016_NYX_Professional_Make-up - </v>
      </c>
      <c r="Y1034" s="17" t="s">
        <v>410</v>
      </c>
      <c r="Z1034" s="16" t="str">
        <f t="shared" si="212"/>
        <v>MEC (Switzerland)</v>
      </c>
      <c r="AA1034" s="16" t="str">
        <f t="shared" si="213"/>
        <v>MEC (Switzerland) - CHE - L'oreal</v>
      </c>
      <c r="AB1034" s="16" t="str">
        <f t="shared" si="214"/>
        <v>Xaxis Mobile_XAXIS-XM-INST-F</v>
      </c>
      <c r="AC1034" s="16" t="str">
        <f>VLOOKUP($U1034,Sheet3!$A$1:$D$438,3,FALSE)</f>
        <v>12.05.2016</v>
      </c>
      <c r="AD1034" s="16" t="str">
        <f>VLOOKUP($U1034,Sheet3!$A$1:$D$438,4,FALSE)</f>
        <v>12.05.2016</v>
      </c>
      <c r="AE1034" s="20" t="str">
        <f t="shared" si="215"/>
        <v>Xaxis Mobile_XAXIS-XM-INST-F_Mai 2016</v>
      </c>
      <c r="AF1034" s="20" t="s">
        <v>416</v>
      </c>
      <c r="AG1034" s="20" t="str">
        <f t="shared" si="216"/>
        <v>Xaxis Mobile</v>
      </c>
      <c r="AH1034" s="20" t="s">
        <v>420</v>
      </c>
      <c r="AI1034" s="21">
        <f t="shared" si="208"/>
        <v>34.999867840245294</v>
      </c>
      <c r="AJ1034" s="21">
        <f t="shared" si="209"/>
        <v>1324.15</v>
      </c>
      <c r="AK1034" s="22">
        <f t="shared" si="210"/>
        <v>37833</v>
      </c>
      <c r="AL1034" s="20" t="s">
        <v>692</v>
      </c>
      <c r="AM1034" s="20">
        <f>$AJ1034*VLOOKUP($AL1034,Sheet2!$C$1:$D$66,2,FALSE)</f>
        <v>542.90150000000006</v>
      </c>
    </row>
    <row r="1035" spans="1:39" x14ac:dyDescent="0.25">
      <c r="A1035" s="1">
        <v>42527</v>
      </c>
      <c r="B1035" s="2">
        <v>18832</v>
      </c>
      <c r="C1035" s="3">
        <v>0</v>
      </c>
      <c r="D1035" s="4">
        <v>2</v>
      </c>
      <c r="E1035" s="5" t="s">
        <v>65</v>
      </c>
      <c r="F1035" s="6">
        <v>366.61</v>
      </c>
      <c r="G1035" s="7" t="s">
        <v>22</v>
      </c>
      <c r="H1035" s="8" t="s">
        <v>23</v>
      </c>
      <c r="I1035" s="9">
        <v>49.460999999999999</v>
      </c>
      <c r="J1035" s="6">
        <v>0</v>
      </c>
      <c r="K1035" s="6">
        <v>110.8</v>
      </c>
      <c r="L1035" s="6">
        <v>1384.9</v>
      </c>
      <c r="M1035" s="6">
        <v>1495.7</v>
      </c>
      <c r="N1035" s="10" t="s">
        <v>27</v>
      </c>
      <c r="O1035" s="10" t="s">
        <v>162</v>
      </c>
      <c r="P1035" s="11" t="s">
        <v>32</v>
      </c>
      <c r="Q1035" s="11" t="s">
        <v>52</v>
      </c>
      <c r="R1035" s="1">
        <v>42370</v>
      </c>
      <c r="S1035" s="1">
        <v>42593</v>
      </c>
      <c r="T1035" s="12" t="s">
        <v>25</v>
      </c>
      <c r="U1035" s="13" t="s">
        <v>315</v>
      </c>
      <c r="V1035" s="13" t="s">
        <v>136</v>
      </c>
      <c r="W1035" t="s">
        <v>179</v>
      </c>
      <c r="X1035" s="16" t="str">
        <f t="shared" si="211"/>
        <v xml:space="preserve">MEC (Switzerland) - CHE - L'oreal - 2016_Revitalift_Filler_1._Flight_V2 - </v>
      </c>
      <c r="Y1035" s="17" t="s">
        <v>410</v>
      </c>
      <c r="Z1035" s="16" t="str">
        <f t="shared" si="212"/>
        <v>MEC (Switzerland)</v>
      </c>
      <c r="AA1035" s="16" t="str">
        <f t="shared" si="213"/>
        <v>MEC (Switzerland) - CHE - L'oreal</v>
      </c>
      <c r="AB1035" s="16" t="str">
        <f t="shared" si="214"/>
        <v>Xaxis Premium_XAXIS-XP-WB-D</v>
      </c>
      <c r="AC1035" s="16" t="str">
        <f>VLOOKUP($U1035,Sheet3!$A$1:$D$438,3,FALSE)</f>
        <v>07.03.2016</v>
      </c>
      <c r="AD1035" s="16" t="str">
        <f>VLOOKUP($U1035,Sheet3!$A$1:$D$438,4,FALSE)</f>
        <v>01.05.2016</v>
      </c>
      <c r="AE1035" s="20" t="str">
        <f t="shared" si="215"/>
        <v>Xaxis Premium_XAXIS-XP-WB-D_Mai 2016</v>
      </c>
      <c r="AF1035" s="20" t="s">
        <v>415</v>
      </c>
      <c r="AG1035" s="20" t="str">
        <f t="shared" si="216"/>
        <v>Xaxis Premium</v>
      </c>
      <c r="AH1035" s="20" t="s">
        <v>420</v>
      </c>
      <c r="AI1035" s="21">
        <f t="shared" si="208"/>
        <v>27.999838256404036</v>
      </c>
      <c r="AJ1035" s="21">
        <f t="shared" si="209"/>
        <v>1384.9</v>
      </c>
      <c r="AK1035" s="22">
        <f t="shared" si="210"/>
        <v>49461</v>
      </c>
      <c r="AL1035" s="20" t="s">
        <v>687</v>
      </c>
      <c r="AM1035" s="20">
        <f>$AJ1035*VLOOKUP($AL1035,Sheet2!$C$1:$D$66,2,FALSE)</f>
        <v>578.92216512841742</v>
      </c>
    </row>
    <row r="1036" spans="1:39" x14ac:dyDescent="0.25">
      <c r="A1036" s="1">
        <v>42527</v>
      </c>
      <c r="B1036" s="2">
        <v>18832</v>
      </c>
      <c r="C1036" s="3">
        <v>0</v>
      </c>
      <c r="D1036" s="4">
        <v>3</v>
      </c>
      <c r="E1036" s="5" t="s">
        <v>65</v>
      </c>
      <c r="F1036" s="6">
        <v>1137.44</v>
      </c>
      <c r="G1036" s="7" t="s">
        <v>22</v>
      </c>
      <c r="H1036" s="8" t="s">
        <v>23</v>
      </c>
      <c r="I1036" s="9">
        <v>153.45699999999999</v>
      </c>
      <c r="J1036" s="6">
        <v>0</v>
      </c>
      <c r="K1036" s="6">
        <v>343.75</v>
      </c>
      <c r="L1036" s="6">
        <v>4296.8</v>
      </c>
      <c r="M1036" s="6">
        <v>4640.55</v>
      </c>
      <c r="N1036" s="10" t="s">
        <v>27</v>
      </c>
      <c r="O1036" s="10" t="s">
        <v>162</v>
      </c>
      <c r="P1036" s="11" t="s">
        <v>32</v>
      </c>
      <c r="Q1036" s="11" t="s">
        <v>52</v>
      </c>
      <c r="R1036" s="1">
        <v>42370</v>
      </c>
      <c r="S1036" s="1">
        <v>42593</v>
      </c>
      <c r="T1036" s="12" t="s">
        <v>25</v>
      </c>
      <c r="U1036" s="13" t="s">
        <v>315</v>
      </c>
      <c r="V1036" s="13" t="s">
        <v>136</v>
      </c>
      <c r="W1036" t="s">
        <v>179</v>
      </c>
      <c r="X1036" s="16" t="str">
        <f t="shared" si="211"/>
        <v xml:space="preserve">MEC (Switzerland) - CHE - L'oreal - 2016_Revitalift_Filler_1._Flight_V2 - </v>
      </c>
      <c r="Y1036" s="17" t="s">
        <v>410</v>
      </c>
      <c r="Z1036" s="16" t="str">
        <f t="shared" si="212"/>
        <v>MEC (Switzerland)</v>
      </c>
      <c r="AA1036" s="16" t="str">
        <f t="shared" si="213"/>
        <v>MEC (Switzerland) - CHE - L'oreal</v>
      </c>
      <c r="AB1036" s="16" t="str">
        <f t="shared" si="214"/>
        <v>Xaxis Premium_XAXIS-XP-WB-D</v>
      </c>
      <c r="AC1036" s="16" t="str">
        <f>VLOOKUP($U1036,Sheet3!$A$1:$D$438,3,FALSE)</f>
        <v>07.03.2016</v>
      </c>
      <c r="AD1036" s="16" t="str">
        <f>VLOOKUP($U1036,Sheet3!$A$1:$D$438,4,FALSE)</f>
        <v>01.05.2016</v>
      </c>
      <c r="AE1036" s="20" t="str">
        <f t="shared" si="215"/>
        <v>Xaxis Premium_XAXIS-XP-WB-D_Mai 2016</v>
      </c>
      <c r="AF1036" s="20" t="s">
        <v>415</v>
      </c>
      <c r="AG1036" s="20" t="str">
        <f t="shared" si="216"/>
        <v>Xaxis Premium</v>
      </c>
      <c r="AH1036" s="20" t="s">
        <v>420</v>
      </c>
      <c r="AI1036" s="21">
        <f t="shared" si="208"/>
        <v>28.000026065933781</v>
      </c>
      <c r="AJ1036" s="21">
        <f t="shared" si="209"/>
        <v>4296.8</v>
      </c>
      <c r="AK1036" s="22">
        <f t="shared" si="210"/>
        <v>153457</v>
      </c>
      <c r="AL1036" s="20" t="s">
        <v>687</v>
      </c>
      <c r="AM1036" s="20">
        <f>$AJ1036*VLOOKUP($AL1036,Sheet2!$C$1:$D$66,2,FALSE)</f>
        <v>1796.1677804345322</v>
      </c>
    </row>
    <row r="1037" spans="1:39" x14ac:dyDescent="0.25">
      <c r="A1037" s="1">
        <v>42527</v>
      </c>
      <c r="B1037" s="2">
        <v>18833</v>
      </c>
      <c r="C1037" s="3">
        <v>0</v>
      </c>
      <c r="D1037" s="4">
        <v>1</v>
      </c>
      <c r="E1037" s="5" t="s">
        <v>35</v>
      </c>
      <c r="F1037" s="6">
        <v>109.55</v>
      </c>
      <c r="G1037" s="7" t="s">
        <v>22</v>
      </c>
      <c r="H1037" s="8" t="s">
        <v>23</v>
      </c>
      <c r="I1037" s="9">
        <v>8.6760000000000002</v>
      </c>
      <c r="J1037" s="6">
        <v>0</v>
      </c>
      <c r="K1037" s="6">
        <v>24.3</v>
      </c>
      <c r="L1037" s="6">
        <v>303.64999999999998</v>
      </c>
      <c r="M1037" s="6">
        <v>327.95</v>
      </c>
      <c r="N1037" s="10" t="s">
        <v>27</v>
      </c>
      <c r="O1037" s="10" t="s">
        <v>162</v>
      </c>
      <c r="P1037" s="11" t="s">
        <v>32</v>
      </c>
      <c r="Q1037" s="11" t="s">
        <v>37</v>
      </c>
      <c r="R1037" s="1">
        <v>42370</v>
      </c>
      <c r="S1037" s="1">
        <v>42593</v>
      </c>
      <c r="T1037" s="12" t="s">
        <v>25</v>
      </c>
      <c r="U1037" s="13" t="s">
        <v>314</v>
      </c>
      <c r="V1037" s="13" t="s">
        <v>136</v>
      </c>
      <c r="W1037" t="s">
        <v>179</v>
      </c>
      <c r="X1037" s="16" t="str">
        <f t="shared" si="211"/>
        <v xml:space="preserve">MEC (Switzerland) - CHE - L'oreal - 2016_Lancome_Love_your_Age_Part_2 - </v>
      </c>
      <c r="Y1037" s="17" t="s">
        <v>410</v>
      </c>
      <c r="Z1037" s="16" t="str">
        <f t="shared" si="212"/>
        <v>MEC (Switzerland)</v>
      </c>
      <c r="AA1037" s="16" t="str">
        <f t="shared" si="213"/>
        <v>MEC (Switzerland) - CHE - L'oreal</v>
      </c>
      <c r="AB1037" s="16" t="str">
        <f t="shared" si="214"/>
        <v>Xaxis Mobile_XAXIS-XM-INST-D</v>
      </c>
      <c r="AC1037" s="16" t="str">
        <f>VLOOKUP($U1037,Sheet3!$A$1:$D$438,3,FALSE)</f>
        <v>10.03.2016</v>
      </c>
      <c r="AD1037" s="16" t="str">
        <f>VLOOKUP($U1037,Sheet3!$A$1:$D$438,4,FALSE)</f>
        <v>09.05.2016</v>
      </c>
      <c r="AE1037" s="20" t="str">
        <f t="shared" si="215"/>
        <v>Xaxis Mobile_XAXIS-XM-INST-D_Mai 2016</v>
      </c>
      <c r="AF1037" s="20" t="s">
        <v>416</v>
      </c>
      <c r="AG1037" s="20" t="str">
        <f t="shared" si="216"/>
        <v>Xaxis Mobile</v>
      </c>
      <c r="AH1037" s="20" t="s">
        <v>420</v>
      </c>
      <c r="AI1037" s="21">
        <f t="shared" si="208"/>
        <v>34.998847395112954</v>
      </c>
      <c r="AJ1037" s="21">
        <f t="shared" si="209"/>
        <v>303.64999999999998</v>
      </c>
      <c r="AK1037" s="22">
        <f t="shared" si="210"/>
        <v>8676</v>
      </c>
      <c r="AL1037" s="20" t="s">
        <v>692</v>
      </c>
      <c r="AM1037" s="20">
        <f>$AJ1037*VLOOKUP($AL1037,Sheet2!$C$1:$D$66,2,FALSE)</f>
        <v>124.49649999999998</v>
      </c>
    </row>
    <row r="1038" spans="1:39" x14ac:dyDescent="0.25">
      <c r="A1038" s="1">
        <v>42527</v>
      </c>
      <c r="B1038" s="2">
        <v>18834</v>
      </c>
      <c r="C1038" s="3">
        <v>0</v>
      </c>
      <c r="D1038" s="4">
        <v>1</v>
      </c>
      <c r="E1038" s="5" t="s">
        <v>53</v>
      </c>
      <c r="F1038" s="6">
        <v>399.53</v>
      </c>
      <c r="G1038" s="7" t="s">
        <v>22</v>
      </c>
      <c r="H1038" s="8" t="s">
        <v>23</v>
      </c>
      <c r="I1038" s="9">
        <v>62.755000000000003</v>
      </c>
      <c r="J1038" s="6">
        <v>0</v>
      </c>
      <c r="K1038" s="6">
        <v>135.55000000000001</v>
      </c>
      <c r="L1038" s="6">
        <v>1694.4</v>
      </c>
      <c r="M1038" s="6">
        <v>1829.95</v>
      </c>
      <c r="N1038" s="10" t="s">
        <v>27</v>
      </c>
      <c r="O1038" s="10" t="s">
        <v>162</v>
      </c>
      <c r="P1038" s="11" t="s">
        <v>32</v>
      </c>
      <c r="Q1038" s="11" t="s">
        <v>52</v>
      </c>
      <c r="R1038" s="1">
        <v>42370</v>
      </c>
      <c r="S1038" s="1">
        <v>42593</v>
      </c>
      <c r="T1038" s="12" t="s">
        <v>25</v>
      </c>
      <c r="U1038" s="13" t="s">
        <v>343</v>
      </c>
      <c r="V1038" s="13" t="s">
        <v>136</v>
      </c>
      <c r="W1038" t="s">
        <v>179</v>
      </c>
      <c r="X1038" s="16" t="str">
        <f t="shared" si="211"/>
        <v xml:space="preserve">MEC (Switzerland) - CHE - L'oreal - 2016_Maybelline_Dream_Velvet - </v>
      </c>
      <c r="Y1038" s="17" t="s">
        <v>410</v>
      </c>
      <c r="Z1038" s="16" t="str">
        <f t="shared" si="212"/>
        <v>MEC (Switzerland)</v>
      </c>
      <c r="AA1038" s="16" t="str">
        <f t="shared" si="213"/>
        <v>MEC (Switzerland) - CHE - L'oreal</v>
      </c>
      <c r="AB1038" s="16" t="str">
        <f t="shared" si="214"/>
        <v>Xaxis Premium_XAXIS-XP-HP-D</v>
      </c>
      <c r="AC1038" s="16" t="str">
        <f>VLOOKUP($U1038,Sheet3!$A$1:$D$438,3,FALSE)</f>
        <v>26.04.2016</v>
      </c>
      <c r="AD1038" s="16" t="str">
        <f>VLOOKUP($U1038,Sheet3!$A$1:$D$438,4,FALSE)</f>
        <v>13.05.2016</v>
      </c>
      <c r="AE1038" s="20" t="str">
        <f t="shared" si="215"/>
        <v>Xaxis Premium_XAXIS-XP-HP-D_Mai 2016</v>
      </c>
      <c r="AF1038" s="20" t="s">
        <v>415</v>
      </c>
      <c r="AG1038" s="20" t="str">
        <f t="shared" si="216"/>
        <v>Xaxis Premium</v>
      </c>
      <c r="AH1038" s="20" t="s">
        <v>420</v>
      </c>
      <c r="AI1038" s="21">
        <f t="shared" si="208"/>
        <v>27.000239024778903</v>
      </c>
      <c r="AJ1038" s="21">
        <f t="shared" si="209"/>
        <v>1694.4</v>
      </c>
      <c r="AK1038" s="22">
        <f t="shared" si="210"/>
        <v>62755</v>
      </c>
      <c r="AL1038" s="20" t="s">
        <v>686</v>
      </c>
      <c r="AM1038" s="20">
        <f>$AJ1038*VLOOKUP($AL1038,Sheet2!$C$1:$D$66,2,FALSE)</f>
        <v>729.45779915479204</v>
      </c>
    </row>
    <row r="1039" spans="1:39" x14ac:dyDescent="0.25">
      <c r="A1039" s="1">
        <v>42527</v>
      </c>
      <c r="B1039" s="2">
        <v>18835</v>
      </c>
      <c r="C1039" s="3">
        <v>0</v>
      </c>
      <c r="D1039" s="4">
        <v>1</v>
      </c>
      <c r="E1039" s="5" t="s">
        <v>35</v>
      </c>
      <c r="F1039" s="6">
        <v>590.98</v>
      </c>
      <c r="G1039" s="7" t="s">
        <v>22</v>
      </c>
      <c r="H1039" s="8" t="s">
        <v>23</v>
      </c>
      <c r="I1039" s="9">
        <v>46.802</v>
      </c>
      <c r="J1039" s="6">
        <v>0</v>
      </c>
      <c r="K1039" s="6">
        <v>116.05</v>
      </c>
      <c r="L1039" s="6">
        <v>1450.85</v>
      </c>
      <c r="M1039" s="6">
        <v>1566.9</v>
      </c>
      <c r="N1039" s="10" t="s">
        <v>27</v>
      </c>
      <c r="O1039" s="10" t="s">
        <v>162</v>
      </c>
      <c r="P1039" s="11" t="s">
        <v>32</v>
      </c>
      <c r="Q1039" s="11" t="s">
        <v>37</v>
      </c>
      <c r="R1039" s="1">
        <v>42370</v>
      </c>
      <c r="S1039" s="1">
        <v>42593</v>
      </c>
      <c r="T1039" s="12" t="s">
        <v>25</v>
      </c>
      <c r="U1039" s="13" t="s">
        <v>348</v>
      </c>
      <c r="V1039" s="13" t="s">
        <v>136</v>
      </c>
      <c r="W1039" t="s">
        <v>179</v>
      </c>
      <c r="X1039" s="16" t="str">
        <f t="shared" si="211"/>
        <v xml:space="preserve">MEC (Switzerland) - CHE - L'oreal - 2016_Biotherm_Aquasource_Everplump - </v>
      </c>
      <c r="Y1039" s="17" t="s">
        <v>410</v>
      </c>
      <c r="Z1039" s="16" t="str">
        <f t="shared" si="212"/>
        <v>MEC (Switzerland)</v>
      </c>
      <c r="AA1039" s="16" t="str">
        <f t="shared" si="213"/>
        <v>MEC (Switzerland) - CHE - L'oreal</v>
      </c>
      <c r="AB1039" s="16" t="str">
        <f t="shared" si="214"/>
        <v>Xaxis Mobile_XAXIS-XM-INST-D</v>
      </c>
      <c r="AC1039" s="16" t="str">
        <f>VLOOKUP($U1039,Sheet3!$A$1:$D$438,3,FALSE)</f>
        <v>18.05.2016</v>
      </c>
      <c r="AD1039" s="16" t="str">
        <f>VLOOKUP($U1039,Sheet3!$A$1:$D$438,4,FALSE)</f>
        <v>19.06.2016</v>
      </c>
      <c r="AE1039" s="20" t="str">
        <f t="shared" si="215"/>
        <v>Xaxis Mobile_XAXIS-XM-INST-D_Mai 2016</v>
      </c>
      <c r="AF1039" s="20" t="s">
        <v>416</v>
      </c>
      <c r="AG1039" s="20" t="str">
        <f t="shared" si="216"/>
        <v>Xaxis Mobile</v>
      </c>
      <c r="AH1039" s="20" t="s">
        <v>420</v>
      </c>
      <c r="AI1039" s="21">
        <f t="shared" si="208"/>
        <v>30.999743600700821</v>
      </c>
      <c r="AJ1039" s="21">
        <f t="shared" si="209"/>
        <v>1450.85</v>
      </c>
      <c r="AK1039" s="22">
        <f t="shared" si="210"/>
        <v>46802</v>
      </c>
      <c r="AL1039" s="20" t="s">
        <v>692</v>
      </c>
      <c r="AM1039" s="20">
        <f>$AJ1039*VLOOKUP($AL1039,Sheet2!$C$1:$D$66,2,FALSE)</f>
        <v>594.84849999999994</v>
      </c>
    </row>
    <row r="1040" spans="1:39" x14ac:dyDescent="0.25">
      <c r="A1040" s="1">
        <v>42527</v>
      </c>
      <c r="B1040" s="2">
        <v>18836</v>
      </c>
      <c r="C1040" s="3">
        <v>0</v>
      </c>
      <c r="D1040" s="4">
        <v>1</v>
      </c>
      <c r="E1040" s="5" t="s">
        <v>72</v>
      </c>
      <c r="F1040" s="6">
        <v>1589.86</v>
      </c>
      <c r="G1040" s="7" t="s">
        <v>22</v>
      </c>
      <c r="H1040" s="8" t="s">
        <v>23</v>
      </c>
      <c r="I1040" s="9">
        <v>94.046999999999997</v>
      </c>
      <c r="J1040" s="6">
        <v>0</v>
      </c>
      <c r="K1040" s="6">
        <v>248.3</v>
      </c>
      <c r="L1040" s="6">
        <v>3103.55</v>
      </c>
      <c r="M1040" s="6">
        <v>3351.85</v>
      </c>
      <c r="N1040" s="10" t="s">
        <v>27</v>
      </c>
      <c r="O1040" s="10" t="s">
        <v>162</v>
      </c>
      <c r="P1040" s="11" t="s">
        <v>32</v>
      </c>
      <c r="Q1040" s="11" t="s">
        <v>73</v>
      </c>
      <c r="R1040" s="1">
        <v>42370</v>
      </c>
      <c r="S1040" s="1">
        <v>42593</v>
      </c>
      <c r="T1040" s="12" t="s">
        <v>25</v>
      </c>
      <c r="U1040" s="13" t="s">
        <v>353</v>
      </c>
      <c r="V1040" s="13" t="s">
        <v>136</v>
      </c>
      <c r="W1040" t="s">
        <v>179</v>
      </c>
      <c r="X1040" s="16" t="str">
        <f t="shared" si="211"/>
        <v xml:space="preserve">MEC (Switzerland) - CHE - L'oreal - 2016_Le_vernis_à_l'huile_&amp;_CR_La_Palette - </v>
      </c>
      <c r="Y1040" s="17" t="s">
        <v>410</v>
      </c>
      <c r="Z1040" s="16" t="str">
        <f t="shared" si="212"/>
        <v>MEC (Switzerland)</v>
      </c>
      <c r="AA1040" s="16" t="str">
        <f t="shared" si="213"/>
        <v>MEC (Switzerland) - CHE - L'oreal</v>
      </c>
      <c r="AB1040" s="16" t="str">
        <f t="shared" si="214"/>
        <v>Xaxis TV_XAXIS-XT-ROLLS-D</v>
      </c>
      <c r="AC1040" s="16" t="str">
        <f>VLOOKUP($U1040,Sheet3!$A$1:$D$438,3,FALSE)</f>
        <v>11.05.2016</v>
      </c>
      <c r="AD1040" s="16" t="str">
        <f>VLOOKUP($U1040,Sheet3!$A$1:$D$438,4,FALSE)</f>
        <v>05.06.2016</v>
      </c>
      <c r="AE1040" s="20" t="str">
        <f t="shared" si="215"/>
        <v>Xaxis TV_XAXIS-XT-ROLLS-D_Mai 2016</v>
      </c>
      <c r="AF1040" s="20" t="s">
        <v>816</v>
      </c>
      <c r="AG1040" s="20" t="str">
        <f t="shared" si="216"/>
        <v>Xaxis TV</v>
      </c>
      <c r="AH1040" s="20" t="s">
        <v>420</v>
      </c>
      <c r="AI1040" s="21">
        <f t="shared" si="208"/>
        <v>32.999989367018614</v>
      </c>
      <c r="AJ1040" s="21">
        <f t="shared" si="209"/>
        <v>3103.55</v>
      </c>
      <c r="AK1040" s="22">
        <f t="shared" si="210"/>
        <v>94047</v>
      </c>
      <c r="AL1040" s="20" t="s">
        <v>691</v>
      </c>
      <c r="AM1040" s="20">
        <f>$AJ1040*VLOOKUP($AL1040,Sheet2!$C$1:$D$66,2,FALSE)</f>
        <v>1520.7395000000001</v>
      </c>
    </row>
    <row r="1041" spans="1:39" x14ac:dyDescent="0.25">
      <c r="A1041" s="1">
        <v>42527</v>
      </c>
      <c r="B1041" s="2">
        <v>18836</v>
      </c>
      <c r="C1041" s="3">
        <v>0</v>
      </c>
      <c r="D1041" s="4">
        <v>2</v>
      </c>
      <c r="E1041" s="5" t="s">
        <v>76</v>
      </c>
      <c r="F1041" s="6">
        <v>992.95</v>
      </c>
      <c r="G1041" s="7" t="s">
        <v>22</v>
      </c>
      <c r="H1041" s="8" t="s">
        <v>23</v>
      </c>
      <c r="I1041" s="9">
        <v>61.378999999999998</v>
      </c>
      <c r="J1041" s="6">
        <v>0</v>
      </c>
      <c r="K1041" s="6">
        <v>162.05000000000001</v>
      </c>
      <c r="L1041" s="6">
        <v>2025.5</v>
      </c>
      <c r="M1041" s="6">
        <v>2187.5500000000002</v>
      </c>
      <c r="N1041" s="10" t="s">
        <v>27</v>
      </c>
      <c r="O1041" s="10" t="s">
        <v>162</v>
      </c>
      <c r="P1041" s="11" t="s">
        <v>32</v>
      </c>
      <c r="Q1041" s="11" t="s">
        <v>73</v>
      </c>
      <c r="R1041" s="1">
        <v>42370</v>
      </c>
      <c r="S1041" s="1">
        <v>42593</v>
      </c>
      <c r="T1041" s="12" t="s">
        <v>25</v>
      </c>
      <c r="U1041" s="13" t="s">
        <v>353</v>
      </c>
      <c r="V1041" s="13" t="s">
        <v>136</v>
      </c>
      <c r="W1041" t="s">
        <v>179</v>
      </c>
      <c r="X1041" s="16" t="str">
        <f t="shared" si="211"/>
        <v xml:space="preserve">MEC (Switzerland) - CHE - L'oreal - 2016_Le_vernis_à_l'huile_&amp;_CR_La_Palette - </v>
      </c>
      <c r="Y1041" s="17" t="s">
        <v>410</v>
      </c>
      <c r="Z1041" s="16" t="str">
        <f t="shared" si="212"/>
        <v>MEC (Switzerland)</v>
      </c>
      <c r="AA1041" s="16" t="str">
        <f t="shared" si="213"/>
        <v>MEC (Switzerland) - CHE - L'oreal</v>
      </c>
      <c r="AB1041" s="16" t="str">
        <f t="shared" si="214"/>
        <v>Xaxis TV_XAXIS-XT-ROLLS-F</v>
      </c>
      <c r="AC1041" s="16" t="str">
        <f>VLOOKUP($U1041,Sheet3!$A$1:$D$438,3,FALSE)</f>
        <v>11.05.2016</v>
      </c>
      <c r="AD1041" s="16" t="str">
        <f>VLOOKUP($U1041,Sheet3!$A$1:$D$438,4,FALSE)</f>
        <v>05.06.2016</v>
      </c>
      <c r="AE1041" s="20" t="str">
        <f t="shared" si="215"/>
        <v>Xaxis TV_XAXIS-XT-ROLLS-F_Mai 2016</v>
      </c>
      <c r="AF1041" s="20" t="s">
        <v>816</v>
      </c>
      <c r="AG1041" s="20" t="str">
        <f t="shared" si="216"/>
        <v>Xaxis TV</v>
      </c>
      <c r="AH1041" s="20" t="s">
        <v>420</v>
      </c>
      <c r="AI1041" s="21">
        <f t="shared" si="208"/>
        <v>32.999885954479545</v>
      </c>
      <c r="AJ1041" s="21">
        <f t="shared" si="209"/>
        <v>2025.5</v>
      </c>
      <c r="AK1041" s="22">
        <f t="shared" si="210"/>
        <v>61379</v>
      </c>
      <c r="AL1041" s="20" t="s">
        <v>691</v>
      </c>
      <c r="AM1041" s="20">
        <f>$AJ1041*VLOOKUP($AL1041,Sheet2!$C$1:$D$66,2,FALSE)</f>
        <v>992.495</v>
      </c>
    </row>
    <row r="1042" spans="1:39" x14ac:dyDescent="0.25">
      <c r="A1042" s="1">
        <v>42527</v>
      </c>
      <c r="B1042" s="2">
        <v>18837</v>
      </c>
      <c r="C1042" s="3">
        <v>0</v>
      </c>
      <c r="D1042" s="4">
        <v>1</v>
      </c>
      <c r="E1042" s="5" t="s">
        <v>65</v>
      </c>
      <c r="F1042" s="6">
        <v>311.19</v>
      </c>
      <c r="G1042" s="7" t="s">
        <v>22</v>
      </c>
      <c r="H1042" s="8" t="s">
        <v>23</v>
      </c>
      <c r="I1042" s="9">
        <v>41.984000000000002</v>
      </c>
      <c r="J1042" s="6">
        <v>0</v>
      </c>
      <c r="K1042" s="6">
        <v>107.5</v>
      </c>
      <c r="L1042" s="6">
        <v>1343.5</v>
      </c>
      <c r="M1042" s="6">
        <v>1451</v>
      </c>
      <c r="N1042" s="10" t="s">
        <v>27</v>
      </c>
      <c r="O1042" s="10" t="s">
        <v>162</v>
      </c>
      <c r="P1042" s="11" t="s">
        <v>32</v>
      </c>
      <c r="Q1042" s="11" t="s">
        <v>52</v>
      </c>
      <c r="R1042" s="1">
        <v>42370</v>
      </c>
      <c r="S1042" s="1">
        <v>42593</v>
      </c>
      <c r="T1042" s="12" t="s">
        <v>25</v>
      </c>
      <c r="U1042" s="13" t="s">
        <v>350</v>
      </c>
      <c r="V1042" s="13" t="s">
        <v>136</v>
      </c>
      <c r="W1042" t="s">
        <v>179</v>
      </c>
      <c r="X1042" s="16" t="str">
        <f t="shared" si="211"/>
        <v xml:space="preserve">MEC (Switzerland) - CHE - L'oreal - 2016_Maybelline_Vivid_Matte - </v>
      </c>
      <c r="Y1042" s="17" t="s">
        <v>410</v>
      </c>
      <c r="Z1042" s="16" t="str">
        <f t="shared" si="212"/>
        <v>MEC (Switzerland)</v>
      </c>
      <c r="AA1042" s="16" t="str">
        <f t="shared" si="213"/>
        <v>MEC (Switzerland) - CHE - L'oreal</v>
      </c>
      <c r="AB1042" s="16" t="str">
        <f t="shared" si="214"/>
        <v>Xaxis Premium_XAXIS-XP-WB-D</v>
      </c>
      <c r="AC1042" s="16" t="str">
        <f>VLOOKUP($U1042,Sheet3!$A$1:$D$438,3,FALSE)</f>
        <v>24.05.2016</v>
      </c>
      <c r="AD1042" s="16" t="str">
        <f>VLOOKUP($U1042,Sheet3!$A$1:$D$438,4,FALSE)</f>
        <v>10.06.2016</v>
      </c>
      <c r="AE1042" s="20" t="str">
        <f t="shared" si="215"/>
        <v>Xaxis Premium_XAXIS-XP-WB-D_Mai 2016</v>
      </c>
      <c r="AF1042" s="20" t="s">
        <v>415</v>
      </c>
      <c r="AG1042" s="20" t="str">
        <f t="shared" si="216"/>
        <v>Xaxis Premium</v>
      </c>
      <c r="AH1042" s="20" t="s">
        <v>420</v>
      </c>
      <c r="AI1042" s="21">
        <f t="shared" si="208"/>
        <v>32.000285823170728</v>
      </c>
      <c r="AJ1042" s="21">
        <f t="shared" si="209"/>
        <v>1343.5</v>
      </c>
      <c r="AK1042" s="22">
        <f t="shared" si="210"/>
        <v>41984</v>
      </c>
      <c r="AL1042" s="20" t="s">
        <v>687</v>
      </c>
      <c r="AM1042" s="20">
        <f>$AJ1042*VLOOKUP($AL1042,Sheet2!$C$1:$D$66,2,FALSE)</f>
        <v>561.61594977978825</v>
      </c>
    </row>
    <row r="1043" spans="1:39" x14ac:dyDescent="0.25">
      <c r="A1043" s="1">
        <v>42527</v>
      </c>
      <c r="B1043" s="2">
        <v>18837</v>
      </c>
      <c r="C1043" s="3">
        <v>0</v>
      </c>
      <c r="D1043" s="4">
        <v>2</v>
      </c>
      <c r="E1043" s="5" t="s">
        <v>69</v>
      </c>
      <c r="F1043" s="6">
        <v>71.260000000000005</v>
      </c>
      <c r="G1043" s="7" t="s">
        <v>22</v>
      </c>
      <c r="H1043" s="8" t="s">
        <v>23</v>
      </c>
      <c r="I1043" s="9">
        <v>11.847</v>
      </c>
      <c r="J1043" s="6">
        <v>0</v>
      </c>
      <c r="K1043" s="6">
        <v>30.35</v>
      </c>
      <c r="L1043" s="6">
        <v>379.1</v>
      </c>
      <c r="M1043" s="6">
        <v>409.45</v>
      </c>
      <c r="N1043" s="10" t="s">
        <v>27</v>
      </c>
      <c r="O1043" s="10" t="s">
        <v>162</v>
      </c>
      <c r="P1043" s="11" t="s">
        <v>32</v>
      </c>
      <c r="Q1043" s="11" t="s">
        <v>52</v>
      </c>
      <c r="R1043" s="1">
        <v>42370</v>
      </c>
      <c r="S1043" s="1">
        <v>42593</v>
      </c>
      <c r="T1043" s="12" t="s">
        <v>25</v>
      </c>
      <c r="U1043" s="13" t="s">
        <v>350</v>
      </c>
      <c r="V1043" s="13" t="s">
        <v>136</v>
      </c>
      <c r="W1043" t="s">
        <v>179</v>
      </c>
      <c r="X1043" s="16" t="str">
        <f t="shared" si="211"/>
        <v xml:space="preserve">MEC (Switzerland) - CHE - L'oreal - 2016_Maybelline_Vivid_Matte - </v>
      </c>
      <c r="Y1043" s="17" t="s">
        <v>410</v>
      </c>
      <c r="Z1043" s="16" t="str">
        <f t="shared" si="212"/>
        <v>MEC (Switzerland)</v>
      </c>
      <c r="AA1043" s="16" t="str">
        <f t="shared" si="213"/>
        <v>MEC (Switzerland) - CHE - L'oreal</v>
      </c>
      <c r="AB1043" s="16" t="str">
        <f t="shared" si="214"/>
        <v>Xaxis Premium_XAXIS-XP-WB-F</v>
      </c>
      <c r="AC1043" s="16" t="str">
        <f>VLOOKUP($U1043,Sheet3!$A$1:$D$438,3,FALSE)</f>
        <v>24.05.2016</v>
      </c>
      <c r="AD1043" s="16" t="str">
        <f>VLOOKUP($U1043,Sheet3!$A$1:$D$438,4,FALSE)</f>
        <v>10.06.2016</v>
      </c>
      <c r="AE1043" s="20" t="str">
        <f t="shared" si="215"/>
        <v>Xaxis Premium_XAXIS-XP-WB-F_Mai 2016</v>
      </c>
      <c r="AF1043" s="20" t="s">
        <v>415</v>
      </c>
      <c r="AG1043" s="20" t="str">
        <f t="shared" si="216"/>
        <v>Xaxis Premium</v>
      </c>
      <c r="AH1043" s="20" t="s">
        <v>420</v>
      </c>
      <c r="AI1043" s="21">
        <f t="shared" si="208"/>
        <v>31.999662361779354</v>
      </c>
      <c r="AJ1043" s="21">
        <f t="shared" si="209"/>
        <v>379.1</v>
      </c>
      <c r="AK1043" s="22">
        <f t="shared" si="210"/>
        <v>11847</v>
      </c>
      <c r="AL1043" s="20" t="s">
        <v>687</v>
      </c>
      <c r="AM1043" s="20">
        <f>$AJ1043*VLOOKUP($AL1043,Sheet2!$C$1:$D$66,2,FALSE)</f>
        <v>158.47309755230199</v>
      </c>
    </row>
    <row r="1044" spans="1:39" x14ac:dyDescent="0.25">
      <c r="A1044" s="1">
        <v>42527</v>
      </c>
      <c r="B1044" s="2">
        <v>18838</v>
      </c>
      <c r="C1044" s="3">
        <v>0</v>
      </c>
      <c r="D1044" s="4">
        <v>1</v>
      </c>
      <c r="E1044" s="5" t="s">
        <v>53</v>
      </c>
      <c r="F1044" s="6">
        <v>1614.71</v>
      </c>
      <c r="G1044" s="7" t="s">
        <v>22</v>
      </c>
      <c r="H1044" s="8" t="s">
        <v>23</v>
      </c>
      <c r="I1044" s="9">
        <v>253.626</v>
      </c>
      <c r="J1044" s="6">
        <v>0</v>
      </c>
      <c r="K1044" s="6">
        <v>466.65</v>
      </c>
      <c r="L1044" s="6">
        <v>5833.4</v>
      </c>
      <c r="M1044" s="6">
        <v>6300.05</v>
      </c>
      <c r="N1044" s="10" t="s">
        <v>124</v>
      </c>
      <c r="O1044" s="10" t="s">
        <v>162</v>
      </c>
      <c r="P1044" s="11" t="s">
        <v>32</v>
      </c>
      <c r="Q1044" s="11" t="s">
        <v>52</v>
      </c>
      <c r="R1044" s="1">
        <v>42370</v>
      </c>
      <c r="S1044" s="1">
        <v>42593</v>
      </c>
      <c r="T1044" s="12" t="s">
        <v>25</v>
      </c>
      <c r="U1044" s="13" t="s">
        <v>388</v>
      </c>
      <c r="V1044" s="13" t="s">
        <v>136</v>
      </c>
      <c r="W1044" t="s">
        <v>180</v>
      </c>
      <c r="X1044" s="16" t="str">
        <f t="shared" si="211"/>
        <v xml:space="preserve">MEC (Switzerland) - CHE - Michelin - 2016_Value_for_me_-_2016_-_1._Flight - </v>
      </c>
      <c r="Y1044" s="17" t="s">
        <v>410</v>
      </c>
      <c r="Z1044" s="16" t="str">
        <f t="shared" si="212"/>
        <v>MEC (Switzerland)</v>
      </c>
      <c r="AA1044" s="16" t="str">
        <f t="shared" si="213"/>
        <v>MEC (Switzerland) - CHE - Michelin</v>
      </c>
      <c r="AB1044" s="16" t="str">
        <f t="shared" si="214"/>
        <v>Xaxis Premium_XAXIS-XP-HP-D</v>
      </c>
      <c r="AC1044" s="16" t="str">
        <f>VLOOKUP($U1044,Sheet3!$A$1:$D$438,3,FALSE)</f>
        <v>10.03.2016</v>
      </c>
      <c r="AD1044" s="16" t="str">
        <f>VLOOKUP($U1044,Sheet3!$A$1:$D$438,4,FALSE)</f>
        <v>31.05.2016</v>
      </c>
      <c r="AE1044" s="20" t="str">
        <f t="shared" si="215"/>
        <v>Xaxis Premium_XAXIS-XP-HP-D_Mai 2016</v>
      </c>
      <c r="AF1044" s="20" t="s">
        <v>415</v>
      </c>
      <c r="AG1044" s="20" t="str">
        <f t="shared" si="216"/>
        <v>Xaxis Premium</v>
      </c>
      <c r="AH1044" s="20" t="s">
        <v>420</v>
      </c>
      <c r="AI1044" s="21">
        <f t="shared" si="208"/>
        <v>23.000007885626868</v>
      </c>
      <c r="AJ1044" s="21">
        <f t="shared" si="209"/>
        <v>5833.4</v>
      </c>
      <c r="AK1044" s="22">
        <f t="shared" si="210"/>
        <v>253626</v>
      </c>
      <c r="AL1044" s="20" t="s">
        <v>686</v>
      </c>
      <c r="AM1044" s="20">
        <f>$AJ1044*VLOOKUP($AL1044,Sheet2!$C$1:$D$66,2,FALSE)</f>
        <v>2511.3427322884581</v>
      </c>
    </row>
    <row r="1045" spans="1:39" x14ac:dyDescent="0.25">
      <c r="A1045" s="1">
        <v>42527</v>
      </c>
      <c r="B1045" s="2">
        <v>18838</v>
      </c>
      <c r="C1045" s="3">
        <v>0</v>
      </c>
      <c r="D1045" s="4">
        <v>2</v>
      </c>
      <c r="E1045" s="5" t="s">
        <v>59</v>
      </c>
      <c r="F1045" s="6">
        <v>887.01</v>
      </c>
      <c r="G1045" s="7" t="s">
        <v>22</v>
      </c>
      <c r="H1045" s="8" t="s">
        <v>23</v>
      </c>
      <c r="I1045" s="9">
        <v>153.36699999999999</v>
      </c>
      <c r="J1045" s="6">
        <v>0</v>
      </c>
      <c r="K1045" s="6">
        <v>282.2</v>
      </c>
      <c r="L1045" s="6">
        <v>3527.45</v>
      </c>
      <c r="M1045" s="6">
        <v>3809.65</v>
      </c>
      <c r="N1045" s="10" t="s">
        <v>124</v>
      </c>
      <c r="O1045" s="10" t="s">
        <v>162</v>
      </c>
      <c r="P1045" s="11" t="s">
        <v>32</v>
      </c>
      <c r="Q1045" s="11" t="s">
        <v>52</v>
      </c>
      <c r="R1045" s="1">
        <v>42370</v>
      </c>
      <c r="S1045" s="1">
        <v>42593</v>
      </c>
      <c r="T1045" s="12" t="s">
        <v>25</v>
      </c>
      <c r="U1045" s="13" t="s">
        <v>388</v>
      </c>
      <c r="V1045" s="13" t="s">
        <v>136</v>
      </c>
      <c r="W1045" t="s">
        <v>180</v>
      </c>
      <c r="X1045" s="16" t="str">
        <f t="shared" si="211"/>
        <v xml:space="preserve">MEC (Switzerland) - CHE - Michelin - 2016_Value_for_me_-_2016_-_1._Flight - </v>
      </c>
      <c r="Y1045" s="17" t="s">
        <v>410</v>
      </c>
      <c r="Z1045" s="16" t="str">
        <f t="shared" si="212"/>
        <v>MEC (Switzerland)</v>
      </c>
      <c r="AA1045" s="16" t="str">
        <f t="shared" si="213"/>
        <v>MEC (Switzerland) - CHE - Michelin</v>
      </c>
      <c r="AB1045" s="16" t="str">
        <f t="shared" si="214"/>
        <v>Xaxis Premium_XAXIS-XP-HP-F</v>
      </c>
      <c r="AC1045" s="16" t="str">
        <f>VLOOKUP($U1045,Sheet3!$A$1:$D$438,3,FALSE)</f>
        <v>10.03.2016</v>
      </c>
      <c r="AD1045" s="16" t="str">
        <f>VLOOKUP($U1045,Sheet3!$A$1:$D$438,4,FALSE)</f>
        <v>31.05.2016</v>
      </c>
      <c r="AE1045" s="20" t="str">
        <f t="shared" si="215"/>
        <v>Xaxis Premium_XAXIS-XP-HP-F_Mai 2016</v>
      </c>
      <c r="AF1045" s="20" t="s">
        <v>415</v>
      </c>
      <c r="AG1045" s="20" t="str">
        <f t="shared" si="216"/>
        <v>Xaxis Premium</v>
      </c>
      <c r="AH1045" s="20" t="s">
        <v>420</v>
      </c>
      <c r="AI1045" s="21">
        <f t="shared" si="208"/>
        <v>23.000058682767477</v>
      </c>
      <c r="AJ1045" s="21">
        <f t="shared" si="209"/>
        <v>3527.45</v>
      </c>
      <c r="AK1045" s="22">
        <f t="shared" si="210"/>
        <v>153367</v>
      </c>
      <c r="AL1045" s="20" t="s">
        <v>686</v>
      </c>
      <c r="AM1045" s="20">
        <f>$AJ1045*VLOOKUP($AL1045,Sheet2!$C$1:$D$66,2,FALSE)</f>
        <v>1518.6059452482123</v>
      </c>
    </row>
    <row r="1046" spans="1:39" x14ac:dyDescent="0.25">
      <c r="A1046" s="1">
        <v>42527</v>
      </c>
      <c r="B1046" s="2">
        <v>18838</v>
      </c>
      <c r="C1046" s="3">
        <v>0</v>
      </c>
      <c r="D1046" s="4">
        <v>3</v>
      </c>
      <c r="E1046" s="5" t="s">
        <v>123</v>
      </c>
      <c r="F1046" s="6">
        <v>1136.81</v>
      </c>
      <c r="G1046" s="7" t="s">
        <v>22</v>
      </c>
      <c r="H1046" s="8" t="s">
        <v>23</v>
      </c>
      <c r="I1046" s="9">
        <v>162.846</v>
      </c>
      <c r="J1046" s="6">
        <v>0</v>
      </c>
      <c r="K1046" s="6">
        <v>325.7</v>
      </c>
      <c r="L1046" s="6">
        <v>4071.15</v>
      </c>
      <c r="M1046" s="6">
        <v>4396.8500000000004</v>
      </c>
      <c r="N1046" s="10" t="s">
        <v>124</v>
      </c>
      <c r="O1046" s="10" t="s">
        <v>162</v>
      </c>
      <c r="P1046" s="11" t="s">
        <v>32</v>
      </c>
      <c r="Q1046" s="11" t="s">
        <v>37</v>
      </c>
      <c r="R1046" s="1">
        <v>42370</v>
      </c>
      <c r="S1046" s="1">
        <v>42593</v>
      </c>
      <c r="T1046" s="12" t="s">
        <v>25</v>
      </c>
      <c r="U1046" s="13" t="s">
        <v>388</v>
      </c>
      <c r="V1046" s="13" t="s">
        <v>136</v>
      </c>
      <c r="W1046" t="s">
        <v>180</v>
      </c>
      <c r="X1046" s="16" t="str">
        <f t="shared" si="211"/>
        <v xml:space="preserve">MEC (Switzerland) - CHE - Michelin - 2016_Value_for_me_-_2016_-_1._Flight - </v>
      </c>
      <c r="Y1046" s="17" t="s">
        <v>410</v>
      </c>
      <c r="Z1046" s="16" t="str">
        <f t="shared" si="212"/>
        <v>MEC (Switzerland)</v>
      </c>
      <c r="AA1046" s="16" t="str">
        <f t="shared" si="213"/>
        <v>MEC (Switzerland) - CHE - Michelin</v>
      </c>
      <c r="AB1046" s="16" t="str">
        <f t="shared" si="214"/>
        <v>Xaxis Mobile_XAXIS-XM-STDB-D</v>
      </c>
      <c r="AC1046" s="16" t="str">
        <f>VLOOKUP($U1046,Sheet3!$A$1:$D$438,3,FALSE)</f>
        <v>10.03.2016</v>
      </c>
      <c r="AD1046" s="16" t="str">
        <f>VLOOKUP($U1046,Sheet3!$A$1:$D$438,4,FALSE)</f>
        <v>31.05.2016</v>
      </c>
      <c r="AE1046" s="20" t="str">
        <f t="shared" si="215"/>
        <v>Xaxis Mobile_XAXIS-XM-STDB-D_Mai 2016</v>
      </c>
      <c r="AF1046" s="20" t="s">
        <v>416</v>
      </c>
      <c r="AG1046" s="20" t="str">
        <f t="shared" si="216"/>
        <v>Xaxis Mobile</v>
      </c>
      <c r="AH1046" s="20" t="s">
        <v>420</v>
      </c>
      <c r="AI1046" s="21">
        <f t="shared" si="208"/>
        <v>25</v>
      </c>
      <c r="AJ1046" s="21">
        <f t="shared" si="209"/>
        <v>4071.15</v>
      </c>
      <c r="AK1046" s="22">
        <f t="shared" si="210"/>
        <v>162846</v>
      </c>
      <c r="AL1046" s="20" t="s">
        <v>689</v>
      </c>
      <c r="AM1046" s="20">
        <f>$AJ1046*VLOOKUP($AL1046,Sheet2!$C$1:$D$66,2,FALSE)</f>
        <v>1262.0564999999999</v>
      </c>
    </row>
    <row r="1047" spans="1:39" x14ac:dyDescent="0.25">
      <c r="A1047" s="1">
        <v>42527</v>
      </c>
      <c r="B1047" s="2">
        <v>18838</v>
      </c>
      <c r="C1047" s="3">
        <v>0</v>
      </c>
      <c r="D1047" s="4">
        <v>4</v>
      </c>
      <c r="E1047" s="5" t="s">
        <v>125</v>
      </c>
      <c r="F1047" s="6">
        <v>464.91</v>
      </c>
      <c r="G1047" s="7" t="s">
        <v>22</v>
      </c>
      <c r="H1047" s="8" t="s">
        <v>23</v>
      </c>
      <c r="I1047" s="9">
        <v>73.188000000000002</v>
      </c>
      <c r="J1047" s="6">
        <v>0</v>
      </c>
      <c r="K1047" s="6">
        <v>146.4</v>
      </c>
      <c r="L1047" s="6">
        <v>1829.7</v>
      </c>
      <c r="M1047" s="6">
        <v>1976.1</v>
      </c>
      <c r="N1047" s="10" t="s">
        <v>124</v>
      </c>
      <c r="O1047" s="10" t="s">
        <v>162</v>
      </c>
      <c r="P1047" s="11" t="s">
        <v>32</v>
      </c>
      <c r="Q1047" s="11" t="s">
        <v>37</v>
      </c>
      <c r="R1047" s="1">
        <v>42370</v>
      </c>
      <c r="S1047" s="1">
        <v>42593</v>
      </c>
      <c r="T1047" s="12" t="s">
        <v>25</v>
      </c>
      <c r="U1047" s="13" t="s">
        <v>388</v>
      </c>
      <c r="V1047" s="13" t="s">
        <v>136</v>
      </c>
      <c r="W1047" t="s">
        <v>180</v>
      </c>
      <c r="X1047" s="16" t="str">
        <f t="shared" si="211"/>
        <v xml:space="preserve">MEC (Switzerland) - CHE - Michelin - 2016_Value_for_me_-_2016_-_1._Flight - </v>
      </c>
      <c r="Y1047" s="17" t="s">
        <v>410</v>
      </c>
      <c r="Z1047" s="16" t="str">
        <f t="shared" si="212"/>
        <v>MEC (Switzerland)</v>
      </c>
      <c r="AA1047" s="16" t="str">
        <f t="shared" si="213"/>
        <v>MEC (Switzerland) - CHE - Michelin</v>
      </c>
      <c r="AB1047" s="16" t="str">
        <f t="shared" si="214"/>
        <v>Xaxis Mobile_XAXIS-XM-STDB-F</v>
      </c>
      <c r="AC1047" s="16" t="str">
        <f>VLOOKUP($U1047,Sheet3!$A$1:$D$438,3,FALSE)</f>
        <v>10.03.2016</v>
      </c>
      <c r="AD1047" s="16" t="str">
        <f>VLOOKUP($U1047,Sheet3!$A$1:$D$438,4,FALSE)</f>
        <v>31.05.2016</v>
      </c>
      <c r="AE1047" s="20" t="str">
        <f t="shared" si="215"/>
        <v>Xaxis Mobile_XAXIS-XM-STDB-F_Mai 2016</v>
      </c>
      <c r="AF1047" s="20" t="s">
        <v>416</v>
      </c>
      <c r="AG1047" s="20" t="str">
        <f t="shared" si="216"/>
        <v>Xaxis Mobile</v>
      </c>
      <c r="AH1047" s="20" t="s">
        <v>420</v>
      </c>
      <c r="AI1047" s="21">
        <f t="shared" si="208"/>
        <v>25</v>
      </c>
      <c r="AJ1047" s="21">
        <f t="shared" si="209"/>
        <v>1829.7</v>
      </c>
      <c r="AK1047" s="22">
        <f t="shared" si="210"/>
        <v>73188</v>
      </c>
      <c r="AL1047" s="20" t="s">
        <v>689</v>
      </c>
      <c r="AM1047" s="20">
        <f>$AJ1047*VLOOKUP($AL1047,Sheet2!$C$1:$D$66,2,FALSE)</f>
        <v>567.20699999999999</v>
      </c>
    </row>
    <row r="1048" spans="1:39" x14ac:dyDescent="0.25">
      <c r="A1048" s="1">
        <v>42527</v>
      </c>
      <c r="B1048" s="2">
        <v>18839</v>
      </c>
      <c r="C1048" s="3">
        <v>0</v>
      </c>
      <c r="D1048" s="4">
        <v>1</v>
      </c>
      <c r="E1048" s="5" t="s">
        <v>83</v>
      </c>
      <c r="F1048" s="6">
        <v>0</v>
      </c>
      <c r="G1048" s="7" t="s">
        <v>22</v>
      </c>
      <c r="H1048" s="8" t="s">
        <v>23</v>
      </c>
      <c r="I1048" s="9">
        <v>1</v>
      </c>
      <c r="J1048" s="6">
        <v>0</v>
      </c>
      <c r="K1048" s="6">
        <v>1240</v>
      </c>
      <c r="L1048" s="6">
        <v>15500</v>
      </c>
      <c r="M1048" s="6">
        <v>16740</v>
      </c>
      <c r="N1048" s="10" t="s">
        <v>54</v>
      </c>
      <c r="O1048" s="10" t="s">
        <v>162</v>
      </c>
      <c r="P1048" s="11" t="s">
        <v>32</v>
      </c>
      <c r="Q1048" s="11" t="s">
        <v>84</v>
      </c>
      <c r="R1048" s="1">
        <v>42370</v>
      </c>
      <c r="S1048" s="1">
        <v>42593</v>
      </c>
      <c r="T1048" s="12" t="s">
        <v>25</v>
      </c>
      <c r="U1048" s="13" t="s">
        <v>402</v>
      </c>
      <c r="V1048" s="13" t="s">
        <v>136</v>
      </c>
      <c r="W1048" t="s">
        <v>181</v>
      </c>
      <c r="X1048" s="16" t="str">
        <f t="shared" si="211"/>
        <v xml:space="preserve">MEC (Switzerland) - CHE - Netflix - 2016_Netflix_April-Juni_2016 - </v>
      </c>
      <c r="Y1048" s="17" t="s">
        <v>410</v>
      </c>
      <c r="Z1048" s="16" t="str">
        <f t="shared" si="212"/>
        <v>MEC (Switzerland)</v>
      </c>
      <c r="AA1048" s="16" t="str">
        <f t="shared" si="213"/>
        <v>MEC (Switzerland) - CHE - Netflix</v>
      </c>
      <c r="AB1048" s="16" t="str">
        <f t="shared" si="214"/>
        <v>Xaxis Masthead_XAXIS-MH-RICH MEDIA</v>
      </c>
      <c r="AC1048" s="16" t="str">
        <f>VLOOKUP($U1048,Sheet3!$A$1:$D$438,3,FALSE)</f>
        <v>08.05.2016</v>
      </c>
      <c r="AD1048" s="16" t="str">
        <f>VLOOKUP($U1048,Sheet3!$A$1:$D$438,4,FALSE)</f>
        <v>28.05.2016</v>
      </c>
      <c r="AE1048" s="20" t="str">
        <f t="shared" si="215"/>
        <v>Xaxis Masthead_XAXIS-MH-RICH MEDIA_Mai 2016</v>
      </c>
      <c r="AF1048" s="20" t="s">
        <v>415</v>
      </c>
      <c r="AG1048" s="20" t="str">
        <f t="shared" si="216"/>
        <v>Xaxis Masthead</v>
      </c>
      <c r="AH1048" s="20" t="s">
        <v>426</v>
      </c>
      <c r="AI1048" s="21">
        <f t="shared" ref="AI1048:AI1049" si="217">(AJ1048/AK1048)</f>
        <v>15500</v>
      </c>
      <c r="AJ1048" s="21">
        <f t="shared" ref="AJ1048:AJ1050" si="218">L1048</f>
        <v>15500</v>
      </c>
      <c r="AK1048" s="22">
        <f t="shared" ref="AK1048:AK1049" si="219">I1048</f>
        <v>1</v>
      </c>
      <c r="AL1048" s="20" t="s">
        <v>693</v>
      </c>
      <c r="AM1048" s="20">
        <f>$AJ1048*VLOOKUP($AL1048,Sheet2!$C$1:$D$66,2,FALSE)</f>
        <v>13671</v>
      </c>
    </row>
    <row r="1049" spans="1:39" x14ac:dyDescent="0.25">
      <c r="A1049" s="1">
        <v>42527</v>
      </c>
      <c r="B1049" s="2">
        <v>18839</v>
      </c>
      <c r="C1049" s="3">
        <v>0</v>
      </c>
      <c r="D1049" s="4">
        <v>2</v>
      </c>
      <c r="E1049" s="5" t="s">
        <v>83</v>
      </c>
      <c r="F1049" s="6">
        <v>0</v>
      </c>
      <c r="G1049" s="7" t="s">
        <v>22</v>
      </c>
      <c r="H1049" s="8" t="s">
        <v>23</v>
      </c>
      <c r="I1049" s="9">
        <v>1</v>
      </c>
      <c r="J1049" s="6">
        <v>0</v>
      </c>
      <c r="K1049" s="6">
        <v>1240</v>
      </c>
      <c r="L1049" s="6">
        <v>15500</v>
      </c>
      <c r="M1049" s="6">
        <v>16740</v>
      </c>
      <c r="N1049" s="10" t="s">
        <v>54</v>
      </c>
      <c r="O1049" s="10" t="s">
        <v>162</v>
      </c>
      <c r="P1049" s="11" t="s">
        <v>32</v>
      </c>
      <c r="Q1049" s="11" t="s">
        <v>84</v>
      </c>
      <c r="R1049" s="1">
        <v>42370</v>
      </c>
      <c r="S1049" s="1">
        <v>42593</v>
      </c>
      <c r="T1049" s="12" t="s">
        <v>25</v>
      </c>
      <c r="U1049" s="13" t="s">
        <v>402</v>
      </c>
      <c r="V1049" s="13" t="s">
        <v>136</v>
      </c>
      <c r="W1049" t="s">
        <v>181</v>
      </c>
      <c r="X1049" s="16" t="str">
        <f t="shared" si="211"/>
        <v xml:space="preserve">MEC (Switzerland) - CHE - Netflix - 2016_Netflix_April-Juni_2016 - </v>
      </c>
      <c r="Y1049" s="17" t="s">
        <v>410</v>
      </c>
      <c r="Z1049" s="16" t="str">
        <f t="shared" si="212"/>
        <v>MEC (Switzerland)</v>
      </c>
      <c r="AA1049" s="16" t="str">
        <f t="shared" si="213"/>
        <v>MEC (Switzerland) - CHE - Netflix</v>
      </c>
      <c r="AB1049" s="16" t="str">
        <f t="shared" si="214"/>
        <v>Xaxis Masthead_XAXIS-MH-RICH MEDIA</v>
      </c>
      <c r="AC1049" s="16" t="str">
        <f>VLOOKUP($U1049,Sheet3!$A$1:$D$438,3,FALSE)</f>
        <v>08.05.2016</v>
      </c>
      <c r="AD1049" s="16" t="str">
        <f>VLOOKUP($U1049,Sheet3!$A$1:$D$438,4,FALSE)</f>
        <v>28.05.2016</v>
      </c>
      <c r="AE1049" s="20" t="str">
        <f t="shared" si="215"/>
        <v>Xaxis Masthead_XAXIS-MH-RICH MEDIA_Mai 2016</v>
      </c>
      <c r="AF1049" s="20" t="s">
        <v>415</v>
      </c>
      <c r="AG1049" s="20" t="str">
        <f t="shared" si="216"/>
        <v>Xaxis Masthead</v>
      </c>
      <c r="AH1049" s="20" t="s">
        <v>426</v>
      </c>
      <c r="AI1049" s="21">
        <f t="shared" si="217"/>
        <v>15500</v>
      </c>
      <c r="AJ1049" s="21">
        <f t="shared" si="218"/>
        <v>15500</v>
      </c>
      <c r="AK1049" s="22">
        <f t="shared" si="219"/>
        <v>1</v>
      </c>
      <c r="AL1049" s="20" t="s">
        <v>693</v>
      </c>
      <c r="AM1049" s="20">
        <f>$AJ1049*VLOOKUP($AL1049,Sheet2!$C$1:$D$66,2,FALSE)</f>
        <v>13671</v>
      </c>
    </row>
    <row r="1050" spans="1:39" x14ac:dyDescent="0.25">
      <c r="A1050" s="1">
        <v>42527</v>
      </c>
      <c r="B1050" s="2">
        <v>18840</v>
      </c>
      <c r="C1050" s="3">
        <v>0</v>
      </c>
      <c r="D1050" s="4">
        <v>1</v>
      </c>
      <c r="E1050" s="5" t="s">
        <v>69</v>
      </c>
      <c r="F1050" s="6">
        <v>11.22</v>
      </c>
      <c r="G1050" s="7" t="s">
        <v>22</v>
      </c>
      <c r="H1050" s="8" t="s">
        <v>23</v>
      </c>
      <c r="I1050" s="9">
        <v>1.865</v>
      </c>
      <c r="J1050" s="6">
        <v>0</v>
      </c>
      <c r="K1050" s="6">
        <v>3.6</v>
      </c>
      <c r="L1050" s="6">
        <v>44.75</v>
      </c>
      <c r="M1050" s="6">
        <v>48.35</v>
      </c>
      <c r="N1050" s="10" t="s">
        <v>115</v>
      </c>
      <c r="O1050" s="10" t="s">
        <v>162</v>
      </c>
      <c r="P1050" s="11" t="s">
        <v>32</v>
      </c>
      <c r="Q1050" s="11" t="s">
        <v>52</v>
      </c>
      <c r="R1050" s="1">
        <v>42370</v>
      </c>
      <c r="S1050" s="1">
        <v>42593</v>
      </c>
      <c r="T1050" s="12" t="s">
        <v>25</v>
      </c>
      <c r="U1050" s="13" t="s">
        <v>408</v>
      </c>
      <c r="V1050" s="13" t="s">
        <v>136</v>
      </c>
      <c r="W1050" t="s">
        <v>183</v>
      </c>
      <c r="X1050" s="16" t="str">
        <f t="shared" si="211"/>
        <v xml:space="preserve">MEC (Switzerland) - CHE - VISA - 2016_Visa_Rio_2016 - </v>
      </c>
      <c r="Y1050" s="17" t="s">
        <v>410</v>
      </c>
      <c r="Z1050" s="16" t="str">
        <f t="shared" si="212"/>
        <v>MEC (Switzerland)</v>
      </c>
      <c r="AA1050" s="16" t="str">
        <f t="shared" si="213"/>
        <v>MEC (Switzerland) - CHE - VISA</v>
      </c>
      <c r="AB1050" s="16" t="str">
        <f t="shared" si="214"/>
        <v>Xaxis Premium_XAXIS-XP-WB-F</v>
      </c>
      <c r="AC1050" s="16" t="str">
        <f>VLOOKUP($U1050,Sheet3!$A$1:$D$438,3,FALSE)</f>
        <v>07.03.2016</v>
      </c>
      <c r="AD1050" s="16" t="str">
        <f>VLOOKUP($U1050,Sheet3!$A$1:$D$438,4,FALSE)</f>
        <v>01.05.2016</v>
      </c>
      <c r="AE1050" s="20" t="str">
        <f t="shared" si="215"/>
        <v>Xaxis Premium_XAXIS-XP-WB-F_Mai 2016</v>
      </c>
      <c r="AF1050" s="20" t="s">
        <v>415</v>
      </c>
      <c r="AG1050" s="20" t="str">
        <f t="shared" si="216"/>
        <v>Xaxis Premium</v>
      </c>
      <c r="AH1050" s="20" t="s">
        <v>420</v>
      </c>
      <c r="AI1050" s="21">
        <f t="shared" ref="AI1050" si="220">(AJ1050/AK1050)*1000</f>
        <v>23.994638069705093</v>
      </c>
      <c r="AJ1050" s="21">
        <f t="shared" si="218"/>
        <v>44.75</v>
      </c>
      <c r="AK1050" s="22">
        <f t="shared" ref="AK1050" si="221">I1050*1000</f>
        <v>1865</v>
      </c>
      <c r="AL1050" s="20" t="s">
        <v>687</v>
      </c>
      <c r="AM1050" s="20">
        <f>$AJ1050*VLOOKUP($AL1050,Sheet2!$C$1:$D$66,2,FALSE)</f>
        <v>18.706597508481966</v>
      </c>
    </row>
    <row r="1051" spans="1:39" x14ac:dyDescent="0.25">
      <c r="A1051" s="1">
        <v>42527</v>
      </c>
      <c r="B1051" s="2">
        <v>18841</v>
      </c>
      <c r="C1051" s="3">
        <v>0</v>
      </c>
      <c r="D1051" s="4">
        <v>2</v>
      </c>
      <c r="E1051" s="5" t="s">
        <v>41</v>
      </c>
      <c r="F1051" s="6">
        <v>263.70999999999998</v>
      </c>
      <c r="G1051" s="7" t="s">
        <v>22</v>
      </c>
      <c r="H1051" s="8" t="s">
        <v>23</v>
      </c>
      <c r="I1051" s="9">
        <v>27.901</v>
      </c>
      <c r="J1051" s="6">
        <v>0</v>
      </c>
      <c r="K1051" s="6">
        <v>58.05</v>
      </c>
      <c r="L1051" s="6">
        <v>725.45</v>
      </c>
      <c r="M1051" s="6">
        <v>783.5</v>
      </c>
      <c r="N1051" s="10" t="s">
        <v>62</v>
      </c>
      <c r="O1051" s="10" t="s">
        <v>161</v>
      </c>
      <c r="P1051" s="11" t="s">
        <v>32</v>
      </c>
      <c r="Q1051" s="11" t="s">
        <v>37</v>
      </c>
      <c r="R1051" s="1">
        <v>42370</v>
      </c>
      <c r="S1051" s="1">
        <v>42593</v>
      </c>
      <c r="T1051" s="12" t="s">
        <v>25</v>
      </c>
      <c r="U1051" s="13" t="s">
        <v>137</v>
      </c>
      <c r="V1051" s="13" t="s">
        <v>136</v>
      </c>
      <c r="W1051" t="s">
        <v>185</v>
      </c>
      <c r="X1051" s="16" t="str">
        <f t="shared" si="211"/>
        <v xml:space="preserve">Mediacom (Switzerland) - CHE - AMAG (Switzerland) - 2016_2016_Ostschweiz_VW_Tiguan - </v>
      </c>
      <c r="Y1051" s="17" t="s">
        <v>410</v>
      </c>
      <c r="Z1051" s="16" t="str">
        <f t="shared" si="212"/>
        <v>Mediacom (Switzerland)</v>
      </c>
      <c r="AA1051" s="16" t="str">
        <f t="shared" si="213"/>
        <v>Mediacom (Switzerland) - CHE - AMAG (Switzerland)</v>
      </c>
      <c r="AB1051" s="16" t="str">
        <f t="shared" si="214"/>
        <v>Xaxis Mobile_XAXIS-XM-MRT-D</v>
      </c>
      <c r="AC1051" s="16" t="str">
        <f>VLOOKUP($U1051,Sheet3!$A$1:$D$438,3,FALSE)</f>
        <v>30.05.2016</v>
      </c>
      <c r="AD1051" s="16" t="str">
        <f>VLOOKUP($U1051,Sheet3!$A$1:$D$438,4,FALSE)</f>
        <v>16.06.2016</v>
      </c>
      <c r="AE1051" s="20" t="str">
        <f t="shared" si="215"/>
        <v>Xaxis Mobile_XAXIS-XM-MRT-D_Mai 2016</v>
      </c>
      <c r="AF1051" s="20" t="s">
        <v>416</v>
      </c>
      <c r="AG1051" s="20" t="str">
        <f t="shared" si="216"/>
        <v>Xaxis Mobile</v>
      </c>
      <c r="AH1051" s="20" t="s">
        <v>420</v>
      </c>
      <c r="AI1051" s="21">
        <f t="shared" ref="AI1051:AI1114" si="222">(AJ1051/AK1051)*1000</f>
        <v>26.000860184222791</v>
      </c>
      <c r="AJ1051" s="21">
        <f t="shared" ref="AJ1051:AJ1114" si="223">L1051</f>
        <v>725.45</v>
      </c>
      <c r="AK1051" s="22">
        <f t="shared" ref="AK1051:AK1114" si="224">I1051*1000</f>
        <v>27901</v>
      </c>
      <c r="AL1051" s="20" t="s">
        <v>689</v>
      </c>
      <c r="AM1051" s="20">
        <f>$AJ1051*VLOOKUP($AL1051,Sheet2!$C$1:$D$66,2,FALSE)</f>
        <v>224.88950000000003</v>
      </c>
    </row>
    <row r="1052" spans="1:39" x14ac:dyDescent="0.25">
      <c r="A1052" s="1">
        <v>42527</v>
      </c>
      <c r="B1052" s="2">
        <v>18841</v>
      </c>
      <c r="C1052" s="3">
        <v>0</v>
      </c>
      <c r="D1052" s="4">
        <v>1</v>
      </c>
      <c r="E1052" s="5" t="s">
        <v>53</v>
      </c>
      <c r="F1052" s="6">
        <v>423.52</v>
      </c>
      <c r="G1052" s="7" t="s">
        <v>22</v>
      </c>
      <c r="H1052" s="8" t="s">
        <v>23</v>
      </c>
      <c r="I1052" s="9">
        <v>66.522999999999996</v>
      </c>
      <c r="J1052" s="6">
        <v>0</v>
      </c>
      <c r="K1052" s="6">
        <v>101.1</v>
      </c>
      <c r="L1052" s="6">
        <v>1263.95</v>
      </c>
      <c r="M1052" s="6">
        <v>1365.05</v>
      </c>
      <c r="N1052" s="10" t="s">
        <v>62</v>
      </c>
      <c r="O1052" s="10" t="s">
        <v>161</v>
      </c>
      <c r="P1052" s="11" t="s">
        <v>32</v>
      </c>
      <c r="Q1052" s="11" t="s">
        <v>52</v>
      </c>
      <c r="R1052" s="1">
        <v>42370</v>
      </c>
      <c r="S1052" s="1">
        <v>42593</v>
      </c>
      <c r="T1052" s="12" t="s">
        <v>25</v>
      </c>
      <c r="U1052" s="13" t="s">
        <v>137</v>
      </c>
      <c r="V1052" s="13" t="s">
        <v>136</v>
      </c>
      <c r="W1052" t="s">
        <v>185</v>
      </c>
      <c r="X1052" s="16" t="str">
        <f t="shared" si="211"/>
        <v xml:space="preserve">Mediacom (Switzerland) - CHE - AMAG (Switzerland) - 2016_2016_Ostschweiz_VW_Tiguan - </v>
      </c>
      <c r="Y1052" s="17" t="s">
        <v>410</v>
      </c>
      <c r="Z1052" s="16" t="str">
        <f t="shared" si="212"/>
        <v>Mediacom (Switzerland)</v>
      </c>
      <c r="AA1052" s="16" t="str">
        <f t="shared" si="213"/>
        <v>Mediacom (Switzerland) - CHE - AMAG (Switzerland)</v>
      </c>
      <c r="AB1052" s="16" t="str">
        <f t="shared" si="214"/>
        <v>Xaxis Premium_XAXIS-XP-HP-D</v>
      </c>
      <c r="AC1052" s="16" t="str">
        <f>VLOOKUP($U1052,Sheet3!$A$1:$D$438,3,FALSE)</f>
        <v>30.05.2016</v>
      </c>
      <c r="AD1052" s="16" t="str">
        <f>VLOOKUP($U1052,Sheet3!$A$1:$D$438,4,FALSE)</f>
        <v>16.06.2016</v>
      </c>
      <c r="AE1052" s="20" t="str">
        <f t="shared" si="215"/>
        <v>Xaxis Premium_XAXIS-XP-HP-D_Mai 2016</v>
      </c>
      <c r="AF1052" s="20" t="s">
        <v>415</v>
      </c>
      <c r="AG1052" s="20" t="str">
        <f t="shared" si="216"/>
        <v>Xaxis Premium</v>
      </c>
      <c r="AH1052" s="20" t="s">
        <v>420</v>
      </c>
      <c r="AI1052" s="21">
        <f t="shared" si="222"/>
        <v>19.000195421132542</v>
      </c>
      <c r="AJ1052" s="21">
        <f t="shared" si="223"/>
        <v>1263.95</v>
      </c>
      <c r="AK1052" s="22">
        <f t="shared" si="224"/>
        <v>66523</v>
      </c>
      <c r="AL1052" s="20" t="s">
        <v>686</v>
      </c>
      <c r="AM1052" s="20">
        <f>$AJ1052*VLOOKUP($AL1052,Sheet2!$C$1:$D$66,2,FALSE)</f>
        <v>544.14434917475171</v>
      </c>
    </row>
    <row r="1053" spans="1:39" x14ac:dyDescent="0.25">
      <c r="A1053" s="1">
        <v>42527</v>
      </c>
      <c r="B1053" s="2">
        <v>18843</v>
      </c>
      <c r="C1053" s="3">
        <v>0</v>
      </c>
      <c r="D1053" s="4">
        <v>4</v>
      </c>
      <c r="E1053" s="5" t="s">
        <v>53</v>
      </c>
      <c r="F1053" s="6">
        <v>215.85</v>
      </c>
      <c r="G1053" s="7" t="s">
        <v>22</v>
      </c>
      <c r="H1053" s="8" t="s">
        <v>23</v>
      </c>
      <c r="I1053" s="9">
        <v>33.904000000000003</v>
      </c>
      <c r="J1053" s="6">
        <v>0</v>
      </c>
      <c r="K1053" s="6">
        <v>62.4</v>
      </c>
      <c r="L1053" s="6">
        <v>779.8</v>
      </c>
      <c r="M1053" s="6">
        <v>842.2</v>
      </c>
      <c r="N1053" s="10" t="s">
        <v>58</v>
      </c>
      <c r="O1053" s="10" t="s">
        <v>161</v>
      </c>
      <c r="P1053" s="11" t="s">
        <v>32</v>
      </c>
      <c r="Q1053" s="11" t="s">
        <v>52</v>
      </c>
      <c r="R1053" s="1">
        <v>42370</v>
      </c>
      <c r="S1053" s="1">
        <v>42593</v>
      </c>
      <c r="T1053" s="12" t="s">
        <v>25</v>
      </c>
      <c r="U1053" s="13" t="s">
        <v>235</v>
      </c>
      <c r="V1053" s="13" t="s">
        <v>136</v>
      </c>
      <c r="W1053" t="s">
        <v>187</v>
      </c>
      <c r="X1053" s="16" t="str">
        <f t="shared" si="211"/>
        <v xml:space="preserve">Mediacom (Switzerland) - CHE - Bayer AG - 2016_Elevit_Look_alike_Audiences - </v>
      </c>
      <c r="Y1053" s="17" t="s">
        <v>410</v>
      </c>
      <c r="Z1053" s="16" t="str">
        <f t="shared" si="212"/>
        <v>Mediacom (Switzerland)</v>
      </c>
      <c r="AA1053" s="16" t="str">
        <f t="shared" si="213"/>
        <v>Mediacom (Switzerland) - CHE - Bayer AG</v>
      </c>
      <c r="AB1053" s="16" t="str">
        <f t="shared" si="214"/>
        <v>Xaxis Premium_XAXIS-XP-HP-D</v>
      </c>
      <c r="AC1053" s="16" t="str">
        <f>VLOOKUP($U1053,Sheet3!$A$1:$D$438,3,FALSE)</f>
        <v>25.04.2016</v>
      </c>
      <c r="AD1053" s="16" t="str">
        <f>VLOOKUP($U1053,Sheet3!$A$1:$D$438,4,FALSE)</f>
        <v>31.12.2016</v>
      </c>
      <c r="AE1053" s="20" t="str">
        <f t="shared" si="215"/>
        <v>Xaxis Premium_XAXIS-XP-HP-D_Mai 2016</v>
      </c>
      <c r="AF1053" s="20" t="s">
        <v>415</v>
      </c>
      <c r="AG1053" s="20" t="str">
        <f t="shared" si="216"/>
        <v>Xaxis Premium</v>
      </c>
      <c r="AH1053" s="20" t="s">
        <v>420</v>
      </c>
      <c r="AI1053" s="21">
        <f t="shared" si="222"/>
        <v>23.000235960358658</v>
      </c>
      <c r="AJ1053" s="21">
        <f t="shared" si="223"/>
        <v>779.8</v>
      </c>
      <c r="AK1053" s="22">
        <f t="shared" si="224"/>
        <v>33904</v>
      </c>
      <c r="AL1053" s="20" t="s">
        <v>686</v>
      </c>
      <c r="AM1053" s="20">
        <f>$AJ1053*VLOOKUP($AL1053,Sheet2!$C$1:$D$66,2,FALSE)</f>
        <v>335.71245973849545</v>
      </c>
    </row>
    <row r="1054" spans="1:39" x14ac:dyDescent="0.25">
      <c r="A1054" s="1">
        <v>42527</v>
      </c>
      <c r="B1054" s="2">
        <v>18843</v>
      </c>
      <c r="C1054" s="3">
        <v>0</v>
      </c>
      <c r="D1054" s="4">
        <v>1</v>
      </c>
      <c r="E1054" s="5" t="s">
        <v>65</v>
      </c>
      <c r="F1054" s="6">
        <v>262.88</v>
      </c>
      <c r="G1054" s="7" t="s">
        <v>22</v>
      </c>
      <c r="H1054" s="8" t="s">
        <v>23</v>
      </c>
      <c r="I1054" s="9">
        <v>35.466000000000001</v>
      </c>
      <c r="J1054" s="6">
        <v>0</v>
      </c>
      <c r="K1054" s="6">
        <v>79.45</v>
      </c>
      <c r="L1054" s="6">
        <v>993.05</v>
      </c>
      <c r="M1054" s="6">
        <v>1072.5</v>
      </c>
      <c r="N1054" s="10" t="s">
        <v>58</v>
      </c>
      <c r="O1054" s="10" t="s">
        <v>161</v>
      </c>
      <c r="P1054" s="11" t="s">
        <v>32</v>
      </c>
      <c r="Q1054" s="11" t="s">
        <v>52</v>
      </c>
      <c r="R1054" s="1">
        <v>42370</v>
      </c>
      <c r="S1054" s="1">
        <v>42593</v>
      </c>
      <c r="T1054" s="12" t="s">
        <v>25</v>
      </c>
      <c r="U1054" s="13" t="s">
        <v>235</v>
      </c>
      <c r="V1054" s="13" t="s">
        <v>136</v>
      </c>
      <c r="W1054" t="s">
        <v>187</v>
      </c>
      <c r="X1054" s="16" t="str">
        <f t="shared" si="211"/>
        <v xml:space="preserve">Mediacom (Switzerland) - CHE - Bayer AG - 2016_Elevit_Look_alike_Audiences - </v>
      </c>
      <c r="Y1054" s="17" t="s">
        <v>410</v>
      </c>
      <c r="Z1054" s="16" t="str">
        <f t="shared" si="212"/>
        <v>Mediacom (Switzerland)</v>
      </c>
      <c r="AA1054" s="16" t="str">
        <f t="shared" si="213"/>
        <v>Mediacom (Switzerland) - CHE - Bayer AG</v>
      </c>
      <c r="AB1054" s="16" t="str">
        <f t="shared" si="214"/>
        <v>Xaxis Premium_XAXIS-XP-WB-D</v>
      </c>
      <c r="AC1054" s="16" t="str">
        <f>VLOOKUP($U1054,Sheet3!$A$1:$D$438,3,FALSE)</f>
        <v>25.04.2016</v>
      </c>
      <c r="AD1054" s="16" t="str">
        <f>VLOOKUP($U1054,Sheet3!$A$1:$D$438,4,FALSE)</f>
        <v>31.12.2016</v>
      </c>
      <c r="AE1054" s="20" t="str">
        <f t="shared" si="215"/>
        <v>Xaxis Premium_XAXIS-XP-WB-D_Mai 2016</v>
      </c>
      <c r="AF1054" s="20" t="s">
        <v>415</v>
      </c>
      <c r="AG1054" s="20" t="str">
        <f t="shared" si="216"/>
        <v>Xaxis Premium</v>
      </c>
      <c r="AH1054" s="20" t="s">
        <v>420</v>
      </c>
      <c r="AI1054" s="21">
        <f t="shared" si="222"/>
        <v>28.000056392037443</v>
      </c>
      <c r="AJ1054" s="21">
        <f t="shared" si="223"/>
        <v>993.05</v>
      </c>
      <c r="AK1054" s="22">
        <f t="shared" si="224"/>
        <v>35466</v>
      </c>
      <c r="AL1054" s="20" t="s">
        <v>687</v>
      </c>
      <c r="AM1054" s="20">
        <f>$AJ1054*VLOOKUP($AL1054,Sheet2!$C$1:$D$66,2,FALSE)</f>
        <v>415.11925487816796</v>
      </c>
    </row>
    <row r="1055" spans="1:39" x14ac:dyDescent="0.25">
      <c r="A1055" s="1">
        <v>42527</v>
      </c>
      <c r="B1055" s="2">
        <v>18844</v>
      </c>
      <c r="C1055" s="3">
        <v>0</v>
      </c>
      <c r="D1055" s="4">
        <v>7</v>
      </c>
      <c r="E1055" s="5" t="s">
        <v>41</v>
      </c>
      <c r="F1055" s="6">
        <v>1170.1500000000001</v>
      </c>
      <c r="G1055" s="7" t="s">
        <v>22</v>
      </c>
      <c r="H1055" s="8" t="s">
        <v>23</v>
      </c>
      <c r="I1055" s="9">
        <v>123.803</v>
      </c>
      <c r="J1055" s="6">
        <v>0</v>
      </c>
      <c r="K1055" s="6">
        <v>257.5</v>
      </c>
      <c r="L1055" s="6">
        <v>3218.9</v>
      </c>
      <c r="M1055" s="6">
        <v>3476.4</v>
      </c>
      <c r="N1055" s="10" t="s">
        <v>29</v>
      </c>
      <c r="O1055" s="10" t="s">
        <v>161</v>
      </c>
      <c r="P1055" s="11" t="s">
        <v>32</v>
      </c>
      <c r="Q1055" s="11" t="s">
        <v>37</v>
      </c>
      <c r="R1055" s="1">
        <v>42370</v>
      </c>
      <c r="S1055" s="1">
        <v>42593</v>
      </c>
      <c r="T1055" s="12" t="s">
        <v>25</v>
      </c>
      <c r="U1055" s="13" t="s">
        <v>248</v>
      </c>
      <c r="V1055" s="13" t="s">
        <v>136</v>
      </c>
      <c r="W1055" t="s">
        <v>190</v>
      </c>
      <c r="X1055" s="16" t="str">
        <f t="shared" si="211"/>
        <v xml:space="preserve">Mediacom (Switzerland) - CHE - Credit Suisse - 2016_Invest_2._Flight_2016 - </v>
      </c>
      <c r="Y1055" s="17" t="s">
        <v>410</v>
      </c>
      <c r="Z1055" s="16" t="str">
        <f t="shared" si="212"/>
        <v>Mediacom (Switzerland)</v>
      </c>
      <c r="AA1055" s="16" t="str">
        <f t="shared" si="213"/>
        <v>Mediacom (Switzerland) - CHE - Credit Suisse</v>
      </c>
      <c r="AB1055" s="16" t="str">
        <f t="shared" si="214"/>
        <v>Xaxis Mobile_XAXIS-XM-MRT-D</v>
      </c>
      <c r="AC1055" s="16" t="str">
        <f>VLOOKUP($U1055,Sheet3!$A$1:$D$438,3,FALSE)</f>
        <v>28.03.2016</v>
      </c>
      <c r="AD1055" s="16" t="str">
        <f>VLOOKUP($U1055,Sheet3!$A$1:$D$438,4,FALSE)</f>
        <v>08.05.2016</v>
      </c>
      <c r="AE1055" s="20" t="str">
        <f t="shared" si="215"/>
        <v>Xaxis Mobile_XAXIS-XM-MRT-D_Mai 2016</v>
      </c>
      <c r="AF1055" s="20" t="s">
        <v>416</v>
      </c>
      <c r="AG1055" s="20" t="str">
        <f t="shared" si="216"/>
        <v>Xaxis Mobile</v>
      </c>
      <c r="AH1055" s="20" t="s">
        <v>420</v>
      </c>
      <c r="AI1055" s="21">
        <f t="shared" si="222"/>
        <v>26.000177701671202</v>
      </c>
      <c r="AJ1055" s="21">
        <f t="shared" si="223"/>
        <v>3218.9</v>
      </c>
      <c r="AK1055" s="22">
        <f t="shared" si="224"/>
        <v>123803</v>
      </c>
      <c r="AL1055" s="20" t="s">
        <v>689</v>
      </c>
      <c r="AM1055" s="20">
        <f>$AJ1055*VLOOKUP($AL1055,Sheet2!$C$1:$D$66,2,FALSE)</f>
        <v>997.85900000000004</v>
      </c>
    </row>
    <row r="1056" spans="1:39" x14ac:dyDescent="0.25">
      <c r="A1056" s="1">
        <v>42527</v>
      </c>
      <c r="B1056" s="2">
        <v>18844</v>
      </c>
      <c r="C1056" s="3">
        <v>0</v>
      </c>
      <c r="D1056" s="4">
        <v>8</v>
      </c>
      <c r="E1056" s="5" t="s">
        <v>45</v>
      </c>
      <c r="F1056" s="6">
        <v>368.06</v>
      </c>
      <c r="G1056" s="7" t="s">
        <v>22</v>
      </c>
      <c r="H1056" s="8" t="s">
        <v>23</v>
      </c>
      <c r="I1056" s="9">
        <v>95.364000000000004</v>
      </c>
      <c r="J1056" s="6">
        <v>0</v>
      </c>
      <c r="K1056" s="6">
        <v>198.35</v>
      </c>
      <c r="L1056" s="6">
        <v>2479.4499999999998</v>
      </c>
      <c r="M1056" s="6">
        <v>2677.8</v>
      </c>
      <c r="N1056" s="10" t="s">
        <v>29</v>
      </c>
      <c r="O1056" s="10" t="s">
        <v>161</v>
      </c>
      <c r="P1056" s="11" t="s">
        <v>32</v>
      </c>
      <c r="Q1056" s="11" t="s">
        <v>37</v>
      </c>
      <c r="R1056" s="1">
        <v>42370</v>
      </c>
      <c r="S1056" s="1">
        <v>42593</v>
      </c>
      <c r="T1056" s="12" t="s">
        <v>25</v>
      </c>
      <c r="U1056" s="13" t="s">
        <v>248</v>
      </c>
      <c r="V1056" s="13" t="s">
        <v>136</v>
      </c>
      <c r="W1056" t="s">
        <v>190</v>
      </c>
      <c r="X1056" s="16" t="str">
        <f t="shared" si="211"/>
        <v xml:space="preserve">Mediacom (Switzerland) - CHE - Credit Suisse - 2016_Invest_2._Flight_2016 - </v>
      </c>
      <c r="Y1056" s="17" t="s">
        <v>410</v>
      </c>
      <c r="Z1056" s="16" t="str">
        <f t="shared" si="212"/>
        <v>Mediacom (Switzerland)</v>
      </c>
      <c r="AA1056" s="16" t="str">
        <f t="shared" si="213"/>
        <v>Mediacom (Switzerland) - CHE - Credit Suisse</v>
      </c>
      <c r="AB1056" s="16" t="str">
        <f t="shared" si="214"/>
        <v>Xaxis Mobile_XAXIS-XM-MRT-F</v>
      </c>
      <c r="AC1056" s="16" t="str">
        <f>VLOOKUP($U1056,Sheet3!$A$1:$D$438,3,FALSE)</f>
        <v>28.03.2016</v>
      </c>
      <c r="AD1056" s="16" t="str">
        <f>VLOOKUP($U1056,Sheet3!$A$1:$D$438,4,FALSE)</f>
        <v>08.05.2016</v>
      </c>
      <c r="AE1056" s="20" t="str">
        <f t="shared" si="215"/>
        <v>Xaxis Mobile_XAXIS-XM-MRT-F_Mai 2016</v>
      </c>
      <c r="AF1056" s="20" t="s">
        <v>416</v>
      </c>
      <c r="AG1056" s="20" t="str">
        <f t="shared" si="216"/>
        <v>Xaxis Mobile</v>
      </c>
      <c r="AH1056" s="20" t="s">
        <v>420</v>
      </c>
      <c r="AI1056" s="21">
        <f t="shared" si="222"/>
        <v>25.999853194077428</v>
      </c>
      <c r="AJ1056" s="21">
        <f t="shared" si="223"/>
        <v>2479.4499999999998</v>
      </c>
      <c r="AK1056" s="22">
        <f t="shared" si="224"/>
        <v>95364</v>
      </c>
      <c r="AL1056" s="20" t="s">
        <v>689</v>
      </c>
      <c r="AM1056" s="20">
        <f>$AJ1056*VLOOKUP($AL1056,Sheet2!$C$1:$D$66,2,FALSE)</f>
        <v>768.62949999999989</v>
      </c>
    </row>
    <row r="1057" spans="1:39" x14ac:dyDescent="0.25">
      <c r="A1057" s="1">
        <v>42527</v>
      </c>
      <c r="B1057" s="2">
        <v>18844</v>
      </c>
      <c r="C1057" s="3">
        <v>0</v>
      </c>
      <c r="D1057" s="4">
        <v>9</v>
      </c>
      <c r="E1057" s="5" t="s">
        <v>46</v>
      </c>
      <c r="F1057" s="6">
        <v>154.01</v>
      </c>
      <c r="G1057" s="7" t="s">
        <v>22</v>
      </c>
      <c r="H1057" s="8" t="s">
        <v>23</v>
      </c>
      <c r="I1057" s="9">
        <v>15.988</v>
      </c>
      <c r="J1057" s="6">
        <v>0</v>
      </c>
      <c r="K1057" s="6">
        <v>33.25</v>
      </c>
      <c r="L1057" s="6">
        <v>415.7</v>
      </c>
      <c r="M1057" s="6">
        <v>448.95</v>
      </c>
      <c r="N1057" s="10" t="s">
        <v>29</v>
      </c>
      <c r="O1057" s="10" t="s">
        <v>161</v>
      </c>
      <c r="P1057" s="11" t="s">
        <v>32</v>
      </c>
      <c r="Q1057" s="11" t="s">
        <v>37</v>
      </c>
      <c r="R1057" s="1">
        <v>42370</v>
      </c>
      <c r="S1057" s="1">
        <v>42593</v>
      </c>
      <c r="T1057" s="12" t="s">
        <v>25</v>
      </c>
      <c r="U1057" s="13" t="s">
        <v>248</v>
      </c>
      <c r="V1057" s="13" t="s">
        <v>136</v>
      </c>
      <c r="W1057" t="s">
        <v>190</v>
      </c>
      <c r="X1057" s="16" t="str">
        <f t="shared" si="211"/>
        <v xml:space="preserve">Mediacom (Switzerland) - CHE - Credit Suisse - 2016_Invest_2._Flight_2016 - </v>
      </c>
      <c r="Y1057" s="17" t="s">
        <v>410</v>
      </c>
      <c r="Z1057" s="16" t="str">
        <f t="shared" si="212"/>
        <v>Mediacom (Switzerland)</v>
      </c>
      <c r="AA1057" s="16" t="str">
        <f t="shared" si="213"/>
        <v>Mediacom (Switzerland) - CHE - Credit Suisse</v>
      </c>
      <c r="AB1057" s="16" t="str">
        <f t="shared" si="214"/>
        <v>Xaxis Mobile_XAXIS-XM-MRT-I</v>
      </c>
      <c r="AC1057" s="16" t="str">
        <f>VLOOKUP($U1057,Sheet3!$A$1:$D$438,3,FALSE)</f>
        <v>28.03.2016</v>
      </c>
      <c r="AD1057" s="16" t="str">
        <f>VLOOKUP($U1057,Sheet3!$A$1:$D$438,4,FALSE)</f>
        <v>08.05.2016</v>
      </c>
      <c r="AE1057" s="20" t="str">
        <f t="shared" si="215"/>
        <v>Xaxis Mobile_XAXIS-XM-MRT-I_Mai 2016</v>
      </c>
      <c r="AF1057" s="20" t="s">
        <v>416</v>
      </c>
      <c r="AG1057" s="20" t="str">
        <f t="shared" si="216"/>
        <v>Xaxis Mobile</v>
      </c>
      <c r="AH1057" s="20" t="s">
        <v>420</v>
      </c>
      <c r="AI1057" s="21">
        <f t="shared" si="222"/>
        <v>26.000750562922192</v>
      </c>
      <c r="AJ1057" s="21">
        <f t="shared" si="223"/>
        <v>415.7</v>
      </c>
      <c r="AK1057" s="22">
        <f t="shared" si="224"/>
        <v>15988</v>
      </c>
      <c r="AL1057" s="20" t="s">
        <v>689</v>
      </c>
      <c r="AM1057" s="20">
        <f>$AJ1057*VLOOKUP($AL1057,Sheet2!$C$1:$D$66,2,FALSE)</f>
        <v>128.86699999999999</v>
      </c>
    </row>
    <row r="1058" spans="1:39" x14ac:dyDescent="0.25">
      <c r="A1058" s="1">
        <v>42527</v>
      </c>
      <c r="B1058" s="2">
        <v>18844</v>
      </c>
      <c r="C1058" s="3">
        <v>0</v>
      </c>
      <c r="D1058" s="4">
        <v>10</v>
      </c>
      <c r="E1058" s="5" t="s">
        <v>72</v>
      </c>
      <c r="F1058" s="6">
        <v>8651.6200000000008</v>
      </c>
      <c r="G1058" s="7" t="s">
        <v>22</v>
      </c>
      <c r="H1058" s="8" t="s">
        <v>23</v>
      </c>
      <c r="I1058" s="9">
        <v>511.779</v>
      </c>
      <c r="J1058" s="6">
        <v>0</v>
      </c>
      <c r="K1058" s="6">
        <v>1187.3499999999999</v>
      </c>
      <c r="L1058" s="6">
        <v>14841.6</v>
      </c>
      <c r="M1058" s="6">
        <v>16028.95</v>
      </c>
      <c r="N1058" s="10" t="s">
        <v>29</v>
      </c>
      <c r="O1058" s="10" t="s">
        <v>161</v>
      </c>
      <c r="P1058" s="11" t="s">
        <v>32</v>
      </c>
      <c r="Q1058" s="11" t="s">
        <v>73</v>
      </c>
      <c r="R1058" s="1">
        <v>42370</v>
      </c>
      <c r="S1058" s="1">
        <v>42593</v>
      </c>
      <c r="T1058" s="12" t="s">
        <v>25</v>
      </c>
      <c r="U1058" s="13" t="s">
        <v>248</v>
      </c>
      <c r="V1058" s="13" t="s">
        <v>136</v>
      </c>
      <c r="W1058" t="s">
        <v>190</v>
      </c>
      <c r="X1058" s="16" t="str">
        <f t="shared" si="211"/>
        <v xml:space="preserve">Mediacom (Switzerland) - CHE - Credit Suisse - 2016_Invest_2._Flight_2016 - </v>
      </c>
      <c r="Y1058" s="17" t="s">
        <v>410</v>
      </c>
      <c r="Z1058" s="16" t="str">
        <f t="shared" si="212"/>
        <v>Mediacom (Switzerland)</v>
      </c>
      <c r="AA1058" s="16" t="str">
        <f t="shared" si="213"/>
        <v>Mediacom (Switzerland) - CHE - Credit Suisse</v>
      </c>
      <c r="AB1058" s="16" t="str">
        <f t="shared" si="214"/>
        <v>Xaxis TV_XAXIS-XT-ROLLS-D</v>
      </c>
      <c r="AC1058" s="16" t="str">
        <f>VLOOKUP($U1058,Sheet3!$A$1:$D$438,3,FALSE)</f>
        <v>28.03.2016</v>
      </c>
      <c r="AD1058" s="16" t="str">
        <f>VLOOKUP($U1058,Sheet3!$A$1:$D$438,4,FALSE)</f>
        <v>08.05.2016</v>
      </c>
      <c r="AE1058" s="20" t="str">
        <f t="shared" si="215"/>
        <v>Xaxis TV_XAXIS-XT-ROLLS-D_Mai 2016</v>
      </c>
      <c r="AF1058" s="20" t="s">
        <v>816</v>
      </c>
      <c r="AG1058" s="20" t="str">
        <f t="shared" si="216"/>
        <v>Xaxis TV</v>
      </c>
      <c r="AH1058" s="20" t="s">
        <v>420</v>
      </c>
      <c r="AI1058" s="21">
        <f t="shared" si="222"/>
        <v>29.00001758571571</v>
      </c>
      <c r="AJ1058" s="21">
        <f t="shared" si="223"/>
        <v>14841.6</v>
      </c>
      <c r="AK1058" s="22">
        <f t="shared" si="224"/>
        <v>511779</v>
      </c>
      <c r="AL1058" s="20" t="s">
        <v>691</v>
      </c>
      <c r="AM1058" s="20">
        <f>$AJ1058*VLOOKUP($AL1058,Sheet2!$C$1:$D$66,2,FALSE)</f>
        <v>7272.384</v>
      </c>
    </row>
    <row r="1059" spans="1:39" x14ac:dyDescent="0.25">
      <c r="A1059" s="1">
        <v>42527</v>
      </c>
      <c r="B1059" s="2">
        <v>18844</v>
      </c>
      <c r="C1059" s="3">
        <v>0</v>
      </c>
      <c r="D1059" s="4">
        <v>11</v>
      </c>
      <c r="E1059" s="5" t="s">
        <v>76</v>
      </c>
      <c r="F1059" s="6">
        <v>2582.77</v>
      </c>
      <c r="G1059" s="7" t="s">
        <v>22</v>
      </c>
      <c r="H1059" s="8" t="s">
        <v>23</v>
      </c>
      <c r="I1059" s="9">
        <v>159.654</v>
      </c>
      <c r="J1059" s="6">
        <v>0</v>
      </c>
      <c r="K1059" s="6">
        <v>370.4</v>
      </c>
      <c r="L1059" s="6">
        <v>4629.95</v>
      </c>
      <c r="M1059" s="6">
        <v>5000.3500000000004</v>
      </c>
      <c r="N1059" s="10" t="s">
        <v>29</v>
      </c>
      <c r="O1059" s="10" t="s">
        <v>161</v>
      </c>
      <c r="P1059" s="11" t="s">
        <v>32</v>
      </c>
      <c r="Q1059" s="11" t="s">
        <v>73</v>
      </c>
      <c r="R1059" s="1">
        <v>42370</v>
      </c>
      <c r="S1059" s="1">
        <v>42593</v>
      </c>
      <c r="T1059" s="12" t="s">
        <v>25</v>
      </c>
      <c r="U1059" s="13" t="s">
        <v>248</v>
      </c>
      <c r="V1059" s="13" t="s">
        <v>136</v>
      </c>
      <c r="W1059" t="s">
        <v>190</v>
      </c>
      <c r="X1059" s="16" t="str">
        <f t="shared" si="211"/>
        <v xml:space="preserve">Mediacom (Switzerland) - CHE - Credit Suisse - 2016_Invest_2._Flight_2016 - </v>
      </c>
      <c r="Y1059" s="17" t="s">
        <v>410</v>
      </c>
      <c r="Z1059" s="16" t="str">
        <f t="shared" si="212"/>
        <v>Mediacom (Switzerland)</v>
      </c>
      <c r="AA1059" s="16" t="str">
        <f t="shared" si="213"/>
        <v>Mediacom (Switzerland) - CHE - Credit Suisse</v>
      </c>
      <c r="AB1059" s="16" t="str">
        <f t="shared" si="214"/>
        <v>Xaxis TV_XAXIS-XT-ROLLS-F</v>
      </c>
      <c r="AC1059" s="16" t="str">
        <f>VLOOKUP($U1059,Sheet3!$A$1:$D$438,3,FALSE)</f>
        <v>28.03.2016</v>
      </c>
      <c r="AD1059" s="16" t="str">
        <f>VLOOKUP($U1059,Sheet3!$A$1:$D$438,4,FALSE)</f>
        <v>08.05.2016</v>
      </c>
      <c r="AE1059" s="20" t="str">
        <f t="shared" si="215"/>
        <v>Xaxis TV_XAXIS-XT-ROLLS-F_Mai 2016</v>
      </c>
      <c r="AF1059" s="20" t="s">
        <v>816</v>
      </c>
      <c r="AG1059" s="20" t="str">
        <f t="shared" si="216"/>
        <v>Xaxis TV</v>
      </c>
      <c r="AH1059" s="20" t="s">
        <v>420</v>
      </c>
      <c r="AI1059" s="21">
        <f t="shared" si="222"/>
        <v>28.999899783281347</v>
      </c>
      <c r="AJ1059" s="21">
        <f t="shared" si="223"/>
        <v>4629.95</v>
      </c>
      <c r="AK1059" s="22">
        <f t="shared" si="224"/>
        <v>159654</v>
      </c>
      <c r="AL1059" s="20" t="s">
        <v>691</v>
      </c>
      <c r="AM1059" s="20">
        <f>$AJ1059*VLOOKUP($AL1059,Sheet2!$C$1:$D$66,2,FALSE)</f>
        <v>2268.6754999999998</v>
      </c>
    </row>
    <row r="1060" spans="1:39" x14ac:dyDescent="0.25">
      <c r="A1060" s="1">
        <v>42527</v>
      </c>
      <c r="B1060" s="2">
        <v>18844</v>
      </c>
      <c r="C1060" s="3">
        <v>0</v>
      </c>
      <c r="D1060" s="4">
        <v>12</v>
      </c>
      <c r="E1060" s="5" t="s">
        <v>77</v>
      </c>
      <c r="F1060" s="6">
        <v>416.99</v>
      </c>
      <c r="G1060" s="7" t="s">
        <v>22</v>
      </c>
      <c r="H1060" s="8" t="s">
        <v>23</v>
      </c>
      <c r="I1060" s="9">
        <v>25.544</v>
      </c>
      <c r="J1060" s="6">
        <v>0</v>
      </c>
      <c r="K1060" s="6">
        <v>59.25</v>
      </c>
      <c r="L1060" s="6">
        <v>740.8</v>
      </c>
      <c r="M1060" s="6">
        <v>800.05</v>
      </c>
      <c r="N1060" s="10" t="s">
        <v>29</v>
      </c>
      <c r="O1060" s="10" t="s">
        <v>161</v>
      </c>
      <c r="P1060" s="11" t="s">
        <v>32</v>
      </c>
      <c r="Q1060" s="11" t="s">
        <v>73</v>
      </c>
      <c r="R1060" s="1">
        <v>42370</v>
      </c>
      <c r="S1060" s="1">
        <v>42593</v>
      </c>
      <c r="T1060" s="12" t="s">
        <v>25</v>
      </c>
      <c r="U1060" s="13" t="s">
        <v>248</v>
      </c>
      <c r="V1060" s="13" t="s">
        <v>136</v>
      </c>
      <c r="W1060" t="s">
        <v>190</v>
      </c>
      <c r="X1060" s="16" t="str">
        <f t="shared" si="211"/>
        <v xml:space="preserve">Mediacom (Switzerland) - CHE - Credit Suisse - 2016_Invest_2._Flight_2016 - </v>
      </c>
      <c r="Y1060" s="17" t="s">
        <v>410</v>
      </c>
      <c r="Z1060" s="16" t="str">
        <f t="shared" si="212"/>
        <v>Mediacom (Switzerland)</v>
      </c>
      <c r="AA1060" s="16" t="str">
        <f t="shared" si="213"/>
        <v>Mediacom (Switzerland) - CHE - Credit Suisse</v>
      </c>
      <c r="AB1060" s="16" t="str">
        <f t="shared" si="214"/>
        <v>Xaxis TV_XAXIS-XT-ROLLS-I</v>
      </c>
      <c r="AC1060" s="16" t="str">
        <f>VLOOKUP($U1060,Sheet3!$A$1:$D$438,3,FALSE)</f>
        <v>28.03.2016</v>
      </c>
      <c r="AD1060" s="16" t="str">
        <f>VLOOKUP($U1060,Sheet3!$A$1:$D$438,4,FALSE)</f>
        <v>08.05.2016</v>
      </c>
      <c r="AE1060" s="20" t="str">
        <f t="shared" si="215"/>
        <v>Xaxis TV_XAXIS-XT-ROLLS-I_Mai 2016</v>
      </c>
      <c r="AF1060" s="20" t="s">
        <v>816</v>
      </c>
      <c r="AG1060" s="20" t="str">
        <f t="shared" si="216"/>
        <v>Xaxis TV</v>
      </c>
      <c r="AH1060" s="20" t="s">
        <v>420</v>
      </c>
      <c r="AI1060" s="21">
        <f t="shared" si="222"/>
        <v>29.000939555277167</v>
      </c>
      <c r="AJ1060" s="21">
        <f t="shared" si="223"/>
        <v>740.8</v>
      </c>
      <c r="AK1060" s="22">
        <f t="shared" si="224"/>
        <v>25544</v>
      </c>
      <c r="AL1060" s="20" t="s">
        <v>691</v>
      </c>
      <c r="AM1060" s="20">
        <f>$AJ1060*VLOOKUP($AL1060,Sheet2!$C$1:$D$66,2,FALSE)</f>
        <v>362.99199999999996</v>
      </c>
    </row>
    <row r="1061" spans="1:39" x14ac:dyDescent="0.25">
      <c r="A1061" s="1">
        <v>42527</v>
      </c>
      <c r="B1061" s="2">
        <v>18844</v>
      </c>
      <c r="C1061" s="3">
        <v>0</v>
      </c>
      <c r="D1061" s="4">
        <v>4</v>
      </c>
      <c r="E1061" s="5" t="s">
        <v>53</v>
      </c>
      <c r="F1061" s="6">
        <v>555.85</v>
      </c>
      <c r="G1061" s="7" t="s">
        <v>22</v>
      </c>
      <c r="H1061" s="8" t="s">
        <v>23</v>
      </c>
      <c r="I1061" s="9">
        <v>87.308000000000007</v>
      </c>
      <c r="J1061" s="6">
        <v>0</v>
      </c>
      <c r="K1061" s="6">
        <v>132.69999999999999</v>
      </c>
      <c r="L1061" s="6">
        <v>1658.85</v>
      </c>
      <c r="M1061" s="6">
        <v>1791.55</v>
      </c>
      <c r="N1061" s="10" t="s">
        <v>29</v>
      </c>
      <c r="O1061" s="10" t="s">
        <v>161</v>
      </c>
      <c r="P1061" s="11" t="s">
        <v>32</v>
      </c>
      <c r="Q1061" s="11" t="s">
        <v>52</v>
      </c>
      <c r="R1061" s="1">
        <v>42370</v>
      </c>
      <c r="S1061" s="1">
        <v>42593</v>
      </c>
      <c r="T1061" s="12" t="s">
        <v>25</v>
      </c>
      <c r="U1061" s="13" t="s">
        <v>248</v>
      </c>
      <c r="V1061" s="13" t="s">
        <v>136</v>
      </c>
      <c r="W1061" t="s">
        <v>190</v>
      </c>
      <c r="X1061" s="16" t="str">
        <f t="shared" si="211"/>
        <v xml:space="preserve">Mediacom (Switzerland) - CHE - Credit Suisse - 2016_Invest_2._Flight_2016 - </v>
      </c>
      <c r="Y1061" s="17" t="s">
        <v>410</v>
      </c>
      <c r="Z1061" s="16" t="str">
        <f t="shared" si="212"/>
        <v>Mediacom (Switzerland)</v>
      </c>
      <c r="AA1061" s="16" t="str">
        <f t="shared" si="213"/>
        <v>Mediacom (Switzerland) - CHE - Credit Suisse</v>
      </c>
      <c r="AB1061" s="16" t="str">
        <f t="shared" si="214"/>
        <v>Xaxis Premium_XAXIS-XP-HP-D</v>
      </c>
      <c r="AC1061" s="16" t="str">
        <f>VLOOKUP($U1061,Sheet3!$A$1:$D$438,3,FALSE)</f>
        <v>28.03.2016</v>
      </c>
      <c r="AD1061" s="16" t="str">
        <f>VLOOKUP($U1061,Sheet3!$A$1:$D$438,4,FALSE)</f>
        <v>08.05.2016</v>
      </c>
      <c r="AE1061" s="20" t="str">
        <f t="shared" si="215"/>
        <v>Xaxis Premium_XAXIS-XP-HP-D_Mai 2016</v>
      </c>
      <c r="AF1061" s="20" t="s">
        <v>415</v>
      </c>
      <c r="AG1061" s="20" t="str">
        <f t="shared" si="216"/>
        <v>Xaxis Premium</v>
      </c>
      <c r="AH1061" s="20" t="s">
        <v>420</v>
      </c>
      <c r="AI1061" s="21">
        <f t="shared" si="222"/>
        <v>18.999977092591745</v>
      </c>
      <c r="AJ1061" s="21">
        <f t="shared" si="223"/>
        <v>1658.85</v>
      </c>
      <c r="AK1061" s="22">
        <f t="shared" si="224"/>
        <v>87308</v>
      </c>
      <c r="AL1061" s="20" t="s">
        <v>686</v>
      </c>
      <c r="AM1061" s="20">
        <f>$AJ1061*VLOOKUP($AL1061,Sheet2!$C$1:$D$66,2,FALSE)</f>
        <v>714.15313392819087</v>
      </c>
    </row>
    <row r="1062" spans="1:39" x14ac:dyDescent="0.25">
      <c r="A1062" s="1">
        <v>42527</v>
      </c>
      <c r="B1062" s="2">
        <v>18844</v>
      </c>
      <c r="C1062" s="3">
        <v>0</v>
      </c>
      <c r="D1062" s="4">
        <v>5</v>
      </c>
      <c r="E1062" s="5" t="s">
        <v>59</v>
      </c>
      <c r="F1062" s="6">
        <v>497.37</v>
      </c>
      <c r="G1062" s="7" t="s">
        <v>22</v>
      </c>
      <c r="H1062" s="8" t="s">
        <v>23</v>
      </c>
      <c r="I1062" s="9">
        <v>85.997</v>
      </c>
      <c r="J1062" s="6">
        <v>0</v>
      </c>
      <c r="K1062" s="6">
        <v>130.69999999999999</v>
      </c>
      <c r="L1062" s="6">
        <v>1633.95</v>
      </c>
      <c r="M1062" s="6">
        <v>1764.65</v>
      </c>
      <c r="N1062" s="10" t="s">
        <v>29</v>
      </c>
      <c r="O1062" s="10" t="s">
        <v>161</v>
      </c>
      <c r="P1062" s="11" t="s">
        <v>32</v>
      </c>
      <c r="Q1062" s="11" t="s">
        <v>52</v>
      </c>
      <c r="R1062" s="1">
        <v>42370</v>
      </c>
      <c r="S1062" s="1">
        <v>42593</v>
      </c>
      <c r="T1062" s="12" t="s">
        <v>25</v>
      </c>
      <c r="U1062" s="13" t="s">
        <v>248</v>
      </c>
      <c r="V1062" s="13" t="s">
        <v>136</v>
      </c>
      <c r="W1062" t="s">
        <v>190</v>
      </c>
      <c r="X1062" s="16" t="str">
        <f t="shared" si="211"/>
        <v xml:space="preserve">Mediacom (Switzerland) - CHE - Credit Suisse - 2016_Invest_2._Flight_2016 - </v>
      </c>
      <c r="Y1062" s="17" t="s">
        <v>410</v>
      </c>
      <c r="Z1062" s="16" t="str">
        <f t="shared" si="212"/>
        <v>Mediacom (Switzerland)</v>
      </c>
      <c r="AA1062" s="16" t="str">
        <f t="shared" si="213"/>
        <v>Mediacom (Switzerland) - CHE - Credit Suisse</v>
      </c>
      <c r="AB1062" s="16" t="str">
        <f t="shared" si="214"/>
        <v>Xaxis Premium_XAXIS-XP-HP-F</v>
      </c>
      <c r="AC1062" s="16" t="str">
        <f>VLOOKUP($U1062,Sheet3!$A$1:$D$438,3,FALSE)</f>
        <v>28.03.2016</v>
      </c>
      <c r="AD1062" s="16" t="str">
        <f>VLOOKUP($U1062,Sheet3!$A$1:$D$438,4,FALSE)</f>
        <v>08.05.2016</v>
      </c>
      <c r="AE1062" s="20" t="str">
        <f t="shared" si="215"/>
        <v>Xaxis Premium_XAXIS-XP-HP-F_Mai 2016</v>
      </c>
      <c r="AF1062" s="20" t="s">
        <v>415</v>
      </c>
      <c r="AG1062" s="20" t="str">
        <f t="shared" si="216"/>
        <v>Xaxis Premium</v>
      </c>
      <c r="AH1062" s="20" t="s">
        <v>420</v>
      </c>
      <c r="AI1062" s="21">
        <f t="shared" si="222"/>
        <v>19.000081398188311</v>
      </c>
      <c r="AJ1062" s="21">
        <f t="shared" si="223"/>
        <v>1633.95</v>
      </c>
      <c r="AK1062" s="22">
        <f t="shared" si="224"/>
        <v>85997</v>
      </c>
      <c r="AL1062" s="20" t="s">
        <v>686</v>
      </c>
      <c r="AM1062" s="20">
        <f>$AJ1062*VLOOKUP($AL1062,Sheet2!$C$1:$D$66,2,FALSE)</f>
        <v>703.43341060491764</v>
      </c>
    </row>
    <row r="1063" spans="1:39" x14ac:dyDescent="0.25">
      <c r="A1063" s="1">
        <v>42527</v>
      </c>
      <c r="B1063" s="2">
        <v>18844</v>
      </c>
      <c r="C1063" s="3">
        <v>0</v>
      </c>
      <c r="D1063" s="4">
        <v>6</v>
      </c>
      <c r="E1063" s="5" t="s">
        <v>60</v>
      </c>
      <c r="F1063" s="6">
        <v>47.65</v>
      </c>
      <c r="G1063" s="7" t="s">
        <v>22</v>
      </c>
      <c r="H1063" s="8" t="s">
        <v>23</v>
      </c>
      <c r="I1063" s="9">
        <v>7.05</v>
      </c>
      <c r="J1063" s="6">
        <v>0</v>
      </c>
      <c r="K1063" s="6">
        <v>10.7</v>
      </c>
      <c r="L1063" s="6">
        <v>133.94999999999999</v>
      </c>
      <c r="M1063" s="6">
        <v>144.65</v>
      </c>
      <c r="N1063" s="10" t="s">
        <v>29</v>
      </c>
      <c r="O1063" s="10" t="s">
        <v>161</v>
      </c>
      <c r="P1063" s="11" t="s">
        <v>32</v>
      </c>
      <c r="Q1063" s="11" t="s">
        <v>52</v>
      </c>
      <c r="R1063" s="1">
        <v>42370</v>
      </c>
      <c r="S1063" s="1">
        <v>42593</v>
      </c>
      <c r="T1063" s="12" t="s">
        <v>25</v>
      </c>
      <c r="U1063" s="13" t="s">
        <v>248</v>
      </c>
      <c r="V1063" s="13" t="s">
        <v>136</v>
      </c>
      <c r="W1063" t="s">
        <v>190</v>
      </c>
      <c r="X1063" s="16" t="str">
        <f t="shared" si="211"/>
        <v xml:space="preserve">Mediacom (Switzerland) - CHE - Credit Suisse - 2016_Invest_2._Flight_2016 - </v>
      </c>
      <c r="Y1063" s="17" t="s">
        <v>410</v>
      </c>
      <c r="Z1063" s="16" t="str">
        <f t="shared" si="212"/>
        <v>Mediacom (Switzerland)</v>
      </c>
      <c r="AA1063" s="16" t="str">
        <f t="shared" si="213"/>
        <v>Mediacom (Switzerland) - CHE - Credit Suisse</v>
      </c>
      <c r="AB1063" s="16" t="str">
        <f t="shared" si="214"/>
        <v>Xaxis Premium_XAXIS-XP-HP-I</v>
      </c>
      <c r="AC1063" s="16" t="str">
        <f>VLOOKUP($U1063,Sheet3!$A$1:$D$438,3,FALSE)</f>
        <v>28.03.2016</v>
      </c>
      <c r="AD1063" s="16" t="str">
        <f>VLOOKUP($U1063,Sheet3!$A$1:$D$438,4,FALSE)</f>
        <v>08.05.2016</v>
      </c>
      <c r="AE1063" s="20" t="str">
        <f t="shared" si="215"/>
        <v>Xaxis Premium_XAXIS-XP-HP-I_Mai 2016</v>
      </c>
      <c r="AF1063" s="20" t="s">
        <v>415</v>
      </c>
      <c r="AG1063" s="20" t="str">
        <f t="shared" si="216"/>
        <v>Xaxis Premium</v>
      </c>
      <c r="AH1063" s="20" t="s">
        <v>420</v>
      </c>
      <c r="AI1063" s="21">
        <f t="shared" si="222"/>
        <v>19</v>
      </c>
      <c r="AJ1063" s="21">
        <f t="shared" si="223"/>
        <v>133.94999999999999</v>
      </c>
      <c r="AK1063" s="22">
        <f t="shared" si="224"/>
        <v>7050</v>
      </c>
      <c r="AL1063" s="20" t="s">
        <v>686</v>
      </c>
      <c r="AM1063" s="20">
        <f>$AJ1063*VLOOKUP($AL1063,Sheet2!$C$1:$D$66,2,FALSE)</f>
        <v>57.666945347488415</v>
      </c>
    </row>
    <row r="1064" spans="1:39" x14ac:dyDescent="0.25">
      <c r="A1064" s="1">
        <v>42527</v>
      </c>
      <c r="B1064" s="2">
        <v>18844</v>
      </c>
      <c r="C1064" s="3">
        <v>0</v>
      </c>
      <c r="D1064" s="4">
        <v>1</v>
      </c>
      <c r="E1064" s="5" t="s">
        <v>65</v>
      </c>
      <c r="F1064" s="6">
        <v>600.39</v>
      </c>
      <c r="G1064" s="7" t="s">
        <v>22</v>
      </c>
      <c r="H1064" s="8" t="s">
        <v>23</v>
      </c>
      <c r="I1064" s="9">
        <v>81.001000000000005</v>
      </c>
      <c r="J1064" s="6">
        <v>0</v>
      </c>
      <c r="K1064" s="6">
        <v>155.5</v>
      </c>
      <c r="L1064" s="6">
        <v>1944</v>
      </c>
      <c r="M1064" s="6">
        <v>2099.5</v>
      </c>
      <c r="N1064" s="10" t="s">
        <v>29</v>
      </c>
      <c r="O1064" s="10" t="s">
        <v>161</v>
      </c>
      <c r="P1064" s="11" t="s">
        <v>32</v>
      </c>
      <c r="Q1064" s="11" t="s">
        <v>52</v>
      </c>
      <c r="R1064" s="1">
        <v>42370</v>
      </c>
      <c r="S1064" s="1">
        <v>42593</v>
      </c>
      <c r="T1064" s="12" t="s">
        <v>25</v>
      </c>
      <c r="U1064" s="13" t="s">
        <v>248</v>
      </c>
      <c r="V1064" s="13" t="s">
        <v>136</v>
      </c>
      <c r="W1064" t="s">
        <v>190</v>
      </c>
      <c r="X1064" s="16" t="str">
        <f t="shared" si="211"/>
        <v xml:space="preserve">Mediacom (Switzerland) - CHE - Credit Suisse - 2016_Invest_2._Flight_2016 - </v>
      </c>
      <c r="Y1064" s="17" t="s">
        <v>410</v>
      </c>
      <c r="Z1064" s="16" t="str">
        <f t="shared" si="212"/>
        <v>Mediacom (Switzerland)</v>
      </c>
      <c r="AA1064" s="16" t="str">
        <f t="shared" si="213"/>
        <v>Mediacom (Switzerland) - CHE - Credit Suisse</v>
      </c>
      <c r="AB1064" s="16" t="str">
        <f t="shared" si="214"/>
        <v>Xaxis Premium_XAXIS-XP-WB-D</v>
      </c>
      <c r="AC1064" s="16" t="str">
        <f>VLOOKUP($U1064,Sheet3!$A$1:$D$438,3,FALSE)</f>
        <v>28.03.2016</v>
      </c>
      <c r="AD1064" s="16" t="str">
        <f>VLOOKUP($U1064,Sheet3!$A$1:$D$438,4,FALSE)</f>
        <v>08.05.2016</v>
      </c>
      <c r="AE1064" s="20" t="str">
        <f t="shared" si="215"/>
        <v>Xaxis Premium_XAXIS-XP-WB-D_Mai 2016</v>
      </c>
      <c r="AF1064" s="20" t="s">
        <v>415</v>
      </c>
      <c r="AG1064" s="20" t="str">
        <f t="shared" si="216"/>
        <v>Xaxis Premium</v>
      </c>
      <c r="AH1064" s="20" t="s">
        <v>420</v>
      </c>
      <c r="AI1064" s="21">
        <f t="shared" si="222"/>
        <v>23.99970370736164</v>
      </c>
      <c r="AJ1064" s="21">
        <f t="shared" si="223"/>
        <v>1944</v>
      </c>
      <c r="AK1064" s="22">
        <f t="shared" si="224"/>
        <v>81001</v>
      </c>
      <c r="AL1064" s="20" t="s">
        <v>687</v>
      </c>
      <c r="AM1064" s="20">
        <f>$AJ1064*VLOOKUP($AL1064,Sheet2!$C$1:$D$66,2,FALSE)</f>
        <v>812.63967723997644</v>
      </c>
    </row>
    <row r="1065" spans="1:39" x14ac:dyDescent="0.25">
      <c r="A1065" s="1">
        <v>42527</v>
      </c>
      <c r="B1065" s="2">
        <v>18844</v>
      </c>
      <c r="C1065" s="3">
        <v>0</v>
      </c>
      <c r="D1065" s="4">
        <v>2</v>
      </c>
      <c r="E1065" s="5" t="s">
        <v>69</v>
      </c>
      <c r="F1065" s="6">
        <v>329.62</v>
      </c>
      <c r="G1065" s="7" t="s">
        <v>22</v>
      </c>
      <c r="H1065" s="8" t="s">
        <v>23</v>
      </c>
      <c r="I1065" s="9">
        <v>54.798000000000002</v>
      </c>
      <c r="J1065" s="6">
        <v>0</v>
      </c>
      <c r="K1065" s="6">
        <v>105.2</v>
      </c>
      <c r="L1065" s="6">
        <v>1315.15</v>
      </c>
      <c r="M1065" s="6">
        <v>1420.35</v>
      </c>
      <c r="N1065" s="10" t="s">
        <v>29</v>
      </c>
      <c r="O1065" s="10" t="s">
        <v>161</v>
      </c>
      <c r="P1065" s="11" t="s">
        <v>32</v>
      </c>
      <c r="Q1065" s="11" t="s">
        <v>52</v>
      </c>
      <c r="R1065" s="1">
        <v>42370</v>
      </c>
      <c r="S1065" s="1">
        <v>42593</v>
      </c>
      <c r="T1065" s="12" t="s">
        <v>25</v>
      </c>
      <c r="U1065" s="13" t="s">
        <v>248</v>
      </c>
      <c r="V1065" s="13" t="s">
        <v>136</v>
      </c>
      <c r="W1065" t="s">
        <v>190</v>
      </c>
      <c r="X1065" s="16" t="str">
        <f t="shared" si="211"/>
        <v xml:space="preserve">Mediacom (Switzerland) - CHE - Credit Suisse - 2016_Invest_2._Flight_2016 - </v>
      </c>
      <c r="Y1065" s="17" t="s">
        <v>410</v>
      </c>
      <c r="Z1065" s="16" t="str">
        <f t="shared" si="212"/>
        <v>Mediacom (Switzerland)</v>
      </c>
      <c r="AA1065" s="16" t="str">
        <f t="shared" si="213"/>
        <v>Mediacom (Switzerland) - CHE - Credit Suisse</v>
      </c>
      <c r="AB1065" s="16" t="str">
        <f t="shared" si="214"/>
        <v>Xaxis Premium_XAXIS-XP-WB-F</v>
      </c>
      <c r="AC1065" s="16" t="str">
        <f>VLOOKUP($U1065,Sheet3!$A$1:$D$438,3,FALSE)</f>
        <v>28.03.2016</v>
      </c>
      <c r="AD1065" s="16" t="str">
        <f>VLOOKUP($U1065,Sheet3!$A$1:$D$438,4,FALSE)</f>
        <v>08.05.2016</v>
      </c>
      <c r="AE1065" s="20" t="str">
        <f t="shared" si="215"/>
        <v>Xaxis Premium_XAXIS-XP-WB-F_Mai 2016</v>
      </c>
      <c r="AF1065" s="20" t="s">
        <v>415</v>
      </c>
      <c r="AG1065" s="20" t="str">
        <f t="shared" si="216"/>
        <v>Xaxis Premium</v>
      </c>
      <c r="AH1065" s="20" t="s">
        <v>420</v>
      </c>
      <c r="AI1065" s="21">
        <f t="shared" si="222"/>
        <v>23.999963502317602</v>
      </c>
      <c r="AJ1065" s="21">
        <f t="shared" si="223"/>
        <v>1315.15</v>
      </c>
      <c r="AK1065" s="22">
        <f t="shared" si="224"/>
        <v>54798</v>
      </c>
      <c r="AL1065" s="20" t="s">
        <v>687</v>
      </c>
      <c r="AM1065" s="20">
        <f>$AJ1065*VLOOKUP($AL1065,Sheet2!$C$1:$D$66,2,FALSE)</f>
        <v>549.76495448670528</v>
      </c>
    </row>
    <row r="1066" spans="1:39" x14ac:dyDescent="0.25">
      <c r="A1066" s="1">
        <v>42527</v>
      </c>
      <c r="B1066" s="2">
        <v>18844</v>
      </c>
      <c r="C1066" s="3">
        <v>0</v>
      </c>
      <c r="D1066" s="4">
        <v>3</v>
      </c>
      <c r="E1066" s="5" t="s">
        <v>70</v>
      </c>
      <c r="F1066" s="6">
        <v>58.05</v>
      </c>
      <c r="G1066" s="7" t="s">
        <v>22</v>
      </c>
      <c r="H1066" s="8" t="s">
        <v>23</v>
      </c>
      <c r="I1066" s="9">
        <v>10.246</v>
      </c>
      <c r="J1066" s="6">
        <v>0</v>
      </c>
      <c r="K1066" s="6">
        <v>19.649999999999999</v>
      </c>
      <c r="L1066" s="6">
        <v>245.9</v>
      </c>
      <c r="M1066" s="6">
        <v>265.55</v>
      </c>
      <c r="N1066" s="10" t="s">
        <v>29</v>
      </c>
      <c r="O1066" s="10" t="s">
        <v>161</v>
      </c>
      <c r="P1066" s="11" t="s">
        <v>32</v>
      </c>
      <c r="Q1066" s="11" t="s">
        <v>52</v>
      </c>
      <c r="R1066" s="1">
        <v>42370</v>
      </c>
      <c r="S1066" s="1">
        <v>42593</v>
      </c>
      <c r="T1066" s="12" t="s">
        <v>25</v>
      </c>
      <c r="U1066" s="13" t="s">
        <v>248</v>
      </c>
      <c r="V1066" s="13" t="s">
        <v>136</v>
      </c>
      <c r="W1066" t="s">
        <v>190</v>
      </c>
      <c r="X1066" s="16" t="str">
        <f t="shared" si="211"/>
        <v xml:space="preserve">Mediacom (Switzerland) - CHE - Credit Suisse - 2016_Invest_2._Flight_2016 - </v>
      </c>
      <c r="Y1066" s="17" t="s">
        <v>410</v>
      </c>
      <c r="Z1066" s="16" t="str">
        <f t="shared" si="212"/>
        <v>Mediacom (Switzerland)</v>
      </c>
      <c r="AA1066" s="16" t="str">
        <f t="shared" si="213"/>
        <v>Mediacom (Switzerland) - CHE - Credit Suisse</v>
      </c>
      <c r="AB1066" s="16" t="str">
        <f t="shared" si="214"/>
        <v>Xaxis Premium_XAXIS-XP-WB-I</v>
      </c>
      <c r="AC1066" s="16" t="str">
        <f>VLOOKUP($U1066,Sheet3!$A$1:$D$438,3,FALSE)</f>
        <v>28.03.2016</v>
      </c>
      <c r="AD1066" s="16" t="str">
        <f>VLOOKUP($U1066,Sheet3!$A$1:$D$438,4,FALSE)</f>
        <v>08.05.2016</v>
      </c>
      <c r="AE1066" s="20" t="str">
        <f t="shared" si="215"/>
        <v>Xaxis Premium_XAXIS-XP-WB-I_Mai 2016</v>
      </c>
      <c r="AF1066" s="20" t="s">
        <v>415</v>
      </c>
      <c r="AG1066" s="20" t="str">
        <f t="shared" si="216"/>
        <v>Xaxis Premium</v>
      </c>
      <c r="AH1066" s="20" t="s">
        <v>420</v>
      </c>
      <c r="AI1066" s="21">
        <f t="shared" si="222"/>
        <v>23.999609603747803</v>
      </c>
      <c r="AJ1066" s="21">
        <f t="shared" si="223"/>
        <v>245.9</v>
      </c>
      <c r="AK1066" s="22">
        <f t="shared" si="224"/>
        <v>10246</v>
      </c>
      <c r="AL1066" s="20" t="s">
        <v>687</v>
      </c>
      <c r="AM1066" s="20">
        <f>$AJ1066*VLOOKUP($AL1066,Sheet2!$C$1:$D$66,2,FALSE)</f>
        <v>102.79223077845175</v>
      </c>
    </row>
    <row r="1067" spans="1:39" x14ac:dyDescent="0.25">
      <c r="A1067" s="1">
        <v>42527</v>
      </c>
      <c r="B1067" s="2">
        <v>18845</v>
      </c>
      <c r="C1067" s="3">
        <v>0</v>
      </c>
      <c r="D1067" s="4">
        <v>1</v>
      </c>
      <c r="E1067" s="5" t="s">
        <v>61</v>
      </c>
      <c r="F1067" s="6">
        <v>1824.37</v>
      </c>
      <c r="G1067" s="7" t="s">
        <v>22</v>
      </c>
      <c r="H1067" s="8" t="s">
        <v>23</v>
      </c>
      <c r="I1067" s="9">
        <v>399.74700000000001</v>
      </c>
      <c r="J1067" s="6">
        <v>0</v>
      </c>
      <c r="K1067" s="6">
        <v>383.75</v>
      </c>
      <c r="L1067" s="6">
        <v>4796.95</v>
      </c>
      <c r="M1067" s="6">
        <v>5180.7</v>
      </c>
      <c r="N1067" s="10" t="s">
        <v>29</v>
      </c>
      <c r="O1067" s="10" t="s">
        <v>161</v>
      </c>
      <c r="P1067" s="11" t="s">
        <v>32</v>
      </c>
      <c r="Q1067" s="11" t="s">
        <v>52</v>
      </c>
      <c r="R1067" s="1">
        <v>42370</v>
      </c>
      <c r="S1067" s="1">
        <v>42593</v>
      </c>
      <c r="T1067" s="12" t="s">
        <v>25</v>
      </c>
      <c r="U1067" s="13" t="s">
        <v>249</v>
      </c>
      <c r="V1067" s="13" t="s">
        <v>136</v>
      </c>
      <c r="W1067" t="s">
        <v>190</v>
      </c>
      <c r="X1067" s="16" t="str">
        <f t="shared" si="211"/>
        <v xml:space="preserve">Mediacom (Switzerland) - CHE - Credit Suisse - 2016_Invest_2._Flight_2016_Retargeting - </v>
      </c>
      <c r="Y1067" s="17" t="s">
        <v>410</v>
      </c>
      <c r="Z1067" s="16" t="str">
        <f t="shared" si="212"/>
        <v>Mediacom (Switzerland)</v>
      </c>
      <c r="AA1067" s="16" t="str">
        <f t="shared" si="213"/>
        <v>Mediacom (Switzerland) - CHE - Credit Suisse</v>
      </c>
      <c r="AB1067" s="16" t="str">
        <f t="shared" si="214"/>
        <v>Xaxis Premium_XAXIS-XP-UAP-D</v>
      </c>
      <c r="AC1067" s="16" t="str">
        <f>VLOOKUP($U1067,Sheet3!$A$1:$D$438,3,FALSE)</f>
        <v>28.03.2016</v>
      </c>
      <c r="AD1067" s="16" t="str">
        <f>VLOOKUP($U1067,Sheet3!$A$1:$D$438,4,FALSE)</f>
        <v>30.06.2016</v>
      </c>
      <c r="AE1067" s="20" t="str">
        <f t="shared" si="215"/>
        <v>Xaxis Premium_XAXIS-XP-UAP-D_Mai 2016</v>
      </c>
      <c r="AF1067" s="20" t="s">
        <v>415</v>
      </c>
      <c r="AG1067" s="20" t="str">
        <f t="shared" si="216"/>
        <v>Xaxis Premium</v>
      </c>
      <c r="AH1067" s="20" t="s">
        <v>420</v>
      </c>
      <c r="AI1067" s="21">
        <f t="shared" si="222"/>
        <v>11.999964977848489</v>
      </c>
      <c r="AJ1067" s="21">
        <f t="shared" si="223"/>
        <v>4796.95</v>
      </c>
      <c r="AK1067" s="22">
        <f t="shared" si="224"/>
        <v>399747</v>
      </c>
      <c r="AL1067" s="20" t="s">
        <v>688</v>
      </c>
      <c r="AM1067" s="20">
        <f>$AJ1067*VLOOKUP($AL1067,Sheet2!$C$1:$D$66,2,FALSE)</f>
        <v>1386.8662255462611</v>
      </c>
    </row>
    <row r="1068" spans="1:39" x14ac:dyDescent="0.25">
      <c r="A1068" s="1">
        <v>42527</v>
      </c>
      <c r="B1068" s="2">
        <v>18845</v>
      </c>
      <c r="C1068" s="3">
        <v>0</v>
      </c>
      <c r="D1068" s="4">
        <v>2</v>
      </c>
      <c r="E1068" s="5" t="s">
        <v>63</v>
      </c>
      <c r="F1068" s="6">
        <v>754.42</v>
      </c>
      <c r="G1068" s="7" t="s">
        <v>22</v>
      </c>
      <c r="H1068" s="8" t="s">
        <v>23</v>
      </c>
      <c r="I1068" s="9">
        <v>164.14699999999999</v>
      </c>
      <c r="J1068" s="6">
        <v>0</v>
      </c>
      <c r="K1068" s="6">
        <v>157.6</v>
      </c>
      <c r="L1068" s="6">
        <v>1969.75</v>
      </c>
      <c r="M1068" s="6">
        <v>2127.35</v>
      </c>
      <c r="N1068" s="10" t="s">
        <v>29</v>
      </c>
      <c r="O1068" s="10" t="s">
        <v>161</v>
      </c>
      <c r="P1068" s="11" t="s">
        <v>32</v>
      </c>
      <c r="Q1068" s="11" t="s">
        <v>52</v>
      </c>
      <c r="R1068" s="1">
        <v>42370</v>
      </c>
      <c r="S1068" s="1">
        <v>42593</v>
      </c>
      <c r="T1068" s="12" t="s">
        <v>25</v>
      </c>
      <c r="U1068" s="13" t="s">
        <v>249</v>
      </c>
      <c r="V1068" s="13" t="s">
        <v>136</v>
      </c>
      <c r="W1068" t="s">
        <v>190</v>
      </c>
      <c r="X1068" s="16" t="str">
        <f t="shared" si="211"/>
        <v xml:space="preserve">Mediacom (Switzerland) - CHE - Credit Suisse - 2016_Invest_2._Flight_2016_Retargeting - </v>
      </c>
      <c r="Y1068" s="17" t="s">
        <v>410</v>
      </c>
      <c r="Z1068" s="16" t="str">
        <f t="shared" si="212"/>
        <v>Mediacom (Switzerland)</v>
      </c>
      <c r="AA1068" s="16" t="str">
        <f t="shared" si="213"/>
        <v>Mediacom (Switzerland) - CHE - Credit Suisse</v>
      </c>
      <c r="AB1068" s="16" t="str">
        <f t="shared" si="214"/>
        <v>Xaxis Premium_XAXIS-XP-UAP-F</v>
      </c>
      <c r="AC1068" s="16" t="str">
        <f>VLOOKUP($U1068,Sheet3!$A$1:$D$438,3,FALSE)</f>
        <v>28.03.2016</v>
      </c>
      <c r="AD1068" s="16" t="str">
        <f>VLOOKUP($U1068,Sheet3!$A$1:$D$438,4,FALSE)</f>
        <v>30.06.2016</v>
      </c>
      <c r="AE1068" s="20" t="str">
        <f t="shared" si="215"/>
        <v>Xaxis Premium_XAXIS-XP-UAP-F_Mai 2016</v>
      </c>
      <c r="AF1068" s="20" t="s">
        <v>415</v>
      </c>
      <c r="AG1068" s="20" t="str">
        <f t="shared" si="216"/>
        <v>Xaxis Premium</v>
      </c>
      <c r="AH1068" s="20" t="s">
        <v>420</v>
      </c>
      <c r="AI1068" s="21">
        <f t="shared" si="222"/>
        <v>11.999914710594771</v>
      </c>
      <c r="AJ1068" s="21">
        <f t="shared" si="223"/>
        <v>1969.75</v>
      </c>
      <c r="AK1068" s="22">
        <f t="shared" si="224"/>
        <v>164147</v>
      </c>
      <c r="AL1068" s="20" t="s">
        <v>688</v>
      </c>
      <c r="AM1068" s="20">
        <f>$AJ1068*VLOOKUP($AL1068,Sheet2!$C$1:$D$66,2,FALSE)</f>
        <v>569.48263954590902</v>
      </c>
    </row>
    <row r="1069" spans="1:39" x14ac:dyDescent="0.25">
      <c r="A1069" s="1">
        <v>42527</v>
      </c>
      <c r="B1069" s="2">
        <v>18845</v>
      </c>
      <c r="C1069" s="3">
        <v>0</v>
      </c>
      <c r="D1069" s="4">
        <v>3</v>
      </c>
      <c r="E1069" s="5" t="s">
        <v>64</v>
      </c>
      <c r="F1069" s="6">
        <v>53.75</v>
      </c>
      <c r="G1069" s="7" t="s">
        <v>22</v>
      </c>
      <c r="H1069" s="8" t="s">
        <v>23</v>
      </c>
      <c r="I1069" s="9">
        <v>26.706</v>
      </c>
      <c r="J1069" s="6">
        <v>0</v>
      </c>
      <c r="K1069" s="6">
        <v>25.65</v>
      </c>
      <c r="L1069" s="6">
        <v>320.45</v>
      </c>
      <c r="M1069" s="6">
        <v>346.1</v>
      </c>
      <c r="N1069" s="10" t="s">
        <v>29</v>
      </c>
      <c r="O1069" s="10" t="s">
        <v>161</v>
      </c>
      <c r="P1069" s="11" t="s">
        <v>32</v>
      </c>
      <c r="Q1069" s="11" t="s">
        <v>52</v>
      </c>
      <c r="R1069" s="1">
        <v>42370</v>
      </c>
      <c r="S1069" s="1">
        <v>42593</v>
      </c>
      <c r="T1069" s="12" t="s">
        <v>25</v>
      </c>
      <c r="U1069" s="13" t="s">
        <v>249</v>
      </c>
      <c r="V1069" s="13" t="s">
        <v>136</v>
      </c>
      <c r="W1069" t="s">
        <v>190</v>
      </c>
      <c r="X1069" s="16" t="str">
        <f t="shared" si="211"/>
        <v xml:space="preserve">Mediacom (Switzerland) - CHE - Credit Suisse - 2016_Invest_2._Flight_2016_Retargeting - </v>
      </c>
      <c r="Y1069" s="17" t="s">
        <v>410</v>
      </c>
      <c r="Z1069" s="16" t="str">
        <f t="shared" si="212"/>
        <v>Mediacom (Switzerland)</v>
      </c>
      <c r="AA1069" s="16" t="str">
        <f t="shared" si="213"/>
        <v>Mediacom (Switzerland) - CHE - Credit Suisse</v>
      </c>
      <c r="AB1069" s="16" t="str">
        <f t="shared" si="214"/>
        <v>Xaxis Premium_XAXIS-XP-UAP-I</v>
      </c>
      <c r="AC1069" s="16" t="str">
        <f>VLOOKUP($U1069,Sheet3!$A$1:$D$438,3,FALSE)</f>
        <v>28.03.2016</v>
      </c>
      <c r="AD1069" s="16" t="str">
        <f>VLOOKUP($U1069,Sheet3!$A$1:$D$438,4,FALSE)</f>
        <v>30.06.2016</v>
      </c>
      <c r="AE1069" s="20" t="str">
        <f t="shared" si="215"/>
        <v>Xaxis Premium_XAXIS-XP-UAP-I_Mai 2016</v>
      </c>
      <c r="AF1069" s="20" t="s">
        <v>415</v>
      </c>
      <c r="AG1069" s="20" t="str">
        <f t="shared" si="216"/>
        <v>Xaxis Premium</v>
      </c>
      <c r="AH1069" s="20" t="s">
        <v>420</v>
      </c>
      <c r="AI1069" s="21">
        <f t="shared" si="222"/>
        <v>11.999176215082752</v>
      </c>
      <c r="AJ1069" s="21">
        <f t="shared" si="223"/>
        <v>320.45</v>
      </c>
      <c r="AK1069" s="22">
        <f t="shared" si="224"/>
        <v>26706</v>
      </c>
      <c r="AL1069" s="20" t="s">
        <v>688</v>
      </c>
      <c r="AM1069" s="20">
        <f>$AJ1069*VLOOKUP($AL1069,Sheet2!$C$1:$D$66,2,FALSE)</f>
        <v>92.646636295208282</v>
      </c>
    </row>
    <row r="1070" spans="1:39" x14ac:dyDescent="0.25">
      <c r="A1070" s="1">
        <v>42527</v>
      </c>
      <c r="B1070" s="2">
        <v>18846</v>
      </c>
      <c r="C1070" s="3">
        <v>0</v>
      </c>
      <c r="D1070" s="4">
        <v>5</v>
      </c>
      <c r="E1070" s="5" t="s">
        <v>41</v>
      </c>
      <c r="F1070" s="6">
        <v>191.59</v>
      </c>
      <c r="G1070" s="7" t="s">
        <v>22</v>
      </c>
      <c r="H1070" s="8" t="s">
        <v>23</v>
      </c>
      <c r="I1070" s="9">
        <v>20.27</v>
      </c>
      <c r="J1070" s="6">
        <v>0</v>
      </c>
      <c r="K1070" s="6">
        <v>45.4</v>
      </c>
      <c r="L1070" s="6">
        <v>567.54999999999995</v>
      </c>
      <c r="M1070" s="6">
        <v>612.95000000000005</v>
      </c>
      <c r="N1070" s="10" t="s">
        <v>29</v>
      </c>
      <c r="O1070" s="10" t="s">
        <v>161</v>
      </c>
      <c r="P1070" s="11" t="s">
        <v>32</v>
      </c>
      <c r="Q1070" s="11" t="s">
        <v>37</v>
      </c>
      <c r="R1070" s="1">
        <v>42370</v>
      </c>
      <c r="S1070" s="1">
        <v>42593</v>
      </c>
      <c r="T1070" s="12" t="s">
        <v>25</v>
      </c>
      <c r="U1070" s="13" t="s">
        <v>250</v>
      </c>
      <c r="V1070" s="13" t="s">
        <v>136</v>
      </c>
      <c r="W1070" t="s">
        <v>190</v>
      </c>
      <c r="X1070" s="16" t="str">
        <f t="shared" si="211"/>
        <v xml:space="preserve">Mediacom (Switzerland) - CHE - Credit Suisse - 2016_Invest_Q2_TV_Sync - </v>
      </c>
      <c r="Y1070" s="17" t="s">
        <v>410</v>
      </c>
      <c r="Z1070" s="16" t="str">
        <f t="shared" si="212"/>
        <v>Mediacom (Switzerland)</v>
      </c>
      <c r="AA1070" s="16" t="str">
        <f t="shared" si="213"/>
        <v>Mediacom (Switzerland) - CHE - Credit Suisse</v>
      </c>
      <c r="AB1070" s="16" t="str">
        <f t="shared" si="214"/>
        <v>Xaxis Mobile_XAXIS-XM-MRT-D</v>
      </c>
      <c r="AC1070" s="16" t="str">
        <f>VLOOKUP($U1070,Sheet3!$A$1:$D$438,3,FALSE)</f>
        <v>08.04.2016</v>
      </c>
      <c r="AD1070" s="16" t="str">
        <f>VLOOKUP($U1070,Sheet3!$A$1:$D$438,4,FALSE)</f>
        <v>15.05.2016</v>
      </c>
      <c r="AE1070" s="20" t="str">
        <f t="shared" si="215"/>
        <v>Xaxis Mobile_XAXIS-XM-MRT-D_Mai 2016</v>
      </c>
      <c r="AF1070" s="20" t="s">
        <v>416</v>
      </c>
      <c r="AG1070" s="20" t="str">
        <f t="shared" si="216"/>
        <v>Xaxis Mobile</v>
      </c>
      <c r="AH1070" s="20" t="s">
        <v>420</v>
      </c>
      <c r="AI1070" s="21">
        <f t="shared" si="222"/>
        <v>27.999506660088802</v>
      </c>
      <c r="AJ1070" s="21">
        <f t="shared" si="223"/>
        <v>567.54999999999995</v>
      </c>
      <c r="AK1070" s="22">
        <f t="shared" si="224"/>
        <v>20270</v>
      </c>
      <c r="AL1070" s="20" t="s">
        <v>689</v>
      </c>
      <c r="AM1070" s="20">
        <f>$AJ1070*VLOOKUP($AL1070,Sheet2!$C$1:$D$66,2,FALSE)</f>
        <v>175.94049999999999</v>
      </c>
    </row>
    <row r="1071" spans="1:39" x14ac:dyDescent="0.25">
      <c r="A1071" s="1">
        <v>42527</v>
      </c>
      <c r="B1071" s="2">
        <v>18846</v>
      </c>
      <c r="C1071" s="3">
        <v>0</v>
      </c>
      <c r="D1071" s="4">
        <v>6</v>
      </c>
      <c r="E1071" s="5" t="s">
        <v>45</v>
      </c>
      <c r="F1071" s="6">
        <v>33.450000000000003</v>
      </c>
      <c r="G1071" s="7" t="s">
        <v>22</v>
      </c>
      <c r="H1071" s="8" t="s">
        <v>23</v>
      </c>
      <c r="I1071" s="9">
        <v>8.6660000000000004</v>
      </c>
      <c r="J1071" s="6">
        <v>0</v>
      </c>
      <c r="K1071" s="6">
        <v>19.399999999999999</v>
      </c>
      <c r="L1071" s="6">
        <v>242.65</v>
      </c>
      <c r="M1071" s="6">
        <v>262.05</v>
      </c>
      <c r="N1071" s="10" t="s">
        <v>29</v>
      </c>
      <c r="O1071" s="10" t="s">
        <v>161</v>
      </c>
      <c r="P1071" s="11" t="s">
        <v>32</v>
      </c>
      <c r="Q1071" s="11" t="s">
        <v>37</v>
      </c>
      <c r="R1071" s="1">
        <v>42370</v>
      </c>
      <c r="S1071" s="1">
        <v>42593</v>
      </c>
      <c r="T1071" s="12" t="s">
        <v>25</v>
      </c>
      <c r="U1071" s="13" t="s">
        <v>250</v>
      </c>
      <c r="V1071" s="13" t="s">
        <v>136</v>
      </c>
      <c r="W1071" t="s">
        <v>190</v>
      </c>
      <c r="X1071" s="16" t="str">
        <f t="shared" si="211"/>
        <v xml:space="preserve">Mediacom (Switzerland) - CHE - Credit Suisse - 2016_Invest_Q2_TV_Sync - </v>
      </c>
      <c r="Y1071" s="17" t="s">
        <v>410</v>
      </c>
      <c r="Z1071" s="16" t="str">
        <f t="shared" si="212"/>
        <v>Mediacom (Switzerland)</v>
      </c>
      <c r="AA1071" s="16" t="str">
        <f t="shared" si="213"/>
        <v>Mediacom (Switzerland) - CHE - Credit Suisse</v>
      </c>
      <c r="AB1071" s="16" t="str">
        <f t="shared" si="214"/>
        <v>Xaxis Mobile_XAXIS-XM-MRT-F</v>
      </c>
      <c r="AC1071" s="16" t="str">
        <f>VLOOKUP($U1071,Sheet3!$A$1:$D$438,3,FALSE)</f>
        <v>08.04.2016</v>
      </c>
      <c r="AD1071" s="16" t="str">
        <f>VLOOKUP($U1071,Sheet3!$A$1:$D$438,4,FALSE)</f>
        <v>15.05.2016</v>
      </c>
      <c r="AE1071" s="20" t="str">
        <f t="shared" si="215"/>
        <v>Xaxis Mobile_XAXIS-XM-MRT-F_Mai 2016</v>
      </c>
      <c r="AF1071" s="20" t="s">
        <v>416</v>
      </c>
      <c r="AG1071" s="20" t="str">
        <f t="shared" si="216"/>
        <v>Xaxis Mobile</v>
      </c>
      <c r="AH1071" s="20" t="s">
        <v>420</v>
      </c>
      <c r="AI1071" s="21">
        <f t="shared" si="222"/>
        <v>28.000230786983614</v>
      </c>
      <c r="AJ1071" s="21">
        <f t="shared" si="223"/>
        <v>242.65</v>
      </c>
      <c r="AK1071" s="22">
        <f t="shared" si="224"/>
        <v>8666</v>
      </c>
      <c r="AL1071" s="20" t="s">
        <v>689</v>
      </c>
      <c r="AM1071" s="20">
        <f>$AJ1071*VLOOKUP($AL1071,Sheet2!$C$1:$D$66,2,FALSE)</f>
        <v>75.221500000000006</v>
      </c>
    </row>
    <row r="1072" spans="1:39" x14ac:dyDescent="0.25">
      <c r="A1072" s="1">
        <v>42527</v>
      </c>
      <c r="B1072" s="2">
        <v>18846</v>
      </c>
      <c r="C1072" s="3">
        <v>0</v>
      </c>
      <c r="D1072" s="4">
        <v>1</v>
      </c>
      <c r="E1072" s="5" t="s">
        <v>72</v>
      </c>
      <c r="F1072" s="6">
        <v>318.14</v>
      </c>
      <c r="G1072" s="7" t="s">
        <v>22</v>
      </c>
      <c r="H1072" s="8" t="s">
        <v>23</v>
      </c>
      <c r="I1072" s="9">
        <v>18.818999999999999</v>
      </c>
      <c r="J1072" s="6">
        <v>0</v>
      </c>
      <c r="K1072" s="6">
        <v>46.65</v>
      </c>
      <c r="L1072" s="6">
        <v>583.4</v>
      </c>
      <c r="M1072" s="6">
        <v>630.04999999999995</v>
      </c>
      <c r="N1072" s="10" t="s">
        <v>29</v>
      </c>
      <c r="O1072" s="10" t="s">
        <v>161</v>
      </c>
      <c r="P1072" s="11" t="s">
        <v>32</v>
      </c>
      <c r="Q1072" s="11" t="s">
        <v>73</v>
      </c>
      <c r="R1072" s="1">
        <v>42370</v>
      </c>
      <c r="S1072" s="1">
        <v>42593</v>
      </c>
      <c r="T1072" s="12" t="s">
        <v>25</v>
      </c>
      <c r="U1072" s="13" t="s">
        <v>250</v>
      </c>
      <c r="V1072" s="13" t="s">
        <v>136</v>
      </c>
      <c r="W1072" t="s">
        <v>190</v>
      </c>
      <c r="X1072" s="16" t="str">
        <f t="shared" si="211"/>
        <v xml:space="preserve">Mediacom (Switzerland) - CHE - Credit Suisse - 2016_Invest_Q2_TV_Sync - </v>
      </c>
      <c r="Y1072" s="17" t="s">
        <v>410</v>
      </c>
      <c r="Z1072" s="16" t="str">
        <f t="shared" si="212"/>
        <v>Mediacom (Switzerland)</v>
      </c>
      <c r="AA1072" s="16" t="str">
        <f t="shared" si="213"/>
        <v>Mediacom (Switzerland) - CHE - Credit Suisse</v>
      </c>
      <c r="AB1072" s="16" t="str">
        <f t="shared" si="214"/>
        <v>Xaxis TV_XAXIS-XT-ROLLS-D</v>
      </c>
      <c r="AC1072" s="16" t="str">
        <f>VLOOKUP($U1072,Sheet3!$A$1:$D$438,3,FALSE)</f>
        <v>08.04.2016</v>
      </c>
      <c r="AD1072" s="16" t="str">
        <f>VLOOKUP($U1072,Sheet3!$A$1:$D$438,4,FALSE)</f>
        <v>15.05.2016</v>
      </c>
      <c r="AE1072" s="20" t="str">
        <f t="shared" si="215"/>
        <v>Xaxis TV_XAXIS-XT-ROLLS-D_Mai 2016</v>
      </c>
      <c r="AF1072" s="20" t="s">
        <v>816</v>
      </c>
      <c r="AG1072" s="20" t="str">
        <f t="shared" si="216"/>
        <v>Xaxis TV</v>
      </c>
      <c r="AH1072" s="20" t="s">
        <v>420</v>
      </c>
      <c r="AI1072" s="21">
        <f t="shared" si="222"/>
        <v>31.000584515649077</v>
      </c>
      <c r="AJ1072" s="21">
        <f t="shared" si="223"/>
        <v>583.4</v>
      </c>
      <c r="AK1072" s="22">
        <f t="shared" si="224"/>
        <v>18819</v>
      </c>
      <c r="AL1072" s="20" t="s">
        <v>691</v>
      </c>
      <c r="AM1072" s="20">
        <f>$AJ1072*VLOOKUP($AL1072,Sheet2!$C$1:$D$66,2,FALSE)</f>
        <v>285.86599999999999</v>
      </c>
    </row>
    <row r="1073" spans="1:39" x14ac:dyDescent="0.25">
      <c r="A1073" s="1">
        <v>42527</v>
      </c>
      <c r="B1073" s="2">
        <v>18846</v>
      </c>
      <c r="C1073" s="3">
        <v>0</v>
      </c>
      <c r="D1073" s="4">
        <v>2</v>
      </c>
      <c r="E1073" s="5" t="s">
        <v>76</v>
      </c>
      <c r="F1073" s="6">
        <v>49.24</v>
      </c>
      <c r="G1073" s="7" t="s">
        <v>22</v>
      </c>
      <c r="H1073" s="8" t="s">
        <v>23</v>
      </c>
      <c r="I1073" s="9">
        <v>3.044</v>
      </c>
      <c r="J1073" s="6">
        <v>0</v>
      </c>
      <c r="K1073" s="6">
        <v>7.55</v>
      </c>
      <c r="L1073" s="6">
        <v>94.35</v>
      </c>
      <c r="M1073" s="6">
        <v>101.9</v>
      </c>
      <c r="N1073" s="10" t="s">
        <v>29</v>
      </c>
      <c r="O1073" s="10" t="s">
        <v>161</v>
      </c>
      <c r="P1073" s="11" t="s">
        <v>32</v>
      </c>
      <c r="Q1073" s="11" t="s">
        <v>73</v>
      </c>
      <c r="R1073" s="1">
        <v>42370</v>
      </c>
      <c r="S1073" s="1">
        <v>42593</v>
      </c>
      <c r="T1073" s="12" t="s">
        <v>25</v>
      </c>
      <c r="U1073" s="13" t="s">
        <v>250</v>
      </c>
      <c r="V1073" s="13" t="s">
        <v>136</v>
      </c>
      <c r="W1073" t="s">
        <v>190</v>
      </c>
      <c r="X1073" s="16" t="str">
        <f t="shared" si="211"/>
        <v xml:space="preserve">Mediacom (Switzerland) - CHE - Credit Suisse - 2016_Invest_Q2_TV_Sync - </v>
      </c>
      <c r="Y1073" s="17" t="s">
        <v>410</v>
      </c>
      <c r="Z1073" s="16" t="str">
        <f t="shared" si="212"/>
        <v>Mediacom (Switzerland)</v>
      </c>
      <c r="AA1073" s="16" t="str">
        <f t="shared" si="213"/>
        <v>Mediacom (Switzerland) - CHE - Credit Suisse</v>
      </c>
      <c r="AB1073" s="16" t="str">
        <f t="shared" si="214"/>
        <v>Xaxis TV_XAXIS-XT-ROLLS-F</v>
      </c>
      <c r="AC1073" s="16" t="str">
        <f>VLOOKUP($U1073,Sheet3!$A$1:$D$438,3,FALSE)</f>
        <v>08.04.2016</v>
      </c>
      <c r="AD1073" s="16" t="str">
        <f>VLOOKUP($U1073,Sheet3!$A$1:$D$438,4,FALSE)</f>
        <v>15.05.2016</v>
      </c>
      <c r="AE1073" s="20" t="str">
        <f t="shared" si="215"/>
        <v>Xaxis TV_XAXIS-XT-ROLLS-F_Mai 2016</v>
      </c>
      <c r="AF1073" s="20" t="s">
        <v>816</v>
      </c>
      <c r="AG1073" s="20" t="str">
        <f t="shared" si="216"/>
        <v>Xaxis TV</v>
      </c>
      <c r="AH1073" s="20" t="s">
        <v>420</v>
      </c>
      <c r="AI1073" s="21">
        <f t="shared" si="222"/>
        <v>30.995400788436267</v>
      </c>
      <c r="AJ1073" s="21">
        <f t="shared" si="223"/>
        <v>94.35</v>
      </c>
      <c r="AK1073" s="22">
        <f t="shared" si="224"/>
        <v>3044</v>
      </c>
      <c r="AL1073" s="20" t="s">
        <v>691</v>
      </c>
      <c r="AM1073" s="20">
        <f>$AJ1073*VLOOKUP($AL1073,Sheet2!$C$1:$D$66,2,FALSE)</f>
        <v>46.231499999999997</v>
      </c>
    </row>
    <row r="1074" spans="1:39" x14ac:dyDescent="0.25">
      <c r="A1074" s="1">
        <v>42527</v>
      </c>
      <c r="B1074" s="2">
        <v>18846</v>
      </c>
      <c r="C1074" s="3">
        <v>0</v>
      </c>
      <c r="D1074" s="4">
        <v>3</v>
      </c>
      <c r="E1074" s="5" t="s">
        <v>61</v>
      </c>
      <c r="F1074" s="6">
        <v>245.77</v>
      </c>
      <c r="G1074" s="7" t="s">
        <v>22</v>
      </c>
      <c r="H1074" s="8" t="s">
        <v>23</v>
      </c>
      <c r="I1074" s="9">
        <v>53.851999999999997</v>
      </c>
      <c r="J1074" s="6">
        <v>0</v>
      </c>
      <c r="K1074" s="6">
        <v>43.1</v>
      </c>
      <c r="L1074" s="6">
        <v>538.5</v>
      </c>
      <c r="M1074" s="6">
        <v>581.6</v>
      </c>
      <c r="N1074" s="10" t="s">
        <v>29</v>
      </c>
      <c r="O1074" s="10" t="s">
        <v>161</v>
      </c>
      <c r="P1074" s="11" t="s">
        <v>32</v>
      </c>
      <c r="Q1074" s="11" t="s">
        <v>52</v>
      </c>
      <c r="R1074" s="1">
        <v>42370</v>
      </c>
      <c r="S1074" s="1">
        <v>42593</v>
      </c>
      <c r="T1074" s="12" t="s">
        <v>25</v>
      </c>
      <c r="U1074" s="13" t="s">
        <v>250</v>
      </c>
      <c r="V1074" s="13" t="s">
        <v>136</v>
      </c>
      <c r="W1074" t="s">
        <v>190</v>
      </c>
      <c r="X1074" s="16" t="str">
        <f t="shared" si="211"/>
        <v xml:space="preserve">Mediacom (Switzerland) - CHE - Credit Suisse - 2016_Invest_Q2_TV_Sync - </v>
      </c>
      <c r="Y1074" s="17" t="s">
        <v>410</v>
      </c>
      <c r="Z1074" s="16" t="str">
        <f t="shared" si="212"/>
        <v>Mediacom (Switzerland)</v>
      </c>
      <c r="AA1074" s="16" t="str">
        <f t="shared" si="213"/>
        <v>Mediacom (Switzerland) - CHE - Credit Suisse</v>
      </c>
      <c r="AB1074" s="16" t="str">
        <f t="shared" si="214"/>
        <v>Xaxis Premium_XAXIS-XP-UAP-D</v>
      </c>
      <c r="AC1074" s="16" t="str">
        <f>VLOOKUP($U1074,Sheet3!$A$1:$D$438,3,FALSE)</f>
        <v>08.04.2016</v>
      </c>
      <c r="AD1074" s="16" t="str">
        <f>VLOOKUP($U1074,Sheet3!$A$1:$D$438,4,FALSE)</f>
        <v>15.05.2016</v>
      </c>
      <c r="AE1074" s="20" t="str">
        <f t="shared" si="215"/>
        <v>Xaxis Premium_XAXIS-XP-UAP-D_Mai 2016</v>
      </c>
      <c r="AF1074" s="20" t="s">
        <v>415</v>
      </c>
      <c r="AG1074" s="20" t="str">
        <f t="shared" si="216"/>
        <v>Xaxis Premium</v>
      </c>
      <c r="AH1074" s="20" t="s">
        <v>420</v>
      </c>
      <c r="AI1074" s="21">
        <f t="shared" si="222"/>
        <v>9.9996286117507243</v>
      </c>
      <c r="AJ1074" s="21">
        <f t="shared" si="223"/>
        <v>538.5</v>
      </c>
      <c r="AK1074" s="22">
        <f t="shared" si="224"/>
        <v>53852</v>
      </c>
      <c r="AL1074" s="20" t="s">
        <v>688</v>
      </c>
      <c r="AM1074" s="20">
        <f>$AJ1074*VLOOKUP($AL1074,Sheet2!$C$1:$D$66,2,FALSE)</f>
        <v>155.68798141666301</v>
      </c>
    </row>
    <row r="1075" spans="1:39" x14ac:dyDescent="0.25">
      <c r="A1075" s="1">
        <v>42527</v>
      </c>
      <c r="B1075" s="2">
        <v>18846</v>
      </c>
      <c r="C1075" s="3">
        <v>0</v>
      </c>
      <c r="D1075" s="4">
        <v>4</v>
      </c>
      <c r="E1075" s="5" t="s">
        <v>63</v>
      </c>
      <c r="F1075" s="6">
        <v>70.25</v>
      </c>
      <c r="G1075" s="7" t="s">
        <v>22</v>
      </c>
      <c r="H1075" s="8" t="s">
        <v>23</v>
      </c>
      <c r="I1075" s="9">
        <v>15.285</v>
      </c>
      <c r="J1075" s="6">
        <v>0</v>
      </c>
      <c r="K1075" s="6">
        <v>12.25</v>
      </c>
      <c r="L1075" s="6">
        <v>152.85</v>
      </c>
      <c r="M1075" s="6">
        <v>165.1</v>
      </c>
      <c r="N1075" s="10" t="s">
        <v>29</v>
      </c>
      <c r="O1075" s="10" t="s">
        <v>161</v>
      </c>
      <c r="P1075" s="11" t="s">
        <v>32</v>
      </c>
      <c r="Q1075" s="11" t="s">
        <v>52</v>
      </c>
      <c r="R1075" s="1">
        <v>42370</v>
      </c>
      <c r="S1075" s="1">
        <v>42593</v>
      </c>
      <c r="T1075" s="12" t="s">
        <v>25</v>
      </c>
      <c r="U1075" s="13" t="s">
        <v>250</v>
      </c>
      <c r="V1075" s="13" t="s">
        <v>136</v>
      </c>
      <c r="W1075" t="s">
        <v>190</v>
      </c>
      <c r="X1075" s="16" t="str">
        <f t="shared" si="211"/>
        <v xml:space="preserve">Mediacom (Switzerland) - CHE - Credit Suisse - 2016_Invest_Q2_TV_Sync - </v>
      </c>
      <c r="Y1075" s="17" t="s">
        <v>410</v>
      </c>
      <c r="Z1075" s="16" t="str">
        <f t="shared" si="212"/>
        <v>Mediacom (Switzerland)</v>
      </c>
      <c r="AA1075" s="16" t="str">
        <f t="shared" si="213"/>
        <v>Mediacom (Switzerland) - CHE - Credit Suisse</v>
      </c>
      <c r="AB1075" s="16" t="str">
        <f t="shared" si="214"/>
        <v>Xaxis Premium_XAXIS-XP-UAP-F</v>
      </c>
      <c r="AC1075" s="16" t="str">
        <f>VLOOKUP($U1075,Sheet3!$A$1:$D$438,3,FALSE)</f>
        <v>08.04.2016</v>
      </c>
      <c r="AD1075" s="16" t="str">
        <f>VLOOKUP($U1075,Sheet3!$A$1:$D$438,4,FALSE)</f>
        <v>15.05.2016</v>
      </c>
      <c r="AE1075" s="20" t="str">
        <f t="shared" si="215"/>
        <v>Xaxis Premium_XAXIS-XP-UAP-F_Mai 2016</v>
      </c>
      <c r="AF1075" s="20" t="s">
        <v>415</v>
      </c>
      <c r="AG1075" s="20" t="str">
        <f t="shared" si="216"/>
        <v>Xaxis Premium</v>
      </c>
      <c r="AH1075" s="20" t="s">
        <v>420</v>
      </c>
      <c r="AI1075" s="21">
        <f t="shared" si="222"/>
        <v>10</v>
      </c>
      <c r="AJ1075" s="21">
        <f t="shared" si="223"/>
        <v>152.85</v>
      </c>
      <c r="AK1075" s="22">
        <f t="shared" si="224"/>
        <v>15285</v>
      </c>
      <c r="AL1075" s="20" t="s">
        <v>688</v>
      </c>
      <c r="AM1075" s="20">
        <f>$AJ1075*VLOOKUP($AL1075,Sheet2!$C$1:$D$66,2,FALSE)</f>
        <v>44.191101131916326</v>
      </c>
    </row>
    <row r="1076" spans="1:39" x14ac:dyDescent="0.25">
      <c r="A1076" s="1">
        <v>42527</v>
      </c>
      <c r="B1076" s="2">
        <v>18847</v>
      </c>
      <c r="C1076" s="3">
        <v>0</v>
      </c>
      <c r="D1076" s="4">
        <v>4</v>
      </c>
      <c r="E1076" s="5" t="s">
        <v>53</v>
      </c>
      <c r="F1076" s="6">
        <v>584.62</v>
      </c>
      <c r="G1076" s="7" t="s">
        <v>22</v>
      </c>
      <c r="H1076" s="8" t="s">
        <v>23</v>
      </c>
      <c r="I1076" s="9">
        <v>91.828000000000003</v>
      </c>
      <c r="J1076" s="6">
        <v>0</v>
      </c>
      <c r="K1076" s="6">
        <v>168.95</v>
      </c>
      <c r="L1076" s="6">
        <v>2112.0500000000002</v>
      </c>
      <c r="M1076" s="6">
        <v>2281</v>
      </c>
      <c r="N1076" s="10" t="s">
        <v>29</v>
      </c>
      <c r="O1076" s="10" t="s">
        <v>161</v>
      </c>
      <c r="P1076" s="11" t="s">
        <v>32</v>
      </c>
      <c r="Q1076" s="11" t="s">
        <v>52</v>
      </c>
      <c r="R1076" s="1">
        <v>42370</v>
      </c>
      <c r="S1076" s="1">
        <v>42593</v>
      </c>
      <c r="T1076" s="12" t="s">
        <v>25</v>
      </c>
      <c r="U1076" s="13" t="s">
        <v>252</v>
      </c>
      <c r="V1076" s="13" t="s">
        <v>136</v>
      </c>
      <c r="W1076" t="s">
        <v>190</v>
      </c>
      <c r="X1076" s="16" t="str">
        <f t="shared" si="211"/>
        <v xml:space="preserve">Mediacom (Switzerland) - CHE - Credit Suisse - 2016_Kontextuelles_Targeting_Test - </v>
      </c>
      <c r="Y1076" s="17" t="s">
        <v>410</v>
      </c>
      <c r="Z1076" s="16" t="str">
        <f t="shared" si="212"/>
        <v>Mediacom (Switzerland)</v>
      </c>
      <c r="AA1076" s="16" t="str">
        <f t="shared" si="213"/>
        <v>Mediacom (Switzerland) - CHE - Credit Suisse</v>
      </c>
      <c r="AB1076" s="16" t="str">
        <f t="shared" si="214"/>
        <v>Xaxis Premium_XAXIS-XP-HP-D</v>
      </c>
      <c r="AC1076" s="16" t="str">
        <f>VLOOKUP($U1076,Sheet3!$A$1:$D$438,3,FALSE)</f>
        <v>02.05.2016</v>
      </c>
      <c r="AD1076" s="16" t="str">
        <f>VLOOKUP($U1076,Sheet3!$A$1:$D$438,4,FALSE)</f>
        <v>30.06.2016</v>
      </c>
      <c r="AE1076" s="20" t="str">
        <f t="shared" si="215"/>
        <v>Xaxis Premium_XAXIS-XP-HP-D_Mai 2016</v>
      </c>
      <c r="AF1076" s="20" t="s">
        <v>415</v>
      </c>
      <c r="AG1076" s="20" t="str">
        <f t="shared" si="216"/>
        <v>Xaxis Premium</v>
      </c>
      <c r="AH1076" s="20" t="s">
        <v>420</v>
      </c>
      <c r="AI1076" s="21">
        <f t="shared" si="222"/>
        <v>23.000065339547852</v>
      </c>
      <c r="AJ1076" s="21">
        <f t="shared" si="223"/>
        <v>2112.0500000000002</v>
      </c>
      <c r="AK1076" s="22">
        <f t="shared" si="224"/>
        <v>91828</v>
      </c>
      <c r="AL1076" s="20" t="s">
        <v>686</v>
      </c>
      <c r="AM1076" s="20">
        <f>$AJ1076*VLOOKUP($AL1076,Sheet2!$C$1:$D$66,2,FALSE)</f>
        <v>909.26070863130224</v>
      </c>
    </row>
    <row r="1077" spans="1:39" x14ac:dyDescent="0.25">
      <c r="A1077" s="1">
        <v>42527</v>
      </c>
      <c r="B1077" s="2">
        <v>18847</v>
      </c>
      <c r="C1077" s="3">
        <v>0</v>
      </c>
      <c r="D1077" s="4">
        <v>5</v>
      </c>
      <c r="E1077" s="5" t="s">
        <v>59</v>
      </c>
      <c r="F1077" s="6">
        <v>175.04</v>
      </c>
      <c r="G1077" s="7" t="s">
        <v>22</v>
      </c>
      <c r="H1077" s="8" t="s">
        <v>23</v>
      </c>
      <c r="I1077" s="9">
        <v>30.265000000000001</v>
      </c>
      <c r="J1077" s="6">
        <v>0</v>
      </c>
      <c r="K1077" s="6">
        <v>55.7</v>
      </c>
      <c r="L1077" s="6">
        <v>696.1</v>
      </c>
      <c r="M1077" s="6">
        <v>751.8</v>
      </c>
      <c r="N1077" s="10" t="s">
        <v>29</v>
      </c>
      <c r="O1077" s="10" t="s">
        <v>161</v>
      </c>
      <c r="P1077" s="11" t="s">
        <v>32</v>
      </c>
      <c r="Q1077" s="11" t="s">
        <v>52</v>
      </c>
      <c r="R1077" s="1">
        <v>42370</v>
      </c>
      <c r="S1077" s="1">
        <v>42593</v>
      </c>
      <c r="T1077" s="12" t="s">
        <v>25</v>
      </c>
      <c r="U1077" s="13" t="s">
        <v>252</v>
      </c>
      <c r="V1077" s="13" t="s">
        <v>136</v>
      </c>
      <c r="W1077" t="s">
        <v>190</v>
      </c>
      <c r="X1077" s="16" t="str">
        <f t="shared" ref="X1077:X1140" si="225">CONCATENATE(W1077," - ","2016_",U1077," - ")</f>
        <v xml:space="preserve">Mediacom (Switzerland) - CHE - Credit Suisse - 2016_Kontextuelles_Targeting_Test - </v>
      </c>
      <c r="Y1077" s="17" t="s">
        <v>410</v>
      </c>
      <c r="Z1077" s="16" t="str">
        <f t="shared" ref="Z1077:Z1140" si="226">O1077</f>
        <v>Mediacom (Switzerland)</v>
      </c>
      <c r="AA1077" s="16" t="str">
        <f t="shared" ref="AA1077:AA1140" si="227">W1077</f>
        <v>Mediacom (Switzerland) - CHE - Credit Suisse</v>
      </c>
      <c r="AB1077" s="16" t="str">
        <f t="shared" ref="AB1077:AB1140" si="228">CONCATENATE(Q1077,"_",E1077)</f>
        <v>Xaxis Premium_XAXIS-XP-HP-F</v>
      </c>
      <c r="AC1077" s="16" t="str">
        <f>VLOOKUP($U1077,Sheet3!$A$1:$D$438,3,FALSE)</f>
        <v>02.05.2016</v>
      </c>
      <c r="AD1077" s="16" t="str">
        <f>VLOOKUP($U1077,Sheet3!$A$1:$D$438,4,FALSE)</f>
        <v>30.06.2016</v>
      </c>
      <c r="AE1077" s="20" t="str">
        <f t="shared" ref="AE1077:AE1140" si="229">CONCATENATE(AB1077,"_",V1077)</f>
        <v>Xaxis Premium_XAXIS-XP-HP-F_Mai 2016</v>
      </c>
      <c r="AF1077" s="20" t="s">
        <v>415</v>
      </c>
      <c r="AG1077" s="20" t="str">
        <f t="shared" ref="AG1077:AG1140" si="230">Q1077</f>
        <v>Xaxis Premium</v>
      </c>
      <c r="AH1077" s="20" t="s">
        <v>420</v>
      </c>
      <c r="AI1077" s="21">
        <f t="shared" si="222"/>
        <v>23.000165207335208</v>
      </c>
      <c r="AJ1077" s="21">
        <f t="shared" si="223"/>
        <v>696.1</v>
      </c>
      <c r="AK1077" s="22">
        <f t="shared" si="224"/>
        <v>30265</v>
      </c>
      <c r="AL1077" s="20" t="s">
        <v>686</v>
      </c>
      <c r="AM1077" s="20">
        <f>$AJ1077*VLOOKUP($AL1077,Sheet2!$C$1:$D$66,2,FALSE)</f>
        <v>299.67869097713094</v>
      </c>
    </row>
    <row r="1078" spans="1:39" x14ac:dyDescent="0.25">
      <c r="A1078" s="1">
        <v>42527</v>
      </c>
      <c r="B1078" s="2">
        <v>18847</v>
      </c>
      <c r="C1078" s="3">
        <v>0</v>
      </c>
      <c r="D1078" s="4">
        <v>6</v>
      </c>
      <c r="E1078" s="5" t="s">
        <v>60</v>
      </c>
      <c r="F1078" s="6">
        <v>61.24</v>
      </c>
      <c r="G1078" s="7" t="s">
        <v>22</v>
      </c>
      <c r="H1078" s="8" t="s">
        <v>23</v>
      </c>
      <c r="I1078" s="9">
        <v>9.0609999999999999</v>
      </c>
      <c r="J1078" s="6">
        <v>0</v>
      </c>
      <c r="K1078" s="6">
        <v>16.649999999999999</v>
      </c>
      <c r="L1078" s="6">
        <v>208.4</v>
      </c>
      <c r="M1078" s="6">
        <v>225.05</v>
      </c>
      <c r="N1078" s="10" t="s">
        <v>29</v>
      </c>
      <c r="O1078" s="10" t="s">
        <v>161</v>
      </c>
      <c r="P1078" s="11" t="s">
        <v>32</v>
      </c>
      <c r="Q1078" s="11" t="s">
        <v>52</v>
      </c>
      <c r="R1078" s="1">
        <v>42370</v>
      </c>
      <c r="S1078" s="1">
        <v>42593</v>
      </c>
      <c r="T1078" s="12" t="s">
        <v>25</v>
      </c>
      <c r="U1078" s="13" t="s">
        <v>252</v>
      </c>
      <c r="V1078" s="13" t="s">
        <v>136</v>
      </c>
      <c r="W1078" t="s">
        <v>190</v>
      </c>
      <c r="X1078" s="16" t="str">
        <f t="shared" si="225"/>
        <v xml:space="preserve">Mediacom (Switzerland) - CHE - Credit Suisse - 2016_Kontextuelles_Targeting_Test - </v>
      </c>
      <c r="Y1078" s="17" t="s">
        <v>410</v>
      </c>
      <c r="Z1078" s="16" t="str">
        <f t="shared" si="226"/>
        <v>Mediacom (Switzerland)</v>
      </c>
      <c r="AA1078" s="16" t="str">
        <f t="shared" si="227"/>
        <v>Mediacom (Switzerland) - CHE - Credit Suisse</v>
      </c>
      <c r="AB1078" s="16" t="str">
        <f t="shared" si="228"/>
        <v>Xaxis Premium_XAXIS-XP-HP-I</v>
      </c>
      <c r="AC1078" s="16" t="str">
        <f>VLOOKUP($U1078,Sheet3!$A$1:$D$438,3,FALSE)</f>
        <v>02.05.2016</v>
      </c>
      <c r="AD1078" s="16" t="str">
        <f>VLOOKUP($U1078,Sheet3!$A$1:$D$438,4,FALSE)</f>
        <v>30.06.2016</v>
      </c>
      <c r="AE1078" s="20" t="str">
        <f t="shared" si="229"/>
        <v>Xaxis Premium_XAXIS-XP-HP-I_Mai 2016</v>
      </c>
      <c r="AF1078" s="20" t="s">
        <v>415</v>
      </c>
      <c r="AG1078" s="20" t="str">
        <f t="shared" si="230"/>
        <v>Xaxis Premium</v>
      </c>
      <c r="AH1078" s="20" t="s">
        <v>420</v>
      </c>
      <c r="AI1078" s="21">
        <f t="shared" si="222"/>
        <v>22.999668910716256</v>
      </c>
      <c r="AJ1078" s="21">
        <f t="shared" si="223"/>
        <v>208.4</v>
      </c>
      <c r="AK1078" s="22">
        <f t="shared" si="224"/>
        <v>9061</v>
      </c>
      <c r="AL1078" s="20" t="s">
        <v>686</v>
      </c>
      <c r="AM1078" s="20">
        <f>$AJ1078*VLOOKUP($AL1078,Sheet2!$C$1:$D$66,2,FALSE)</f>
        <v>89.718487573098827</v>
      </c>
    </row>
    <row r="1079" spans="1:39" x14ac:dyDescent="0.25">
      <c r="A1079" s="1">
        <v>42527</v>
      </c>
      <c r="B1079" s="2">
        <v>18847</v>
      </c>
      <c r="C1079" s="3">
        <v>0</v>
      </c>
      <c r="D1079" s="4">
        <v>1</v>
      </c>
      <c r="E1079" s="5" t="s">
        <v>61</v>
      </c>
      <c r="F1079" s="6">
        <v>699.74</v>
      </c>
      <c r="G1079" s="7" t="s">
        <v>22</v>
      </c>
      <c r="H1079" s="8" t="s">
        <v>23</v>
      </c>
      <c r="I1079" s="9">
        <v>153.32400000000001</v>
      </c>
      <c r="J1079" s="6">
        <v>0</v>
      </c>
      <c r="K1079" s="6">
        <v>147.19999999999999</v>
      </c>
      <c r="L1079" s="6">
        <v>1839.9</v>
      </c>
      <c r="M1079" s="6">
        <v>1987.1</v>
      </c>
      <c r="N1079" s="10" t="s">
        <v>29</v>
      </c>
      <c r="O1079" s="10" t="s">
        <v>161</v>
      </c>
      <c r="P1079" s="11" t="s">
        <v>32</v>
      </c>
      <c r="Q1079" s="11" t="s">
        <v>52</v>
      </c>
      <c r="R1079" s="1">
        <v>42370</v>
      </c>
      <c r="S1079" s="1">
        <v>42593</v>
      </c>
      <c r="T1079" s="12" t="s">
        <v>25</v>
      </c>
      <c r="U1079" s="13" t="s">
        <v>252</v>
      </c>
      <c r="V1079" s="13" t="s">
        <v>136</v>
      </c>
      <c r="W1079" t="s">
        <v>190</v>
      </c>
      <c r="X1079" s="16" t="str">
        <f t="shared" si="225"/>
        <v xml:space="preserve">Mediacom (Switzerland) - CHE - Credit Suisse - 2016_Kontextuelles_Targeting_Test - </v>
      </c>
      <c r="Y1079" s="17" t="s">
        <v>410</v>
      </c>
      <c r="Z1079" s="16" t="str">
        <f t="shared" si="226"/>
        <v>Mediacom (Switzerland)</v>
      </c>
      <c r="AA1079" s="16" t="str">
        <f t="shared" si="227"/>
        <v>Mediacom (Switzerland) - CHE - Credit Suisse</v>
      </c>
      <c r="AB1079" s="16" t="str">
        <f t="shared" si="228"/>
        <v>Xaxis Premium_XAXIS-XP-UAP-D</v>
      </c>
      <c r="AC1079" s="16" t="str">
        <f>VLOOKUP($U1079,Sheet3!$A$1:$D$438,3,FALSE)</f>
        <v>02.05.2016</v>
      </c>
      <c r="AD1079" s="16" t="str">
        <f>VLOOKUP($U1079,Sheet3!$A$1:$D$438,4,FALSE)</f>
        <v>30.06.2016</v>
      </c>
      <c r="AE1079" s="20" t="str">
        <f t="shared" si="229"/>
        <v>Xaxis Premium_XAXIS-XP-UAP-D_Mai 2016</v>
      </c>
      <c r="AF1079" s="20" t="s">
        <v>415</v>
      </c>
      <c r="AG1079" s="20" t="str">
        <f t="shared" si="230"/>
        <v>Xaxis Premium</v>
      </c>
      <c r="AH1079" s="20" t="s">
        <v>420</v>
      </c>
      <c r="AI1079" s="21">
        <f t="shared" si="222"/>
        <v>12.000078265633562</v>
      </c>
      <c r="AJ1079" s="21">
        <f t="shared" si="223"/>
        <v>1839.9</v>
      </c>
      <c r="AK1079" s="22">
        <f t="shared" si="224"/>
        <v>153324</v>
      </c>
      <c r="AL1079" s="20" t="s">
        <v>688</v>
      </c>
      <c r="AM1079" s="20">
        <f>$AJ1079*VLOOKUP($AL1079,Sheet2!$C$1:$D$66,2,FALSE)</f>
        <v>531.94116436122249</v>
      </c>
    </row>
    <row r="1080" spans="1:39" x14ac:dyDescent="0.25">
      <c r="A1080" s="1">
        <v>42527</v>
      </c>
      <c r="B1080" s="2">
        <v>18847</v>
      </c>
      <c r="C1080" s="3">
        <v>0</v>
      </c>
      <c r="D1080" s="4">
        <v>2</v>
      </c>
      <c r="E1080" s="5" t="s">
        <v>63</v>
      </c>
      <c r="F1080" s="6">
        <v>272</v>
      </c>
      <c r="G1080" s="7" t="s">
        <v>22</v>
      </c>
      <c r="H1080" s="8" t="s">
        <v>23</v>
      </c>
      <c r="I1080" s="9">
        <v>59.182000000000002</v>
      </c>
      <c r="J1080" s="6">
        <v>0</v>
      </c>
      <c r="K1080" s="6">
        <v>56.8</v>
      </c>
      <c r="L1080" s="6">
        <v>710.2</v>
      </c>
      <c r="M1080" s="6">
        <v>767</v>
      </c>
      <c r="N1080" s="10" t="s">
        <v>29</v>
      </c>
      <c r="O1080" s="10" t="s">
        <v>161</v>
      </c>
      <c r="P1080" s="11" t="s">
        <v>32</v>
      </c>
      <c r="Q1080" s="11" t="s">
        <v>52</v>
      </c>
      <c r="R1080" s="1">
        <v>42370</v>
      </c>
      <c r="S1080" s="1">
        <v>42593</v>
      </c>
      <c r="T1080" s="12" t="s">
        <v>25</v>
      </c>
      <c r="U1080" s="13" t="s">
        <v>252</v>
      </c>
      <c r="V1080" s="13" t="s">
        <v>136</v>
      </c>
      <c r="W1080" t="s">
        <v>190</v>
      </c>
      <c r="X1080" s="16" t="str">
        <f t="shared" si="225"/>
        <v xml:space="preserve">Mediacom (Switzerland) - CHE - Credit Suisse - 2016_Kontextuelles_Targeting_Test - </v>
      </c>
      <c r="Y1080" s="17" t="s">
        <v>410</v>
      </c>
      <c r="Z1080" s="16" t="str">
        <f t="shared" si="226"/>
        <v>Mediacom (Switzerland)</v>
      </c>
      <c r="AA1080" s="16" t="str">
        <f t="shared" si="227"/>
        <v>Mediacom (Switzerland) - CHE - Credit Suisse</v>
      </c>
      <c r="AB1080" s="16" t="str">
        <f t="shared" si="228"/>
        <v>Xaxis Premium_XAXIS-XP-UAP-F</v>
      </c>
      <c r="AC1080" s="16" t="str">
        <f>VLOOKUP($U1080,Sheet3!$A$1:$D$438,3,FALSE)</f>
        <v>02.05.2016</v>
      </c>
      <c r="AD1080" s="16" t="str">
        <f>VLOOKUP($U1080,Sheet3!$A$1:$D$438,4,FALSE)</f>
        <v>30.06.2016</v>
      </c>
      <c r="AE1080" s="20" t="str">
        <f t="shared" si="229"/>
        <v>Xaxis Premium_XAXIS-XP-UAP-F_Mai 2016</v>
      </c>
      <c r="AF1080" s="20" t="s">
        <v>415</v>
      </c>
      <c r="AG1080" s="20" t="str">
        <f t="shared" si="230"/>
        <v>Xaxis Premium</v>
      </c>
      <c r="AH1080" s="20" t="s">
        <v>420</v>
      </c>
      <c r="AI1080" s="21">
        <f t="shared" si="222"/>
        <v>12.000270352472036</v>
      </c>
      <c r="AJ1080" s="21">
        <f t="shared" si="223"/>
        <v>710.2</v>
      </c>
      <c r="AK1080" s="22">
        <f t="shared" si="224"/>
        <v>59182</v>
      </c>
      <c r="AL1080" s="20" t="s">
        <v>688</v>
      </c>
      <c r="AM1080" s="20">
        <f>$AJ1080*VLOOKUP($AL1080,Sheet2!$C$1:$D$66,2,FALSE)</f>
        <v>205.32888468359161</v>
      </c>
    </row>
    <row r="1081" spans="1:39" x14ac:dyDescent="0.25">
      <c r="A1081" s="1">
        <v>42527</v>
      </c>
      <c r="B1081" s="2">
        <v>18847</v>
      </c>
      <c r="C1081" s="3">
        <v>0</v>
      </c>
      <c r="D1081" s="4">
        <v>3</v>
      </c>
      <c r="E1081" s="5" t="s">
        <v>64</v>
      </c>
      <c r="F1081" s="6">
        <v>30.09</v>
      </c>
      <c r="G1081" s="7" t="s">
        <v>22</v>
      </c>
      <c r="H1081" s="8" t="s">
        <v>23</v>
      </c>
      <c r="I1081" s="9">
        <v>14.95</v>
      </c>
      <c r="J1081" s="6">
        <v>0</v>
      </c>
      <c r="K1081" s="6">
        <v>14.35</v>
      </c>
      <c r="L1081" s="6">
        <v>179.4</v>
      </c>
      <c r="M1081" s="6">
        <v>193.75</v>
      </c>
      <c r="N1081" s="10" t="s">
        <v>29</v>
      </c>
      <c r="O1081" s="10" t="s">
        <v>161</v>
      </c>
      <c r="P1081" s="11" t="s">
        <v>32</v>
      </c>
      <c r="Q1081" s="11" t="s">
        <v>52</v>
      </c>
      <c r="R1081" s="1">
        <v>42370</v>
      </c>
      <c r="S1081" s="1">
        <v>42593</v>
      </c>
      <c r="T1081" s="12" t="s">
        <v>25</v>
      </c>
      <c r="U1081" s="13" t="s">
        <v>252</v>
      </c>
      <c r="V1081" s="13" t="s">
        <v>136</v>
      </c>
      <c r="W1081" t="s">
        <v>190</v>
      </c>
      <c r="X1081" s="16" t="str">
        <f t="shared" si="225"/>
        <v xml:space="preserve">Mediacom (Switzerland) - CHE - Credit Suisse - 2016_Kontextuelles_Targeting_Test - </v>
      </c>
      <c r="Y1081" s="17" t="s">
        <v>410</v>
      </c>
      <c r="Z1081" s="16" t="str">
        <f t="shared" si="226"/>
        <v>Mediacom (Switzerland)</v>
      </c>
      <c r="AA1081" s="16" t="str">
        <f t="shared" si="227"/>
        <v>Mediacom (Switzerland) - CHE - Credit Suisse</v>
      </c>
      <c r="AB1081" s="16" t="str">
        <f t="shared" si="228"/>
        <v>Xaxis Premium_XAXIS-XP-UAP-I</v>
      </c>
      <c r="AC1081" s="16" t="str">
        <f>VLOOKUP($U1081,Sheet3!$A$1:$D$438,3,FALSE)</f>
        <v>02.05.2016</v>
      </c>
      <c r="AD1081" s="16" t="str">
        <f>VLOOKUP($U1081,Sheet3!$A$1:$D$438,4,FALSE)</f>
        <v>30.06.2016</v>
      </c>
      <c r="AE1081" s="20" t="str">
        <f t="shared" si="229"/>
        <v>Xaxis Premium_XAXIS-XP-UAP-I_Mai 2016</v>
      </c>
      <c r="AF1081" s="20" t="s">
        <v>415</v>
      </c>
      <c r="AG1081" s="20" t="str">
        <f t="shared" si="230"/>
        <v>Xaxis Premium</v>
      </c>
      <c r="AH1081" s="20" t="s">
        <v>420</v>
      </c>
      <c r="AI1081" s="21">
        <f t="shared" si="222"/>
        <v>12</v>
      </c>
      <c r="AJ1081" s="21">
        <f t="shared" si="223"/>
        <v>179.4</v>
      </c>
      <c r="AK1081" s="22">
        <f t="shared" si="224"/>
        <v>14950</v>
      </c>
      <c r="AL1081" s="20" t="s">
        <v>688</v>
      </c>
      <c r="AM1081" s="20">
        <f>$AJ1081*VLOOKUP($AL1081,Sheet2!$C$1:$D$66,2,FALSE)</f>
        <v>51.867082388392475</v>
      </c>
    </row>
    <row r="1082" spans="1:39" x14ac:dyDescent="0.25">
      <c r="A1082" s="1">
        <v>42527</v>
      </c>
      <c r="B1082" s="2">
        <v>18848</v>
      </c>
      <c r="C1082" s="3">
        <v>0</v>
      </c>
      <c r="D1082" s="4">
        <v>1</v>
      </c>
      <c r="E1082" s="5" t="s">
        <v>65</v>
      </c>
      <c r="F1082" s="6">
        <v>444.59</v>
      </c>
      <c r="G1082" s="7" t="s">
        <v>22</v>
      </c>
      <c r="H1082" s="8" t="s">
        <v>23</v>
      </c>
      <c r="I1082" s="9">
        <v>59.981000000000002</v>
      </c>
      <c r="J1082" s="6">
        <v>0</v>
      </c>
      <c r="K1082" s="6">
        <v>115.15</v>
      </c>
      <c r="L1082" s="6">
        <v>1439.55</v>
      </c>
      <c r="M1082" s="6">
        <v>1554.7</v>
      </c>
      <c r="N1082" s="10" t="s">
        <v>29</v>
      </c>
      <c r="O1082" s="10" t="s">
        <v>161</v>
      </c>
      <c r="P1082" s="11" t="s">
        <v>32</v>
      </c>
      <c r="Q1082" s="11" t="s">
        <v>52</v>
      </c>
      <c r="R1082" s="1">
        <v>42370</v>
      </c>
      <c r="S1082" s="1">
        <v>42593</v>
      </c>
      <c r="T1082" s="12" t="s">
        <v>25</v>
      </c>
      <c r="U1082" s="13" t="s">
        <v>251</v>
      </c>
      <c r="V1082" s="13" t="s">
        <v>136</v>
      </c>
      <c r="W1082" t="s">
        <v>190</v>
      </c>
      <c r="X1082" s="16" t="str">
        <f t="shared" si="225"/>
        <v xml:space="preserve">Mediacom (Switzerland) - CHE - Credit Suisse - 2016_EM_2016 - </v>
      </c>
      <c r="Y1082" s="17" t="s">
        <v>410</v>
      </c>
      <c r="Z1082" s="16" t="str">
        <f t="shared" si="226"/>
        <v>Mediacom (Switzerland)</v>
      </c>
      <c r="AA1082" s="16" t="str">
        <f t="shared" si="227"/>
        <v>Mediacom (Switzerland) - CHE - Credit Suisse</v>
      </c>
      <c r="AB1082" s="16" t="str">
        <f t="shared" si="228"/>
        <v>Xaxis Premium_XAXIS-XP-WB-D</v>
      </c>
      <c r="AC1082" s="16" t="str">
        <f>VLOOKUP($U1082,Sheet3!$A$1:$D$438,3,FALSE)</f>
        <v>30.05.2016</v>
      </c>
      <c r="AD1082" s="16" t="str">
        <f>VLOOKUP($U1082,Sheet3!$A$1:$D$438,4,FALSE)</f>
        <v>19.06.2016</v>
      </c>
      <c r="AE1082" s="20" t="str">
        <f t="shared" si="229"/>
        <v>Xaxis Premium_XAXIS-XP-WB-D_Mai 2016</v>
      </c>
      <c r="AF1082" s="20" t="s">
        <v>415</v>
      </c>
      <c r="AG1082" s="20" t="str">
        <f t="shared" si="230"/>
        <v>Xaxis Premium</v>
      </c>
      <c r="AH1082" s="20" t="s">
        <v>420</v>
      </c>
      <c r="AI1082" s="21">
        <f t="shared" si="222"/>
        <v>24.000100031676695</v>
      </c>
      <c r="AJ1082" s="21">
        <f t="shared" si="223"/>
        <v>1439.55</v>
      </c>
      <c r="AK1082" s="22">
        <f t="shared" si="224"/>
        <v>59981</v>
      </c>
      <c r="AL1082" s="20" t="s">
        <v>687</v>
      </c>
      <c r="AM1082" s="20">
        <f>$AJ1082*VLOOKUP($AL1082,Sheet2!$C$1:$D$66,2,FALSE)</f>
        <v>601.76720543765839</v>
      </c>
    </row>
    <row r="1083" spans="1:39" x14ac:dyDescent="0.25">
      <c r="A1083" s="1">
        <v>42527</v>
      </c>
      <c r="B1083" s="2">
        <v>18848</v>
      </c>
      <c r="C1083" s="3">
        <v>0</v>
      </c>
      <c r="D1083" s="4">
        <v>2</v>
      </c>
      <c r="E1083" s="5" t="s">
        <v>69</v>
      </c>
      <c r="F1083" s="6">
        <v>46.75</v>
      </c>
      <c r="G1083" s="7" t="s">
        <v>22</v>
      </c>
      <c r="H1083" s="8" t="s">
        <v>23</v>
      </c>
      <c r="I1083" s="9">
        <v>7.7720000000000002</v>
      </c>
      <c r="J1083" s="6">
        <v>0</v>
      </c>
      <c r="K1083" s="6">
        <v>14.9</v>
      </c>
      <c r="L1083" s="6">
        <v>186.55</v>
      </c>
      <c r="M1083" s="6">
        <v>201.45</v>
      </c>
      <c r="N1083" s="10" t="s">
        <v>29</v>
      </c>
      <c r="O1083" s="10" t="s">
        <v>161</v>
      </c>
      <c r="P1083" s="11" t="s">
        <v>32</v>
      </c>
      <c r="Q1083" s="11" t="s">
        <v>52</v>
      </c>
      <c r="R1083" s="1">
        <v>42370</v>
      </c>
      <c r="S1083" s="1">
        <v>42593</v>
      </c>
      <c r="T1083" s="12" t="s">
        <v>25</v>
      </c>
      <c r="U1083" s="13" t="s">
        <v>251</v>
      </c>
      <c r="V1083" s="13" t="s">
        <v>136</v>
      </c>
      <c r="W1083" t="s">
        <v>190</v>
      </c>
      <c r="X1083" s="16" t="str">
        <f t="shared" si="225"/>
        <v xml:space="preserve">Mediacom (Switzerland) - CHE - Credit Suisse - 2016_EM_2016 - </v>
      </c>
      <c r="Y1083" s="17" t="s">
        <v>410</v>
      </c>
      <c r="Z1083" s="16" t="str">
        <f t="shared" si="226"/>
        <v>Mediacom (Switzerland)</v>
      </c>
      <c r="AA1083" s="16" t="str">
        <f t="shared" si="227"/>
        <v>Mediacom (Switzerland) - CHE - Credit Suisse</v>
      </c>
      <c r="AB1083" s="16" t="str">
        <f t="shared" si="228"/>
        <v>Xaxis Premium_XAXIS-XP-WB-F</v>
      </c>
      <c r="AC1083" s="16" t="str">
        <f>VLOOKUP($U1083,Sheet3!$A$1:$D$438,3,FALSE)</f>
        <v>30.05.2016</v>
      </c>
      <c r="AD1083" s="16" t="str">
        <f>VLOOKUP($U1083,Sheet3!$A$1:$D$438,4,FALSE)</f>
        <v>19.06.2016</v>
      </c>
      <c r="AE1083" s="20" t="str">
        <f t="shared" si="229"/>
        <v>Xaxis Premium_XAXIS-XP-WB-F_Mai 2016</v>
      </c>
      <c r="AF1083" s="20" t="s">
        <v>415</v>
      </c>
      <c r="AG1083" s="20" t="str">
        <f t="shared" si="230"/>
        <v>Xaxis Premium</v>
      </c>
      <c r="AH1083" s="20" t="s">
        <v>420</v>
      </c>
      <c r="AI1083" s="21">
        <f t="shared" si="222"/>
        <v>24.002830674215133</v>
      </c>
      <c r="AJ1083" s="21">
        <f t="shared" si="223"/>
        <v>186.55</v>
      </c>
      <c r="AK1083" s="22">
        <f t="shared" si="224"/>
        <v>7772</v>
      </c>
      <c r="AL1083" s="20" t="s">
        <v>687</v>
      </c>
      <c r="AM1083" s="20">
        <f>$AJ1083*VLOOKUP($AL1083,Sheet2!$C$1:$D$66,2,FALSE)</f>
        <v>77.982475200163378</v>
      </c>
    </row>
    <row r="1084" spans="1:39" x14ac:dyDescent="0.25">
      <c r="A1084" s="1">
        <v>42527</v>
      </c>
      <c r="B1084" s="2">
        <v>18848</v>
      </c>
      <c r="C1084" s="3">
        <v>0</v>
      </c>
      <c r="D1084" s="4">
        <v>3</v>
      </c>
      <c r="E1084" s="5" t="s">
        <v>70</v>
      </c>
      <c r="F1084" s="6">
        <v>34.35</v>
      </c>
      <c r="G1084" s="7" t="s">
        <v>22</v>
      </c>
      <c r="H1084" s="8" t="s">
        <v>23</v>
      </c>
      <c r="I1084" s="9">
        <v>6.0620000000000003</v>
      </c>
      <c r="J1084" s="6">
        <v>0</v>
      </c>
      <c r="K1084" s="6">
        <v>11.65</v>
      </c>
      <c r="L1084" s="6">
        <v>145.5</v>
      </c>
      <c r="M1084" s="6">
        <v>157.15</v>
      </c>
      <c r="N1084" s="10" t="s">
        <v>29</v>
      </c>
      <c r="O1084" s="10" t="s">
        <v>161</v>
      </c>
      <c r="P1084" s="11" t="s">
        <v>32</v>
      </c>
      <c r="Q1084" s="11" t="s">
        <v>52</v>
      </c>
      <c r="R1084" s="1">
        <v>42370</v>
      </c>
      <c r="S1084" s="1">
        <v>42593</v>
      </c>
      <c r="T1084" s="12" t="s">
        <v>25</v>
      </c>
      <c r="U1084" s="13" t="s">
        <v>251</v>
      </c>
      <c r="V1084" s="13" t="s">
        <v>136</v>
      </c>
      <c r="W1084" t="s">
        <v>190</v>
      </c>
      <c r="X1084" s="16" t="str">
        <f t="shared" si="225"/>
        <v xml:space="preserve">Mediacom (Switzerland) - CHE - Credit Suisse - 2016_EM_2016 - </v>
      </c>
      <c r="Y1084" s="17" t="s">
        <v>410</v>
      </c>
      <c r="Z1084" s="16" t="str">
        <f t="shared" si="226"/>
        <v>Mediacom (Switzerland)</v>
      </c>
      <c r="AA1084" s="16" t="str">
        <f t="shared" si="227"/>
        <v>Mediacom (Switzerland) - CHE - Credit Suisse</v>
      </c>
      <c r="AB1084" s="16" t="str">
        <f t="shared" si="228"/>
        <v>Xaxis Premium_XAXIS-XP-WB-I</v>
      </c>
      <c r="AC1084" s="16" t="str">
        <f>VLOOKUP($U1084,Sheet3!$A$1:$D$438,3,FALSE)</f>
        <v>30.05.2016</v>
      </c>
      <c r="AD1084" s="16" t="str">
        <f>VLOOKUP($U1084,Sheet3!$A$1:$D$438,4,FALSE)</f>
        <v>19.06.2016</v>
      </c>
      <c r="AE1084" s="20" t="str">
        <f t="shared" si="229"/>
        <v>Xaxis Premium_XAXIS-XP-WB-I_Mai 2016</v>
      </c>
      <c r="AF1084" s="20" t="s">
        <v>415</v>
      </c>
      <c r="AG1084" s="20" t="str">
        <f t="shared" si="230"/>
        <v>Xaxis Premium</v>
      </c>
      <c r="AH1084" s="20" t="s">
        <v>420</v>
      </c>
      <c r="AI1084" s="21">
        <f t="shared" si="222"/>
        <v>24.001979544704717</v>
      </c>
      <c r="AJ1084" s="21">
        <f t="shared" si="223"/>
        <v>145.5</v>
      </c>
      <c r="AK1084" s="22">
        <f t="shared" si="224"/>
        <v>6062</v>
      </c>
      <c r="AL1084" s="20" t="s">
        <v>687</v>
      </c>
      <c r="AM1084" s="20">
        <f>$AJ1084*VLOOKUP($AL1084,Sheet2!$C$1:$D$66,2,FALSE)</f>
        <v>60.822568435399468</v>
      </c>
    </row>
    <row r="1085" spans="1:39" x14ac:dyDescent="0.25">
      <c r="A1085" s="1">
        <v>42527</v>
      </c>
      <c r="B1085" s="2">
        <v>18848</v>
      </c>
      <c r="C1085" s="3">
        <v>0</v>
      </c>
      <c r="D1085" s="4">
        <v>4</v>
      </c>
      <c r="E1085" s="5" t="s">
        <v>41</v>
      </c>
      <c r="F1085" s="6">
        <v>299.66000000000003</v>
      </c>
      <c r="G1085" s="7" t="s">
        <v>22</v>
      </c>
      <c r="H1085" s="8" t="s">
        <v>23</v>
      </c>
      <c r="I1085" s="9">
        <v>31.704000000000001</v>
      </c>
      <c r="J1085" s="6">
        <v>0</v>
      </c>
      <c r="K1085" s="6">
        <v>65.95</v>
      </c>
      <c r="L1085" s="6">
        <v>824.3</v>
      </c>
      <c r="M1085" s="6">
        <v>890.25</v>
      </c>
      <c r="N1085" s="10" t="s">
        <v>29</v>
      </c>
      <c r="O1085" s="10" t="s">
        <v>161</v>
      </c>
      <c r="P1085" s="11" t="s">
        <v>32</v>
      </c>
      <c r="Q1085" s="11" t="s">
        <v>37</v>
      </c>
      <c r="R1085" s="1">
        <v>42370</v>
      </c>
      <c r="S1085" s="1">
        <v>42593</v>
      </c>
      <c r="T1085" s="12" t="s">
        <v>25</v>
      </c>
      <c r="U1085" s="13" t="s">
        <v>251</v>
      </c>
      <c r="V1085" s="13" t="s">
        <v>136</v>
      </c>
      <c r="W1085" t="s">
        <v>190</v>
      </c>
      <c r="X1085" s="16" t="str">
        <f t="shared" si="225"/>
        <v xml:space="preserve">Mediacom (Switzerland) - CHE - Credit Suisse - 2016_EM_2016 - </v>
      </c>
      <c r="Y1085" s="17" t="s">
        <v>410</v>
      </c>
      <c r="Z1085" s="16" t="str">
        <f t="shared" si="226"/>
        <v>Mediacom (Switzerland)</v>
      </c>
      <c r="AA1085" s="16" t="str">
        <f t="shared" si="227"/>
        <v>Mediacom (Switzerland) - CHE - Credit Suisse</v>
      </c>
      <c r="AB1085" s="16" t="str">
        <f t="shared" si="228"/>
        <v>Xaxis Mobile_XAXIS-XM-MRT-D</v>
      </c>
      <c r="AC1085" s="16" t="str">
        <f>VLOOKUP($U1085,Sheet3!$A$1:$D$438,3,FALSE)</f>
        <v>30.05.2016</v>
      </c>
      <c r="AD1085" s="16" t="str">
        <f>VLOOKUP($U1085,Sheet3!$A$1:$D$438,4,FALSE)</f>
        <v>19.06.2016</v>
      </c>
      <c r="AE1085" s="20" t="str">
        <f t="shared" si="229"/>
        <v>Xaxis Mobile_XAXIS-XM-MRT-D_Mai 2016</v>
      </c>
      <c r="AF1085" s="20" t="s">
        <v>416</v>
      </c>
      <c r="AG1085" s="20" t="str">
        <f t="shared" si="230"/>
        <v>Xaxis Mobile</v>
      </c>
      <c r="AH1085" s="20" t="s">
        <v>420</v>
      </c>
      <c r="AI1085" s="21">
        <f t="shared" si="222"/>
        <v>25.99987383295483</v>
      </c>
      <c r="AJ1085" s="21">
        <f t="shared" si="223"/>
        <v>824.3</v>
      </c>
      <c r="AK1085" s="22">
        <f t="shared" si="224"/>
        <v>31704</v>
      </c>
      <c r="AL1085" s="20" t="s">
        <v>689</v>
      </c>
      <c r="AM1085" s="20">
        <f>$AJ1085*VLOOKUP($AL1085,Sheet2!$C$1:$D$66,2,FALSE)</f>
        <v>255.53299999999999</v>
      </c>
    </row>
    <row r="1086" spans="1:39" x14ac:dyDescent="0.25">
      <c r="A1086" s="1">
        <v>42527</v>
      </c>
      <c r="B1086" s="2">
        <v>18848</v>
      </c>
      <c r="C1086" s="3">
        <v>0</v>
      </c>
      <c r="D1086" s="4">
        <v>5</v>
      </c>
      <c r="E1086" s="5" t="s">
        <v>45</v>
      </c>
      <c r="F1086" s="6">
        <v>52.54</v>
      </c>
      <c r="G1086" s="7" t="s">
        <v>22</v>
      </c>
      <c r="H1086" s="8" t="s">
        <v>23</v>
      </c>
      <c r="I1086" s="9">
        <v>13.613</v>
      </c>
      <c r="J1086" s="6">
        <v>0</v>
      </c>
      <c r="K1086" s="6">
        <v>28.3</v>
      </c>
      <c r="L1086" s="6">
        <v>353.95</v>
      </c>
      <c r="M1086" s="6">
        <v>382.25</v>
      </c>
      <c r="N1086" s="10" t="s">
        <v>29</v>
      </c>
      <c r="O1086" s="10" t="s">
        <v>161</v>
      </c>
      <c r="P1086" s="11" t="s">
        <v>32</v>
      </c>
      <c r="Q1086" s="11" t="s">
        <v>37</v>
      </c>
      <c r="R1086" s="1">
        <v>42370</v>
      </c>
      <c r="S1086" s="1">
        <v>42593</v>
      </c>
      <c r="T1086" s="12" t="s">
        <v>25</v>
      </c>
      <c r="U1086" s="13" t="s">
        <v>251</v>
      </c>
      <c r="V1086" s="13" t="s">
        <v>136</v>
      </c>
      <c r="W1086" t="s">
        <v>190</v>
      </c>
      <c r="X1086" s="16" t="str">
        <f t="shared" si="225"/>
        <v xml:space="preserve">Mediacom (Switzerland) - CHE - Credit Suisse - 2016_EM_2016 - </v>
      </c>
      <c r="Y1086" s="17" t="s">
        <v>410</v>
      </c>
      <c r="Z1086" s="16" t="str">
        <f t="shared" si="226"/>
        <v>Mediacom (Switzerland)</v>
      </c>
      <c r="AA1086" s="16" t="str">
        <f t="shared" si="227"/>
        <v>Mediacom (Switzerland) - CHE - Credit Suisse</v>
      </c>
      <c r="AB1086" s="16" t="str">
        <f t="shared" si="228"/>
        <v>Xaxis Mobile_XAXIS-XM-MRT-F</v>
      </c>
      <c r="AC1086" s="16" t="str">
        <f>VLOOKUP($U1086,Sheet3!$A$1:$D$438,3,FALSE)</f>
        <v>30.05.2016</v>
      </c>
      <c r="AD1086" s="16" t="str">
        <f>VLOOKUP($U1086,Sheet3!$A$1:$D$438,4,FALSE)</f>
        <v>19.06.2016</v>
      </c>
      <c r="AE1086" s="20" t="str">
        <f t="shared" si="229"/>
        <v>Xaxis Mobile_XAXIS-XM-MRT-F_Mai 2016</v>
      </c>
      <c r="AF1086" s="20" t="s">
        <v>416</v>
      </c>
      <c r="AG1086" s="20" t="str">
        <f t="shared" si="230"/>
        <v>Xaxis Mobile</v>
      </c>
      <c r="AH1086" s="20" t="s">
        <v>420</v>
      </c>
      <c r="AI1086" s="21">
        <f t="shared" si="222"/>
        <v>26.000881510321015</v>
      </c>
      <c r="AJ1086" s="21">
        <f t="shared" si="223"/>
        <v>353.95</v>
      </c>
      <c r="AK1086" s="22">
        <f t="shared" si="224"/>
        <v>13613</v>
      </c>
      <c r="AL1086" s="20" t="s">
        <v>689</v>
      </c>
      <c r="AM1086" s="20">
        <f>$AJ1086*VLOOKUP($AL1086,Sheet2!$C$1:$D$66,2,FALSE)</f>
        <v>109.72449999999999</v>
      </c>
    </row>
    <row r="1087" spans="1:39" x14ac:dyDescent="0.25">
      <c r="A1087" s="1">
        <v>42527</v>
      </c>
      <c r="B1087" s="2">
        <v>18848</v>
      </c>
      <c r="C1087" s="3">
        <v>0</v>
      </c>
      <c r="D1087" s="4">
        <v>6</v>
      </c>
      <c r="E1087" s="5" t="s">
        <v>46</v>
      </c>
      <c r="F1087" s="6">
        <v>24.64</v>
      </c>
      <c r="G1087" s="7" t="s">
        <v>22</v>
      </c>
      <c r="H1087" s="8" t="s">
        <v>23</v>
      </c>
      <c r="I1087" s="9">
        <v>2.5579999999999998</v>
      </c>
      <c r="J1087" s="6">
        <v>0</v>
      </c>
      <c r="K1087" s="6">
        <v>5.3</v>
      </c>
      <c r="L1087" s="6">
        <v>66.5</v>
      </c>
      <c r="M1087" s="6">
        <v>71.8</v>
      </c>
      <c r="N1087" s="10" t="s">
        <v>29</v>
      </c>
      <c r="O1087" s="10" t="s">
        <v>161</v>
      </c>
      <c r="P1087" s="11" t="s">
        <v>32</v>
      </c>
      <c r="Q1087" s="11" t="s">
        <v>37</v>
      </c>
      <c r="R1087" s="1">
        <v>42370</v>
      </c>
      <c r="S1087" s="1">
        <v>42593</v>
      </c>
      <c r="T1087" s="12" t="s">
        <v>25</v>
      </c>
      <c r="U1087" s="13" t="s">
        <v>251</v>
      </c>
      <c r="V1087" s="13" t="s">
        <v>136</v>
      </c>
      <c r="W1087" t="s">
        <v>190</v>
      </c>
      <c r="X1087" s="16" t="str">
        <f t="shared" si="225"/>
        <v xml:space="preserve">Mediacom (Switzerland) - CHE - Credit Suisse - 2016_EM_2016 - </v>
      </c>
      <c r="Y1087" s="17" t="s">
        <v>410</v>
      </c>
      <c r="Z1087" s="16" t="str">
        <f t="shared" si="226"/>
        <v>Mediacom (Switzerland)</v>
      </c>
      <c r="AA1087" s="16" t="str">
        <f t="shared" si="227"/>
        <v>Mediacom (Switzerland) - CHE - Credit Suisse</v>
      </c>
      <c r="AB1087" s="16" t="str">
        <f t="shared" si="228"/>
        <v>Xaxis Mobile_XAXIS-XM-MRT-I</v>
      </c>
      <c r="AC1087" s="16" t="str">
        <f>VLOOKUP($U1087,Sheet3!$A$1:$D$438,3,FALSE)</f>
        <v>30.05.2016</v>
      </c>
      <c r="AD1087" s="16" t="str">
        <f>VLOOKUP($U1087,Sheet3!$A$1:$D$438,4,FALSE)</f>
        <v>19.06.2016</v>
      </c>
      <c r="AE1087" s="20" t="str">
        <f t="shared" si="229"/>
        <v>Xaxis Mobile_XAXIS-XM-MRT-I_Mai 2016</v>
      </c>
      <c r="AF1087" s="20" t="s">
        <v>416</v>
      </c>
      <c r="AG1087" s="20" t="str">
        <f t="shared" si="230"/>
        <v>Xaxis Mobile</v>
      </c>
      <c r="AH1087" s="20" t="s">
        <v>420</v>
      </c>
      <c r="AI1087" s="21">
        <f t="shared" si="222"/>
        <v>25.996872556684909</v>
      </c>
      <c r="AJ1087" s="21">
        <f t="shared" si="223"/>
        <v>66.5</v>
      </c>
      <c r="AK1087" s="22">
        <f t="shared" si="224"/>
        <v>2558</v>
      </c>
      <c r="AL1087" s="20" t="s">
        <v>689</v>
      </c>
      <c r="AM1087" s="20">
        <f>$AJ1087*VLOOKUP($AL1087,Sheet2!$C$1:$D$66,2,FALSE)</f>
        <v>20.614999999999998</v>
      </c>
    </row>
    <row r="1088" spans="1:39" x14ac:dyDescent="0.25">
      <c r="A1088" s="1">
        <v>42527</v>
      </c>
      <c r="B1088" s="2">
        <v>18848</v>
      </c>
      <c r="C1088" s="3">
        <v>0</v>
      </c>
      <c r="D1088" s="4">
        <v>7</v>
      </c>
      <c r="E1088" s="5" t="s">
        <v>72</v>
      </c>
      <c r="F1088" s="6">
        <v>514.64</v>
      </c>
      <c r="G1088" s="7" t="s">
        <v>22</v>
      </c>
      <c r="H1088" s="8" t="s">
        <v>23</v>
      </c>
      <c r="I1088" s="9">
        <v>30.443000000000001</v>
      </c>
      <c r="J1088" s="6">
        <v>0</v>
      </c>
      <c r="K1088" s="6">
        <v>70.650000000000006</v>
      </c>
      <c r="L1088" s="6">
        <v>882.85</v>
      </c>
      <c r="M1088" s="6">
        <v>953.5</v>
      </c>
      <c r="N1088" s="10" t="s">
        <v>29</v>
      </c>
      <c r="O1088" s="10" t="s">
        <v>161</v>
      </c>
      <c r="P1088" s="11" t="s">
        <v>32</v>
      </c>
      <c r="Q1088" s="11" t="s">
        <v>73</v>
      </c>
      <c r="R1088" s="1">
        <v>42370</v>
      </c>
      <c r="S1088" s="1">
        <v>42593</v>
      </c>
      <c r="T1088" s="12" t="s">
        <v>25</v>
      </c>
      <c r="U1088" s="13" t="s">
        <v>251</v>
      </c>
      <c r="V1088" s="13" t="s">
        <v>136</v>
      </c>
      <c r="W1088" t="s">
        <v>190</v>
      </c>
      <c r="X1088" s="16" t="str">
        <f t="shared" si="225"/>
        <v xml:space="preserve">Mediacom (Switzerland) - CHE - Credit Suisse - 2016_EM_2016 - </v>
      </c>
      <c r="Y1088" s="17" t="s">
        <v>410</v>
      </c>
      <c r="Z1088" s="16" t="str">
        <f t="shared" si="226"/>
        <v>Mediacom (Switzerland)</v>
      </c>
      <c r="AA1088" s="16" t="str">
        <f t="shared" si="227"/>
        <v>Mediacom (Switzerland) - CHE - Credit Suisse</v>
      </c>
      <c r="AB1088" s="16" t="str">
        <f t="shared" si="228"/>
        <v>Xaxis TV_XAXIS-XT-ROLLS-D</v>
      </c>
      <c r="AC1088" s="16" t="str">
        <f>VLOOKUP($U1088,Sheet3!$A$1:$D$438,3,FALSE)</f>
        <v>30.05.2016</v>
      </c>
      <c r="AD1088" s="16" t="str">
        <f>VLOOKUP($U1088,Sheet3!$A$1:$D$438,4,FALSE)</f>
        <v>19.06.2016</v>
      </c>
      <c r="AE1088" s="20" t="str">
        <f t="shared" si="229"/>
        <v>Xaxis TV_XAXIS-XT-ROLLS-D_Mai 2016</v>
      </c>
      <c r="AF1088" s="20" t="s">
        <v>816</v>
      </c>
      <c r="AG1088" s="20" t="str">
        <f t="shared" si="230"/>
        <v>Xaxis TV</v>
      </c>
      <c r="AH1088" s="20" t="s">
        <v>420</v>
      </c>
      <c r="AI1088" s="21">
        <f t="shared" si="222"/>
        <v>29.000098544821473</v>
      </c>
      <c r="AJ1088" s="21">
        <f t="shared" si="223"/>
        <v>882.85</v>
      </c>
      <c r="AK1088" s="22">
        <f t="shared" si="224"/>
        <v>30443</v>
      </c>
      <c r="AL1088" s="20" t="s">
        <v>691</v>
      </c>
      <c r="AM1088" s="20">
        <f>$AJ1088*VLOOKUP($AL1088,Sheet2!$C$1:$D$66,2,FALSE)</f>
        <v>432.59649999999999</v>
      </c>
    </row>
    <row r="1089" spans="1:39" x14ac:dyDescent="0.25">
      <c r="A1089" s="1">
        <v>42527</v>
      </c>
      <c r="B1089" s="2">
        <v>18848</v>
      </c>
      <c r="C1089" s="3">
        <v>0</v>
      </c>
      <c r="D1089" s="4">
        <v>8</v>
      </c>
      <c r="E1089" s="5" t="s">
        <v>76</v>
      </c>
      <c r="F1089" s="6">
        <v>181.98</v>
      </c>
      <c r="G1089" s="7" t="s">
        <v>22</v>
      </c>
      <c r="H1089" s="8" t="s">
        <v>23</v>
      </c>
      <c r="I1089" s="9">
        <v>11.249000000000001</v>
      </c>
      <c r="J1089" s="6">
        <v>0</v>
      </c>
      <c r="K1089" s="6">
        <v>26.1</v>
      </c>
      <c r="L1089" s="6">
        <v>326.2</v>
      </c>
      <c r="M1089" s="6">
        <v>352.3</v>
      </c>
      <c r="N1089" s="10" t="s">
        <v>29</v>
      </c>
      <c r="O1089" s="10" t="s">
        <v>161</v>
      </c>
      <c r="P1089" s="11" t="s">
        <v>32</v>
      </c>
      <c r="Q1089" s="11" t="s">
        <v>73</v>
      </c>
      <c r="R1089" s="1">
        <v>42370</v>
      </c>
      <c r="S1089" s="1">
        <v>42593</v>
      </c>
      <c r="T1089" s="12" t="s">
        <v>25</v>
      </c>
      <c r="U1089" s="13" t="s">
        <v>251</v>
      </c>
      <c r="V1089" s="13" t="s">
        <v>136</v>
      </c>
      <c r="W1089" t="s">
        <v>190</v>
      </c>
      <c r="X1089" s="16" t="str">
        <f t="shared" si="225"/>
        <v xml:space="preserve">Mediacom (Switzerland) - CHE - Credit Suisse - 2016_EM_2016 - </v>
      </c>
      <c r="Y1089" s="17" t="s">
        <v>410</v>
      </c>
      <c r="Z1089" s="16" t="str">
        <f t="shared" si="226"/>
        <v>Mediacom (Switzerland)</v>
      </c>
      <c r="AA1089" s="16" t="str">
        <f t="shared" si="227"/>
        <v>Mediacom (Switzerland) - CHE - Credit Suisse</v>
      </c>
      <c r="AB1089" s="16" t="str">
        <f t="shared" si="228"/>
        <v>Xaxis TV_XAXIS-XT-ROLLS-F</v>
      </c>
      <c r="AC1089" s="16" t="str">
        <f>VLOOKUP($U1089,Sheet3!$A$1:$D$438,3,FALSE)</f>
        <v>30.05.2016</v>
      </c>
      <c r="AD1089" s="16" t="str">
        <f>VLOOKUP($U1089,Sheet3!$A$1:$D$438,4,FALSE)</f>
        <v>19.06.2016</v>
      </c>
      <c r="AE1089" s="20" t="str">
        <f t="shared" si="229"/>
        <v>Xaxis TV_XAXIS-XT-ROLLS-F_Mai 2016</v>
      </c>
      <c r="AF1089" s="20" t="s">
        <v>816</v>
      </c>
      <c r="AG1089" s="20" t="str">
        <f t="shared" si="230"/>
        <v>Xaxis TV</v>
      </c>
      <c r="AH1089" s="20" t="s">
        <v>420</v>
      </c>
      <c r="AI1089" s="21">
        <f t="shared" si="222"/>
        <v>28.998133167392659</v>
      </c>
      <c r="AJ1089" s="21">
        <f t="shared" si="223"/>
        <v>326.2</v>
      </c>
      <c r="AK1089" s="22">
        <f t="shared" si="224"/>
        <v>11249</v>
      </c>
      <c r="AL1089" s="20" t="s">
        <v>691</v>
      </c>
      <c r="AM1089" s="20">
        <f>$AJ1089*VLOOKUP($AL1089,Sheet2!$C$1:$D$66,2,FALSE)</f>
        <v>159.83799999999999</v>
      </c>
    </row>
    <row r="1090" spans="1:39" x14ac:dyDescent="0.25">
      <c r="A1090" s="1">
        <v>42527</v>
      </c>
      <c r="B1090" s="2">
        <v>18848</v>
      </c>
      <c r="C1090" s="3">
        <v>0</v>
      </c>
      <c r="D1090" s="4">
        <v>9</v>
      </c>
      <c r="E1090" s="5" t="s">
        <v>77</v>
      </c>
      <c r="F1090" s="6">
        <v>41.74</v>
      </c>
      <c r="G1090" s="7" t="s">
        <v>22</v>
      </c>
      <c r="H1090" s="8" t="s">
        <v>23</v>
      </c>
      <c r="I1090" s="9">
        <v>2.5569999999999999</v>
      </c>
      <c r="J1090" s="6">
        <v>0</v>
      </c>
      <c r="K1090" s="6">
        <v>5.95</v>
      </c>
      <c r="L1090" s="6">
        <v>74.150000000000006</v>
      </c>
      <c r="M1090" s="6">
        <v>80.099999999999994</v>
      </c>
      <c r="N1090" s="10" t="s">
        <v>29</v>
      </c>
      <c r="O1090" s="10" t="s">
        <v>161</v>
      </c>
      <c r="P1090" s="11" t="s">
        <v>32</v>
      </c>
      <c r="Q1090" s="11" t="s">
        <v>73</v>
      </c>
      <c r="R1090" s="1">
        <v>42370</v>
      </c>
      <c r="S1090" s="1">
        <v>42593</v>
      </c>
      <c r="T1090" s="12" t="s">
        <v>25</v>
      </c>
      <c r="U1090" s="13" t="s">
        <v>251</v>
      </c>
      <c r="V1090" s="13" t="s">
        <v>136</v>
      </c>
      <c r="W1090" t="s">
        <v>190</v>
      </c>
      <c r="X1090" s="16" t="str">
        <f t="shared" si="225"/>
        <v xml:space="preserve">Mediacom (Switzerland) - CHE - Credit Suisse - 2016_EM_2016 - </v>
      </c>
      <c r="Y1090" s="17" t="s">
        <v>410</v>
      </c>
      <c r="Z1090" s="16" t="str">
        <f t="shared" si="226"/>
        <v>Mediacom (Switzerland)</v>
      </c>
      <c r="AA1090" s="16" t="str">
        <f t="shared" si="227"/>
        <v>Mediacom (Switzerland) - CHE - Credit Suisse</v>
      </c>
      <c r="AB1090" s="16" t="str">
        <f t="shared" si="228"/>
        <v>Xaxis TV_XAXIS-XT-ROLLS-I</v>
      </c>
      <c r="AC1090" s="16" t="str">
        <f>VLOOKUP($U1090,Sheet3!$A$1:$D$438,3,FALSE)</f>
        <v>30.05.2016</v>
      </c>
      <c r="AD1090" s="16" t="str">
        <f>VLOOKUP($U1090,Sheet3!$A$1:$D$438,4,FALSE)</f>
        <v>19.06.2016</v>
      </c>
      <c r="AE1090" s="20" t="str">
        <f t="shared" si="229"/>
        <v>Xaxis TV_XAXIS-XT-ROLLS-I_Mai 2016</v>
      </c>
      <c r="AF1090" s="20" t="s">
        <v>816</v>
      </c>
      <c r="AG1090" s="20" t="str">
        <f t="shared" si="230"/>
        <v>Xaxis TV</v>
      </c>
      <c r="AH1090" s="20" t="s">
        <v>420</v>
      </c>
      <c r="AI1090" s="21">
        <f t="shared" si="222"/>
        <v>28.998826750097773</v>
      </c>
      <c r="AJ1090" s="21">
        <f t="shared" si="223"/>
        <v>74.150000000000006</v>
      </c>
      <c r="AK1090" s="22">
        <f t="shared" si="224"/>
        <v>2557</v>
      </c>
      <c r="AL1090" s="20" t="s">
        <v>691</v>
      </c>
      <c r="AM1090" s="20">
        <f>$AJ1090*VLOOKUP($AL1090,Sheet2!$C$1:$D$66,2,FALSE)</f>
        <v>36.333500000000001</v>
      </c>
    </row>
    <row r="1091" spans="1:39" x14ac:dyDescent="0.25">
      <c r="A1091" s="1">
        <v>42527</v>
      </c>
      <c r="B1091" s="2">
        <v>18849</v>
      </c>
      <c r="C1091" s="3">
        <v>0</v>
      </c>
      <c r="D1091" s="4">
        <v>1</v>
      </c>
      <c r="E1091" s="5" t="s">
        <v>61</v>
      </c>
      <c r="F1091" s="6">
        <v>2479.11</v>
      </c>
      <c r="G1091" s="7" t="s">
        <v>22</v>
      </c>
      <c r="H1091" s="8" t="s">
        <v>23</v>
      </c>
      <c r="I1091" s="9">
        <v>543.21100000000001</v>
      </c>
      <c r="J1091" s="6">
        <v>0</v>
      </c>
      <c r="K1091" s="6">
        <v>347.65</v>
      </c>
      <c r="L1091" s="6">
        <v>4345.7</v>
      </c>
      <c r="M1091" s="6">
        <v>4693.3500000000004</v>
      </c>
      <c r="N1091" s="10" t="s">
        <v>24</v>
      </c>
      <c r="O1091" s="10" t="s">
        <v>161</v>
      </c>
      <c r="P1091" s="11" t="s">
        <v>32</v>
      </c>
      <c r="Q1091" s="11" t="s">
        <v>52</v>
      </c>
      <c r="R1091" s="1">
        <v>42370</v>
      </c>
      <c r="S1091" s="1">
        <v>42593</v>
      </c>
      <c r="T1091" s="12" t="s">
        <v>25</v>
      </c>
      <c r="U1091" s="13" t="s">
        <v>254</v>
      </c>
      <c r="V1091" s="13" t="s">
        <v>136</v>
      </c>
      <c r="W1091" t="s">
        <v>191</v>
      </c>
      <c r="X1091" s="16" t="str">
        <f t="shared" si="225"/>
        <v xml:space="preserve">Mediacom (Switzerland) - CHE - DANONE - 2016_Milupa_Profutura_Mama - </v>
      </c>
      <c r="Y1091" s="17" t="s">
        <v>410</v>
      </c>
      <c r="Z1091" s="16" t="str">
        <f t="shared" si="226"/>
        <v>Mediacom (Switzerland)</v>
      </c>
      <c r="AA1091" s="16" t="str">
        <f t="shared" si="227"/>
        <v>Mediacom (Switzerland) - CHE - DANONE</v>
      </c>
      <c r="AB1091" s="16" t="str">
        <f t="shared" si="228"/>
        <v>Xaxis Premium_XAXIS-XP-UAP-D</v>
      </c>
      <c r="AC1091" s="16" t="str">
        <f>VLOOKUP($U1091,Sheet3!$A$1:$D$438,3,FALSE)</f>
        <v>29.02.2016</v>
      </c>
      <c r="AD1091" s="16" t="str">
        <f>VLOOKUP($U1091,Sheet3!$A$1:$D$438,4,FALSE)</f>
        <v>29.05.2016</v>
      </c>
      <c r="AE1091" s="20" t="str">
        <f t="shared" si="229"/>
        <v>Xaxis Premium_XAXIS-XP-UAP-D_Mai 2016</v>
      </c>
      <c r="AF1091" s="20" t="s">
        <v>415</v>
      </c>
      <c r="AG1091" s="20" t="str">
        <f t="shared" si="230"/>
        <v>Xaxis Premium</v>
      </c>
      <c r="AH1091" s="20" t="s">
        <v>420</v>
      </c>
      <c r="AI1091" s="21">
        <f t="shared" si="222"/>
        <v>8.0000220908634034</v>
      </c>
      <c r="AJ1091" s="21">
        <f t="shared" si="223"/>
        <v>4345.7</v>
      </c>
      <c r="AK1091" s="22">
        <f t="shared" si="224"/>
        <v>543211</v>
      </c>
      <c r="AL1091" s="20" t="s">
        <v>688</v>
      </c>
      <c r="AM1091" s="20">
        <f>$AJ1091*VLOOKUP($AL1091,Sheet2!$C$1:$D$66,2,FALSE)</f>
        <v>1256.4034556033287</v>
      </c>
    </row>
    <row r="1092" spans="1:39" x14ac:dyDescent="0.25">
      <c r="A1092" s="1">
        <v>42527</v>
      </c>
      <c r="B1092" s="2">
        <v>18849</v>
      </c>
      <c r="C1092" s="3">
        <v>0</v>
      </c>
      <c r="D1092" s="4">
        <v>2</v>
      </c>
      <c r="E1092" s="5" t="s">
        <v>63</v>
      </c>
      <c r="F1092" s="6">
        <v>1137.01</v>
      </c>
      <c r="G1092" s="7" t="s">
        <v>22</v>
      </c>
      <c r="H1092" s="8" t="s">
        <v>23</v>
      </c>
      <c r="I1092" s="9">
        <v>247.392</v>
      </c>
      <c r="J1092" s="6">
        <v>0</v>
      </c>
      <c r="K1092" s="6">
        <v>158.35</v>
      </c>
      <c r="L1092" s="6">
        <v>1979.15</v>
      </c>
      <c r="M1092" s="6">
        <v>2137.5</v>
      </c>
      <c r="N1092" s="10" t="s">
        <v>24</v>
      </c>
      <c r="O1092" s="10" t="s">
        <v>161</v>
      </c>
      <c r="P1092" s="11" t="s">
        <v>32</v>
      </c>
      <c r="Q1092" s="11" t="s">
        <v>52</v>
      </c>
      <c r="R1092" s="1">
        <v>42370</v>
      </c>
      <c r="S1092" s="1">
        <v>42593</v>
      </c>
      <c r="T1092" s="12" t="s">
        <v>25</v>
      </c>
      <c r="U1092" s="13" t="s">
        <v>254</v>
      </c>
      <c r="V1092" s="13" t="s">
        <v>136</v>
      </c>
      <c r="W1092" t="s">
        <v>191</v>
      </c>
      <c r="X1092" s="16" t="str">
        <f t="shared" si="225"/>
        <v xml:space="preserve">Mediacom (Switzerland) - CHE - DANONE - 2016_Milupa_Profutura_Mama - </v>
      </c>
      <c r="Y1092" s="17" t="s">
        <v>410</v>
      </c>
      <c r="Z1092" s="16" t="str">
        <f t="shared" si="226"/>
        <v>Mediacom (Switzerland)</v>
      </c>
      <c r="AA1092" s="16" t="str">
        <f t="shared" si="227"/>
        <v>Mediacom (Switzerland) - CHE - DANONE</v>
      </c>
      <c r="AB1092" s="16" t="str">
        <f t="shared" si="228"/>
        <v>Xaxis Premium_XAXIS-XP-UAP-F</v>
      </c>
      <c r="AC1092" s="16" t="str">
        <f>VLOOKUP($U1092,Sheet3!$A$1:$D$438,3,FALSE)</f>
        <v>29.02.2016</v>
      </c>
      <c r="AD1092" s="16" t="str">
        <f>VLOOKUP($U1092,Sheet3!$A$1:$D$438,4,FALSE)</f>
        <v>29.05.2016</v>
      </c>
      <c r="AE1092" s="20" t="str">
        <f t="shared" si="229"/>
        <v>Xaxis Premium_XAXIS-XP-UAP-F_Mai 2016</v>
      </c>
      <c r="AF1092" s="20" t="s">
        <v>415</v>
      </c>
      <c r="AG1092" s="20" t="str">
        <f t="shared" si="230"/>
        <v>Xaxis Premium</v>
      </c>
      <c r="AH1092" s="20" t="s">
        <v>420</v>
      </c>
      <c r="AI1092" s="21">
        <f t="shared" si="222"/>
        <v>8.0000565903505372</v>
      </c>
      <c r="AJ1092" s="21">
        <f t="shared" si="223"/>
        <v>1979.15</v>
      </c>
      <c r="AK1092" s="22">
        <f t="shared" si="224"/>
        <v>247392</v>
      </c>
      <c r="AL1092" s="20" t="s">
        <v>688</v>
      </c>
      <c r="AM1092" s="20">
        <f>$AJ1092*VLOOKUP($AL1092,Sheet2!$C$1:$D$66,2,FALSE)</f>
        <v>572.2003127591247</v>
      </c>
    </row>
    <row r="1093" spans="1:39" x14ac:dyDescent="0.25">
      <c r="A1093" s="1">
        <v>42527</v>
      </c>
      <c r="B1093" s="2">
        <v>18852</v>
      </c>
      <c r="C1093" s="3">
        <v>0</v>
      </c>
      <c r="D1093" s="4">
        <v>1</v>
      </c>
      <c r="E1093" s="5" t="s">
        <v>72</v>
      </c>
      <c r="F1093" s="6">
        <v>1749.52</v>
      </c>
      <c r="G1093" s="7" t="s">
        <v>22</v>
      </c>
      <c r="H1093" s="8" t="s">
        <v>23</v>
      </c>
      <c r="I1093" s="9">
        <v>103.491</v>
      </c>
      <c r="J1093" s="6">
        <v>0</v>
      </c>
      <c r="K1093" s="6">
        <v>240.1</v>
      </c>
      <c r="L1093" s="6">
        <v>3001.25</v>
      </c>
      <c r="M1093" s="6">
        <v>3241.35</v>
      </c>
      <c r="N1093" s="10" t="s">
        <v>74</v>
      </c>
      <c r="O1093" s="10" t="s">
        <v>161</v>
      </c>
      <c r="P1093" s="11" t="s">
        <v>32</v>
      </c>
      <c r="Q1093" s="11" t="s">
        <v>73</v>
      </c>
      <c r="R1093" s="1">
        <v>42370</v>
      </c>
      <c r="S1093" s="1">
        <v>42593</v>
      </c>
      <c r="T1093" s="12" t="s">
        <v>25</v>
      </c>
      <c r="U1093" s="13" t="s">
        <v>128</v>
      </c>
      <c r="V1093" s="13" t="s">
        <v>136</v>
      </c>
      <c r="W1093" t="s">
        <v>193</v>
      </c>
      <c r="X1093" s="16" t="str">
        <f t="shared" si="225"/>
        <v xml:space="preserve">Mediacom (Switzerland) - CHE - Emmi - 2016_QimiQ - </v>
      </c>
      <c r="Y1093" s="17" t="s">
        <v>410</v>
      </c>
      <c r="Z1093" s="16" t="str">
        <f t="shared" si="226"/>
        <v>Mediacom (Switzerland)</v>
      </c>
      <c r="AA1093" s="16" t="str">
        <f t="shared" si="227"/>
        <v>Mediacom (Switzerland) - CHE - Emmi</v>
      </c>
      <c r="AB1093" s="16" t="str">
        <f t="shared" si="228"/>
        <v>Xaxis TV_XAXIS-XT-ROLLS-D</v>
      </c>
      <c r="AC1093" s="16" t="str">
        <f>VLOOKUP($U1093,Sheet3!$A$1:$D$438,3,FALSE)</f>
        <v>10.03.2016</v>
      </c>
      <c r="AD1093" s="16" t="str">
        <f>VLOOKUP($U1093,Sheet3!$A$1:$D$438,4,FALSE)</f>
        <v>29.05.2016</v>
      </c>
      <c r="AE1093" s="20" t="str">
        <f t="shared" si="229"/>
        <v>Xaxis TV_XAXIS-XT-ROLLS-D_Mai 2016</v>
      </c>
      <c r="AF1093" s="20" t="s">
        <v>816</v>
      </c>
      <c r="AG1093" s="20" t="str">
        <f t="shared" si="230"/>
        <v>Xaxis TV</v>
      </c>
      <c r="AH1093" s="20" t="s">
        <v>420</v>
      </c>
      <c r="AI1093" s="21">
        <f t="shared" si="222"/>
        <v>29.000106289435795</v>
      </c>
      <c r="AJ1093" s="21">
        <f t="shared" si="223"/>
        <v>3001.25</v>
      </c>
      <c r="AK1093" s="22">
        <f t="shared" si="224"/>
        <v>103491</v>
      </c>
      <c r="AL1093" s="20" t="s">
        <v>691</v>
      </c>
      <c r="AM1093" s="20">
        <f>$AJ1093*VLOOKUP($AL1093,Sheet2!$C$1:$D$66,2,FALSE)</f>
        <v>1470.6125</v>
      </c>
    </row>
    <row r="1094" spans="1:39" x14ac:dyDescent="0.25">
      <c r="A1094" s="1">
        <v>42527</v>
      </c>
      <c r="B1094" s="2">
        <v>18852</v>
      </c>
      <c r="C1094" s="3">
        <v>0</v>
      </c>
      <c r="D1094" s="4">
        <v>2</v>
      </c>
      <c r="E1094" s="5" t="s">
        <v>76</v>
      </c>
      <c r="F1094" s="6">
        <v>177.87</v>
      </c>
      <c r="G1094" s="7" t="s">
        <v>22</v>
      </c>
      <c r="H1094" s="8" t="s">
        <v>23</v>
      </c>
      <c r="I1094" s="9">
        <v>10.994999999999999</v>
      </c>
      <c r="J1094" s="6">
        <v>0</v>
      </c>
      <c r="K1094" s="6">
        <v>25.5</v>
      </c>
      <c r="L1094" s="6">
        <v>318.85000000000002</v>
      </c>
      <c r="M1094" s="6">
        <v>344.35</v>
      </c>
      <c r="N1094" s="10" t="s">
        <v>74</v>
      </c>
      <c r="O1094" s="10" t="s">
        <v>161</v>
      </c>
      <c r="P1094" s="11" t="s">
        <v>32</v>
      </c>
      <c r="Q1094" s="11" t="s">
        <v>73</v>
      </c>
      <c r="R1094" s="1">
        <v>42370</v>
      </c>
      <c r="S1094" s="1">
        <v>42593</v>
      </c>
      <c r="T1094" s="12" t="s">
        <v>25</v>
      </c>
      <c r="U1094" s="13" t="s">
        <v>128</v>
      </c>
      <c r="V1094" s="13" t="s">
        <v>136</v>
      </c>
      <c r="W1094" t="s">
        <v>193</v>
      </c>
      <c r="X1094" s="16" t="str">
        <f t="shared" si="225"/>
        <v xml:space="preserve">Mediacom (Switzerland) - CHE - Emmi - 2016_QimiQ - </v>
      </c>
      <c r="Y1094" s="17" t="s">
        <v>410</v>
      </c>
      <c r="Z1094" s="16" t="str">
        <f t="shared" si="226"/>
        <v>Mediacom (Switzerland)</v>
      </c>
      <c r="AA1094" s="16" t="str">
        <f t="shared" si="227"/>
        <v>Mediacom (Switzerland) - CHE - Emmi</v>
      </c>
      <c r="AB1094" s="16" t="str">
        <f t="shared" si="228"/>
        <v>Xaxis TV_XAXIS-XT-ROLLS-F</v>
      </c>
      <c r="AC1094" s="16" t="str">
        <f>VLOOKUP($U1094,Sheet3!$A$1:$D$438,3,FALSE)</f>
        <v>10.03.2016</v>
      </c>
      <c r="AD1094" s="16" t="str">
        <f>VLOOKUP($U1094,Sheet3!$A$1:$D$438,4,FALSE)</f>
        <v>29.05.2016</v>
      </c>
      <c r="AE1094" s="20" t="str">
        <f t="shared" si="229"/>
        <v>Xaxis TV_XAXIS-XT-ROLLS-F_Mai 2016</v>
      </c>
      <c r="AF1094" s="20" t="s">
        <v>816</v>
      </c>
      <c r="AG1094" s="20" t="str">
        <f t="shared" si="230"/>
        <v>Xaxis TV</v>
      </c>
      <c r="AH1094" s="20" t="s">
        <v>420</v>
      </c>
      <c r="AI1094" s="21">
        <f t="shared" si="222"/>
        <v>28.999545247839929</v>
      </c>
      <c r="AJ1094" s="21">
        <f t="shared" si="223"/>
        <v>318.85000000000002</v>
      </c>
      <c r="AK1094" s="22">
        <f t="shared" si="224"/>
        <v>10995</v>
      </c>
      <c r="AL1094" s="20" t="s">
        <v>691</v>
      </c>
      <c r="AM1094" s="20">
        <f>$AJ1094*VLOOKUP($AL1094,Sheet2!$C$1:$D$66,2,FALSE)</f>
        <v>156.23650000000001</v>
      </c>
    </row>
    <row r="1095" spans="1:39" x14ac:dyDescent="0.25">
      <c r="A1095" s="1">
        <v>42527</v>
      </c>
      <c r="B1095" s="2">
        <v>18852</v>
      </c>
      <c r="C1095" s="3">
        <v>0</v>
      </c>
      <c r="D1095" s="4">
        <v>3</v>
      </c>
      <c r="E1095" s="5" t="s">
        <v>61</v>
      </c>
      <c r="F1095" s="6">
        <v>6.31</v>
      </c>
      <c r="G1095" s="7" t="s">
        <v>22</v>
      </c>
      <c r="H1095" s="8" t="s">
        <v>23</v>
      </c>
      <c r="I1095" s="9">
        <v>1.383</v>
      </c>
      <c r="J1095" s="6">
        <v>0</v>
      </c>
      <c r="K1095" s="6">
        <v>1.35</v>
      </c>
      <c r="L1095" s="6">
        <v>16.600000000000001</v>
      </c>
      <c r="M1095" s="6">
        <v>17.95</v>
      </c>
      <c r="N1095" s="10" t="s">
        <v>74</v>
      </c>
      <c r="O1095" s="10" t="s">
        <v>161</v>
      </c>
      <c r="P1095" s="11" t="s">
        <v>32</v>
      </c>
      <c r="Q1095" s="11" t="s">
        <v>52</v>
      </c>
      <c r="R1095" s="1">
        <v>42370</v>
      </c>
      <c r="S1095" s="1">
        <v>42593</v>
      </c>
      <c r="T1095" s="12" t="s">
        <v>25</v>
      </c>
      <c r="U1095" s="13" t="s">
        <v>128</v>
      </c>
      <c r="V1095" s="13" t="s">
        <v>136</v>
      </c>
      <c r="W1095" t="s">
        <v>193</v>
      </c>
      <c r="X1095" s="16" t="str">
        <f t="shared" si="225"/>
        <v xml:space="preserve">Mediacom (Switzerland) - CHE - Emmi - 2016_QimiQ - </v>
      </c>
      <c r="Y1095" s="17" t="s">
        <v>410</v>
      </c>
      <c r="Z1095" s="16" t="str">
        <f t="shared" si="226"/>
        <v>Mediacom (Switzerland)</v>
      </c>
      <c r="AA1095" s="16" t="str">
        <f t="shared" si="227"/>
        <v>Mediacom (Switzerland) - CHE - Emmi</v>
      </c>
      <c r="AB1095" s="16" t="str">
        <f t="shared" si="228"/>
        <v>Xaxis Premium_XAXIS-XP-UAP-D</v>
      </c>
      <c r="AC1095" s="16" t="str">
        <f>VLOOKUP($U1095,Sheet3!$A$1:$D$438,3,FALSE)</f>
        <v>10.03.2016</v>
      </c>
      <c r="AD1095" s="16" t="str">
        <f>VLOOKUP($U1095,Sheet3!$A$1:$D$438,4,FALSE)</f>
        <v>29.05.2016</v>
      </c>
      <c r="AE1095" s="20" t="str">
        <f t="shared" si="229"/>
        <v>Xaxis Premium_XAXIS-XP-UAP-D_Mai 2016</v>
      </c>
      <c r="AF1095" s="20" t="s">
        <v>415</v>
      </c>
      <c r="AG1095" s="20" t="str">
        <f t="shared" si="230"/>
        <v>Xaxis Premium</v>
      </c>
      <c r="AH1095" s="20" t="s">
        <v>420</v>
      </c>
      <c r="AI1095" s="21">
        <f t="shared" si="222"/>
        <v>12.002892263195953</v>
      </c>
      <c r="AJ1095" s="21">
        <f t="shared" si="223"/>
        <v>16.600000000000001</v>
      </c>
      <c r="AK1095" s="22">
        <f t="shared" si="224"/>
        <v>1383</v>
      </c>
      <c r="AL1095" s="20" t="s">
        <v>688</v>
      </c>
      <c r="AM1095" s="20">
        <f>$AJ1095*VLOOKUP($AL1095,Sheet2!$C$1:$D$66,2,FALSE)</f>
        <v>4.799295248870207</v>
      </c>
    </row>
    <row r="1096" spans="1:39" x14ac:dyDescent="0.25">
      <c r="A1096" s="1">
        <v>42527</v>
      </c>
      <c r="B1096" s="2">
        <v>18852</v>
      </c>
      <c r="C1096" s="3">
        <v>0</v>
      </c>
      <c r="D1096" s="4">
        <v>4</v>
      </c>
      <c r="E1096" s="5" t="s">
        <v>63</v>
      </c>
      <c r="F1096" s="6">
        <v>49.87</v>
      </c>
      <c r="G1096" s="7" t="s">
        <v>22</v>
      </c>
      <c r="H1096" s="8" t="s">
        <v>23</v>
      </c>
      <c r="I1096" s="9">
        <v>10.85</v>
      </c>
      <c r="J1096" s="6">
        <v>0</v>
      </c>
      <c r="K1096" s="6">
        <v>10.4</v>
      </c>
      <c r="L1096" s="6">
        <v>130.19999999999999</v>
      </c>
      <c r="M1096" s="6">
        <v>140.6</v>
      </c>
      <c r="N1096" s="10" t="s">
        <v>74</v>
      </c>
      <c r="O1096" s="10" t="s">
        <v>161</v>
      </c>
      <c r="P1096" s="11" t="s">
        <v>32</v>
      </c>
      <c r="Q1096" s="11" t="s">
        <v>52</v>
      </c>
      <c r="R1096" s="1">
        <v>42370</v>
      </c>
      <c r="S1096" s="1">
        <v>42593</v>
      </c>
      <c r="T1096" s="12" t="s">
        <v>25</v>
      </c>
      <c r="U1096" s="13" t="s">
        <v>128</v>
      </c>
      <c r="V1096" s="13" t="s">
        <v>136</v>
      </c>
      <c r="W1096" t="s">
        <v>193</v>
      </c>
      <c r="X1096" s="16" t="str">
        <f t="shared" si="225"/>
        <v xml:space="preserve">Mediacom (Switzerland) - CHE - Emmi - 2016_QimiQ - </v>
      </c>
      <c r="Y1096" s="17" t="s">
        <v>410</v>
      </c>
      <c r="Z1096" s="16" t="str">
        <f t="shared" si="226"/>
        <v>Mediacom (Switzerland)</v>
      </c>
      <c r="AA1096" s="16" t="str">
        <f t="shared" si="227"/>
        <v>Mediacom (Switzerland) - CHE - Emmi</v>
      </c>
      <c r="AB1096" s="16" t="str">
        <f t="shared" si="228"/>
        <v>Xaxis Premium_XAXIS-XP-UAP-F</v>
      </c>
      <c r="AC1096" s="16" t="str">
        <f>VLOOKUP($U1096,Sheet3!$A$1:$D$438,3,FALSE)</f>
        <v>10.03.2016</v>
      </c>
      <c r="AD1096" s="16" t="str">
        <f>VLOOKUP($U1096,Sheet3!$A$1:$D$438,4,FALSE)</f>
        <v>29.05.2016</v>
      </c>
      <c r="AE1096" s="20" t="str">
        <f t="shared" si="229"/>
        <v>Xaxis Premium_XAXIS-XP-UAP-F_Mai 2016</v>
      </c>
      <c r="AF1096" s="20" t="s">
        <v>415</v>
      </c>
      <c r="AG1096" s="20" t="str">
        <f t="shared" si="230"/>
        <v>Xaxis Premium</v>
      </c>
      <c r="AH1096" s="20" t="s">
        <v>420</v>
      </c>
      <c r="AI1096" s="21">
        <f t="shared" si="222"/>
        <v>11.999999999999998</v>
      </c>
      <c r="AJ1096" s="21">
        <f t="shared" si="223"/>
        <v>130.19999999999999</v>
      </c>
      <c r="AK1096" s="22">
        <f t="shared" si="224"/>
        <v>10850</v>
      </c>
      <c r="AL1096" s="20" t="s">
        <v>688</v>
      </c>
      <c r="AM1096" s="20">
        <f>$AJ1096*VLOOKUP($AL1096,Sheet2!$C$1:$D$66,2,FALSE)</f>
        <v>37.64266514475306</v>
      </c>
    </row>
    <row r="1097" spans="1:39" x14ac:dyDescent="0.25">
      <c r="A1097" s="1">
        <v>42527</v>
      </c>
      <c r="B1097" s="2">
        <v>18853</v>
      </c>
      <c r="C1097" s="3">
        <v>0</v>
      </c>
      <c r="D1097" s="4">
        <v>1</v>
      </c>
      <c r="E1097" s="5" t="s">
        <v>72</v>
      </c>
      <c r="F1097" s="6">
        <v>706.1</v>
      </c>
      <c r="G1097" s="7" t="s">
        <v>22</v>
      </c>
      <c r="H1097" s="8" t="s">
        <v>23</v>
      </c>
      <c r="I1097" s="9">
        <v>41.768999999999998</v>
      </c>
      <c r="J1097" s="6">
        <v>0</v>
      </c>
      <c r="K1097" s="6">
        <v>96.9</v>
      </c>
      <c r="L1097" s="6">
        <v>1211.3</v>
      </c>
      <c r="M1097" s="6">
        <v>1308.2</v>
      </c>
      <c r="N1097" s="10" t="s">
        <v>74</v>
      </c>
      <c r="O1097" s="10" t="s">
        <v>161</v>
      </c>
      <c r="P1097" s="11" t="s">
        <v>32</v>
      </c>
      <c r="Q1097" s="11" t="s">
        <v>73</v>
      </c>
      <c r="R1097" s="1">
        <v>42370</v>
      </c>
      <c r="S1097" s="1">
        <v>42593</v>
      </c>
      <c r="T1097" s="12" t="s">
        <v>25</v>
      </c>
      <c r="U1097" s="13" t="s">
        <v>273</v>
      </c>
      <c r="V1097" s="13" t="s">
        <v>136</v>
      </c>
      <c r="W1097" t="s">
        <v>193</v>
      </c>
      <c r="X1097" s="16" t="str">
        <f t="shared" si="225"/>
        <v xml:space="preserve">Mediacom (Switzerland) - CHE - Emmi - 2016_Kaltbach_Online_Video_KW_14,_16,_18 - </v>
      </c>
      <c r="Y1097" s="17" t="s">
        <v>410</v>
      </c>
      <c r="Z1097" s="16" t="str">
        <f t="shared" si="226"/>
        <v>Mediacom (Switzerland)</v>
      </c>
      <c r="AA1097" s="16" t="str">
        <f t="shared" si="227"/>
        <v>Mediacom (Switzerland) - CHE - Emmi</v>
      </c>
      <c r="AB1097" s="16" t="str">
        <f t="shared" si="228"/>
        <v>Xaxis TV_XAXIS-XT-ROLLS-D</v>
      </c>
      <c r="AC1097" s="16" t="str">
        <f>VLOOKUP($U1097,Sheet3!$A$1:$D$438,3,FALSE)</f>
        <v>04.04.2016</v>
      </c>
      <c r="AD1097" s="16" t="str">
        <f>VLOOKUP($U1097,Sheet3!$A$1:$D$438,4,FALSE)</f>
        <v>08.05.2016</v>
      </c>
      <c r="AE1097" s="20" t="str">
        <f t="shared" si="229"/>
        <v>Xaxis TV_XAXIS-XT-ROLLS-D_Mai 2016</v>
      </c>
      <c r="AF1097" s="20" t="s">
        <v>816</v>
      </c>
      <c r="AG1097" s="20" t="str">
        <f t="shared" si="230"/>
        <v>Xaxis TV</v>
      </c>
      <c r="AH1097" s="20" t="s">
        <v>420</v>
      </c>
      <c r="AI1097" s="21">
        <f t="shared" si="222"/>
        <v>28.999976058799586</v>
      </c>
      <c r="AJ1097" s="21">
        <f t="shared" si="223"/>
        <v>1211.3</v>
      </c>
      <c r="AK1097" s="22">
        <f t="shared" si="224"/>
        <v>41769</v>
      </c>
      <c r="AL1097" s="20" t="s">
        <v>691</v>
      </c>
      <c r="AM1097" s="20">
        <f>$AJ1097*VLOOKUP($AL1097,Sheet2!$C$1:$D$66,2,FALSE)</f>
        <v>593.53699999999992</v>
      </c>
    </row>
    <row r="1098" spans="1:39" x14ac:dyDescent="0.25">
      <c r="A1098" s="1">
        <v>42527</v>
      </c>
      <c r="B1098" s="2">
        <v>18853</v>
      </c>
      <c r="C1098" s="3">
        <v>0</v>
      </c>
      <c r="D1098" s="4">
        <v>2</v>
      </c>
      <c r="E1098" s="5" t="s">
        <v>76</v>
      </c>
      <c r="F1098" s="6">
        <v>149.47999999999999</v>
      </c>
      <c r="G1098" s="7" t="s">
        <v>22</v>
      </c>
      <c r="H1098" s="8" t="s">
        <v>23</v>
      </c>
      <c r="I1098" s="9">
        <v>9.24</v>
      </c>
      <c r="J1098" s="6">
        <v>0</v>
      </c>
      <c r="K1098" s="6">
        <v>21.45</v>
      </c>
      <c r="L1098" s="6">
        <v>267.95</v>
      </c>
      <c r="M1098" s="6">
        <v>289.39999999999998</v>
      </c>
      <c r="N1098" s="10" t="s">
        <v>74</v>
      </c>
      <c r="O1098" s="10" t="s">
        <v>161</v>
      </c>
      <c r="P1098" s="11" t="s">
        <v>32</v>
      </c>
      <c r="Q1098" s="11" t="s">
        <v>73</v>
      </c>
      <c r="R1098" s="1">
        <v>42370</v>
      </c>
      <c r="S1098" s="1">
        <v>42593</v>
      </c>
      <c r="T1098" s="12" t="s">
        <v>25</v>
      </c>
      <c r="U1098" s="13" t="s">
        <v>273</v>
      </c>
      <c r="V1098" s="13" t="s">
        <v>136</v>
      </c>
      <c r="W1098" t="s">
        <v>193</v>
      </c>
      <c r="X1098" s="16" t="str">
        <f t="shared" si="225"/>
        <v xml:space="preserve">Mediacom (Switzerland) - CHE - Emmi - 2016_Kaltbach_Online_Video_KW_14,_16,_18 - </v>
      </c>
      <c r="Y1098" s="17" t="s">
        <v>410</v>
      </c>
      <c r="Z1098" s="16" t="str">
        <f t="shared" si="226"/>
        <v>Mediacom (Switzerland)</v>
      </c>
      <c r="AA1098" s="16" t="str">
        <f t="shared" si="227"/>
        <v>Mediacom (Switzerland) - CHE - Emmi</v>
      </c>
      <c r="AB1098" s="16" t="str">
        <f t="shared" si="228"/>
        <v>Xaxis TV_XAXIS-XT-ROLLS-F</v>
      </c>
      <c r="AC1098" s="16" t="str">
        <f>VLOOKUP($U1098,Sheet3!$A$1:$D$438,3,FALSE)</f>
        <v>04.04.2016</v>
      </c>
      <c r="AD1098" s="16" t="str">
        <f>VLOOKUP($U1098,Sheet3!$A$1:$D$438,4,FALSE)</f>
        <v>08.05.2016</v>
      </c>
      <c r="AE1098" s="20" t="str">
        <f t="shared" si="229"/>
        <v>Xaxis TV_XAXIS-XT-ROLLS-F_Mai 2016</v>
      </c>
      <c r="AF1098" s="20" t="s">
        <v>816</v>
      </c>
      <c r="AG1098" s="20" t="str">
        <f t="shared" si="230"/>
        <v>Xaxis TV</v>
      </c>
      <c r="AH1098" s="20" t="s">
        <v>420</v>
      </c>
      <c r="AI1098" s="21">
        <f t="shared" si="222"/>
        <v>28.998917748917748</v>
      </c>
      <c r="AJ1098" s="21">
        <f t="shared" si="223"/>
        <v>267.95</v>
      </c>
      <c r="AK1098" s="22">
        <f t="shared" si="224"/>
        <v>9240</v>
      </c>
      <c r="AL1098" s="20" t="s">
        <v>691</v>
      </c>
      <c r="AM1098" s="20">
        <f>$AJ1098*VLOOKUP($AL1098,Sheet2!$C$1:$D$66,2,FALSE)</f>
        <v>131.2955</v>
      </c>
    </row>
    <row r="1099" spans="1:39" x14ac:dyDescent="0.25">
      <c r="A1099" s="1">
        <v>42527</v>
      </c>
      <c r="B1099" s="2">
        <v>18854</v>
      </c>
      <c r="C1099" s="3">
        <v>0</v>
      </c>
      <c r="D1099" s="4">
        <v>1</v>
      </c>
      <c r="E1099" s="5" t="s">
        <v>72</v>
      </c>
      <c r="F1099" s="6">
        <v>4355.29</v>
      </c>
      <c r="G1099" s="7" t="s">
        <v>22</v>
      </c>
      <c r="H1099" s="8" t="s">
        <v>23</v>
      </c>
      <c r="I1099" s="9">
        <v>257.63299999999998</v>
      </c>
      <c r="J1099" s="6">
        <v>0</v>
      </c>
      <c r="K1099" s="6">
        <v>597.70000000000005</v>
      </c>
      <c r="L1099" s="6">
        <v>7471.35</v>
      </c>
      <c r="M1099" s="6">
        <v>8069.05</v>
      </c>
      <c r="N1099" s="10" t="s">
        <v>74</v>
      </c>
      <c r="O1099" s="10" t="s">
        <v>161</v>
      </c>
      <c r="P1099" s="11" t="s">
        <v>32</v>
      </c>
      <c r="Q1099" s="11" t="s">
        <v>73</v>
      </c>
      <c r="R1099" s="1">
        <v>42370</v>
      </c>
      <c r="S1099" s="1">
        <v>42593</v>
      </c>
      <c r="T1099" s="12" t="s">
        <v>25</v>
      </c>
      <c r="U1099" s="13" t="s">
        <v>274</v>
      </c>
      <c r="V1099" s="13" t="s">
        <v>136</v>
      </c>
      <c r="W1099" t="s">
        <v>193</v>
      </c>
      <c r="X1099" s="16" t="str">
        <f t="shared" si="225"/>
        <v xml:space="preserve">Mediacom (Switzerland) - CHE - Emmi - 2016_ECL_Make_it_a_Yay_Day - </v>
      </c>
      <c r="Y1099" s="17" t="s">
        <v>410</v>
      </c>
      <c r="Z1099" s="16" t="str">
        <f t="shared" si="226"/>
        <v>Mediacom (Switzerland)</v>
      </c>
      <c r="AA1099" s="16" t="str">
        <f t="shared" si="227"/>
        <v>Mediacom (Switzerland) - CHE - Emmi</v>
      </c>
      <c r="AB1099" s="16" t="str">
        <f t="shared" si="228"/>
        <v>Xaxis TV_XAXIS-XT-ROLLS-D</v>
      </c>
      <c r="AC1099" s="16" t="str">
        <f>VLOOKUP($U1099,Sheet3!$A$1:$D$438,3,FALSE)</f>
        <v>18.04.2016</v>
      </c>
      <c r="AD1099" s="16" t="str">
        <f>VLOOKUP($U1099,Sheet3!$A$1:$D$438,4,FALSE)</f>
        <v>18.09.2016</v>
      </c>
      <c r="AE1099" s="20" t="str">
        <f t="shared" si="229"/>
        <v>Xaxis TV_XAXIS-XT-ROLLS-D_Mai 2016</v>
      </c>
      <c r="AF1099" s="20" t="s">
        <v>816</v>
      </c>
      <c r="AG1099" s="20" t="str">
        <f t="shared" si="230"/>
        <v>Xaxis TV</v>
      </c>
      <c r="AH1099" s="20" t="s">
        <v>420</v>
      </c>
      <c r="AI1099" s="21">
        <f t="shared" si="222"/>
        <v>28.999972829567646</v>
      </c>
      <c r="AJ1099" s="21">
        <f t="shared" si="223"/>
        <v>7471.35</v>
      </c>
      <c r="AK1099" s="22">
        <f t="shared" si="224"/>
        <v>257632.99999999997</v>
      </c>
      <c r="AL1099" s="20" t="s">
        <v>691</v>
      </c>
      <c r="AM1099" s="20">
        <f>$AJ1099*VLOOKUP($AL1099,Sheet2!$C$1:$D$66,2,FALSE)</f>
        <v>3660.9614999999999</v>
      </c>
    </row>
    <row r="1100" spans="1:39" x14ac:dyDescent="0.25">
      <c r="A1100" s="1">
        <v>42527</v>
      </c>
      <c r="B1100" s="2">
        <v>18854</v>
      </c>
      <c r="C1100" s="3">
        <v>0</v>
      </c>
      <c r="D1100" s="4">
        <v>4</v>
      </c>
      <c r="E1100" s="5" t="s">
        <v>72</v>
      </c>
      <c r="F1100" s="6">
        <v>1213.6400000000001</v>
      </c>
      <c r="G1100" s="7" t="s">
        <v>22</v>
      </c>
      <c r="H1100" s="8" t="s">
        <v>23</v>
      </c>
      <c r="I1100" s="9">
        <v>71.792000000000002</v>
      </c>
      <c r="J1100" s="6">
        <v>0</v>
      </c>
      <c r="K1100" s="6">
        <v>166.55</v>
      </c>
      <c r="L1100" s="6">
        <v>2081.9499999999998</v>
      </c>
      <c r="M1100" s="6">
        <v>2248.5</v>
      </c>
      <c r="N1100" s="10" t="s">
        <v>74</v>
      </c>
      <c r="O1100" s="10" t="s">
        <v>161</v>
      </c>
      <c r="P1100" s="11" t="s">
        <v>32</v>
      </c>
      <c r="Q1100" s="11" t="s">
        <v>73</v>
      </c>
      <c r="R1100" s="1">
        <v>42370</v>
      </c>
      <c r="S1100" s="1">
        <v>42593</v>
      </c>
      <c r="T1100" s="12" t="s">
        <v>25</v>
      </c>
      <c r="U1100" s="13" t="s">
        <v>274</v>
      </c>
      <c r="V1100" s="13" t="s">
        <v>136</v>
      </c>
      <c r="W1100" t="s">
        <v>193</v>
      </c>
      <c r="X1100" s="16" t="str">
        <f t="shared" si="225"/>
        <v xml:space="preserve">Mediacom (Switzerland) - CHE - Emmi - 2016_ECL_Make_it_a_Yay_Day - </v>
      </c>
      <c r="Y1100" s="17" t="s">
        <v>410</v>
      </c>
      <c r="Z1100" s="16" t="str">
        <f t="shared" si="226"/>
        <v>Mediacom (Switzerland)</v>
      </c>
      <c r="AA1100" s="16" t="str">
        <f t="shared" si="227"/>
        <v>Mediacom (Switzerland) - CHE - Emmi</v>
      </c>
      <c r="AB1100" s="16" t="str">
        <f t="shared" si="228"/>
        <v>Xaxis TV_XAXIS-XT-ROLLS-D</v>
      </c>
      <c r="AC1100" s="16" t="str">
        <f>VLOOKUP($U1100,Sheet3!$A$1:$D$438,3,FALSE)</f>
        <v>18.04.2016</v>
      </c>
      <c r="AD1100" s="16" t="str">
        <f>VLOOKUP($U1100,Sheet3!$A$1:$D$438,4,FALSE)</f>
        <v>18.09.2016</v>
      </c>
      <c r="AE1100" s="20" t="str">
        <f t="shared" si="229"/>
        <v>Xaxis TV_XAXIS-XT-ROLLS-D_Mai 2016</v>
      </c>
      <c r="AF1100" s="20" t="s">
        <v>816</v>
      </c>
      <c r="AG1100" s="20" t="str">
        <f t="shared" si="230"/>
        <v>Xaxis TV</v>
      </c>
      <c r="AH1100" s="20" t="s">
        <v>420</v>
      </c>
      <c r="AI1100" s="21">
        <f t="shared" si="222"/>
        <v>28.999749275685311</v>
      </c>
      <c r="AJ1100" s="21">
        <f t="shared" si="223"/>
        <v>2081.9499999999998</v>
      </c>
      <c r="AK1100" s="22">
        <f t="shared" si="224"/>
        <v>71792</v>
      </c>
      <c r="AL1100" s="20" t="s">
        <v>691</v>
      </c>
      <c r="AM1100" s="20">
        <f>$AJ1100*VLOOKUP($AL1100,Sheet2!$C$1:$D$66,2,FALSE)</f>
        <v>1020.1554999999998</v>
      </c>
    </row>
    <row r="1101" spans="1:39" x14ac:dyDescent="0.25">
      <c r="A1101" s="1">
        <v>42527</v>
      </c>
      <c r="B1101" s="2">
        <v>18854</v>
      </c>
      <c r="C1101" s="3">
        <v>0</v>
      </c>
      <c r="D1101" s="4">
        <v>2</v>
      </c>
      <c r="E1101" s="5" t="s">
        <v>76</v>
      </c>
      <c r="F1101" s="6">
        <v>1726.17</v>
      </c>
      <c r="G1101" s="7" t="s">
        <v>22</v>
      </c>
      <c r="H1101" s="8" t="s">
        <v>23</v>
      </c>
      <c r="I1101" s="9">
        <v>106.703</v>
      </c>
      <c r="J1101" s="6">
        <v>0</v>
      </c>
      <c r="K1101" s="6">
        <v>247.55</v>
      </c>
      <c r="L1101" s="6">
        <v>3094.4</v>
      </c>
      <c r="M1101" s="6">
        <v>3341.95</v>
      </c>
      <c r="N1101" s="10" t="s">
        <v>74</v>
      </c>
      <c r="O1101" s="10" t="s">
        <v>161</v>
      </c>
      <c r="P1101" s="11" t="s">
        <v>32</v>
      </c>
      <c r="Q1101" s="11" t="s">
        <v>73</v>
      </c>
      <c r="R1101" s="1">
        <v>42370</v>
      </c>
      <c r="S1101" s="1">
        <v>42593</v>
      </c>
      <c r="T1101" s="12" t="s">
        <v>25</v>
      </c>
      <c r="U1101" s="13" t="s">
        <v>274</v>
      </c>
      <c r="V1101" s="13" t="s">
        <v>136</v>
      </c>
      <c r="W1101" t="s">
        <v>193</v>
      </c>
      <c r="X1101" s="16" t="str">
        <f t="shared" si="225"/>
        <v xml:space="preserve">Mediacom (Switzerland) - CHE - Emmi - 2016_ECL_Make_it_a_Yay_Day - </v>
      </c>
      <c r="Y1101" s="17" t="s">
        <v>410</v>
      </c>
      <c r="Z1101" s="16" t="str">
        <f t="shared" si="226"/>
        <v>Mediacom (Switzerland)</v>
      </c>
      <c r="AA1101" s="16" t="str">
        <f t="shared" si="227"/>
        <v>Mediacom (Switzerland) - CHE - Emmi</v>
      </c>
      <c r="AB1101" s="16" t="str">
        <f t="shared" si="228"/>
        <v>Xaxis TV_XAXIS-XT-ROLLS-F</v>
      </c>
      <c r="AC1101" s="16" t="str">
        <f>VLOOKUP($U1101,Sheet3!$A$1:$D$438,3,FALSE)</f>
        <v>18.04.2016</v>
      </c>
      <c r="AD1101" s="16" t="str">
        <f>VLOOKUP($U1101,Sheet3!$A$1:$D$438,4,FALSE)</f>
        <v>18.09.2016</v>
      </c>
      <c r="AE1101" s="20" t="str">
        <f t="shared" si="229"/>
        <v>Xaxis TV_XAXIS-XT-ROLLS-F_Mai 2016</v>
      </c>
      <c r="AF1101" s="20" t="s">
        <v>816</v>
      </c>
      <c r="AG1101" s="20" t="str">
        <f t="shared" si="230"/>
        <v>Xaxis TV</v>
      </c>
      <c r="AH1101" s="20" t="s">
        <v>420</v>
      </c>
      <c r="AI1101" s="21">
        <f t="shared" si="222"/>
        <v>29.000121833500462</v>
      </c>
      <c r="AJ1101" s="21">
        <f t="shared" si="223"/>
        <v>3094.4</v>
      </c>
      <c r="AK1101" s="22">
        <f t="shared" si="224"/>
        <v>106703</v>
      </c>
      <c r="AL1101" s="20" t="s">
        <v>691</v>
      </c>
      <c r="AM1101" s="20">
        <f>$AJ1101*VLOOKUP($AL1101,Sheet2!$C$1:$D$66,2,FALSE)</f>
        <v>1516.2560000000001</v>
      </c>
    </row>
    <row r="1102" spans="1:39" x14ac:dyDescent="0.25">
      <c r="A1102" s="1">
        <v>42527</v>
      </c>
      <c r="B1102" s="2">
        <v>18854</v>
      </c>
      <c r="C1102" s="3">
        <v>0</v>
      </c>
      <c r="D1102" s="4">
        <v>5</v>
      </c>
      <c r="E1102" s="5" t="s">
        <v>76</v>
      </c>
      <c r="F1102" s="6">
        <v>387.54</v>
      </c>
      <c r="G1102" s="7" t="s">
        <v>22</v>
      </c>
      <c r="H1102" s="8" t="s">
        <v>23</v>
      </c>
      <c r="I1102" s="9">
        <v>23.956</v>
      </c>
      <c r="J1102" s="6">
        <v>0</v>
      </c>
      <c r="K1102" s="6">
        <v>55.6</v>
      </c>
      <c r="L1102" s="6">
        <v>694.7</v>
      </c>
      <c r="M1102" s="6">
        <v>750.3</v>
      </c>
      <c r="N1102" s="10" t="s">
        <v>74</v>
      </c>
      <c r="O1102" s="10" t="s">
        <v>161</v>
      </c>
      <c r="P1102" s="11" t="s">
        <v>32</v>
      </c>
      <c r="Q1102" s="11" t="s">
        <v>73</v>
      </c>
      <c r="R1102" s="1">
        <v>42370</v>
      </c>
      <c r="S1102" s="1">
        <v>42593</v>
      </c>
      <c r="T1102" s="12" t="s">
        <v>25</v>
      </c>
      <c r="U1102" s="13" t="s">
        <v>274</v>
      </c>
      <c r="V1102" s="13" t="s">
        <v>136</v>
      </c>
      <c r="W1102" t="s">
        <v>193</v>
      </c>
      <c r="X1102" s="16" t="str">
        <f t="shared" si="225"/>
        <v xml:space="preserve">Mediacom (Switzerland) - CHE - Emmi - 2016_ECL_Make_it_a_Yay_Day - </v>
      </c>
      <c r="Y1102" s="17" t="s">
        <v>410</v>
      </c>
      <c r="Z1102" s="16" t="str">
        <f t="shared" si="226"/>
        <v>Mediacom (Switzerland)</v>
      </c>
      <c r="AA1102" s="16" t="str">
        <f t="shared" si="227"/>
        <v>Mediacom (Switzerland) - CHE - Emmi</v>
      </c>
      <c r="AB1102" s="16" t="str">
        <f t="shared" si="228"/>
        <v>Xaxis TV_XAXIS-XT-ROLLS-F</v>
      </c>
      <c r="AC1102" s="16" t="str">
        <f>VLOOKUP($U1102,Sheet3!$A$1:$D$438,3,FALSE)</f>
        <v>18.04.2016</v>
      </c>
      <c r="AD1102" s="16" t="str">
        <f>VLOOKUP($U1102,Sheet3!$A$1:$D$438,4,FALSE)</f>
        <v>18.09.2016</v>
      </c>
      <c r="AE1102" s="20" t="str">
        <f t="shared" si="229"/>
        <v>Xaxis TV_XAXIS-XT-ROLLS-F_Mai 2016</v>
      </c>
      <c r="AF1102" s="20" t="s">
        <v>816</v>
      </c>
      <c r="AG1102" s="20" t="str">
        <f t="shared" si="230"/>
        <v>Xaxis TV</v>
      </c>
      <c r="AH1102" s="20" t="s">
        <v>420</v>
      </c>
      <c r="AI1102" s="21">
        <f t="shared" si="222"/>
        <v>28.998998163299383</v>
      </c>
      <c r="AJ1102" s="21">
        <f t="shared" si="223"/>
        <v>694.7</v>
      </c>
      <c r="AK1102" s="22">
        <f t="shared" si="224"/>
        <v>23956</v>
      </c>
      <c r="AL1102" s="20" t="s">
        <v>691</v>
      </c>
      <c r="AM1102" s="20">
        <f>$AJ1102*VLOOKUP($AL1102,Sheet2!$C$1:$D$66,2,FALSE)</f>
        <v>340.40300000000002</v>
      </c>
    </row>
    <row r="1103" spans="1:39" x14ac:dyDescent="0.25">
      <c r="A1103" s="1">
        <v>42527</v>
      </c>
      <c r="B1103" s="2">
        <v>18854</v>
      </c>
      <c r="C1103" s="3">
        <v>0</v>
      </c>
      <c r="D1103" s="4">
        <v>3</v>
      </c>
      <c r="E1103" s="5" t="s">
        <v>77</v>
      </c>
      <c r="F1103" s="6">
        <v>365.9</v>
      </c>
      <c r="G1103" s="7" t="s">
        <v>22</v>
      </c>
      <c r="H1103" s="8" t="s">
        <v>23</v>
      </c>
      <c r="I1103" s="9">
        <v>22.414000000000001</v>
      </c>
      <c r="J1103" s="6">
        <v>0</v>
      </c>
      <c r="K1103" s="6">
        <v>52</v>
      </c>
      <c r="L1103" s="6">
        <v>650</v>
      </c>
      <c r="M1103" s="6">
        <v>702</v>
      </c>
      <c r="N1103" s="10" t="s">
        <v>74</v>
      </c>
      <c r="O1103" s="10" t="s">
        <v>161</v>
      </c>
      <c r="P1103" s="11" t="s">
        <v>32</v>
      </c>
      <c r="Q1103" s="11" t="s">
        <v>73</v>
      </c>
      <c r="R1103" s="1">
        <v>42370</v>
      </c>
      <c r="S1103" s="1">
        <v>42593</v>
      </c>
      <c r="T1103" s="12" t="s">
        <v>25</v>
      </c>
      <c r="U1103" s="13" t="s">
        <v>274</v>
      </c>
      <c r="V1103" s="13" t="s">
        <v>136</v>
      </c>
      <c r="W1103" t="s">
        <v>193</v>
      </c>
      <c r="X1103" s="16" t="str">
        <f t="shared" si="225"/>
        <v xml:space="preserve">Mediacom (Switzerland) - CHE - Emmi - 2016_ECL_Make_it_a_Yay_Day - </v>
      </c>
      <c r="Y1103" s="17" t="s">
        <v>410</v>
      </c>
      <c r="Z1103" s="16" t="str">
        <f t="shared" si="226"/>
        <v>Mediacom (Switzerland)</v>
      </c>
      <c r="AA1103" s="16" t="str">
        <f t="shared" si="227"/>
        <v>Mediacom (Switzerland) - CHE - Emmi</v>
      </c>
      <c r="AB1103" s="16" t="str">
        <f t="shared" si="228"/>
        <v>Xaxis TV_XAXIS-XT-ROLLS-I</v>
      </c>
      <c r="AC1103" s="16" t="str">
        <f>VLOOKUP($U1103,Sheet3!$A$1:$D$438,3,FALSE)</f>
        <v>18.04.2016</v>
      </c>
      <c r="AD1103" s="16" t="str">
        <f>VLOOKUP($U1103,Sheet3!$A$1:$D$438,4,FALSE)</f>
        <v>18.09.2016</v>
      </c>
      <c r="AE1103" s="20" t="str">
        <f t="shared" si="229"/>
        <v>Xaxis TV_XAXIS-XT-ROLLS-I_Mai 2016</v>
      </c>
      <c r="AF1103" s="20" t="s">
        <v>816</v>
      </c>
      <c r="AG1103" s="20" t="str">
        <f t="shared" si="230"/>
        <v>Xaxis TV</v>
      </c>
      <c r="AH1103" s="20" t="s">
        <v>420</v>
      </c>
      <c r="AI1103" s="21">
        <f t="shared" si="222"/>
        <v>28.999732310163292</v>
      </c>
      <c r="AJ1103" s="21">
        <f t="shared" si="223"/>
        <v>650</v>
      </c>
      <c r="AK1103" s="22">
        <f t="shared" si="224"/>
        <v>22414</v>
      </c>
      <c r="AL1103" s="20" t="s">
        <v>691</v>
      </c>
      <c r="AM1103" s="20">
        <f>$AJ1103*VLOOKUP($AL1103,Sheet2!$C$1:$D$66,2,FALSE)</f>
        <v>318.5</v>
      </c>
    </row>
    <row r="1104" spans="1:39" x14ac:dyDescent="0.25">
      <c r="A1104" s="1">
        <v>42527</v>
      </c>
      <c r="B1104" s="2">
        <v>18854</v>
      </c>
      <c r="C1104" s="3">
        <v>0</v>
      </c>
      <c r="D1104" s="4">
        <v>6</v>
      </c>
      <c r="E1104" s="5" t="s">
        <v>77</v>
      </c>
      <c r="F1104" s="6">
        <v>84.95</v>
      </c>
      <c r="G1104" s="7" t="s">
        <v>22</v>
      </c>
      <c r="H1104" s="8" t="s">
        <v>23</v>
      </c>
      <c r="I1104" s="9">
        <v>5.2039999999999997</v>
      </c>
      <c r="J1104" s="6">
        <v>0</v>
      </c>
      <c r="K1104" s="6">
        <v>12.05</v>
      </c>
      <c r="L1104" s="6">
        <v>150.9</v>
      </c>
      <c r="M1104" s="6">
        <v>162.94999999999999</v>
      </c>
      <c r="N1104" s="10" t="s">
        <v>74</v>
      </c>
      <c r="O1104" s="10" t="s">
        <v>161</v>
      </c>
      <c r="P1104" s="11" t="s">
        <v>32</v>
      </c>
      <c r="Q1104" s="11" t="s">
        <v>73</v>
      </c>
      <c r="R1104" s="1">
        <v>42370</v>
      </c>
      <c r="S1104" s="1">
        <v>42593</v>
      </c>
      <c r="T1104" s="12" t="s">
        <v>25</v>
      </c>
      <c r="U1104" s="13" t="s">
        <v>274</v>
      </c>
      <c r="V1104" s="13" t="s">
        <v>136</v>
      </c>
      <c r="W1104" t="s">
        <v>193</v>
      </c>
      <c r="X1104" s="16" t="str">
        <f t="shared" si="225"/>
        <v xml:space="preserve">Mediacom (Switzerland) - CHE - Emmi - 2016_ECL_Make_it_a_Yay_Day - </v>
      </c>
      <c r="Y1104" s="17" t="s">
        <v>410</v>
      </c>
      <c r="Z1104" s="16" t="str">
        <f t="shared" si="226"/>
        <v>Mediacom (Switzerland)</v>
      </c>
      <c r="AA1104" s="16" t="str">
        <f t="shared" si="227"/>
        <v>Mediacom (Switzerland) - CHE - Emmi</v>
      </c>
      <c r="AB1104" s="16" t="str">
        <f t="shared" si="228"/>
        <v>Xaxis TV_XAXIS-XT-ROLLS-I</v>
      </c>
      <c r="AC1104" s="16" t="str">
        <f>VLOOKUP($U1104,Sheet3!$A$1:$D$438,3,FALSE)</f>
        <v>18.04.2016</v>
      </c>
      <c r="AD1104" s="16" t="str">
        <f>VLOOKUP($U1104,Sheet3!$A$1:$D$438,4,FALSE)</f>
        <v>18.09.2016</v>
      </c>
      <c r="AE1104" s="20" t="str">
        <f t="shared" si="229"/>
        <v>Xaxis TV_XAXIS-XT-ROLLS-I_Mai 2016</v>
      </c>
      <c r="AF1104" s="20" t="s">
        <v>816</v>
      </c>
      <c r="AG1104" s="20" t="str">
        <f t="shared" si="230"/>
        <v>Xaxis TV</v>
      </c>
      <c r="AH1104" s="20" t="s">
        <v>420</v>
      </c>
      <c r="AI1104" s="21">
        <f t="shared" si="222"/>
        <v>28.996925441967718</v>
      </c>
      <c r="AJ1104" s="21">
        <f t="shared" si="223"/>
        <v>150.9</v>
      </c>
      <c r="AK1104" s="22">
        <f t="shared" si="224"/>
        <v>5204</v>
      </c>
      <c r="AL1104" s="20" t="s">
        <v>691</v>
      </c>
      <c r="AM1104" s="20">
        <f>$AJ1104*VLOOKUP($AL1104,Sheet2!$C$1:$D$66,2,FALSE)</f>
        <v>73.941000000000003</v>
      </c>
    </row>
    <row r="1105" spans="1:39" x14ac:dyDescent="0.25">
      <c r="A1105" s="1">
        <v>42527</v>
      </c>
      <c r="B1105" s="2">
        <v>18855</v>
      </c>
      <c r="C1105" s="3">
        <v>0</v>
      </c>
      <c r="D1105" s="4">
        <v>1</v>
      </c>
      <c r="E1105" s="5" t="s">
        <v>72</v>
      </c>
      <c r="F1105" s="6">
        <v>1156.67</v>
      </c>
      <c r="G1105" s="7" t="s">
        <v>22</v>
      </c>
      <c r="H1105" s="8" t="s">
        <v>23</v>
      </c>
      <c r="I1105" s="9">
        <v>68.421999999999997</v>
      </c>
      <c r="J1105" s="6">
        <v>0</v>
      </c>
      <c r="K1105" s="6">
        <v>202.55</v>
      </c>
      <c r="L1105" s="6">
        <v>2531.6</v>
      </c>
      <c r="M1105" s="6">
        <v>2734.15</v>
      </c>
      <c r="N1105" s="10" t="s">
        <v>74</v>
      </c>
      <c r="O1105" s="10" t="s">
        <v>161</v>
      </c>
      <c r="P1105" s="11" t="s">
        <v>32</v>
      </c>
      <c r="Q1105" s="11" t="s">
        <v>73</v>
      </c>
      <c r="R1105" s="1">
        <v>42370</v>
      </c>
      <c r="S1105" s="1">
        <v>42593</v>
      </c>
      <c r="T1105" s="12" t="s">
        <v>25</v>
      </c>
      <c r="U1105" s="13" t="s">
        <v>271</v>
      </c>
      <c r="V1105" s="13" t="s">
        <v>136</v>
      </c>
      <c r="W1105" t="s">
        <v>193</v>
      </c>
      <c r="X1105" s="16" t="str">
        <f t="shared" si="225"/>
        <v xml:space="preserve">Mediacom (Switzerland) - CHE - Emmi - 2016_Energy_Milk_High_Protein - </v>
      </c>
      <c r="Y1105" s="17" t="s">
        <v>410</v>
      </c>
      <c r="Z1105" s="16" t="str">
        <f t="shared" si="226"/>
        <v>Mediacom (Switzerland)</v>
      </c>
      <c r="AA1105" s="16" t="str">
        <f t="shared" si="227"/>
        <v>Mediacom (Switzerland) - CHE - Emmi</v>
      </c>
      <c r="AB1105" s="16" t="str">
        <f t="shared" si="228"/>
        <v>Xaxis TV_XAXIS-XT-ROLLS-D</v>
      </c>
      <c r="AC1105" s="16" t="str">
        <f>VLOOKUP($U1105,Sheet3!$A$1:$D$438,3,FALSE)</f>
        <v>14.03.2016</v>
      </c>
      <c r="AD1105" s="16" t="str">
        <f>VLOOKUP($U1105,Sheet3!$A$1:$D$438,4,FALSE)</f>
        <v>03.07.2016</v>
      </c>
      <c r="AE1105" s="20" t="str">
        <f t="shared" si="229"/>
        <v>Xaxis TV_XAXIS-XT-ROLLS-D_Mai 2016</v>
      </c>
      <c r="AF1105" s="20" t="s">
        <v>816</v>
      </c>
      <c r="AG1105" s="20" t="str">
        <f t="shared" si="230"/>
        <v>Xaxis TV</v>
      </c>
      <c r="AH1105" s="20" t="s">
        <v>420</v>
      </c>
      <c r="AI1105" s="21">
        <f t="shared" si="222"/>
        <v>36.999795387448479</v>
      </c>
      <c r="AJ1105" s="21">
        <f t="shared" si="223"/>
        <v>2531.6</v>
      </c>
      <c r="AK1105" s="22">
        <f t="shared" si="224"/>
        <v>68422</v>
      </c>
      <c r="AL1105" s="20" t="s">
        <v>691</v>
      </c>
      <c r="AM1105" s="20">
        <f>$AJ1105*VLOOKUP($AL1105,Sheet2!$C$1:$D$66,2,FALSE)</f>
        <v>1240.4839999999999</v>
      </c>
    </row>
    <row r="1106" spans="1:39" x14ac:dyDescent="0.25">
      <c r="A1106" s="1">
        <v>42527</v>
      </c>
      <c r="B1106" s="2">
        <v>18856</v>
      </c>
      <c r="C1106" s="3">
        <v>0</v>
      </c>
      <c r="D1106" s="4">
        <v>1</v>
      </c>
      <c r="E1106" s="5" t="s">
        <v>72</v>
      </c>
      <c r="F1106" s="6">
        <v>1491.16</v>
      </c>
      <c r="G1106" s="7" t="s">
        <v>22</v>
      </c>
      <c r="H1106" s="8" t="s">
        <v>23</v>
      </c>
      <c r="I1106" s="9">
        <v>88.207999999999998</v>
      </c>
      <c r="J1106" s="6">
        <v>0</v>
      </c>
      <c r="K1106" s="6">
        <v>204.65</v>
      </c>
      <c r="L1106" s="6">
        <v>2558.0500000000002</v>
      </c>
      <c r="M1106" s="6">
        <v>2762.7</v>
      </c>
      <c r="N1106" s="10" t="s">
        <v>74</v>
      </c>
      <c r="O1106" s="10" t="s">
        <v>161</v>
      </c>
      <c r="P1106" s="11" t="s">
        <v>32</v>
      </c>
      <c r="Q1106" s="11" t="s">
        <v>73</v>
      </c>
      <c r="R1106" s="1">
        <v>42370</v>
      </c>
      <c r="S1106" s="1">
        <v>42593</v>
      </c>
      <c r="T1106" s="12" t="s">
        <v>25</v>
      </c>
      <c r="U1106" s="13" t="s">
        <v>275</v>
      </c>
      <c r="V1106" s="13" t="s">
        <v>136</v>
      </c>
      <c r="W1106" t="s">
        <v>193</v>
      </c>
      <c r="X1106" s="16" t="str">
        <f t="shared" si="225"/>
        <v xml:space="preserve">Mediacom (Switzerland) - CHE - Emmi - 2016_Jogurt_Pur__Online_Video_KW_18-24 - </v>
      </c>
      <c r="Y1106" s="17" t="s">
        <v>410</v>
      </c>
      <c r="Z1106" s="16" t="str">
        <f t="shared" si="226"/>
        <v>Mediacom (Switzerland)</v>
      </c>
      <c r="AA1106" s="16" t="str">
        <f t="shared" si="227"/>
        <v>Mediacom (Switzerland) - CHE - Emmi</v>
      </c>
      <c r="AB1106" s="16" t="str">
        <f t="shared" si="228"/>
        <v>Xaxis TV_XAXIS-XT-ROLLS-D</v>
      </c>
      <c r="AC1106" s="16" t="str">
        <f>VLOOKUP($U1106,Sheet3!$A$1:$D$438,3,FALSE)</f>
        <v>02.05.2016</v>
      </c>
      <c r="AD1106" s="16" t="str">
        <f>VLOOKUP($U1106,Sheet3!$A$1:$D$438,4,FALSE)</f>
        <v>19.06.2016</v>
      </c>
      <c r="AE1106" s="20" t="str">
        <f t="shared" si="229"/>
        <v>Xaxis TV_XAXIS-XT-ROLLS-D_Mai 2016</v>
      </c>
      <c r="AF1106" s="20" t="s">
        <v>816</v>
      </c>
      <c r="AG1106" s="20" t="str">
        <f t="shared" si="230"/>
        <v>Xaxis TV</v>
      </c>
      <c r="AH1106" s="20" t="s">
        <v>420</v>
      </c>
      <c r="AI1106" s="21">
        <f t="shared" si="222"/>
        <v>29.00020406312353</v>
      </c>
      <c r="AJ1106" s="21">
        <f t="shared" si="223"/>
        <v>2558.0500000000002</v>
      </c>
      <c r="AK1106" s="22">
        <f t="shared" si="224"/>
        <v>88208</v>
      </c>
      <c r="AL1106" s="20" t="s">
        <v>691</v>
      </c>
      <c r="AM1106" s="20">
        <f>$AJ1106*VLOOKUP($AL1106,Sheet2!$C$1:$D$66,2,FALSE)</f>
        <v>1253.4445000000001</v>
      </c>
    </row>
    <row r="1107" spans="1:39" x14ac:dyDescent="0.25">
      <c r="A1107" s="1">
        <v>42527</v>
      </c>
      <c r="B1107" s="2">
        <v>18856</v>
      </c>
      <c r="C1107" s="3">
        <v>0</v>
      </c>
      <c r="D1107" s="4">
        <v>2</v>
      </c>
      <c r="E1107" s="5" t="s">
        <v>76</v>
      </c>
      <c r="F1107" s="6">
        <v>552.34</v>
      </c>
      <c r="G1107" s="7" t="s">
        <v>22</v>
      </c>
      <c r="H1107" s="8" t="s">
        <v>23</v>
      </c>
      <c r="I1107" s="9">
        <v>34.143000000000001</v>
      </c>
      <c r="J1107" s="6">
        <v>0</v>
      </c>
      <c r="K1107" s="6">
        <v>79.2</v>
      </c>
      <c r="L1107" s="6">
        <v>990.15</v>
      </c>
      <c r="M1107" s="6">
        <v>1069.3499999999999</v>
      </c>
      <c r="N1107" s="10" t="s">
        <v>74</v>
      </c>
      <c r="O1107" s="10" t="s">
        <v>161</v>
      </c>
      <c r="P1107" s="11" t="s">
        <v>32</v>
      </c>
      <c r="Q1107" s="11" t="s">
        <v>73</v>
      </c>
      <c r="R1107" s="1">
        <v>42370</v>
      </c>
      <c r="S1107" s="1">
        <v>42593</v>
      </c>
      <c r="T1107" s="12" t="s">
        <v>25</v>
      </c>
      <c r="U1107" s="13" t="s">
        <v>275</v>
      </c>
      <c r="V1107" s="13" t="s">
        <v>136</v>
      </c>
      <c r="W1107" t="s">
        <v>193</v>
      </c>
      <c r="X1107" s="16" t="str">
        <f t="shared" si="225"/>
        <v xml:space="preserve">Mediacom (Switzerland) - CHE - Emmi - 2016_Jogurt_Pur__Online_Video_KW_18-24 - </v>
      </c>
      <c r="Y1107" s="17" t="s">
        <v>410</v>
      </c>
      <c r="Z1107" s="16" t="str">
        <f t="shared" si="226"/>
        <v>Mediacom (Switzerland)</v>
      </c>
      <c r="AA1107" s="16" t="str">
        <f t="shared" si="227"/>
        <v>Mediacom (Switzerland) - CHE - Emmi</v>
      </c>
      <c r="AB1107" s="16" t="str">
        <f t="shared" si="228"/>
        <v>Xaxis TV_XAXIS-XT-ROLLS-F</v>
      </c>
      <c r="AC1107" s="16" t="str">
        <f>VLOOKUP($U1107,Sheet3!$A$1:$D$438,3,FALSE)</f>
        <v>02.05.2016</v>
      </c>
      <c r="AD1107" s="16" t="str">
        <f>VLOOKUP($U1107,Sheet3!$A$1:$D$438,4,FALSE)</f>
        <v>19.06.2016</v>
      </c>
      <c r="AE1107" s="20" t="str">
        <f t="shared" si="229"/>
        <v>Xaxis TV_XAXIS-XT-ROLLS-F_Mai 2016</v>
      </c>
      <c r="AF1107" s="20" t="s">
        <v>816</v>
      </c>
      <c r="AG1107" s="20" t="str">
        <f t="shared" si="230"/>
        <v>Xaxis TV</v>
      </c>
      <c r="AH1107" s="20" t="s">
        <v>420</v>
      </c>
      <c r="AI1107" s="21">
        <f t="shared" si="222"/>
        <v>29.000087865741147</v>
      </c>
      <c r="AJ1107" s="21">
        <f t="shared" si="223"/>
        <v>990.15</v>
      </c>
      <c r="AK1107" s="22">
        <f t="shared" si="224"/>
        <v>34143</v>
      </c>
      <c r="AL1107" s="20" t="s">
        <v>691</v>
      </c>
      <c r="AM1107" s="20">
        <f>$AJ1107*VLOOKUP($AL1107,Sheet2!$C$1:$D$66,2,FALSE)</f>
        <v>485.17349999999999</v>
      </c>
    </row>
    <row r="1108" spans="1:39" x14ac:dyDescent="0.25">
      <c r="A1108" s="1">
        <v>42527</v>
      </c>
      <c r="B1108" s="2">
        <v>18856</v>
      </c>
      <c r="C1108" s="3">
        <v>0</v>
      </c>
      <c r="D1108" s="4">
        <v>3</v>
      </c>
      <c r="E1108" s="5" t="s">
        <v>77</v>
      </c>
      <c r="F1108" s="6">
        <v>119.82</v>
      </c>
      <c r="G1108" s="7" t="s">
        <v>22</v>
      </c>
      <c r="H1108" s="8" t="s">
        <v>23</v>
      </c>
      <c r="I1108" s="9">
        <v>7.34</v>
      </c>
      <c r="J1108" s="6">
        <v>0</v>
      </c>
      <c r="K1108" s="6">
        <v>17.05</v>
      </c>
      <c r="L1108" s="6">
        <v>212.85</v>
      </c>
      <c r="M1108" s="6">
        <v>229.9</v>
      </c>
      <c r="N1108" s="10" t="s">
        <v>74</v>
      </c>
      <c r="O1108" s="10" t="s">
        <v>161</v>
      </c>
      <c r="P1108" s="11" t="s">
        <v>32</v>
      </c>
      <c r="Q1108" s="11" t="s">
        <v>73</v>
      </c>
      <c r="R1108" s="1">
        <v>42370</v>
      </c>
      <c r="S1108" s="1">
        <v>42593</v>
      </c>
      <c r="T1108" s="12" t="s">
        <v>25</v>
      </c>
      <c r="U1108" s="13" t="s">
        <v>275</v>
      </c>
      <c r="V1108" s="13" t="s">
        <v>136</v>
      </c>
      <c r="W1108" t="s">
        <v>193</v>
      </c>
      <c r="X1108" s="16" t="str">
        <f t="shared" si="225"/>
        <v xml:space="preserve">Mediacom (Switzerland) - CHE - Emmi - 2016_Jogurt_Pur__Online_Video_KW_18-24 - </v>
      </c>
      <c r="Y1108" s="17" t="s">
        <v>410</v>
      </c>
      <c r="Z1108" s="16" t="str">
        <f t="shared" si="226"/>
        <v>Mediacom (Switzerland)</v>
      </c>
      <c r="AA1108" s="16" t="str">
        <f t="shared" si="227"/>
        <v>Mediacom (Switzerland) - CHE - Emmi</v>
      </c>
      <c r="AB1108" s="16" t="str">
        <f t="shared" si="228"/>
        <v>Xaxis TV_XAXIS-XT-ROLLS-I</v>
      </c>
      <c r="AC1108" s="16" t="str">
        <f>VLOOKUP($U1108,Sheet3!$A$1:$D$438,3,FALSE)</f>
        <v>02.05.2016</v>
      </c>
      <c r="AD1108" s="16" t="str">
        <f>VLOOKUP($U1108,Sheet3!$A$1:$D$438,4,FALSE)</f>
        <v>19.06.2016</v>
      </c>
      <c r="AE1108" s="20" t="str">
        <f t="shared" si="229"/>
        <v>Xaxis TV_XAXIS-XT-ROLLS-I_Mai 2016</v>
      </c>
      <c r="AF1108" s="20" t="s">
        <v>816</v>
      </c>
      <c r="AG1108" s="20" t="str">
        <f t="shared" si="230"/>
        <v>Xaxis TV</v>
      </c>
      <c r="AH1108" s="20" t="s">
        <v>420</v>
      </c>
      <c r="AI1108" s="21">
        <f t="shared" si="222"/>
        <v>28.998637602179834</v>
      </c>
      <c r="AJ1108" s="21">
        <f t="shared" si="223"/>
        <v>212.85</v>
      </c>
      <c r="AK1108" s="22">
        <f t="shared" si="224"/>
        <v>7340</v>
      </c>
      <c r="AL1108" s="20" t="s">
        <v>691</v>
      </c>
      <c r="AM1108" s="20">
        <f>$AJ1108*VLOOKUP($AL1108,Sheet2!$C$1:$D$66,2,FALSE)</f>
        <v>104.29649999999999</v>
      </c>
    </row>
    <row r="1109" spans="1:39" x14ac:dyDescent="0.25">
      <c r="A1109" s="1">
        <v>42527</v>
      </c>
      <c r="B1109" s="2">
        <v>18857</v>
      </c>
      <c r="C1109" s="3">
        <v>0</v>
      </c>
      <c r="D1109" s="4">
        <v>1</v>
      </c>
      <c r="E1109" s="5" t="s">
        <v>65</v>
      </c>
      <c r="F1109" s="6">
        <v>797.73</v>
      </c>
      <c r="G1109" s="7" t="s">
        <v>22</v>
      </c>
      <c r="H1109" s="8" t="s">
        <v>23</v>
      </c>
      <c r="I1109" s="9">
        <v>107.626</v>
      </c>
      <c r="J1109" s="6">
        <v>0</v>
      </c>
      <c r="K1109" s="6">
        <v>275.5</v>
      </c>
      <c r="L1109" s="6">
        <v>3444.05</v>
      </c>
      <c r="M1109" s="6">
        <v>3719.55</v>
      </c>
      <c r="N1109" s="10" t="s">
        <v>95</v>
      </c>
      <c r="O1109" s="10" t="s">
        <v>161</v>
      </c>
      <c r="P1109" s="11" t="s">
        <v>32</v>
      </c>
      <c r="Q1109" s="11" t="s">
        <v>52</v>
      </c>
      <c r="R1109" s="1">
        <v>42370</v>
      </c>
      <c r="S1109" s="1">
        <v>42593</v>
      </c>
      <c r="T1109" s="12" t="s">
        <v>25</v>
      </c>
      <c r="U1109" s="13" t="s">
        <v>294</v>
      </c>
      <c r="V1109" s="13" t="s">
        <v>136</v>
      </c>
      <c r="W1109" t="s">
        <v>195</v>
      </c>
      <c r="X1109" s="16" t="str">
        <f t="shared" si="225"/>
        <v xml:space="preserve">Mediacom (Switzerland) - CHE - Ikea - 2016_April_News_Festival - </v>
      </c>
      <c r="Y1109" s="17" t="s">
        <v>410</v>
      </c>
      <c r="Z1109" s="16" t="str">
        <f t="shared" si="226"/>
        <v>Mediacom (Switzerland)</v>
      </c>
      <c r="AA1109" s="16" t="str">
        <f t="shared" si="227"/>
        <v>Mediacom (Switzerland) - CHE - Ikea</v>
      </c>
      <c r="AB1109" s="16" t="str">
        <f t="shared" si="228"/>
        <v>Xaxis Premium_XAXIS-XP-WB-D</v>
      </c>
      <c r="AC1109" s="16" t="str">
        <f>VLOOKUP($U1109,Sheet3!$A$1:$D$438,3,FALSE)</f>
        <v>11.04.2016</v>
      </c>
      <c r="AD1109" s="16" t="str">
        <f>VLOOKUP($U1109,Sheet3!$A$1:$D$438,4,FALSE)</f>
        <v>01.05.2016</v>
      </c>
      <c r="AE1109" s="20" t="str">
        <f t="shared" si="229"/>
        <v>Xaxis Premium_XAXIS-XP-WB-D_Mai 2016</v>
      </c>
      <c r="AF1109" s="20" t="s">
        <v>415</v>
      </c>
      <c r="AG1109" s="20" t="str">
        <f t="shared" si="230"/>
        <v>Xaxis Premium</v>
      </c>
      <c r="AH1109" s="20" t="s">
        <v>420</v>
      </c>
      <c r="AI1109" s="21">
        <f t="shared" si="222"/>
        <v>32.000167245832792</v>
      </c>
      <c r="AJ1109" s="21">
        <f t="shared" si="223"/>
        <v>3444.05</v>
      </c>
      <c r="AK1109" s="22">
        <f t="shared" si="224"/>
        <v>107626</v>
      </c>
      <c r="AL1109" s="20" t="s">
        <v>687</v>
      </c>
      <c r="AM1109" s="20">
        <f>$AJ1109*VLOOKUP($AL1109,Sheet2!$C$1:$D$66,2,FALSE)</f>
        <v>1439.6973664600519</v>
      </c>
    </row>
    <row r="1110" spans="1:39" x14ac:dyDescent="0.25">
      <c r="A1110" s="1">
        <v>42527</v>
      </c>
      <c r="B1110" s="2">
        <v>18857</v>
      </c>
      <c r="C1110" s="3">
        <v>0</v>
      </c>
      <c r="D1110" s="4">
        <v>2</v>
      </c>
      <c r="E1110" s="5" t="s">
        <v>69</v>
      </c>
      <c r="F1110" s="6">
        <v>349.75</v>
      </c>
      <c r="G1110" s="7" t="s">
        <v>22</v>
      </c>
      <c r="H1110" s="8" t="s">
        <v>23</v>
      </c>
      <c r="I1110" s="9">
        <v>58.146000000000001</v>
      </c>
      <c r="J1110" s="6">
        <v>0</v>
      </c>
      <c r="K1110" s="6">
        <v>148.85</v>
      </c>
      <c r="L1110" s="6">
        <v>1860.65</v>
      </c>
      <c r="M1110" s="6">
        <v>2009.5</v>
      </c>
      <c r="N1110" s="10" t="s">
        <v>95</v>
      </c>
      <c r="O1110" s="10" t="s">
        <v>161</v>
      </c>
      <c r="P1110" s="11" t="s">
        <v>32</v>
      </c>
      <c r="Q1110" s="11" t="s">
        <v>52</v>
      </c>
      <c r="R1110" s="1">
        <v>42370</v>
      </c>
      <c r="S1110" s="1">
        <v>42593</v>
      </c>
      <c r="T1110" s="12" t="s">
        <v>25</v>
      </c>
      <c r="U1110" s="13" t="s">
        <v>294</v>
      </c>
      <c r="V1110" s="13" t="s">
        <v>136</v>
      </c>
      <c r="W1110" t="s">
        <v>195</v>
      </c>
      <c r="X1110" s="16" t="str">
        <f t="shared" si="225"/>
        <v xml:space="preserve">Mediacom (Switzerland) - CHE - Ikea - 2016_April_News_Festival - </v>
      </c>
      <c r="Y1110" s="17" t="s">
        <v>410</v>
      </c>
      <c r="Z1110" s="16" t="str">
        <f t="shared" si="226"/>
        <v>Mediacom (Switzerland)</v>
      </c>
      <c r="AA1110" s="16" t="str">
        <f t="shared" si="227"/>
        <v>Mediacom (Switzerland) - CHE - Ikea</v>
      </c>
      <c r="AB1110" s="16" t="str">
        <f t="shared" si="228"/>
        <v>Xaxis Premium_XAXIS-XP-WB-F</v>
      </c>
      <c r="AC1110" s="16" t="str">
        <f>VLOOKUP($U1110,Sheet3!$A$1:$D$438,3,FALSE)</f>
        <v>11.04.2016</v>
      </c>
      <c r="AD1110" s="16" t="str">
        <f>VLOOKUP($U1110,Sheet3!$A$1:$D$438,4,FALSE)</f>
        <v>01.05.2016</v>
      </c>
      <c r="AE1110" s="20" t="str">
        <f t="shared" si="229"/>
        <v>Xaxis Premium_XAXIS-XP-WB-F_Mai 2016</v>
      </c>
      <c r="AF1110" s="20" t="s">
        <v>415</v>
      </c>
      <c r="AG1110" s="20" t="str">
        <f t="shared" si="230"/>
        <v>Xaxis Premium</v>
      </c>
      <c r="AH1110" s="20" t="s">
        <v>420</v>
      </c>
      <c r="AI1110" s="21">
        <f t="shared" si="222"/>
        <v>31.9996216420734</v>
      </c>
      <c r="AJ1110" s="21">
        <f t="shared" si="223"/>
        <v>1860.65</v>
      </c>
      <c r="AK1110" s="22">
        <f t="shared" si="224"/>
        <v>58146</v>
      </c>
      <c r="AL1110" s="20" t="s">
        <v>687</v>
      </c>
      <c r="AM1110" s="20">
        <f>$AJ1110*VLOOKUP($AL1110,Sheet2!$C$1:$D$66,2,FALSE)</f>
        <v>777.79733305378716</v>
      </c>
    </row>
    <row r="1111" spans="1:39" x14ac:dyDescent="0.25">
      <c r="A1111" s="1">
        <v>42527</v>
      </c>
      <c r="B1111" s="2">
        <v>18857</v>
      </c>
      <c r="C1111" s="3">
        <v>0</v>
      </c>
      <c r="D1111" s="4">
        <v>3</v>
      </c>
      <c r="E1111" s="5" t="s">
        <v>70</v>
      </c>
      <c r="F1111" s="6">
        <v>45.56</v>
      </c>
      <c r="G1111" s="7" t="s">
        <v>22</v>
      </c>
      <c r="H1111" s="8" t="s">
        <v>23</v>
      </c>
      <c r="I1111" s="9">
        <v>8.0410000000000004</v>
      </c>
      <c r="J1111" s="6">
        <v>0</v>
      </c>
      <c r="K1111" s="6">
        <v>20.6</v>
      </c>
      <c r="L1111" s="6">
        <v>257.3</v>
      </c>
      <c r="M1111" s="6">
        <v>277.89999999999998</v>
      </c>
      <c r="N1111" s="10" t="s">
        <v>95</v>
      </c>
      <c r="O1111" s="10" t="s">
        <v>161</v>
      </c>
      <c r="P1111" s="11" t="s">
        <v>32</v>
      </c>
      <c r="Q1111" s="11" t="s">
        <v>52</v>
      </c>
      <c r="R1111" s="1">
        <v>42370</v>
      </c>
      <c r="S1111" s="1">
        <v>42593</v>
      </c>
      <c r="T1111" s="12" t="s">
        <v>25</v>
      </c>
      <c r="U1111" s="13" t="s">
        <v>294</v>
      </c>
      <c r="V1111" s="13" t="s">
        <v>136</v>
      </c>
      <c r="W1111" t="s">
        <v>195</v>
      </c>
      <c r="X1111" s="16" t="str">
        <f t="shared" si="225"/>
        <v xml:space="preserve">Mediacom (Switzerland) - CHE - Ikea - 2016_April_News_Festival - </v>
      </c>
      <c r="Y1111" s="17" t="s">
        <v>410</v>
      </c>
      <c r="Z1111" s="16" t="str">
        <f t="shared" si="226"/>
        <v>Mediacom (Switzerland)</v>
      </c>
      <c r="AA1111" s="16" t="str">
        <f t="shared" si="227"/>
        <v>Mediacom (Switzerland) - CHE - Ikea</v>
      </c>
      <c r="AB1111" s="16" t="str">
        <f t="shared" si="228"/>
        <v>Xaxis Premium_XAXIS-XP-WB-I</v>
      </c>
      <c r="AC1111" s="16" t="str">
        <f>VLOOKUP($U1111,Sheet3!$A$1:$D$438,3,FALSE)</f>
        <v>11.04.2016</v>
      </c>
      <c r="AD1111" s="16" t="str">
        <f>VLOOKUP($U1111,Sheet3!$A$1:$D$438,4,FALSE)</f>
        <v>01.05.2016</v>
      </c>
      <c r="AE1111" s="20" t="str">
        <f t="shared" si="229"/>
        <v>Xaxis Premium_XAXIS-XP-WB-I_Mai 2016</v>
      </c>
      <c r="AF1111" s="20" t="s">
        <v>415</v>
      </c>
      <c r="AG1111" s="20" t="str">
        <f t="shared" si="230"/>
        <v>Xaxis Premium</v>
      </c>
      <c r="AH1111" s="20" t="s">
        <v>420</v>
      </c>
      <c r="AI1111" s="21">
        <f t="shared" si="222"/>
        <v>31.99850764830245</v>
      </c>
      <c r="AJ1111" s="21">
        <f t="shared" si="223"/>
        <v>257.3</v>
      </c>
      <c r="AK1111" s="22">
        <f t="shared" si="224"/>
        <v>8041</v>
      </c>
      <c r="AL1111" s="20" t="s">
        <v>687</v>
      </c>
      <c r="AM1111" s="20">
        <f>$AJ1111*VLOOKUP($AL1111,Sheet2!$C$1:$D$66,2,FALSE)</f>
        <v>107.55771036720471</v>
      </c>
    </row>
    <row r="1112" spans="1:39" x14ac:dyDescent="0.25">
      <c r="A1112" s="1">
        <v>42527</v>
      </c>
      <c r="B1112" s="2">
        <v>18858</v>
      </c>
      <c r="C1112" s="3">
        <v>0</v>
      </c>
      <c r="D1112" s="4">
        <v>1</v>
      </c>
      <c r="E1112" s="5" t="s">
        <v>72</v>
      </c>
      <c r="F1112" s="6">
        <v>8403.07</v>
      </c>
      <c r="G1112" s="7" t="s">
        <v>22</v>
      </c>
      <c r="H1112" s="8" t="s">
        <v>23</v>
      </c>
      <c r="I1112" s="9">
        <v>497.07600000000002</v>
      </c>
      <c r="J1112" s="6">
        <v>0</v>
      </c>
      <c r="K1112" s="6">
        <v>1153.2</v>
      </c>
      <c r="L1112" s="6">
        <v>14415.2</v>
      </c>
      <c r="M1112" s="6">
        <v>15568.4</v>
      </c>
      <c r="N1112" s="10" t="s">
        <v>95</v>
      </c>
      <c r="O1112" s="10" t="s">
        <v>161</v>
      </c>
      <c r="P1112" s="11" t="s">
        <v>32</v>
      </c>
      <c r="Q1112" s="11" t="s">
        <v>73</v>
      </c>
      <c r="R1112" s="1">
        <v>42370</v>
      </c>
      <c r="S1112" s="1">
        <v>42593</v>
      </c>
      <c r="T1112" s="12" t="s">
        <v>25</v>
      </c>
      <c r="U1112" s="13" t="s">
        <v>295</v>
      </c>
      <c r="V1112" s="13" t="s">
        <v>136</v>
      </c>
      <c r="W1112" t="s">
        <v>195</v>
      </c>
      <c r="X1112" s="16" t="str">
        <f t="shared" si="225"/>
        <v xml:space="preserve">Mediacom (Switzerland) - CHE - Ikea - 2016_Mattress_Online_Video_April_2016 - </v>
      </c>
      <c r="Y1112" s="17" t="s">
        <v>410</v>
      </c>
      <c r="Z1112" s="16" t="str">
        <f t="shared" si="226"/>
        <v>Mediacom (Switzerland)</v>
      </c>
      <c r="AA1112" s="16" t="str">
        <f t="shared" si="227"/>
        <v>Mediacom (Switzerland) - CHE - Ikea</v>
      </c>
      <c r="AB1112" s="16" t="str">
        <f t="shared" si="228"/>
        <v>Xaxis TV_XAXIS-XT-ROLLS-D</v>
      </c>
      <c r="AC1112" s="16" t="str">
        <f>VLOOKUP($U1112,Sheet3!$A$1:$D$438,3,FALSE)</f>
        <v>12.04.2016</v>
      </c>
      <c r="AD1112" s="16" t="str">
        <f>VLOOKUP($U1112,Sheet3!$A$1:$D$438,4,FALSE)</f>
        <v>30.06.2016</v>
      </c>
      <c r="AE1112" s="20" t="str">
        <f t="shared" si="229"/>
        <v>Xaxis TV_XAXIS-XT-ROLLS-D_Mai 2016</v>
      </c>
      <c r="AF1112" s="20" t="s">
        <v>816</v>
      </c>
      <c r="AG1112" s="20" t="str">
        <f t="shared" si="230"/>
        <v>Xaxis TV</v>
      </c>
      <c r="AH1112" s="20" t="s">
        <v>420</v>
      </c>
      <c r="AI1112" s="21">
        <f t="shared" si="222"/>
        <v>28.9999919529408</v>
      </c>
      <c r="AJ1112" s="21">
        <f t="shared" si="223"/>
        <v>14415.2</v>
      </c>
      <c r="AK1112" s="22">
        <f t="shared" si="224"/>
        <v>497076</v>
      </c>
      <c r="AL1112" s="20" t="s">
        <v>691</v>
      </c>
      <c r="AM1112" s="20">
        <f>$AJ1112*VLOOKUP($AL1112,Sheet2!$C$1:$D$66,2,FALSE)</f>
        <v>7063.4480000000003</v>
      </c>
    </row>
    <row r="1113" spans="1:39" x14ac:dyDescent="0.25">
      <c r="A1113" s="1">
        <v>42527</v>
      </c>
      <c r="B1113" s="2">
        <v>18858</v>
      </c>
      <c r="C1113" s="3">
        <v>0</v>
      </c>
      <c r="D1113" s="4">
        <v>2</v>
      </c>
      <c r="E1113" s="5" t="s">
        <v>76</v>
      </c>
      <c r="F1113" s="6">
        <v>1437.77</v>
      </c>
      <c r="G1113" s="7" t="s">
        <v>22</v>
      </c>
      <c r="H1113" s="8" t="s">
        <v>23</v>
      </c>
      <c r="I1113" s="9">
        <v>88.876000000000005</v>
      </c>
      <c r="J1113" s="6">
        <v>0</v>
      </c>
      <c r="K1113" s="6">
        <v>206.2</v>
      </c>
      <c r="L1113" s="6">
        <v>2577.4</v>
      </c>
      <c r="M1113" s="6">
        <v>2783.6</v>
      </c>
      <c r="N1113" s="10" t="s">
        <v>95</v>
      </c>
      <c r="O1113" s="10" t="s">
        <v>161</v>
      </c>
      <c r="P1113" s="11" t="s">
        <v>32</v>
      </c>
      <c r="Q1113" s="11" t="s">
        <v>73</v>
      </c>
      <c r="R1113" s="1">
        <v>42370</v>
      </c>
      <c r="S1113" s="1">
        <v>42593</v>
      </c>
      <c r="T1113" s="12" t="s">
        <v>25</v>
      </c>
      <c r="U1113" s="13" t="s">
        <v>295</v>
      </c>
      <c r="V1113" s="13" t="s">
        <v>136</v>
      </c>
      <c r="W1113" t="s">
        <v>195</v>
      </c>
      <c r="X1113" s="16" t="str">
        <f t="shared" si="225"/>
        <v xml:space="preserve">Mediacom (Switzerland) - CHE - Ikea - 2016_Mattress_Online_Video_April_2016 - </v>
      </c>
      <c r="Y1113" s="17" t="s">
        <v>410</v>
      </c>
      <c r="Z1113" s="16" t="str">
        <f t="shared" si="226"/>
        <v>Mediacom (Switzerland)</v>
      </c>
      <c r="AA1113" s="16" t="str">
        <f t="shared" si="227"/>
        <v>Mediacom (Switzerland) - CHE - Ikea</v>
      </c>
      <c r="AB1113" s="16" t="str">
        <f t="shared" si="228"/>
        <v>Xaxis TV_XAXIS-XT-ROLLS-F</v>
      </c>
      <c r="AC1113" s="16" t="str">
        <f>VLOOKUP($U1113,Sheet3!$A$1:$D$438,3,FALSE)</f>
        <v>12.04.2016</v>
      </c>
      <c r="AD1113" s="16" t="str">
        <f>VLOOKUP($U1113,Sheet3!$A$1:$D$438,4,FALSE)</f>
        <v>30.06.2016</v>
      </c>
      <c r="AE1113" s="20" t="str">
        <f t="shared" si="229"/>
        <v>Xaxis TV_XAXIS-XT-ROLLS-F_Mai 2016</v>
      </c>
      <c r="AF1113" s="20" t="s">
        <v>816</v>
      </c>
      <c r="AG1113" s="20" t="str">
        <f t="shared" si="230"/>
        <v>Xaxis TV</v>
      </c>
      <c r="AH1113" s="20" t="s">
        <v>420</v>
      </c>
      <c r="AI1113" s="21">
        <f t="shared" si="222"/>
        <v>28.999954993474056</v>
      </c>
      <c r="AJ1113" s="21">
        <f t="shared" si="223"/>
        <v>2577.4</v>
      </c>
      <c r="AK1113" s="22">
        <f t="shared" si="224"/>
        <v>88876</v>
      </c>
      <c r="AL1113" s="20" t="s">
        <v>691</v>
      </c>
      <c r="AM1113" s="20">
        <f>$AJ1113*VLOOKUP($AL1113,Sheet2!$C$1:$D$66,2,FALSE)</f>
        <v>1262.9259999999999</v>
      </c>
    </row>
    <row r="1114" spans="1:39" x14ac:dyDescent="0.25">
      <c r="A1114" s="1">
        <v>42527</v>
      </c>
      <c r="B1114" s="2">
        <v>18858</v>
      </c>
      <c r="C1114" s="3">
        <v>0</v>
      </c>
      <c r="D1114" s="4">
        <v>3</v>
      </c>
      <c r="E1114" s="5" t="s">
        <v>77</v>
      </c>
      <c r="F1114" s="6">
        <v>115.12</v>
      </c>
      <c r="G1114" s="7" t="s">
        <v>22</v>
      </c>
      <c r="H1114" s="8" t="s">
        <v>23</v>
      </c>
      <c r="I1114" s="9">
        <v>7.0519999999999996</v>
      </c>
      <c r="J1114" s="6">
        <v>0</v>
      </c>
      <c r="K1114" s="6">
        <v>16.350000000000001</v>
      </c>
      <c r="L1114" s="6">
        <v>204.5</v>
      </c>
      <c r="M1114" s="6">
        <v>220.85</v>
      </c>
      <c r="N1114" s="10" t="s">
        <v>95</v>
      </c>
      <c r="O1114" s="10" t="s">
        <v>161</v>
      </c>
      <c r="P1114" s="11" t="s">
        <v>32</v>
      </c>
      <c r="Q1114" s="11" t="s">
        <v>73</v>
      </c>
      <c r="R1114" s="1">
        <v>42370</v>
      </c>
      <c r="S1114" s="1">
        <v>42593</v>
      </c>
      <c r="T1114" s="12" t="s">
        <v>25</v>
      </c>
      <c r="U1114" s="13" t="s">
        <v>295</v>
      </c>
      <c r="V1114" s="13" t="s">
        <v>136</v>
      </c>
      <c r="W1114" t="s">
        <v>195</v>
      </c>
      <c r="X1114" s="16" t="str">
        <f t="shared" si="225"/>
        <v xml:space="preserve">Mediacom (Switzerland) - CHE - Ikea - 2016_Mattress_Online_Video_April_2016 - </v>
      </c>
      <c r="Y1114" s="17" t="s">
        <v>410</v>
      </c>
      <c r="Z1114" s="16" t="str">
        <f t="shared" si="226"/>
        <v>Mediacom (Switzerland)</v>
      </c>
      <c r="AA1114" s="16" t="str">
        <f t="shared" si="227"/>
        <v>Mediacom (Switzerland) - CHE - Ikea</v>
      </c>
      <c r="AB1114" s="16" t="str">
        <f t="shared" si="228"/>
        <v>Xaxis TV_XAXIS-XT-ROLLS-I</v>
      </c>
      <c r="AC1114" s="16" t="str">
        <f>VLOOKUP($U1114,Sheet3!$A$1:$D$438,3,FALSE)</f>
        <v>12.04.2016</v>
      </c>
      <c r="AD1114" s="16" t="str">
        <f>VLOOKUP($U1114,Sheet3!$A$1:$D$438,4,FALSE)</f>
        <v>30.06.2016</v>
      </c>
      <c r="AE1114" s="20" t="str">
        <f t="shared" si="229"/>
        <v>Xaxis TV_XAXIS-XT-ROLLS-I_Mai 2016</v>
      </c>
      <c r="AF1114" s="20" t="s">
        <v>816</v>
      </c>
      <c r="AG1114" s="20" t="str">
        <f t="shared" si="230"/>
        <v>Xaxis TV</v>
      </c>
      <c r="AH1114" s="20" t="s">
        <v>420</v>
      </c>
      <c r="AI1114" s="21">
        <f t="shared" si="222"/>
        <v>28.998865570051048</v>
      </c>
      <c r="AJ1114" s="21">
        <f t="shared" si="223"/>
        <v>204.5</v>
      </c>
      <c r="AK1114" s="22">
        <f t="shared" si="224"/>
        <v>7052</v>
      </c>
      <c r="AL1114" s="20" t="s">
        <v>691</v>
      </c>
      <c r="AM1114" s="20">
        <f>$AJ1114*VLOOKUP($AL1114,Sheet2!$C$1:$D$66,2,FALSE)</f>
        <v>100.205</v>
      </c>
    </row>
    <row r="1115" spans="1:39" x14ac:dyDescent="0.25">
      <c r="A1115" s="1">
        <v>42527</v>
      </c>
      <c r="B1115" s="2">
        <v>18859</v>
      </c>
      <c r="C1115" s="3">
        <v>0</v>
      </c>
      <c r="D1115" s="4">
        <v>1</v>
      </c>
      <c r="E1115" s="5" t="s">
        <v>65</v>
      </c>
      <c r="F1115" s="6">
        <v>66.2</v>
      </c>
      <c r="G1115" s="7" t="s">
        <v>22</v>
      </c>
      <c r="H1115" s="8" t="s">
        <v>23</v>
      </c>
      <c r="I1115" s="9">
        <v>8.9320000000000004</v>
      </c>
      <c r="J1115" s="6">
        <v>0</v>
      </c>
      <c r="K1115" s="6">
        <v>20</v>
      </c>
      <c r="L1115" s="6">
        <v>250.1</v>
      </c>
      <c r="M1115" s="6">
        <v>270.10000000000002</v>
      </c>
      <c r="N1115" s="10" t="s">
        <v>68</v>
      </c>
      <c r="O1115" s="10" t="s">
        <v>161</v>
      </c>
      <c r="P1115" s="11" t="s">
        <v>32</v>
      </c>
      <c r="Q1115" s="11" t="s">
        <v>52</v>
      </c>
      <c r="R1115" s="1">
        <v>42370</v>
      </c>
      <c r="S1115" s="1">
        <v>42593</v>
      </c>
      <c r="T1115" s="12" t="s">
        <v>25</v>
      </c>
      <c r="U1115" s="13" t="s">
        <v>134</v>
      </c>
      <c r="V1115" s="13" t="s">
        <v>136</v>
      </c>
      <c r="W1115" t="s">
        <v>199</v>
      </c>
      <c r="X1115" s="16" t="str">
        <f t="shared" si="225"/>
        <v xml:space="preserve">Mediacom (Switzerland) - CHE - Skoda - 2016_Velowelt - </v>
      </c>
      <c r="Y1115" s="17" t="s">
        <v>410</v>
      </c>
      <c r="Z1115" s="16" t="str">
        <f t="shared" si="226"/>
        <v>Mediacom (Switzerland)</v>
      </c>
      <c r="AA1115" s="16" t="str">
        <f t="shared" si="227"/>
        <v>Mediacom (Switzerland) - CHE - Skoda</v>
      </c>
      <c r="AB1115" s="16" t="str">
        <f t="shared" si="228"/>
        <v>Xaxis Premium_XAXIS-XP-WB-D</v>
      </c>
      <c r="AC1115" s="16" t="str">
        <f>VLOOKUP($U1115,Sheet3!$A$1:$D$438,3,FALSE)</f>
        <v>18.04.2016</v>
      </c>
      <c r="AD1115" s="16" t="str">
        <f>VLOOKUP($U1115,Sheet3!$A$1:$D$438,4,FALSE)</f>
        <v>30.09.2016</v>
      </c>
      <c r="AE1115" s="20" t="str">
        <f t="shared" si="229"/>
        <v>Xaxis Premium_XAXIS-XP-WB-D_Mai 2016</v>
      </c>
      <c r="AF1115" s="20" t="s">
        <v>415</v>
      </c>
      <c r="AG1115" s="20" t="str">
        <f t="shared" si="230"/>
        <v>Xaxis Premium</v>
      </c>
      <c r="AH1115" s="20" t="s">
        <v>420</v>
      </c>
      <c r="AI1115" s="21">
        <f t="shared" ref="AI1115:AI1178" si="231">(AJ1115/AK1115)*1000</f>
        <v>28.000447828034034</v>
      </c>
      <c r="AJ1115" s="21">
        <f t="shared" ref="AJ1115:AJ1178" si="232">L1115</f>
        <v>250.1</v>
      </c>
      <c r="AK1115" s="22">
        <f t="shared" ref="AK1115:AK1178" si="233">I1115*1000</f>
        <v>8932</v>
      </c>
      <c r="AL1115" s="20" t="s">
        <v>687</v>
      </c>
      <c r="AM1115" s="20">
        <f>$AJ1115*VLOOKUP($AL1115,Sheet2!$C$1:$D$66,2,FALSE)</f>
        <v>104.54793378483441</v>
      </c>
    </row>
    <row r="1116" spans="1:39" x14ac:dyDescent="0.25">
      <c r="A1116" s="1">
        <v>42527</v>
      </c>
      <c r="B1116" s="2">
        <v>18859</v>
      </c>
      <c r="C1116" s="3">
        <v>0</v>
      </c>
      <c r="D1116" s="4">
        <v>2</v>
      </c>
      <c r="E1116" s="5" t="s">
        <v>65</v>
      </c>
      <c r="F1116" s="6">
        <v>50.92</v>
      </c>
      <c r="G1116" s="7" t="s">
        <v>22</v>
      </c>
      <c r="H1116" s="8" t="s">
        <v>23</v>
      </c>
      <c r="I1116" s="9">
        <v>6.87</v>
      </c>
      <c r="J1116" s="6">
        <v>0</v>
      </c>
      <c r="K1116" s="6">
        <v>15.4</v>
      </c>
      <c r="L1116" s="6">
        <v>192.35</v>
      </c>
      <c r="M1116" s="6">
        <v>207.75</v>
      </c>
      <c r="N1116" s="10" t="s">
        <v>68</v>
      </c>
      <c r="O1116" s="10" t="s">
        <v>161</v>
      </c>
      <c r="P1116" s="11" t="s">
        <v>32</v>
      </c>
      <c r="Q1116" s="11" t="s">
        <v>52</v>
      </c>
      <c r="R1116" s="1">
        <v>42370</v>
      </c>
      <c r="S1116" s="1">
        <v>42593</v>
      </c>
      <c r="T1116" s="12" t="s">
        <v>25</v>
      </c>
      <c r="U1116" s="13" t="s">
        <v>134</v>
      </c>
      <c r="V1116" s="13" t="s">
        <v>136</v>
      </c>
      <c r="W1116" t="s">
        <v>199</v>
      </c>
      <c r="X1116" s="16" t="str">
        <f t="shared" si="225"/>
        <v xml:space="preserve">Mediacom (Switzerland) - CHE - Skoda - 2016_Velowelt - </v>
      </c>
      <c r="Y1116" s="17" t="s">
        <v>410</v>
      </c>
      <c r="Z1116" s="16" t="str">
        <f t="shared" si="226"/>
        <v>Mediacom (Switzerland)</v>
      </c>
      <c r="AA1116" s="16" t="str">
        <f t="shared" si="227"/>
        <v>Mediacom (Switzerland) - CHE - Skoda</v>
      </c>
      <c r="AB1116" s="16" t="str">
        <f t="shared" si="228"/>
        <v>Xaxis Premium_XAXIS-XP-WB-D</v>
      </c>
      <c r="AC1116" s="16" t="str">
        <f>VLOOKUP($U1116,Sheet3!$A$1:$D$438,3,FALSE)</f>
        <v>18.04.2016</v>
      </c>
      <c r="AD1116" s="16" t="str">
        <f>VLOOKUP($U1116,Sheet3!$A$1:$D$438,4,FALSE)</f>
        <v>30.09.2016</v>
      </c>
      <c r="AE1116" s="20" t="str">
        <f t="shared" si="229"/>
        <v>Xaxis Premium_XAXIS-XP-WB-D_Mai 2016</v>
      </c>
      <c r="AF1116" s="20" t="s">
        <v>415</v>
      </c>
      <c r="AG1116" s="20" t="str">
        <f t="shared" si="230"/>
        <v>Xaxis Premium</v>
      </c>
      <c r="AH1116" s="20" t="s">
        <v>420</v>
      </c>
      <c r="AI1116" s="21">
        <f t="shared" si="231"/>
        <v>27.998544395924306</v>
      </c>
      <c r="AJ1116" s="21">
        <f t="shared" si="232"/>
        <v>192.35</v>
      </c>
      <c r="AK1116" s="22">
        <f t="shared" si="233"/>
        <v>6870</v>
      </c>
      <c r="AL1116" s="20" t="s">
        <v>687</v>
      </c>
      <c r="AM1116" s="20">
        <f>$AJ1116*VLOOKUP($AL1116,Sheet2!$C$1:$D$66,2,FALSE)</f>
        <v>80.407017447072761</v>
      </c>
    </row>
    <row r="1117" spans="1:39" x14ac:dyDescent="0.25">
      <c r="A1117" s="1">
        <v>42527</v>
      </c>
      <c r="B1117" s="2">
        <v>18859</v>
      </c>
      <c r="C1117" s="3">
        <v>0</v>
      </c>
      <c r="D1117" s="4">
        <v>3</v>
      </c>
      <c r="E1117" s="5" t="s">
        <v>65</v>
      </c>
      <c r="F1117" s="6">
        <v>100.64</v>
      </c>
      <c r="G1117" s="7" t="s">
        <v>22</v>
      </c>
      <c r="H1117" s="8" t="s">
        <v>23</v>
      </c>
      <c r="I1117" s="9">
        <v>13.577999999999999</v>
      </c>
      <c r="J1117" s="6">
        <v>0</v>
      </c>
      <c r="K1117" s="6">
        <v>30.4</v>
      </c>
      <c r="L1117" s="6">
        <v>380.2</v>
      </c>
      <c r="M1117" s="6">
        <v>410.6</v>
      </c>
      <c r="N1117" s="10" t="s">
        <v>68</v>
      </c>
      <c r="O1117" s="10" t="s">
        <v>161</v>
      </c>
      <c r="P1117" s="11" t="s">
        <v>32</v>
      </c>
      <c r="Q1117" s="11" t="s">
        <v>52</v>
      </c>
      <c r="R1117" s="1">
        <v>42370</v>
      </c>
      <c r="S1117" s="1">
        <v>42593</v>
      </c>
      <c r="T1117" s="12" t="s">
        <v>25</v>
      </c>
      <c r="U1117" s="13" t="s">
        <v>134</v>
      </c>
      <c r="V1117" s="13" t="s">
        <v>136</v>
      </c>
      <c r="W1117" t="s">
        <v>199</v>
      </c>
      <c r="X1117" s="16" t="str">
        <f t="shared" si="225"/>
        <v xml:space="preserve">Mediacom (Switzerland) - CHE - Skoda - 2016_Velowelt - </v>
      </c>
      <c r="Y1117" s="17" t="s">
        <v>410</v>
      </c>
      <c r="Z1117" s="16" t="str">
        <f t="shared" si="226"/>
        <v>Mediacom (Switzerland)</v>
      </c>
      <c r="AA1117" s="16" t="str">
        <f t="shared" si="227"/>
        <v>Mediacom (Switzerland) - CHE - Skoda</v>
      </c>
      <c r="AB1117" s="16" t="str">
        <f t="shared" si="228"/>
        <v>Xaxis Premium_XAXIS-XP-WB-D</v>
      </c>
      <c r="AC1117" s="16" t="str">
        <f>VLOOKUP($U1117,Sheet3!$A$1:$D$438,3,FALSE)</f>
        <v>18.04.2016</v>
      </c>
      <c r="AD1117" s="16" t="str">
        <f>VLOOKUP($U1117,Sheet3!$A$1:$D$438,4,FALSE)</f>
        <v>30.09.2016</v>
      </c>
      <c r="AE1117" s="20" t="str">
        <f t="shared" si="229"/>
        <v>Xaxis Premium_XAXIS-XP-WB-D_Mai 2016</v>
      </c>
      <c r="AF1117" s="20" t="s">
        <v>415</v>
      </c>
      <c r="AG1117" s="20" t="str">
        <f t="shared" si="230"/>
        <v>Xaxis Premium</v>
      </c>
      <c r="AH1117" s="20" t="s">
        <v>420</v>
      </c>
      <c r="AI1117" s="21">
        <f t="shared" si="231"/>
        <v>28.001178376785976</v>
      </c>
      <c r="AJ1117" s="21">
        <f t="shared" si="232"/>
        <v>380.2</v>
      </c>
      <c r="AK1117" s="22">
        <f t="shared" si="233"/>
        <v>13578</v>
      </c>
      <c r="AL1117" s="20" t="s">
        <v>687</v>
      </c>
      <c r="AM1117" s="20">
        <f>$AJ1117*VLOOKUP($AL1117,Sheet2!$C$1:$D$66,2,FALSE)</f>
        <v>158.93292453016412</v>
      </c>
    </row>
    <row r="1118" spans="1:39" x14ac:dyDescent="0.25">
      <c r="A1118" s="1">
        <v>42527</v>
      </c>
      <c r="B1118" s="2">
        <v>18859</v>
      </c>
      <c r="C1118" s="3">
        <v>0</v>
      </c>
      <c r="D1118" s="4">
        <v>4</v>
      </c>
      <c r="E1118" s="5" t="s">
        <v>65</v>
      </c>
      <c r="F1118" s="6">
        <v>98.4</v>
      </c>
      <c r="G1118" s="7" t="s">
        <v>22</v>
      </c>
      <c r="H1118" s="8" t="s">
        <v>23</v>
      </c>
      <c r="I1118" s="9">
        <v>13.275</v>
      </c>
      <c r="J1118" s="6">
        <v>0</v>
      </c>
      <c r="K1118" s="6">
        <v>29.75</v>
      </c>
      <c r="L1118" s="6">
        <v>371.7</v>
      </c>
      <c r="M1118" s="6">
        <v>401.45</v>
      </c>
      <c r="N1118" s="10" t="s">
        <v>68</v>
      </c>
      <c r="O1118" s="10" t="s">
        <v>161</v>
      </c>
      <c r="P1118" s="11" t="s">
        <v>32</v>
      </c>
      <c r="Q1118" s="11" t="s">
        <v>52</v>
      </c>
      <c r="R1118" s="1">
        <v>42370</v>
      </c>
      <c r="S1118" s="1">
        <v>42593</v>
      </c>
      <c r="T1118" s="12" t="s">
        <v>25</v>
      </c>
      <c r="U1118" s="13" t="s">
        <v>134</v>
      </c>
      <c r="V1118" s="13" t="s">
        <v>136</v>
      </c>
      <c r="W1118" t="s">
        <v>199</v>
      </c>
      <c r="X1118" s="16" t="str">
        <f t="shared" si="225"/>
        <v xml:space="preserve">Mediacom (Switzerland) - CHE - Skoda - 2016_Velowelt - </v>
      </c>
      <c r="Y1118" s="17" t="s">
        <v>410</v>
      </c>
      <c r="Z1118" s="16" t="str">
        <f t="shared" si="226"/>
        <v>Mediacom (Switzerland)</v>
      </c>
      <c r="AA1118" s="16" t="str">
        <f t="shared" si="227"/>
        <v>Mediacom (Switzerland) - CHE - Skoda</v>
      </c>
      <c r="AB1118" s="16" t="str">
        <f t="shared" si="228"/>
        <v>Xaxis Premium_XAXIS-XP-WB-D</v>
      </c>
      <c r="AC1118" s="16" t="str">
        <f>VLOOKUP($U1118,Sheet3!$A$1:$D$438,3,FALSE)</f>
        <v>18.04.2016</v>
      </c>
      <c r="AD1118" s="16" t="str">
        <f>VLOOKUP($U1118,Sheet3!$A$1:$D$438,4,FALSE)</f>
        <v>30.09.2016</v>
      </c>
      <c r="AE1118" s="20" t="str">
        <f t="shared" si="229"/>
        <v>Xaxis Premium_XAXIS-XP-WB-D_Mai 2016</v>
      </c>
      <c r="AF1118" s="20" t="s">
        <v>415</v>
      </c>
      <c r="AG1118" s="20" t="str">
        <f t="shared" si="230"/>
        <v>Xaxis Premium</v>
      </c>
      <c r="AH1118" s="20" t="s">
        <v>420</v>
      </c>
      <c r="AI1118" s="21">
        <f t="shared" si="231"/>
        <v>28</v>
      </c>
      <c r="AJ1118" s="21">
        <f t="shared" si="232"/>
        <v>371.7</v>
      </c>
      <c r="AK1118" s="22">
        <f t="shared" si="233"/>
        <v>13275</v>
      </c>
      <c r="AL1118" s="20" t="s">
        <v>687</v>
      </c>
      <c r="AM1118" s="20">
        <f>$AJ1118*VLOOKUP($AL1118,Sheet2!$C$1:$D$66,2,FALSE)</f>
        <v>155.37971606486585</v>
      </c>
    </row>
    <row r="1119" spans="1:39" x14ac:dyDescent="0.25">
      <c r="A1119" s="1">
        <v>42527</v>
      </c>
      <c r="B1119" s="2">
        <v>18859</v>
      </c>
      <c r="C1119" s="3">
        <v>0</v>
      </c>
      <c r="D1119" s="4">
        <v>5</v>
      </c>
      <c r="E1119" s="5" t="s">
        <v>65</v>
      </c>
      <c r="F1119" s="6">
        <v>76.38</v>
      </c>
      <c r="G1119" s="7" t="s">
        <v>22</v>
      </c>
      <c r="H1119" s="8" t="s">
        <v>23</v>
      </c>
      <c r="I1119" s="9">
        <v>10.305</v>
      </c>
      <c r="J1119" s="6">
        <v>0</v>
      </c>
      <c r="K1119" s="6">
        <v>23.1</v>
      </c>
      <c r="L1119" s="6">
        <v>288.55</v>
      </c>
      <c r="M1119" s="6">
        <v>311.64999999999998</v>
      </c>
      <c r="N1119" s="10" t="s">
        <v>68</v>
      </c>
      <c r="O1119" s="10" t="s">
        <v>161</v>
      </c>
      <c r="P1119" s="11" t="s">
        <v>32</v>
      </c>
      <c r="Q1119" s="11" t="s">
        <v>52</v>
      </c>
      <c r="R1119" s="1">
        <v>42370</v>
      </c>
      <c r="S1119" s="1">
        <v>42593</v>
      </c>
      <c r="T1119" s="12" t="s">
        <v>25</v>
      </c>
      <c r="U1119" s="13" t="s">
        <v>134</v>
      </c>
      <c r="V1119" s="13" t="s">
        <v>136</v>
      </c>
      <c r="W1119" t="s">
        <v>199</v>
      </c>
      <c r="X1119" s="16" t="str">
        <f t="shared" si="225"/>
        <v xml:space="preserve">Mediacom (Switzerland) - CHE - Skoda - 2016_Velowelt - </v>
      </c>
      <c r="Y1119" s="17" t="s">
        <v>410</v>
      </c>
      <c r="Z1119" s="16" t="str">
        <f t="shared" si="226"/>
        <v>Mediacom (Switzerland)</v>
      </c>
      <c r="AA1119" s="16" t="str">
        <f t="shared" si="227"/>
        <v>Mediacom (Switzerland) - CHE - Skoda</v>
      </c>
      <c r="AB1119" s="16" t="str">
        <f t="shared" si="228"/>
        <v>Xaxis Premium_XAXIS-XP-WB-D</v>
      </c>
      <c r="AC1119" s="16" t="str">
        <f>VLOOKUP($U1119,Sheet3!$A$1:$D$438,3,FALSE)</f>
        <v>18.04.2016</v>
      </c>
      <c r="AD1119" s="16" t="str">
        <f>VLOOKUP($U1119,Sheet3!$A$1:$D$438,4,FALSE)</f>
        <v>30.09.2016</v>
      </c>
      <c r="AE1119" s="20" t="str">
        <f t="shared" si="229"/>
        <v>Xaxis Premium_XAXIS-XP-WB-D_Mai 2016</v>
      </c>
      <c r="AF1119" s="20" t="s">
        <v>415</v>
      </c>
      <c r="AG1119" s="20" t="str">
        <f t="shared" si="230"/>
        <v>Xaxis Premium</v>
      </c>
      <c r="AH1119" s="20" t="s">
        <v>420</v>
      </c>
      <c r="AI1119" s="21">
        <f t="shared" si="231"/>
        <v>28.000970402717126</v>
      </c>
      <c r="AJ1119" s="21">
        <f t="shared" si="232"/>
        <v>288.55</v>
      </c>
      <c r="AK1119" s="22">
        <f t="shared" si="233"/>
        <v>10305</v>
      </c>
      <c r="AL1119" s="20" t="s">
        <v>687</v>
      </c>
      <c r="AM1119" s="20">
        <f>$AJ1119*VLOOKUP($AL1119,Sheet2!$C$1:$D$66,2,FALSE)</f>
        <v>120.62097678374239</v>
      </c>
    </row>
    <row r="1120" spans="1:39" x14ac:dyDescent="0.25">
      <c r="A1120" s="1">
        <v>42527</v>
      </c>
      <c r="B1120" s="2">
        <v>18859</v>
      </c>
      <c r="C1120" s="3">
        <v>0</v>
      </c>
      <c r="D1120" s="4">
        <v>6</v>
      </c>
      <c r="E1120" s="5" t="s">
        <v>65</v>
      </c>
      <c r="F1120" s="6">
        <v>98.46</v>
      </c>
      <c r="G1120" s="7" t="s">
        <v>22</v>
      </c>
      <c r="H1120" s="8" t="s">
        <v>23</v>
      </c>
      <c r="I1120" s="9">
        <v>13.284000000000001</v>
      </c>
      <c r="J1120" s="6">
        <v>0</v>
      </c>
      <c r="K1120" s="6">
        <v>29.75</v>
      </c>
      <c r="L1120" s="6">
        <v>371.95</v>
      </c>
      <c r="M1120" s="6">
        <v>401.7</v>
      </c>
      <c r="N1120" s="10" t="s">
        <v>68</v>
      </c>
      <c r="O1120" s="10" t="s">
        <v>161</v>
      </c>
      <c r="P1120" s="11" t="s">
        <v>32</v>
      </c>
      <c r="Q1120" s="11" t="s">
        <v>52</v>
      </c>
      <c r="R1120" s="1">
        <v>42370</v>
      </c>
      <c r="S1120" s="1">
        <v>42593</v>
      </c>
      <c r="T1120" s="12" t="s">
        <v>25</v>
      </c>
      <c r="U1120" s="13" t="s">
        <v>134</v>
      </c>
      <c r="V1120" s="13" t="s">
        <v>136</v>
      </c>
      <c r="W1120" t="s">
        <v>199</v>
      </c>
      <c r="X1120" s="16" t="str">
        <f t="shared" si="225"/>
        <v xml:space="preserve">Mediacom (Switzerland) - CHE - Skoda - 2016_Velowelt - </v>
      </c>
      <c r="Y1120" s="17" t="s">
        <v>410</v>
      </c>
      <c r="Z1120" s="16" t="str">
        <f t="shared" si="226"/>
        <v>Mediacom (Switzerland)</v>
      </c>
      <c r="AA1120" s="16" t="str">
        <f t="shared" si="227"/>
        <v>Mediacom (Switzerland) - CHE - Skoda</v>
      </c>
      <c r="AB1120" s="16" t="str">
        <f t="shared" si="228"/>
        <v>Xaxis Premium_XAXIS-XP-WB-D</v>
      </c>
      <c r="AC1120" s="16" t="str">
        <f>VLOOKUP($U1120,Sheet3!$A$1:$D$438,3,FALSE)</f>
        <v>18.04.2016</v>
      </c>
      <c r="AD1120" s="16" t="str">
        <f>VLOOKUP($U1120,Sheet3!$A$1:$D$438,4,FALSE)</f>
        <v>30.09.2016</v>
      </c>
      <c r="AE1120" s="20" t="str">
        <f t="shared" si="229"/>
        <v>Xaxis Premium_XAXIS-XP-WB-D_Mai 2016</v>
      </c>
      <c r="AF1120" s="20" t="s">
        <v>415</v>
      </c>
      <c r="AG1120" s="20" t="str">
        <f t="shared" si="230"/>
        <v>Xaxis Premium</v>
      </c>
      <c r="AH1120" s="20" t="s">
        <v>420</v>
      </c>
      <c r="AI1120" s="21">
        <f t="shared" si="231"/>
        <v>27.999849442938874</v>
      </c>
      <c r="AJ1120" s="21">
        <f t="shared" si="232"/>
        <v>371.95</v>
      </c>
      <c r="AK1120" s="22">
        <f t="shared" si="233"/>
        <v>13284</v>
      </c>
      <c r="AL1120" s="20" t="s">
        <v>687</v>
      </c>
      <c r="AM1120" s="20">
        <f>$AJ1120*VLOOKUP($AL1120,Sheet2!$C$1:$D$66,2,FALSE)</f>
        <v>155.48422219619815</v>
      </c>
    </row>
    <row r="1121" spans="1:39" x14ac:dyDescent="0.25">
      <c r="A1121" s="1">
        <v>42527</v>
      </c>
      <c r="B1121" s="2">
        <v>18859</v>
      </c>
      <c r="C1121" s="3">
        <v>0</v>
      </c>
      <c r="D1121" s="4">
        <v>7</v>
      </c>
      <c r="E1121" s="5" t="s">
        <v>69</v>
      </c>
      <c r="F1121" s="6">
        <v>86.74</v>
      </c>
      <c r="G1121" s="7" t="s">
        <v>22</v>
      </c>
      <c r="H1121" s="8" t="s">
        <v>23</v>
      </c>
      <c r="I1121" s="9">
        <v>14.42</v>
      </c>
      <c r="J1121" s="6">
        <v>0</v>
      </c>
      <c r="K1121" s="6">
        <v>32.299999999999997</v>
      </c>
      <c r="L1121" s="6">
        <v>403.75</v>
      </c>
      <c r="M1121" s="6">
        <v>436.05</v>
      </c>
      <c r="N1121" s="10" t="s">
        <v>68</v>
      </c>
      <c r="O1121" s="10" t="s">
        <v>161</v>
      </c>
      <c r="P1121" s="11" t="s">
        <v>32</v>
      </c>
      <c r="Q1121" s="11" t="s">
        <v>52</v>
      </c>
      <c r="R1121" s="1">
        <v>42370</v>
      </c>
      <c r="S1121" s="1">
        <v>42593</v>
      </c>
      <c r="T1121" s="12" t="s">
        <v>25</v>
      </c>
      <c r="U1121" s="13" t="s">
        <v>134</v>
      </c>
      <c r="V1121" s="13" t="s">
        <v>136</v>
      </c>
      <c r="W1121" t="s">
        <v>199</v>
      </c>
      <c r="X1121" s="16" t="str">
        <f t="shared" si="225"/>
        <v xml:space="preserve">Mediacom (Switzerland) - CHE - Skoda - 2016_Velowelt - </v>
      </c>
      <c r="Y1121" s="17" t="s">
        <v>410</v>
      </c>
      <c r="Z1121" s="16" t="str">
        <f t="shared" si="226"/>
        <v>Mediacom (Switzerland)</v>
      </c>
      <c r="AA1121" s="16" t="str">
        <f t="shared" si="227"/>
        <v>Mediacom (Switzerland) - CHE - Skoda</v>
      </c>
      <c r="AB1121" s="16" t="str">
        <f t="shared" si="228"/>
        <v>Xaxis Premium_XAXIS-XP-WB-F</v>
      </c>
      <c r="AC1121" s="16" t="str">
        <f>VLOOKUP($U1121,Sheet3!$A$1:$D$438,3,FALSE)</f>
        <v>18.04.2016</v>
      </c>
      <c r="AD1121" s="16" t="str">
        <f>VLOOKUP($U1121,Sheet3!$A$1:$D$438,4,FALSE)</f>
        <v>30.09.2016</v>
      </c>
      <c r="AE1121" s="20" t="str">
        <f t="shared" si="229"/>
        <v>Xaxis Premium_XAXIS-XP-WB-F_Mai 2016</v>
      </c>
      <c r="AF1121" s="20" t="s">
        <v>415</v>
      </c>
      <c r="AG1121" s="20" t="str">
        <f t="shared" si="230"/>
        <v>Xaxis Premium</v>
      </c>
      <c r="AH1121" s="20" t="s">
        <v>420</v>
      </c>
      <c r="AI1121" s="21">
        <f t="shared" si="231"/>
        <v>27.999306518723994</v>
      </c>
      <c r="AJ1121" s="21">
        <f t="shared" si="232"/>
        <v>403.75</v>
      </c>
      <c r="AK1121" s="22">
        <f t="shared" si="233"/>
        <v>14420</v>
      </c>
      <c r="AL1121" s="20" t="s">
        <v>687</v>
      </c>
      <c r="AM1121" s="20">
        <f>$AJ1121*VLOOKUP($AL1121,Sheet2!$C$1:$D$66,2,FALSE)</f>
        <v>168.77740210166692</v>
      </c>
    </row>
    <row r="1122" spans="1:39" x14ac:dyDescent="0.25">
      <c r="A1122" s="1">
        <v>42527</v>
      </c>
      <c r="B1122" s="2">
        <v>18859</v>
      </c>
      <c r="C1122" s="3">
        <v>0</v>
      </c>
      <c r="D1122" s="4">
        <v>9</v>
      </c>
      <c r="E1122" s="5" t="s">
        <v>69</v>
      </c>
      <c r="F1122" s="6">
        <v>82.27</v>
      </c>
      <c r="G1122" s="7" t="s">
        <v>22</v>
      </c>
      <c r="H1122" s="8" t="s">
        <v>23</v>
      </c>
      <c r="I1122" s="9">
        <v>13.677</v>
      </c>
      <c r="J1122" s="6">
        <v>0</v>
      </c>
      <c r="K1122" s="6">
        <v>30.65</v>
      </c>
      <c r="L1122" s="6">
        <v>382.95</v>
      </c>
      <c r="M1122" s="6">
        <v>413.6</v>
      </c>
      <c r="N1122" s="10" t="s">
        <v>68</v>
      </c>
      <c r="O1122" s="10" t="s">
        <v>161</v>
      </c>
      <c r="P1122" s="11" t="s">
        <v>32</v>
      </c>
      <c r="Q1122" s="11" t="s">
        <v>52</v>
      </c>
      <c r="R1122" s="1">
        <v>42370</v>
      </c>
      <c r="S1122" s="1">
        <v>42593</v>
      </c>
      <c r="T1122" s="12" t="s">
        <v>25</v>
      </c>
      <c r="U1122" s="13" t="s">
        <v>134</v>
      </c>
      <c r="V1122" s="13" t="s">
        <v>136</v>
      </c>
      <c r="W1122" t="s">
        <v>199</v>
      </c>
      <c r="X1122" s="16" t="str">
        <f t="shared" si="225"/>
        <v xml:space="preserve">Mediacom (Switzerland) - CHE - Skoda - 2016_Velowelt - </v>
      </c>
      <c r="Y1122" s="17" t="s">
        <v>410</v>
      </c>
      <c r="Z1122" s="16" t="str">
        <f t="shared" si="226"/>
        <v>Mediacom (Switzerland)</v>
      </c>
      <c r="AA1122" s="16" t="str">
        <f t="shared" si="227"/>
        <v>Mediacom (Switzerland) - CHE - Skoda</v>
      </c>
      <c r="AB1122" s="16" t="str">
        <f t="shared" si="228"/>
        <v>Xaxis Premium_XAXIS-XP-WB-F</v>
      </c>
      <c r="AC1122" s="16" t="str">
        <f>VLOOKUP($U1122,Sheet3!$A$1:$D$438,3,FALSE)</f>
        <v>18.04.2016</v>
      </c>
      <c r="AD1122" s="16" t="str">
        <f>VLOOKUP($U1122,Sheet3!$A$1:$D$438,4,FALSE)</f>
        <v>30.09.2016</v>
      </c>
      <c r="AE1122" s="20" t="str">
        <f t="shared" si="229"/>
        <v>Xaxis Premium_XAXIS-XP-WB-F_Mai 2016</v>
      </c>
      <c r="AF1122" s="20" t="s">
        <v>415</v>
      </c>
      <c r="AG1122" s="20" t="str">
        <f t="shared" si="230"/>
        <v>Xaxis Premium</v>
      </c>
      <c r="AH1122" s="20" t="s">
        <v>420</v>
      </c>
      <c r="AI1122" s="21">
        <f t="shared" si="231"/>
        <v>27.999561307304234</v>
      </c>
      <c r="AJ1122" s="21">
        <f t="shared" si="232"/>
        <v>382.95</v>
      </c>
      <c r="AK1122" s="22">
        <f t="shared" si="233"/>
        <v>13677</v>
      </c>
      <c r="AL1122" s="20" t="s">
        <v>687</v>
      </c>
      <c r="AM1122" s="20">
        <f>$AJ1122*VLOOKUP($AL1122,Sheet2!$C$1:$D$66,2,FALSE)</f>
        <v>160.08249197481942</v>
      </c>
    </row>
    <row r="1123" spans="1:39" x14ac:dyDescent="0.25">
      <c r="A1123" s="1">
        <v>42527</v>
      </c>
      <c r="B1123" s="2">
        <v>18859</v>
      </c>
      <c r="C1123" s="3">
        <v>0</v>
      </c>
      <c r="D1123" s="4">
        <v>8</v>
      </c>
      <c r="E1123" s="5" t="s">
        <v>70</v>
      </c>
      <c r="F1123" s="6">
        <v>37.15</v>
      </c>
      <c r="G1123" s="7" t="s">
        <v>22</v>
      </c>
      <c r="H1123" s="8" t="s">
        <v>23</v>
      </c>
      <c r="I1123" s="9">
        <v>6.5570000000000004</v>
      </c>
      <c r="J1123" s="6">
        <v>0</v>
      </c>
      <c r="K1123" s="6">
        <v>14.7</v>
      </c>
      <c r="L1123" s="6">
        <v>183.6</v>
      </c>
      <c r="M1123" s="6">
        <v>198.3</v>
      </c>
      <c r="N1123" s="10" t="s">
        <v>68</v>
      </c>
      <c r="O1123" s="10" t="s">
        <v>161</v>
      </c>
      <c r="P1123" s="11" t="s">
        <v>32</v>
      </c>
      <c r="Q1123" s="11" t="s">
        <v>52</v>
      </c>
      <c r="R1123" s="1">
        <v>42370</v>
      </c>
      <c r="S1123" s="1">
        <v>42593</v>
      </c>
      <c r="T1123" s="12" t="s">
        <v>25</v>
      </c>
      <c r="U1123" s="13" t="s">
        <v>134</v>
      </c>
      <c r="V1123" s="13" t="s">
        <v>136</v>
      </c>
      <c r="W1123" t="s">
        <v>199</v>
      </c>
      <c r="X1123" s="16" t="str">
        <f t="shared" si="225"/>
        <v xml:space="preserve">Mediacom (Switzerland) - CHE - Skoda - 2016_Velowelt - </v>
      </c>
      <c r="Y1123" s="17" t="s">
        <v>410</v>
      </c>
      <c r="Z1123" s="16" t="str">
        <f t="shared" si="226"/>
        <v>Mediacom (Switzerland)</v>
      </c>
      <c r="AA1123" s="16" t="str">
        <f t="shared" si="227"/>
        <v>Mediacom (Switzerland) - CHE - Skoda</v>
      </c>
      <c r="AB1123" s="16" t="str">
        <f t="shared" si="228"/>
        <v>Xaxis Premium_XAXIS-XP-WB-I</v>
      </c>
      <c r="AC1123" s="16" t="str">
        <f>VLOOKUP($U1123,Sheet3!$A$1:$D$438,3,FALSE)</f>
        <v>18.04.2016</v>
      </c>
      <c r="AD1123" s="16" t="str">
        <f>VLOOKUP($U1123,Sheet3!$A$1:$D$438,4,FALSE)</f>
        <v>30.09.2016</v>
      </c>
      <c r="AE1123" s="20" t="str">
        <f t="shared" si="229"/>
        <v>Xaxis Premium_XAXIS-XP-WB-I_Mai 2016</v>
      </c>
      <c r="AF1123" s="20" t="s">
        <v>415</v>
      </c>
      <c r="AG1123" s="20" t="str">
        <f t="shared" si="230"/>
        <v>Xaxis Premium</v>
      </c>
      <c r="AH1123" s="20" t="s">
        <v>420</v>
      </c>
      <c r="AI1123" s="21">
        <f t="shared" si="231"/>
        <v>28.000610035077017</v>
      </c>
      <c r="AJ1123" s="21">
        <f t="shared" si="232"/>
        <v>183.6</v>
      </c>
      <c r="AK1123" s="22">
        <f t="shared" si="233"/>
        <v>6557</v>
      </c>
      <c r="AL1123" s="20" t="s">
        <v>687</v>
      </c>
      <c r="AM1123" s="20">
        <f>$AJ1123*VLOOKUP($AL1123,Sheet2!$C$1:$D$66,2,FALSE)</f>
        <v>76.74930285044222</v>
      </c>
    </row>
    <row r="1124" spans="1:39" x14ac:dyDescent="0.25">
      <c r="A1124" s="1">
        <v>42527</v>
      </c>
      <c r="B1124" s="2">
        <v>18860</v>
      </c>
      <c r="C1124" s="3">
        <v>0</v>
      </c>
      <c r="D1124" s="4">
        <v>1</v>
      </c>
      <c r="E1124" s="5" t="s">
        <v>53</v>
      </c>
      <c r="F1124" s="6">
        <v>2038.71</v>
      </c>
      <c r="G1124" s="7" t="s">
        <v>22</v>
      </c>
      <c r="H1124" s="8" t="s">
        <v>23</v>
      </c>
      <c r="I1124" s="9">
        <v>320.22500000000002</v>
      </c>
      <c r="J1124" s="6">
        <v>0</v>
      </c>
      <c r="K1124" s="6">
        <v>486.75</v>
      </c>
      <c r="L1124" s="6">
        <v>6084.3</v>
      </c>
      <c r="M1124" s="6">
        <v>6571.05</v>
      </c>
      <c r="N1124" s="10" t="s">
        <v>68</v>
      </c>
      <c r="O1124" s="10" t="s">
        <v>161</v>
      </c>
      <c r="P1124" s="11" t="s">
        <v>32</v>
      </c>
      <c r="Q1124" s="11" t="s">
        <v>52</v>
      </c>
      <c r="R1124" s="1">
        <v>42370</v>
      </c>
      <c r="S1124" s="1">
        <v>42593</v>
      </c>
      <c r="T1124" s="12" t="s">
        <v>25</v>
      </c>
      <c r="U1124" s="13" t="s">
        <v>140</v>
      </c>
      <c r="V1124" s="13" t="s">
        <v>136</v>
      </c>
      <c r="W1124" t="s">
        <v>199</v>
      </c>
      <c r="X1124" s="16" t="str">
        <f t="shared" si="225"/>
        <v xml:space="preserve">Mediacom (Switzerland) - CHE - Skoda - 2016_Fabia - </v>
      </c>
      <c r="Y1124" s="17" t="s">
        <v>410</v>
      </c>
      <c r="Z1124" s="16" t="str">
        <f t="shared" si="226"/>
        <v>Mediacom (Switzerland)</v>
      </c>
      <c r="AA1124" s="16" t="str">
        <f t="shared" si="227"/>
        <v>Mediacom (Switzerland) - CHE - Skoda</v>
      </c>
      <c r="AB1124" s="16" t="str">
        <f t="shared" si="228"/>
        <v>Xaxis Premium_XAXIS-XP-HP-D</v>
      </c>
      <c r="AC1124" s="16" t="str">
        <f>VLOOKUP($U1124,Sheet3!$A$1:$D$438,3,FALSE)</f>
        <v>02.05.2016</v>
      </c>
      <c r="AD1124" s="16" t="str">
        <f>VLOOKUP($U1124,Sheet3!$A$1:$D$438,4,FALSE)</f>
        <v>29.05.2016</v>
      </c>
      <c r="AE1124" s="20" t="str">
        <f t="shared" si="229"/>
        <v>Xaxis Premium_XAXIS-XP-HP-D_Mai 2016</v>
      </c>
      <c r="AF1124" s="20" t="s">
        <v>415</v>
      </c>
      <c r="AG1124" s="20" t="str">
        <f t="shared" si="230"/>
        <v>Xaxis Premium</v>
      </c>
      <c r="AH1124" s="20" t="s">
        <v>420</v>
      </c>
      <c r="AI1124" s="21">
        <f t="shared" si="231"/>
        <v>19.000078070106955</v>
      </c>
      <c r="AJ1124" s="21">
        <f t="shared" si="232"/>
        <v>6084.3</v>
      </c>
      <c r="AK1124" s="22">
        <f t="shared" si="233"/>
        <v>320225</v>
      </c>
      <c r="AL1124" s="20" t="s">
        <v>686</v>
      </c>
      <c r="AM1124" s="20">
        <f>$AJ1124*VLOOKUP($AL1124,Sheet2!$C$1:$D$66,2,FALSE)</f>
        <v>2619.3579363771842</v>
      </c>
    </row>
    <row r="1125" spans="1:39" x14ac:dyDescent="0.25">
      <c r="A1125" s="1">
        <v>42527</v>
      </c>
      <c r="B1125" s="2">
        <v>18860</v>
      </c>
      <c r="C1125" s="3">
        <v>0</v>
      </c>
      <c r="D1125" s="4">
        <v>2</v>
      </c>
      <c r="E1125" s="5" t="s">
        <v>59</v>
      </c>
      <c r="F1125" s="6">
        <v>1063.3800000000001</v>
      </c>
      <c r="G1125" s="7" t="s">
        <v>22</v>
      </c>
      <c r="H1125" s="8" t="s">
        <v>23</v>
      </c>
      <c r="I1125" s="9">
        <v>183.86099999999999</v>
      </c>
      <c r="J1125" s="6">
        <v>0</v>
      </c>
      <c r="K1125" s="6">
        <v>279.45</v>
      </c>
      <c r="L1125" s="6">
        <v>3493.35</v>
      </c>
      <c r="M1125" s="6">
        <v>3772.8</v>
      </c>
      <c r="N1125" s="10" t="s">
        <v>68</v>
      </c>
      <c r="O1125" s="10" t="s">
        <v>161</v>
      </c>
      <c r="P1125" s="11" t="s">
        <v>32</v>
      </c>
      <c r="Q1125" s="11" t="s">
        <v>52</v>
      </c>
      <c r="R1125" s="1">
        <v>42370</v>
      </c>
      <c r="S1125" s="1">
        <v>42593</v>
      </c>
      <c r="T1125" s="12" t="s">
        <v>25</v>
      </c>
      <c r="U1125" s="13" t="s">
        <v>140</v>
      </c>
      <c r="V1125" s="13" t="s">
        <v>136</v>
      </c>
      <c r="W1125" t="s">
        <v>199</v>
      </c>
      <c r="X1125" s="16" t="str">
        <f t="shared" si="225"/>
        <v xml:space="preserve">Mediacom (Switzerland) - CHE - Skoda - 2016_Fabia - </v>
      </c>
      <c r="Y1125" s="17" t="s">
        <v>410</v>
      </c>
      <c r="Z1125" s="16" t="str">
        <f t="shared" si="226"/>
        <v>Mediacom (Switzerland)</v>
      </c>
      <c r="AA1125" s="16" t="str">
        <f t="shared" si="227"/>
        <v>Mediacom (Switzerland) - CHE - Skoda</v>
      </c>
      <c r="AB1125" s="16" t="str">
        <f t="shared" si="228"/>
        <v>Xaxis Premium_XAXIS-XP-HP-F</v>
      </c>
      <c r="AC1125" s="16" t="str">
        <f>VLOOKUP($U1125,Sheet3!$A$1:$D$438,3,FALSE)</f>
        <v>02.05.2016</v>
      </c>
      <c r="AD1125" s="16" t="str">
        <f>VLOOKUP($U1125,Sheet3!$A$1:$D$438,4,FALSE)</f>
        <v>29.05.2016</v>
      </c>
      <c r="AE1125" s="20" t="str">
        <f t="shared" si="229"/>
        <v>Xaxis Premium_XAXIS-XP-HP-F_Mai 2016</v>
      </c>
      <c r="AF1125" s="20" t="s">
        <v>415</v>
      </c>
      <c r="AG1125" s="20" t="str">
        <f t="shared" si="230"/>
        <v>Xaxis Premium</v>
      </c>
      <c r="AH1125" s="20" t="s">
        <v>420</v>
      </c>
      <c r="AI1125" s="21">
        <f t="shared" si="231"/>
        <v>18.99995104997797</v>
      </c>
      <c r="AJ1125" s="21">
        <f t="shared" si="232"/>
        <v>3493.35</v>
      </c>
      <c r="AK1125" s="22">
        <f t="shared" si="233"/>
        <v>183861</v>
      </c>
      <c r="AL1125" s="20" t="s">
        <v>686</v>
      </c>
      <c r="AM1125" s="20">
        <f>$AJ1125*VLOOKUP($AL1125,Sheet2!$C$1:$D$66,2,FALSE)</f>
        <v>1503.9255209380267</v>
      </c>
    </row>
    <row r="1126" spans="1:39" x14ac:dyDescent="0.25">
      <c r="A1126" s="1">
        <v>42527</v>
      </c>
      <c r="B1126" s="2">
        <v>18860</v>
      </c>
      <c r="C1126" s="3">
        <v>0</v>
      </c>
      <c r="D1126" s="4">
        <v>3</v>
      </c>
      <c r="E1126" s="5" t="s">
        <v>60</v>
      </c>
      <c r="F1126" s="6">
        <v>142.29</v>
      </c>
      <c r="G1126" s="7" t="s">
        <v>22</v>
      </c>
      <c r="H1126" s="8" t="s">
        <v>23</v>
      </c>
      <c r="I1126" s="9">
        <v>21.053000000000001</v>
      </c>
      <c r="J1126" s="6">
        <v>0</v>
      </c>
      <c r="K1126" s="6">
        <v>32</v>
      </c>
      <c r="L1126" s="6">
        <v>400</v>
      </c>
      <c r="M1126" s="6">
        <v>432</v>
      </c>
      <c r="N1126" s="10" t="s">
        <v>68</v>
      </c>
      <c r="O1126" s="10" t="s">
        <v>161</v>
      </c>
      <c r="P1126" s="11" t="s">
        <v>32</v>
      </c>
      <c r="Q1126" s="11" t="s">
        <v>52</v>
      </c>
      <c r="R1126" s="1">
        <v>42370</v>
      </c>
      <c r="S1126" s="1">
        <v>42593</v>
      </c>
      <c r="T1126" s="12" t="s">
        <v>25</v>
      </c>
      <c r="U1126" s="13" t="s">
        <v>140</v>
      </c>
      <c r="V1126" s="13" t="s">
        <v>136</v>
      </c>
      <c r="W1126" t="s">
        <v>199</v>
      </c>
      <c r="X1126" s="16" t="str">
        <f t="shared" si="225"/>
        <v xml:space="preserve">Mediacom (Switzerland) - CHE - Skoda - 2016_Fabia - </v>
      </c>
      <c r="Y1126" s="17" t="s">
        <v>410</v>
      </c>
      <c r="Z1126" s="16" t="str">
        <f t="shared" si="226"/>
        <v>Mediacom (Switzerland)</v>
      </c>
      <c r="AA1126" s="16" t="str">
        <f t="shared" si="227"/>
        <v>Mediacom (Switzerland) - CHE - Skoda</v>
      </c>
      <c r="AB1126" s="16" t="str">
        <f t="shared" si="228"/>
        <v>Xaxis Premium_XAXIS-XP-HP-I</v>
      </c>
      <c r="AC1126" s="16" t="str">
        <f>VLOOKUP($U1126,Sheet3!$A$1:$D$438,3,FALSE)</f>
        <v>02.05.2016</v>
      </c>
      <c r="AD1126" s="16" t="str">
        <f>VLOOKUP($U1126,Sheet3!$A$1:$D$438,4,FALSE)</f>
        <v>29.05.2016</v>
      </c>
      <c r="AE1126" s="20" t="str">
        <f t="shared" si="229"/>
        <v>Xaxis Premium_XAXIS-XP-HP-I_Mai 2016</v>
      </c>
      <c r="AF1126" s="20" t="s">
        <v>415</v>
      </c>
      <c r="AG1126" s="20" t="str">
        <f t="shared" si="230"/>
        <v>Xaxis Premium</v>
      </c>
      <c r="AH1126" s="20" t="s">
        <v>420</v>
      </c>
      <c r="AI1126" s="21">
        <f t="shared" si="231"/>
        <v>18.99966750581865</v>
      </c>
      <c r="AJ1126" s="21">
        <f t="shared" si="232"/>
        <v>400</v>
      </c>
      <c r="AK1126" s="22">
        <f t="shared" si="233"/>
        <v>21053</v>
      </c>
      <c r="AL1126" s="20" t="s">
        <v>686</v>
      </c>
      <c r="AM1126" s="20">
        <f>$AJ1126*VLOOKUP($AL1126,Sheet2!$C$1:$D$66,2,FALSE)</f>
        <v>172.20439073531443</v>
      </c>
    </row>
    <row r="1127" spans="1:39" x14ac:dyDescent="0.25">
      <c r="A1127" s="1">
        <v>42527</v>
      </c>
      <c r="B1127" s="2">
        <v>18861</v>
      </c>
      <c r="C1127" s="3">
        <v>0</v>
      </c>
      <c r="D1127" s="4">
        <v>4</v>
      </c>
      <c r="E1127" s="5" t="s">
        <v>65</v>
      </c>
      <c r="F1127" s="6">
        <v>679.74</v>
      </c>
      <c r="G1127" s="7" t="s">
        <v>22</v>
      </c>
      <c r="H1127" s="8" t="s">
        <v>23</v>
      </c>
      <c r="I1127" s="9">
        <v>91.706999999999994</v>
      </c>
      <c r="J1127" s="6">
        <v>0</v>
      </c>
      <c r="K1127" s="6">
        <v>205.4</v>
      </c>
      <c r="L1127" s="6">
        <v>2567.8000000000002</v>
      </c>
      <c r="M1127" s="6">
        <v>2773.2</v>
      </c>
      <c r="N1127" s="10" t="s">
        <v>68</v>
      </c>
      <c r="O1127" s="10" t="s">
        <v>161</v>
      </c>
      <c r="P1127" s="11" t="s">
        <v>32</v>
      </c>
      <c r="Q1127" s="11" t="s">
        <v>52</v>
      </c>
      <c r="R1127" s="1">
        <v>42370</v>
      </c>
      <c r="S1127" s="1">
        <v>42593</v>
      </c>
      <c r="T1127" s="12" t="s">
        <v>25</v>
      </c>
      <c r="U1127" s="13" t="s">
        <v>141</v>
      </c>
      <c r="V1127" s="13" t="s">
        <v>136</v>
      </c>
      <c r="W1127" t="s">
        <v>199</v>
      </c>
      <c r="X1127" s="16" t="str">
        <f t="shared" si="225"/>
        <v xml:space="preserve">Mediacom (Switzerland) - CHE - Skoda - 2016_Octavia - </v>
      </c>
      <c r="Y1127" s="17" t="s">
        <v>410</v>
      </c>
      <c r="Z1127" s="16" t="str">
        <f t="shared" si="226"/>
        <v>Mediacom (Switzerland)</v>
      </c>
      <c r="AA1127" s="16" t="str">
        <f t="shared" si="227"/>
        <v>Mediacom (Switzerland) - CHE - Skoda</v>
      </c>
      <c r="AB1127" s="16" t="str">
        <f t="shared" si="228"/>
        <v>Xaxis Premium_XAXIS-XP-WB-D</v>
      </c>
      <c r="AC1127" s="16" t="str">
        <f>VLOOKUP($U1127,Sheet3!$A$1:$D$438,3,FALSE)</f>
        <v>16.05.2016</v>
      </c>
      <c r="AD1127" s="16" t="str">
        <f>VLOOKUP($U1127,Sheet3!$A$1:$D$438,4,FALSE)</f>
        <v>12.06.2016</v>
      </c>
      <c r="AE1127" s="20" t="str">
        <f t="shared" si="229"/>
        <v>Xaxis Premium_XAXIS-XP-WB-D_Mai 2016</v>
      </c>
      <c r="AF1127" s="20" t="s">
        <v>415</v>
      </c>
      <c r="AG1127" s="20" t="str">
        <f t="shared" si="230"/>
        <v>Xaxis Premium</v>
      </c>
      <c r="AH1127" s="20" t="s">
        <v>420</v>
      </c>
      <c r="AI1127" s="21">
        <f t="shared" si="231"/>
        <v>28.000043617172082</v>
      </c>
      <c r="AJ1127" s="21">
        <f t="shared" si="232"/>
        <v>2567.8000000000002</v>
      </c>
      <c r="AK1127" s="22">
        <f t="shared" si="233"/>
        <v>91707</v>
      </c>
      <c r="AL1127" s="20" t="s">
        <v>687</v>
      </c>
      <c r="AM1127" s="20">
        <f>$AJ1127*VLOOKUP($AL1127,Sheet2!$C$1:$D$66,2,FALSE)</f>
        <v>1073.4033761403352</v>
      </c>
    </row>
    <row r="1128" spans="1:39" x14ac:dyDescent="0.25">
      <c r="A1128" s="1">
        <v>42527</v>
      </c>
      <c r="B1128" s="2">
        <v>18861</v>
      </c>
      <c r="C1128" s="3">
        <v>0</v>
      </c>
      <c r="D1128" s="4">
        <v>5</v>
      </c>
      <c r="E1128" s="5" t="s">
        <v>69</v>
      </c>
      <c r="F1128" s="6">
        <v>573.46</v>
      </c>
      <c r="G1128" s="7" t="s">
        <v>22</v>
      </c>
      <c r="H1128" s="8" t="s">
        <v>23</v>
      </c>
      <c r="I1128" s="9">
        <v>95.335999999999999</v>
      </c>
      <c r="J1128" s="6">
        <v>0</v>
      </c>
      <c r="K1128" s="6">
        <v>213.55</v>
      </c>
      <c r="L1128" s="6">
        <v>2669.4</v>
      </c>
      <c r="M1128" s="6">
        <v>2882.95</v>
      </c>
      <c r="N1128" s="10" t="s">
        <v>68</v>
      </c>
      <c r="O1128" s="10" t="s">
        <v>161</v>
      </c>
      <c r="P1128" s="11" t="s">
        <v>32</v>
      </c>
      <c r="Q1128" s="11" t="s">
        <v>52</v>
      </c>
      <c r="R1128" s="1">
        <v>42370</v>
      </c>
      <c r="S1128" s="1">
        <v>42593</v>
      </c>
      <c r="T1128" s="12" t="s">
        <v>25</v>
      </c>
      <c r="U1128" s="13" t="s">
        <v>141</v>
      </c>
      <c r="V1128" s="13" t="s">
        <v>136</v>
      </c>
      <c r="W1128" t="s">
        <v>199</v>
      </c>
      <c r="X1128" s="16" t="str">
        <f t="shared" si="225"/>
        <v xml:space="preserve">Mediacom (Switzerland) - CHE - Skoda - 2016_Octavia - </v>
      </c>
      <c r="Y1128" s="17" t="s">
        <v>410</v>
      </c>
      <c r="Z1128" s="16" t="str">
        <f t="shared" si="226"/>
        <v>Mediacom (Switzerland)</v>
      </c>
      <c r="AA1128" s="16" t="str">
        <f t="shared" si="227"/>
        <v>Mediacom (Switzerland) - CHE - Skoda</v>
      </c>
      <c r="AB1128" s="16" t="str">
        <f t="shared" si="228"/>
        <v>Xaxis Premium_XAXIS-XP-WB-F</v>
      </c>
      <c r="AC1128" s="16" t="str">
        <f>VLOOKUP($U1128,Sheet3!$A$1:$D$438,3,FALSE)</f>
        <v>16.05.2016</v>
      </c>
      <c r="AD1128" s="16" t="str">
        <f>VLOOKUP($U1128,Sheet3!$A$1:$D$438,4,FALSE)</f>
        <v>12.06.2016</v>
      </c>
      <c r="AE1128" s="20" t="str">
        <f t="shared" si="229"/>
        <v>Xaxis Premium_XAXIS-XP-WB-F_Mai 2016</v>
      </c>
      <c r="AF1128" s="20" t="s">
        <v>415</v>
      </c>
      <c r="AG1128" s="20" t="str">
        <f t="shared" si="230"/>
        <v>Xaxis Premium</v>
      </c>
      <c r="AH1128" s="20" t="s">
        <v>420</v>
      </c>
      <c r="AI1128" s="21">
        <f t="shared" si="231"/>
        <v>27.999916086263323</v>
      </c>
      <c r="AJ1128" s="21">
        <f t="shared" si="232"/>
        <v>2669.4</v>
      </c>
      <c r="AK1128" s="22">
        <f t="shared" si="233"/>
        <v>95336</v>
      </c>
      <c r="AL1128" s="20" t="s">
        <v>687</v>
      </c>
      <c r="AM1128" s="20">
        <f>$AJ1128*VLOOKUP($AL1128,Sheet2!$C$1:$D$66,2,FALSE)</f>
        <v>1115.8746679137826</v>
      </c>
    </row>
    <row r="1129" spans="1:39" x14ac:dyDescent="0.25">
      <c r="A1129" s="1">
        <v>42527</v>
      </c>
      <c r="B1129" s="2">
        <v>18861</v>
      </c>
      <c r="C1129" s="3">
        <v>0</v>
      </c>
      <c r="D1129" s="4">
        <v>6</v>
      </c>
      <c r="E1129" s="5" t="s">
        <v>70</v>
      </c>
      <c r="F1129" s="6">
        <v>60.51</v>
      </c>
      <c r="G1129" s="7" t="s">
        <v>22</v>
      </c>
      <c r="H1129" s="8" t="s">
        <v>23</v>
      </c>
      <c r="I1129" s="9">
        <v>10.68</v>
      </c>
      <c r="J1129" s="6">
        <v>0</v>
      </c>
      <c r="K1129" s="6">
        <v>23.9</v>
      </c>
      <c r="L1129" s="6">
        <v>299.05</v>
      </c>
      <c r="M1129" s="6">
        <v>322.95</v>
      </c>
      <c r="N1129" s="10" t="s">
        <v>68</v>
      </c>
      <c r="O1129" s="10" t="s">
        <v>161</v>
      </c>
      <c r="P1129" s="11" t="s">
        <v>32</v>
      </c>
      <c r="Q1129" s="11" t="s">
        <v>52</v>
      </c>
      <c r="R1129" s="1">
        <v>42370</v>
      </c>
      <c r="S1129" s="1">
        <v>42593</v>
      </c>
      <c r="T1129" s="12" t="s">
        <v>25</v>
      </c>
      <c r="U1129" s="13" t="s">
        <v>141</v>
      </c>
      <c r="V1129" s="13" t="s">
        <v>136</v>
      </c>
      <c r="W1129" t="s">
        <v>199</v>
      </c>
      <c r="X1129" s="16" t="str">
        <f t="shared" si="225"/>
        <v xml:space="preserve">Mediacom (Switzerland) - CHE - Skoda - 2016_Octavia - </v>
      </c>
      <c r="Y1129" s="17" t="s">
        <v>410</v>
      </c>
      <c r="Z1129" s="16" t="str">
        <f t="shared" si="226"/>
        <v>Mediacom (Switzerland)</v>
      </c>
      <c r="AA1129" s="16" t="str">
        <f t="shared" si="227"/>
        <v>Mediacom (Switzerland) - CHE - Skoda</v>
      </c>
      <c r="AB1129" s="16" t="str">
        <f t="shared" si="228"/>
        <v>Xaxis Premium_XAXIS-XP-WB-I</v>
      </c>
      <c r="AC1129" s="16" t="str">
        <f>VLOOKUP($U1129,Sheet3!$A$1:$D$438,3,FALSE)</f>
        <v>16.05.2016</v>
      </c>
      <c r="AD1129" s="16" t="str">
        <f>VLOOKUP($U1129,Sheet3!$A$1:$D$438,4,FALSE)</f>
        <v>12.06.2016</v>
      </c>
      <c r="AE1129" s="20" t="str">
        <f t="shared" si="229"/>
        <v>Xaxis Premium_XAXIS-XP-WB-I_Mai 2016</v>
      </c>
      <c r="AF1129" s="20" t="s">
        <v>415</v>
      </c>
      <c r="AG1129" s="20" t="str">
        <f t="shared" si="230"/>
        <v>Xaxis Premium</v>
      </c>
      <c r="AH1129" s="20" t="s">
        <v>420</v>
      </c>
      <c r="AI1129" s="21">
        <f t="shared" si="231"/>
        <v>28.000936329588018</v>
      </c>
      <c r="AJ1129" s="21">
        <f t="shared" si="232"/>
        <v>299.05</v>
      </c>
      <c r="AK1129" s="22">
        <f t="shared" si="233"/>
        <v>10680</v>
      </c>
      <c r="AL1129" s="20" t="s">
        <v>687</v>
      </c>
      <c r="AM1129" s="20">
        <f>$AJ1129*VLOOKUP($AL1129,Sheet2!$C$1:$D$66,2,FALSE)</f>
        <v>125.01023429969905</v>
      </c>
    </row>
    <row r="1130" spans="1:39" x14ac:dyDescent="0.25">
      <c r="A1130" s="1">
        <v>42527</v>
      </c>
      <c r="B1130" s="2">
        <v>18861</v>
      </c>
      <c r="C1130" s="3">
        <v>0</v>
      </c>
      <c r="D1130" s="4">
        <v>1</v>
      </c>
      <c r="E1130" s="5" t="s">
        <v>72</v>
      </c>
      <c r="F1130" s="6">
        <v>1887.6</v>
      </c>
      <c r="G1130" s="7" t="s">
        <v>22</v>
      </c>
      <c r="H1130" s="8" t="s">
        <v>23</v>
      </c>
      <c r="I1130" s="9">
        <v>111.65900000000001</v>
      </c>
      <c r="J1130" s="6">
        <v>0</v>
      </c>
      <c r="K1130" s="6">
        <v>259.05</v>
      </c>
      <c r="L1130" s="6">
        <v>3238.1</v>
      </c>
      <c r="M1130" s="6">
        <v>3497.15</v>
      </c>
      <c r="N1130" s="10" t="s">
        <v>68</v>
      </c>
      <c r="O1130" s="10" t="s">
        <v>161</v>
      </c>
      <c r="P1130" s="11" t="s">
        <v>32</v>
      </c>
      <c r="Q1130" s="11" t="s">
        <v>73</v>
      </c>
      <c r="R1130" s="1">
        <v>42370</v>
      </c>
      <c r="S1130" s="1">
        <v>42593</v>
      </c>
      <c r="T1130" s="12" t="s">
        <v>25</v>
      </c>
      <c r="U1130" s="13" t="s">
        <v>141</v>
      </c>
      <c r="V1130" s="13" t="s">
        <v>136</v>
      </c>
      <c r="W1130" t="s">
        <v>199</v>
      </c>
      <c r="X1130" s="16" t="str">
        <f t="shared" si="225"/>
        <v xml:space="preserve">Mediacom (Switzerland) - CHE - Skoda - 2016_Octavia - </v>
      </c>
      <c r="Y1130" s="17" t="s">
        <v>410</v>
      </c>
      <c r="Z1130" s="16" t="str">
        <f t="shared" si="226"/>
        <v>Mediacom (Switzerland)</v>
      </c>
      <c r="AA1130" s="16" t="str">
        <f t="shared" si="227"/>
        <v>Mediacom (Switzerland) - CHE - Skoda</v>
      </c>
      <c r="AB1130" s="16" t="str">
        <f t="shared" si="228"/>
        <v>Xaxis TV_XAXIS-XT-ROLLS-D</v>
      </c>
      <c r="AC1130" s="16" t="str">
        <f>VLOOKUP($U1130,Sheet3!$A$1:$D$438,3,FALSE)</f>
        <v>16.05.2016</v>
      </c>
      <c r="AD1130" s="16" t="str">
        <f>VLOOKUP($U1130,Sheet3!$A$1:$D$438,4,FALSE)</f>
        <v>12.06.2016</v>
      </c>
      <c r="AE1130" s="20" t="str">
        <f t="shared" si="229"/>
        <v>Xaxis TV_XAXIS-XT-ROLLS-D_Mai 2016</v>
      </c>
      <c r="AF1130" s="20" t="s">
        <v>816</v>
      </c>
      <c r="AG1130" s="20" t="str">
        <f t="shared" si="230"/>
        <v>Xaxis TV</v>
      </c>
      <c r="AH1130" s="20" t="s">
        <v>420</v>
      </c>
      <c r="AI1130" s="21">
        <f t="shared" si="231"/>
        <v>28.999901485773648</v>
      </c>
      <c r="AJ1130" s="21">
        <f t="shared" si="232"/>
        <v>3238.1</v>
      </c>
      <c r="AK1130" s="22">
        <f t="shared" si="233"/>
        <v>111659</v>
      </c>
      <c r="AL1130" s="20" t="s">
        <v>691</v>
      </c>
      <c r="AM1130" s="20">
        <f>$AJ1130*VLOOKUP($AL1130,Sheet2!$C$1:$D$66,2,FALSE)</f>
        <v>1586.6689999999999</v>
      </c>
    </row>
    <row r="1131" spans="1:39" x14ac:dyDescent="0.25">
      <c r="A1131" s="1">
        <v>42527</v>
      </c>
      <c r="B1131" s="2">
        <v>18861</v>
      </c>
      <c r="C1131" s="3">
        <v>0</v>
      </c>
      <c r="D1131" s="4">
        <v>2</v>
      </c>
      <c r="E1131" s="5" t="s">
        <v>76</v>
      </c>
      <c r="F1131" s="6">
        <v>1217.7</v>
      </c>
      <c r="G1131" s="7" t="s">
        <v>22</v>
      </c>
      <c r="H1131" s="8" t="s">
        <v>23</v>
      </c>
      <c r="I1131" s="9">
        <v>75.272000000000006</v>
      </c>
      <c r="J1131" s="6">
        <v>0</v>
      </c>
      <c r="K1131" s="6">
        <v>174.65</v>
      </c>
      <c r="L1131" s="6">
        <v>2182.9</v>
      </c>
      <c r="M1131" s="6">
        <v>2357.5500000000002</v>
      </c>
      <c r="N1131" s="10" t="s">
        <v>68</v>
      </c>
      <c r="O1131" s="10" t="s">
        <v>161</v>
      </c>
      <c r="P1131" s="11" t="s">
        <v>32</v>
      </c>
      <c r="Q1131" s="11" t="s">
        <v>73</v>
      </c>
      <c r="R1131" s="1">
        <v>42370</v>
      </c>
      <c r="S1131" s="1">
        <v>42593</v>
      </c>
      <c r="T1131" s="12" t="s">
        <v>25</v>
      </c>
      <c r="U1131" s="13" t="s">
        <v>141</v>
      </c>
      <c r="V1131" s="13" t="s">
        <v>136</v>
      </c>
      <c r="W1131" t="s">
        <v>199</v>
      </c>
      <c r="X1131" s="16" t="str">
        <f t="shared" si="225"/>
        <v xml:space="preserve">Mediacom (Switzerland) - CHE - Skoda - 2016_Octavia - </v>
      </c>
      <c r="Y1131" s="17" t="s">
        <v>410</v>
      </c>
      <c r="Z1131" s="16" t="str">
        <f t="shared" si="226"/>
        <v>Mediacom (Switzerland)</v>
      </c>
      <c r="AA1131" s="16" t="str">
        <f t="shared" si="227"/>
        <v>Mediacom (Switzerland) - CHE - Skoda</v>
      </c>
      <c r="AB1131" s="16" t="str">
        <f t="shared" si="228"/>
        <v>Xaxis TV_XAXIS-XT-ROLLS-F</v>
      </c>
      <c r="AC1131" s="16" t="str">
        <f>VLOOKUP($U1131,Sheet3!$A$1:$D$438,3,FALSE)</f>
        <v>16.05.2016</v>
      </c>
      <c r="AD1131" s="16" t="str">
        <f>VLOOKUP($U1131,Sheet3!$A$1:$D$438,4,FALSE)</f>
        <v>12.06.2016</v>
      </c>
      <c r="AE1131" s="20" t="str">
        <f t="shared" si="229"/>
        <v>Xaxis TV_XAXIS-XT-ROLLS-F_Mai 2016</v>
      </c>
      <c r="AF1131" s="20" t="s">
        <v>816</v>
      </c>
      <c r="AG1131" s="20" t="str">
        <f t="shared" si="230"/>
        <v>Xaxis TV</v>
      </c>
      <c r="AH1131" s="20" t="s">
        <v>420</v>
      </c>
      <c r="AI1131" s="21">
        <f t="shared" si="231"/>
        <v>29.000159421830162</v>
      </c>
      <c r="AJ1131" s="21">
        <f t="shared" si="232"/>
        <v>2182.9</v>
      </c>
      <c r="AK1131" s="22">
        <f t="shared" si="233"/>
        <v>75272</v>
      </c>
      <c r="AL1131" s="20" t="s">
        <v>691</v>
      </c>
      <c r="AM1131" s="20">
        <f>$AJ1131*VLOOKUP($AL1131,Sheet2!$C$1:$D$66,2,FALSE)</f>
        <v>1069.6210000000001</v>
      </c>
    </row>
    <row r="1132" spans="1:39" x14ac:dyDescent="0.25">
      <c r="A1132" s="1">
        <v>42527</v>
      </c>
      <c r="B1132" s="2">
        <v>18861</v>
      </c>
      <c r="C1132" s="3">
        <v>0</v>
      </c>
      <c r="D1132" s="4">
        <v>3</v>
      </c>
      <c r="E1132" s="5" t="s">
        <v>77</v>
      </c>
      <c r="F1132" s="6">
        <v>175.54</v>
      </c>
      <c r="G1132" s="7" t="s">
        <v>22</v>
      </c>
      <c r="H1132" s="8" t="s">
        <v>23</v>
      </c>
      <c r="I1132" s="9">
        <v>10.753</v>
      </c>
      <c r="J1132" s="6">
        <v>0</v>
      </c>
      <c r="K1132" s="6">
        <v>24.95</v>
      </c>
      <c r="L1132" s="6">
        <v>311.85000000000002</v>
      </c>
      <c r="M1132" s="6">
        <v>336.8</v>
      </c>
      <c r="N1132" s="10" t="s">
        <v>68</v>
      </c>
      <c r="O1132" s="10" t="s">
        <v>161</v>
      </c>
      <c r="P1132" s="11" t="s">
        <v>32</v>
      </c>
      <c r="Q1132" s="11" t="s">
        <v>73</v>
      </c>
      <c r="R1132" s="1">
        <v>42370</v>
      </c>
      <c r="S1132" s="1">
        <v>42593</v>
      </c>
      <c r="T1132" s="12" t="s">
        <v>25</v>
      </c>
      <c r="U1132" s="13" t="s">
        <v>141</v>
      </c>
      <c r="V1132" s="13" t="s">
        <v>136</v>
      </c>
      <c r="W1132" t="s">
        <v>199</v>
      </c>
      <c r="X1132" s="16" t="str">
        <f t="shared" si="225"/>
        <v xml:space="preserve">Mediacom (Switzerland) - CHE - Skoda - 2016_Octavia - </v>
      </c>
      <c r="Y1132" s="17" t="s">
        <v>410</v>
      </c>
      <c r="Z1132" s="16" t="str">
        <f t="shared" si="226"/>
        <v>Mediacom (Switzerland)</v>
      </c>
      <c r="AA1132" s="16" t="str">
        <f t="shared" si="227"/>
        <v>Mediacom (Switzerland) - CHE - Skoda</v>
      </c>
      <c r="AB1132" s="16" t="str">
        <f t="shared" si="228"/>
        <v>Xaxis TV_XAXIS-XT-ROLLS-I</v>
      </c>
      <c r="AC1132" s="16" t="str">
        <f>VLOOKUP($U1132,Sheet3!$A$1:$D$438,3,FALSE)</f>
        <v>16.05.2016</v>
      </c>
      <c r="AD1132" s="16" t="str">
        <f>VLOOKUP($U1132,Sheet3!$A$1:$D$438,4,FALSE)</f>
        <v>12.06.2016</v>
      </c>
      <c r="AE1132" s="20" t="str">
        <f t="shared" si="229"/>
        <v>Xaxis TV_XAXIS-XT-ROLLS-I_Mai 2016</v>
      </c>
      <c r="AF1132" s="20" t="s">
        <v>816</v>
      </c>
      <c r="AG1132" s="20" t="str">
        <f t="shared" si="230"/>
        <v>Xaxis TV</v>
      </c>
      <c r="AH1132" s="20" t="s">
        <v>420</v>
      </c>
      <c r="AI1132" s="21">
        <f t="shared" si="231"/>
        <v>29.001208964940016</v>
      </c>
      <c r="AJ1132" s="21">
        <f t="shared" si="232"/>
        <v>311.85000000000002</v>
      </c>
      <c r="AK1132" s="22">
        <f t="shared" si="233"/>
        <v>10753</v>
      </c>
      <c r="AL1132" s="20" t="s">
        <v>691</v>
      </c>
      <c r="AM1132" s="20">
        <f>$AJ1132*VLOOKUP($AL1132,Sheet2!$C$1:$D$66,2,FALSE)</f>
        <v>152.8065</v>
      </c>
    </row>
    <row r="1133" spans="1:39" x14ac:dyDescent="0.25">
      <c r="A1133" s="1">
        <v>42527</v>
      </c>
      <c r="B1133" s="2">
        <v>18862</v>
      </c>
      <c r="C1133" s="3">
        <v>0</v>
      </c>
      <c r="D1133" s="4">
        <v>1</v>
      </c>
      <c r="E1133" s="5" t="s">
        <v>61</v>
      </c>
      <c r="F1133" s="6">
        <v>579.13</v>
      </c>
      <c r="G1133" s="7" t="s">
        <v>22</v>
      </c>
      <c r="H1133" s="8" t="s">
        <v>23</v>
      </c>
      <c r="I1133" s="9">
        <v>126.896</v>
      </c>
      <c r="J1133" s="6">
        <v>0</v>
      </c>
      <c r="K1133" s="6">
        <v>121.8</v>
      </c>
      <c r="L1133" s="6">
        <v>1522.75</v>
      </c>
      <c r="M1133" s="6">
        <v>1644.55</v>
      </c>
      <c r="N1133" s="10" t="s">
        <v>82</v>
      </c>
      <c r="O1133" s="10" t="s">
        <v>161</v>
      </c>
      <c r="P1133" s="11" t="s">
        <v>32</v>
      </c>
      <c r="Q1133" s="11" t="s">
        <v>52</v>
      </c>
      <c r="R1133" s="1">
        <v>42370</v>
      </c>
      <c r="S1133" s="1">
        <v>42593</v>
      </c>
      <c r="T1133" s="12" t="s">
        <v>25</v>
      </c>
      <c r="U1133" s="13" t="s">
        <v>379</v>
      </c>
      <c r="V1133" s="13" t="s">
        <v>136</v>
      </c>
      <c r="W1133" t="s">
        <v>203</v>
      </c>
      <c r="X1133" s="16" t="str">
        <f t="shared" si="225"/>
        <v xml:space="preserve">Mediacom (Switzerland) - CHE - Tempur Sealy International - 2016_Q2_2016 - </v>
      </c>
      <c r="Y1133" s="17" t="s">
        <v>410</v>
      </c>
      <c r="Z1133" s="16" t="str">
        <f t="shared" si="226"/>
        <v>Mediacom (Switzerland)</v>
      </c>
      <c r="AA1133" s="16" t="str">
        <f t="shared" si="227"/>
        <v>Mediacom (Switzerland) - CHE - Tempur Sealy International</v>
      </c>
      <c r="AB1133" s="16" t="str">
        <f t="shared" si="228"/>
        <v>Xaxis Premium_XAXIS-XP-UAP-D</v>
      </c>
      <c r="AC1133" s="16" t="str">
        <f>VLOOKUP($U1133,Sheet3!$A$1:$D$438,3,FALSE)</f>
        <v>07.04.2016</v>
      </c>
      <c r="AD1133" s="16" t="str">
        <f>VLOOKUP($U1133,Sheet3!$A$1:$D$438,4,FALSE)</f>
        <v>30.06.2016</v>
      </c>
      <c r="AE1133" s="20" t="str">
        <f t="shared" si="229"/>
        <v>Xaxis Premium_XAXIS-XP-UAP-D_Mai 2016</v>
      </c>
      <c r="AF1133" s="20" t="s">
        <v>415</v>
      </c>
      <c r="AG1133" s="20" t="str">
        <f t="shared" si="230"/>
        <v>Xaxis Premium</v>
      </c>
      <c r="AH1133" s="20" t="s">
        <v>420</v>
      </c>
      <c r="AI1133" s="21">
        <f t="shared" si="231"/>
        <v>11.999984239061909</v>
      </c>
      <c r="AJ1133" s="21">
        <f t="shared" si="232"/>
        <v>1522.75</v>
      </c>
      <c r="AK1133" s="22">
        <f t="shared" si="233"/>
        <v>126896</v>
      </c>
      <c r="AL1133" s="20" t="s">
        <v>688</v>
      </c>
      <c r="AM1133" s="20">
        <f>$AJ1133*VLOOKUP($AL1133,Sheet2!$C$1:$D$66,2,FALSE)</f>
        <v>440.24860483235585</v>
      </c>
    </row>
    <row r="1134" spans="1:39" x14ac:dyDescent="0.25">
      <c r="A1134" s="1">
        <v>42527</v>
      </c>
      <c r="B1134" s="2">
        <v>18862</v>
      </c>
      <c r="C1134" s="3">
        <v>0</v>
      </c>
      <c r="D1134" s="4">
        <v>2</v>
      </c>
      <c r="E1134" s="5" t="s">
        <v>63</v>
      </c>
      <c r="F1134" s="6">
        <v>212.84</v>
      </c>
      <c r="G1134" s="7" t="s">
        <v>22</v>
      </c>
      <c r="H1134" s="8" t="s">
        <v>23</v>
      </c>
      <c r="I1134" s="9">
        <v>46.308999999999997</v>
      </c>
      <c r="J1134" s="6">
        <v>0</v>
      </c>
      <c r="K1134" s="6">
        <v>44.45</v>
      </c>
      <c r="L1134" s="6">
        <v>555.70000000000005</v>
      </c>
      <c r="M1134" s="6">
        <v>600.15</v>
      </c>
      <c r="N1134" s="10" t="s">
        <v>82</v>
      </c>
      <c r="O1134" s="10" t="s">
        <v>161</v>
      </c>
      <c r="P1134" s="11" t="s">
        <v>32</v>
      </c>
      <c r="Q1134" s="11" t="s">
        <v>52</v>
      </c>
      <c r="R1134" s="1">
        <v>42370</v>
      </c>
      <c r="S1134" s="1">
        <v>42593</v>
      </c>
      <c r="T1134" s="12" t="s">
        <v>25</v>
      </c>
      <c r="U1134" s="13" t="s">
        <v>379</v>
      </c>
      <c r="V1134" s="13" t="s">
        <v>136</v>
      </c>
      <c r="W1134" t="s">
        <v>203</v>
      </c>
      <c r="X1134" s="16" t="str">
        <f t="shared" si="225"/>
        <v xml:space="preserve">Mediacom (Switzerland) - CHE - Tempur Sealy International - 2016_Q2_2016 - </v>
      </c>
      <c r="Y1134" s="17" t="s">
        <v>410</v>
      </c>
      <c r="Z1134" s="16" t="str">
        <f t="shared" si="226"/>
        <v>Mediacom (Switzerland)</v>
      </c>
      <c r="AA1134" s="16" t="str">
        <f t="shared" si="227"/>
        <v>Mediacom (Switzerland) - CHE - Tempur Sealy International</v>
      </c>
      <c r="AB1134" s="16" t="str">
        <f t="shared" si="228"/>
        <v>Xaxis Premium_XAXIS-XP-UAP-F</v>
      </c>
      <c r="AC1134" s="16" t="str">
        <f>VLOOKUP($U1134,Sheet3!$A$1:$D$438,3,FALSE)</f>
        <v>07.04.2016</v>
      </c>
      <c r="AD1134" s="16" t="str">
        <f>VLOOKUP($U1134,Sheet3!$A$1:$D$438,4,FALSE)</f>
        <v>30.06.2016</v>
      </c>
      <c r="AE1134" s="20" t="str">
        <f t="shared" si="229"/>
        <v>Xaxis Premium_XAXIS-XP-UAP-F_Mai 2016</v>
      </c>
      <c r="AF1134" s="20" t="s">
        <v>415</v>
      </c>
      <c r="AG1134" s="20" t="str">
        <f t="shared" si="230"/>
        <v>Xaxis Premium</v>
      </c>
      <c r="AH1134" s="20" t="s">
        <v>420</v>
      </c>
      <c r="AI1134" s="21">
        <f t="shared" si="231"/>
        <v>11.999827247403314</v>
      </c>
      <c r="AJ1134" s="21">
        <f t="shared" si="232"/>
        <v>555.70000000000005</v>
      </c>
      <c r="AK1134" s="22">
        <f t="shared" si="233"/>
        <v>46309</v>
      </c>
      <c r="AL1134" s="20" t="s">
        <v>688</v>
      </c>
      <c r="AM1134" s="20">
        <f>$AJ1134*VLOOKUP($AL1134,Sheet2!$C$1:$D$66,2,FALSE)</f>
        <v>160.66074516850446</v>
      </c>
    </row>
    <row r="1135" spans="1:39" x14ac:dyDescent="0.25">
      <c r="A1135" s="1">
        <v>42527</v>
      </c>
      <c r="B1135" s="2">
        <v>18862</v>
      </c>
      <c r="C1135" s="3">
        <v>0</v>
      </c>
      <c r="D1135" s="4">
        <v>3</v>
      </c>
      <c r="E1135" s="5" t="s">
        <v>65</v>
      </c>
      <c r="F1135" s="6">
        <v>308.77999999999997</v>
      </c>
      <c r="G1135" s="7" t="s">
        <v>22</v>
      </c>
      <c r="H1135" s="8" t="s">
        <v>23</v>
      </c>
      <c r="I1135" s="9">
        <v>41.658999999999999</v>
      </c>
      <c r="J1135" s="6">
        <v>0</v>
      </c>
      <c r="K1135" s="6">
        <v>93.3</v>
      </c>
      <c r="L1135" s="6">
        <v>1166.45</v>
      </c>
      <c r="M1135" s="6">
        <v>1259.75</v>
      </c>
      <c r="N1135" s="10" t="s">
        <v>82</v>
      </c>
      <c r="O1135" s="10" t="s">
        <v>161</v>
      </c>
      <c r="P1135" s="11" t="s">
        <v>32</v>
      </c>
      <c r="Q1135" s="11" t="s">
        <v>52</v>
      </c>
      <c r="R1135" s="1">
        <v>42370</v>
      </c>
      <c r="S1135" s="1">
        <v>42593</v>
      </c>
      <c r="T1135" s="12" t="s">
        <v>25</v>
      </c>
      <c r="U1135" s="13" t="s">
        <v>379</v>
      </c>
      <c r="V1135" s="13" t="s">
        <v>136</v>
      </c>
      <c r="W1135" t="s">
        <v>203</v>
      </c>
      <c r="X1135" s="16" t="str">
        <f t="shared" si="225"/>
        <v xml:space="preserve">Mediacom (Switzerland) - CHE - Tempur Sealy International - 2016_Q2_2016 - </v>
      </c>
      <c r="Y1135" s="17" t="s">
        <v>410</v>
      </c>
      <c r="Z1135" s="16" t="str">
        <f t="shared" si="226"/>
        <v>Mediacom (Switzerland)</v>
      </c>
      <c r="AA1135" s="16" t="str">
        <f t="shared" si="227"/>
        <v>Mediacom (Switzerland) - CHE - Tempur Sealy International</v>
      </c>
      <c r="AB1135" s="16" t="str">
        <f t="shared" si="228"/>
        <v>Xaxis Premium_XAXIS-XP-WB-D</v>
      </c>
      <c r="AC1135" s="16" t="str">
        <f>VLOOKUP($U1135,Sheet3!$A$1:$D$438,3,FALSE)</f>
        <v>07.04.2016</v>
      </c>
      <c r="AD1135" s="16" t="str">
        <f>VLOOKUP($U1135,Sheet3!$A$1:$D$438,4,FALSE)</f>
        <v>30.06.2016</v>
      </c>
      <c r="AE1135" s="20" t="str">
        <f t="shared" si="229"/>
        <v>Xaxis Premium_XAXIS-XP-WB-D_Mai 2016</v>
      </c>
      <c r="AF1135" s="20" t="s">
        <v>415</v>
      </c>
      <c r="AG1135" s="20" t="str">
        <f t="shared" si="230"/>
        <v>Xaxis Premium</v>
      </c>
      <c r="AH1135" s="20" t="s">
        <v>420</v>
      </c>
      <c r="AI1135" s="21">
        <f t="shared" si="231"/>
        <v>27.999951991166377</v>
      </c>
      <c r="AJ1135" s="21">
        <f t="shared" si="232"/>
        <v>1166.45</v>
      </c>
      <c r="AK1135" s="22">
        <f t="shared" si="233"/>
        <v>41659</v>
      </c>
      <c r="AL1135" s="20" t="s">
        <v>687</v>
      </c>
      <c r="AM1135" s="20">
        <f>$AJ1135*VLOOKUP($AL1135,Sheet2!$C$1:$D$66,2,FALSE)</f>
        <v>487.60470757025234</v>
      </c>
    </row>
    <row r="1136" spans="1:39" x14ac:dyDescent="0.25">
      <c r="A1136" s="1">
        <v>42527</v>
      </c>
      <c r="B1136" s="2">
        <v>18862</v>
      </c>
      <c r="C1136" s="3">
        <v>0</v>
      </c>
      <c r="D1136" s="4">
        <v>4</v>
      </c>
      <c r="E1136" s="5" t="s">
        <v>69</v>
      </c>
      <c r="F1136" s="6">
        <v>118.46</v>
      </c>
      <c r="G1136" s="7" t="s">
        <v>22</v>
      </c>
      <c r="H1136" s="8" t="s">
        <v>23</v>
      </c>
      <c r="I1136" s="9">
        <v>19.693000000000001</v>
      </c>
      <c r="J1136" s="6">
        <v>0</v>
      </c>
      <c r="K1136" s="6">
        <v>44.1</v>
      </c>
      <c r="L1136" s="6">
        <v>551.4</v>
      </c>
      <c r="M1136" s="6">
        <v>595.5</v>
      </c>
      <c r="N1136" s="10" t="s">
        <v>82</v>
      </c>
      <c r="O1136" s="10" t="s">
        <v>161</v>
      </c>
      <c r="P1136" s="11" t="s">
        <v>32</v>
      </c>
      <c r="Q1136" s="11" t="s">
        <v>52</v>
      </c>
      <c r="R1136" s="1">
        <v>42370</v>
      </c>
      <c r="S1136" s="1">
        <v>42593</v>
      </c>
      <c r="T1136" s="12" t="s">
        <v>25</v>
      </c>
      <c r="U1136" s="13" t="s">
        <v>379</v>
      </c>
      <c r="V1136" s="13" t="s">
        <v>136</v>
      </c>
      <c r="W1136" t="s">
        <v>203</v>
      </c>
      <c r="X1136" s="16" t="str">
        <f t="shared" si="225"/>
        <v xml:space="preserve">Mediacom (Switzerland) - CHE - Tempur Sealy International - 2016_Q2_2016 - </v>
      </c>
      <c r="Y1136" s="17" t="s">
        <v>410</v>
      </c>
      <c r="Z1136" s="16" t="str">
        <f t="shared" si="226"/>
        <v>Mediacom (Switzerland)</v>
      </c>
      <c r="AA1136" s="16" t="str">
        <f t="shared" si="227"/>
        <v>Mediacom (Switzerland) - CHE - Tempur Sealy International</v>
      </c>
      <c r="AB1136" s="16" t="str">
        <f t="shared" si="228"/>
        <v>Xaxis Premium_XAXIS-XP-WB-F</v>
      </c>
      <c r="AC1136" s="16" t="str">
        <f>VLOOKUP($U1136,Sheet3!$A$1:$D$438,3,FALSE)</f>
        <v>07.04.2016</v>
      </c>
      <c r="AD1136" s="16" t="str">
        <f>VLOOKUP($U1136,Sheet3!$A$1:$D$438,4,FALSE)</f>
        <v>30.06.2016</v>
      </c>
      <c r="AE1136" s="20" t="str">
        <f t="shared" si="229"/>
        <v>Xaxis Premium_XAXIS-XP-WB-F_Mai 2016</v>
      </c>
      <c r="AF1136" s="20" t="s">
        <v>415</v>
      </c>
      <c r="AG1136" s="20" t="str">
        <f t="shared" si="230"/>
        <v>Xaxis Premium</v>
      </c>
      <c r="AH1136" s="20" t="s">
        <v>420</v>
      </c>
      <c r="AI1136" s="21">
        <f t="shared" si="231"/>
        <v>27.99979688214086</v>
      </c>
      <c r="AJ1136" s="21">
        <f t="shared" si="232"/>
        <v>551.4</v>
      </c>
      <c r="AK1136" s="22">
        <f t="shared" si="233"/>
        <v>19693</v>
      </c>
      <c r="AL1136" s="20" t="s">
        <v>687</v>
      </c>
      <c r="AM1136" s="20">
        <f>$AJ1136*VLOOKUP($AL1136,Sheet2!$C$1:$D$66,2,FALSE)</f>
        <v>230.49872326652417</v>
      </c>
    </row>
    <row r="1137" spans="1:39" x14ac:dyDescent="0.25">
      <c r="A1137" s="1">
        <v>42527</v>
      </c>
      <c r="B1137" s="2">
        <v>18862</v>
      </c>
      <c r="C1137" s="3">
        <v>0</v>
      </c>
      <c r="D1137" s="4">
        <v>5</v>
      </c>
      <c r="E1137" s="5" t="s">
        <v>41</v>
      </c>
      <c r="F1137" s="6">
        <v>375.53</v>
      </c>
      <c r="G1137" s="7" t="s">
        <v>22</v>
      </c>
      <c r="H1137" s="8" t="s">
        <v>23</v>
      </c>
      <c r="I1137" s="9">
        <v>39.731000000000002</v>
      </c>
      <c r="J1137" s="6">
        <v>0</v>
      </c>
      <c r="K1137" s="6">
        <v>95.35</v>
      </c>
      <c r="L1137" s="6">
        <v>1191.95</v>
      </c>
      <c r="M1137" s="6">
        <v>1287.3</v>
      </c>
      <c r="N1137" s="10" t="s">
        <v>82</v>
      </c>
      <c r="O1137" s="10" t="s">
        <v>161</v>
      </c>
      <c r="P1137" s="11" t="s">
        <v>32</v>
      </c>
      <c r="Q1137" s="11" t="s">
        <v>37</v>
      </c>
      <c r="R1137" s="1">
        <v>42370</v>
      </c>
      <c r="S1137" s="1">
        <v>42593</v>
      </c>
      <c r="T1137" s="12" t="s">
        <v>25</v>
      </c>
      <c r="U1137" s="13" t="s">
        <v>379</v>
      </c>
      <c r="V1137" s="13" t="s">
        <v>136</v>
      </c>
      <c r="W1137" t="s">
        <v>203</v>
      </c>
      <c r="X1137" s="16" t="str">
        <f t="shared" si="225"/>
        <v xml:space="preserve">Mediacom (Switzerland) - CHE - Tempur Sealy International - 2016_Q2_2016 - </v>
      </c>
      <c r="Y1137" s="17" t="s">
        <v>410</v>
      </c>
      <c r="Z1137" s="16" t="str">
        <f t="shared" si="226"/>
        <v>Mediacom (Switzerland)</v>
      </c>
      <c r="AA1137" s="16" t="str">
        <f t="shared" si="227"/>
        <v>Mediacom (Switzerland) - CHE - Tempur Sealy International</v>
      </c>
      <c r="AB1137" s="16" t="str">
        <f t="shared" si="228"/>
        <v>Xaxis Mobile_XAXIS-XM-MRT-D</v>
      </c>
      <c r="AC1137" s="16" t="str">
        <f>VLOOKUP($U1137,Sheet3!$A$1:$D$438,3,FALSE)</f>
        <v>07.04.2016</v>
      </c>
      <c r="AD1137" s="16" t="str">
        <f>VLOOKUP($U1137,Sheet3!$A$1:$D$438,4,FALSE)</f>
        <v>30.06.2016</v>
      </c>
      <c r="AE1137" s="20" t="str">
        <f t="shared" si="229"/>
        <v>Xaxis Mobile_XAXIS-XM-MRT-D_Mai 2016</v>
      </c>
      <c r="AF1137" s="20" t="s">
        <v>416</v>
      </c>
      <c r="AG1137" s="20" t="str">
        <f t="shared" si="230"/>
        <v>Xaxis Mobile</v>
      </c>
      <c r="AH1137" s="20" t="s">
        <v>420</v>
      </c>
      <c r="AI1137" s="21">
        <f t="shared" si="231"/>
        <v>30.000503385265915</v>
      </c>
      <c r="AJ1137" s="21">
        <f t="shared" si="232"/>
        <v>1191.95</v>
      </c>
      <c r="AK1137" s="22">
        <f t="shared" si="233"/>
        <v>39731</v>
      </c>
      <c r="AL1137" s="20" t="s">
        <v>689</v>
      </c>
      <c r="AM1137" s="20">
        <f>$AJ1137*VLOOKUP($AL1137,Sheet2!$C$1:$D$66,2,FALSE)</f>
        <v>369.50450000000001</v>
      </c>
    </row>
    <row r="1138" spans="1:39" x14ac:dyDescent="0.25">
      <c r="A1138" s="1">
        <v>42527</v>
      </c>
      <c r="B1138" s="2">
        <v>18862</v>
      </c>
      <c r="C1138" s="3">
        <v>0</v>
      </c>
      <c r="D1138" s="4">
        <v>6</v>
      </c>
      <c r="E1138" s="5" t="s">
        <v>45</v>
      </c>
      <c r="F1138" s="6">
        <v>67.7</v>
      </c>
      <c r="G1138" s="7" t="s">
        <v>22</v>
      </c>
      <c r="H1138" s="8" t="s">
        <v>23</v>
      </c>
      <c r="I1138" s="9">
        <v>17.54</v>
      </c>
      <c r="J1138" s="6">
        <v>0</v>
      </c>
      <c r="K1138" s="6">
        <v>42.1</v>
      </c>
      <c r="L1138" s="6">
        <v>526.20000000000005</v>
      </c>
      <c r="M1138" s="6">
        <v>568.29999999999995</v>
      </c>
      <c r="N1138" s="10" t="s">
        <v>82</v>
      </c>
      <c r="O1138" s="10" t="s">
        <v>161</v>
      </c>
      <c r="P1138" s="11" t="s">
        <v>32</v>
      </c>
      <c r="Q1138" s="11" t="s">
        <v>37</v>
      </c>
      <c r="R1138" s="1">
        <v>42370</v>
      </c>
      <c r="S1138" s="1">
        <v>42593</v>
      </c>
      <c r="T1138" s="12" t="s">
        <v>25</v>
      </c>
      <c r="U1138" s="13" t="s">
        <v>379</v>
      </c>
      <c r="V1138" s="13" t="s">
        <v>136</v>
      </c>
      <c r="W1138" t="s">
        <v>203</v>
      </c>
      <c r="X1138" s="16" t="str">
        <f t="shared" si="225"/>
        <v xml:space="preserve">Mediacom (Switzerland) - CHE - Tempur Sealy International - 2016_Q2_2016 - </v>
      </c>
      <c r="Y1138" s="17" t="s">
        <v>410</v>
      </c>
      <c r="Z1138" s="16" t="str">
        <f t="shared" si="226"/>
        <v>Mediacom (Switzerland)</v>
      </c>
      <c r="AA1138" s="16" t="str">
        <f t="shared" si="227"/>
        <v>Mediacom (Switzerland) - CHE - Tempur Sealy International</v>
      </c>
      <c r="AB1138" s="16" t="str">
        <f t="shared" si="228"/>
        <v>Xaxis Mobile_XAXIS-XM-MRT-F</v>
      </c>
      <c r="AC1138" s="16" t="str">
        <f>VLOOKUP($U1138,Sheet3!$A$1:$D$438,3,FALSE)</f>
        <v>07.04.2016</v>
      </c>
      <c r="AD1138" s="16" t="str">
        <f>VLOOKUP($U1138,Sheet3!$A$1:$D$438,4,FALSE)</f>
        <v>30.06.2016</v>
      </c>
      <c r="AE1138" s="20" t="str">
        <f t="shared" si="229"/>
        <v>Xaxis Mobile_XAXIS-XM-MRT-F_Mai 2016</v>
      </c>
      <c r="AF1138" s="20" t="s">
        <v>416</v>
      </c>
      <c r="AG1138" s="20" t="str">
        <f t="shared" si="230"/>
        <v>Xaxis Mobile</v>
      </c>
      <c r="AH1138" s="20" t="s">
        <v>420</v>
      </c>
      <c r="AI1138" s="21">
        <f t="shared" si="231"/>
        <v>30.000000000000004</v>
      </c>
      <c r="AJ1138" s="21">
        <f t="shared" si="232"/>
        <v>526.20000000000005</v>
      </c>
      <c r="AK1138" s="22">
        <f t="shared" si="233"/>
        <v>17540</v>
      </c>
      <c r="AL1138" s="20" t="s">
        <v>689</v>
      </c>
      <c r="AM1138" s="20">
        <f>$AJ1138*VLOOKUP($AL1138,Sheet2!$C$1:$D$66,2,FALSE)</f>
        <v>163.12200000000001</v>
      </c>
    </row>
    <row r="1139" spans="1:39" x14ac:dyDescent="0.25">
      <c r="A1139" s="1">
        <v>42527</v>
      </c>
      <c r="B1139" s="2">
        <v>18863</v>
      </c>
      <c r="C1139" s="3">
        <v>0</v>
      </c>
      <c r="D1139" s="4">
        <v>1</v>
      </c>
      <c r="E1139" s="5" t="s">
        <v>72</v>
      </c>
      <c r="F1139" s="6">
        <v>1547.48</v>
      </c>
      <c r="G1139" s="7" t="s">
        <v>22</v>
      </c>
      <c r="H1139" s="8" t="s">
        <v>23</v>
      </c>
      <c r="I1139" s="9">
        <v>91.54</v>
      </c>
      <c r="J1139" s="6">
        <v>0</v>
      </c>
      <c r="K1139" s="6">
        <v>241.65</v>
      </c>
      <c r="L1139" s="6">
        <v>3020.8</v>
      </c>
      <c r="M1139" s="6">
        <v>3262.45</v>
      </c>
      <c r="N1139" s="10" t="s">
        <v>82</v>
      </c>
      <c r="O1139" s="10" t="s">
        <v>161</v>
      </c>
      <c r="P1139" s="11" t="s">
        <v>32</v>
      </c>
      <c r="Q1139" s="11" t="s">
        <v>73</v>
      </c>
      <c r="R1139" s="1">
        <v>42370</v>
      </c>
      <c r="S1139" s="1">
        <v>42593</v>
      </c>
      <c r="T1139" s="12" t="s">
        <v>25</v>
      </c>
      <c r="U1139" s="13" t="s">
        <v>381</v>
      </c>
      <c r="V1139" s="13" t="s">
        <v>136</v>
      </c>
      <c r="W1139" t="s">
        <v>203</v>
      </c>
      <c r="X1139" s="16" t="str">
        <f t="shared" si="225"/>
        <v xml:space="preserve">Mediacom (Switzerland) - CHE - Tempur Sealy International - 2016_Q2_Online_Video - </v>
      </c>
      <c r="Y1139" s="17" t="s">
        <v>410</v>
      </c>
      <c r="Z1139" s="16" t="str">
        <f t="shared" si="226"/>
        <v>Mediacom (Switzerland)</v>
      </c>
      <c r="AA1139" s="16" t="str">
        <f t="shared" si="227"/>
        <v>Mediacom (Switzerland) - CHE - Tempur Sealy International</v>
      </c>
      <c r="AB1139" s="16" t="str">
        <f t="shared" si="228"/>
        <v>Xaxis TV_XAXIS-XT-ROLLS-D</v>
      </c>
      <c r="AC1139" s="16" t="str">
        <f>VLOOKUP($U1139,Sheet3!$A$1:$D$438,3,FALSE)</f>
        <v>07.04.2016</v>
      </c>
      <c r="AD1139" s="16" t="str">
        <f>VLOOKUP($U1139,Sheet3!$A$1:$D$438,4,FALSE)</f>
        <v>30.06.2016</v>
      </c>
      <c r="AE1139" s="20" t="str">
        <f t="shared" si="229"/>
        <v>Xaxis TV_XAXIS-XT-ROLLS-D_Mai 2016</v>
      </c>
      <c r="AF1139" s="20" t="s">
        <v>816</v>
      </c>
      <c r="AG1139" s="20" t="str">
        <f t="shared" si="230"/>
        <v>Xaxis TV</v>
      </c>
      <c r="AH1139" s="20" t="s">
        <v>420</v>
      </c>
      <c r="AI1139" s="21">
        <f t="shared" si="231"/>
        <v>32.999781516277039</v>
      </c>
      <c r="AJ1139" s="21">
        <f t="shared" si="232"/>
        <v>3020.8</v>
      </c>
      <c r="AK1139" s="22">
        <f t="shared" si="233"/>
        <v>91540</v>
      </c>
      <c r="AL1139" s="20" t="s">
        <v>691</v>
      </c>
      <c r="AM1139" s="20">
        <f>$AJ1139*VLOOKUP($AL1139,Sheet2!$C$1:$D$66,2,FALSE)</f>
        <v>1480.192</v>
      </c>
    </row>
    <row r="1140" spans="1:39" x14ac:dyDescent="0.25">
      <c r="A1140" s="1">
        <v>42527</v>
      </c>
      <c r="B1140" s="2">
        <v>18863</v>
      </c>
      <c r="C1140" s="3">
        <v>0</v>
      </c>
      <c r="D1140" s="4">
        <v>2</v>
      </c>
      <c r="E1140" s="5" t="s">
        <v>76</v>
      </c>
      <c r="F1140" s="6">
        <v>583.85</v>
      </c>
      <c r="G1140" s="7" t="s">
        <v>22</v>
      </c>
      <c r="H1140" s="8" t="s">
        <v>23</v>
      </c>
      <c r="I1140" s="9">
        <v>36.091000000000001</v>
      </c>
      <c r="J1140" s="6">
        <v>0</v>
      </c>
      <c r="K1140" s="6">
        <v>95.3</v>
      </c>
      <c r="L1140" s="6">
        <v>1191</v>
      </c>
      <c r="M1140" s="6">
        <v>1286.3</v>
      </c>
      <c r="N1140" s="10" t="s">
        <v>82</v>
      </c>
      <c r="O1140" s="10" t="s">
        <v>161</v>
      </c>
      <c r="P1140" s="11" t="s">
        <v>32</v>
      </c>
      <c r="Q1140" s="11" t="s">
        <v>73</v>
      </c>
      <c r="R1140" s="1">
        <v>42370</v>
      </c>
      <c r="S1140" s="1">
        <v>42593</v>
      </c>
      <c r="T1140" s="12" t="s">
        <v>25</v>
      </c>
      <c r="U1140" s="13" t="s">
        <v>381</v>
      </c>
      <c r="V1140" s="13" t="s">
        <v>136</v>
      </c>
      <c r="W1140" t="s">
        <v>203</v>
      </c>
      <c r="X1140" s="16" t="str">
        <f t="shared" si="225"/>
        <v xml:space="preserve">Mediacom (Switzerland) - CHE - Tempur Sealy International - 2016_Q2_Online_Video - </v>
      </c>
      <c r="Y1140" s="17" t="s">
        <v>410</v>
      </c>
      <c r="Z1140" s="16" t="str">
        <f t="shared" si="226"/>
        <v>Mediacom (Switzerland)</v>
      </c>
      <c r="AA1140" s="16" t="str">
        <f t="shared" si="227"/>
        <v>Mediacom (Switzerland) - CHE - Tempur Sealy International</v>
      </c>
      <c r="AB1140" s="16" t="str">
        <f t="shared" si="228"/>
        <v>Xaxis TV_XAXIS-XT-ROLLS-F</v>
      </c>
      <c r="AC1140" s="16" t="str">
        <f>VLOOKUP($U1140,Sheet3!$A$1:$D$438,3,FALSE)</f>
        <v>07.04.2016</v>
      </c>
      <c r="AD1140" s="16" t="str">
        <f>VLOOKUP($U1140,Sheet3!$A$1:$D$438,4,FALSE)</f>
        <v>30.06.2016</v>
      </c>
      <c r="AE1140" s="20" t="str">
        <f t="shared" si="229"/>
        <v>Xaxis TV_XAXIS-XT-ROLLS-F_Mai 2016</v>
      </c>
      <c r="AF1140" s="20" t="s">
        <v>816</v>
      </c>
      <c r="AG1140" s="20" t="str">
        <f t="shared" si="230"/>
        <v>Xaxis TV</v>
      </c>
      <c r="AH1140" s="20" t="s">
        <v>420</v>
      </c>
      <c r="AI1140" s="21">
        <f t="shared" si="231"/>
        <v>32.999916876783686</v>
      </c>
      <c r="AJ1140" s="21">
        <f t="shared" si="232"/>
        <v>1191</v>
      </c>
      <c r="AK1140" s="22">
        <f t="shared" si="233"/>
        <v>36091</v>
      </c>
      <c r="AL1140" s="20" t="s">
        <v>691</v>
      </c>
      <c r="AM1140" s="20">
        <f>$AJ1140*VLOOKUP($AL1140,Sheet2!$C$1:$D$66,2,FALSE)</f>
        <v>583.59</v>
      </c>
    </row>
    <row r="1141" spans="1:39" x14ac:dyDescent="0.25">
      <c r="A1141" s="1">
        <v>42527</v>
      </c>
      <c r="B1141" s="2">
        <v>18864</v>
      </c>
      <c r="C1141" s="3">
        <v>0</v>
      </c>
      <c r="D1141" s="4">
        <v>1</v>
      </c>
      <c r="E1141" s="5" t="s">
        <v>72</v>
      </c>
      <c r="F1141" s="6">
        <v>150.47</v>
      </c>
      <c r="G1141" s="7" t="s">
        <v>22</v>
      </c>
      <c r="H1141" s="8" t="s">
        <v>23</v>
      </c>
      <c r="I1141" s="9">
        <v>8.9009999999999998</v>
      </c>
      <c r="J1141" s="6">
        <v>0</v>
      </c>
      <c r="K1141" s="6">
        <v>20.65</v>
      </c>
      <c r="L1141" s="6">
        <v>258.14999999999998</v>
      </c>
      <c r="M1141" s="6">
        <v>278.8</v>
      </c>
      <c r="N1141" s="10" t="s">
        <v>26</v>
      </c>
      <c r="O1141" s="10" t="s">
        <v>161</v>
      </c>
      <c r="P1141" s="11" t="s">
        <v>32</v>
      </c>
      <c r="Q1141" s="11" t="s">
        <v>73</v>
      </c>
      <c r="R1141" s="1">
        <v>42370</v>
      </c>
      <c r="S1141" s="1">
        <v>42593</v>
      </c>
      <c r="T1141" s="12" t="s">
        <v>25</v>
      </c>
      <c r="U1141" s="13" t="s">
        <v>135</v>
      </c>
      <c r="V1141" s="13" t="s">
        <v>136</v>
      </c>
      <c r="W1141" t="s">
        <v>204</v>
      </c>
      <c r="X1141" s="16" t="str">
        <f t="shared" ref="X1141:X1204" si="234">CONCATENATE(W1141," - ","2016_",U1141," - ")</f>
        <v xml:space="preserve">Mediacom (Switzerland) - CHE - Volkswagen AG - 2016_Volkswagen_Tiguan_GewinnspielMobileVideo - </v>
      </c>
      <c r="Y1141" s="17" t="s">
        <v>410</v>
      </c>
      <c r="Z1141" s="16" t="str">
        <f t="shared" ref="Z1141:Z1204" si="235">O1141</f>
        <v>Mediacom (Switzerland)</v>
      </c>
      <c r="AA1141" s="16" t="str">
        <f t="shared" ref="AA1141:AA1204" si="236">W1141</f>
        <v>Mediacom (Switzerland) - CHE - Volkswagen AG</v>
      </c>
      <c r="AB1141" s="16" t="str">
        <f t="shared" ref="AB1141:AB1204" si="237">CONCATENATE(Q1141,"_",E1141)</f>
        <v>Xaxis TV_XAXIS-XT-ROLLS-D</v>
      </c>
      <c r="AC1141" s="16" t="str">
        <f>VLOOKUP($U1141,Sheet3!$A$1:$D$438,3,FALSE)</f>
        <v>04.04.2016</v>
      </c>
      <c r="AD1141" s="16" t="str">
        <f>VLOOKUP($U1141,Sheet3!$A$1:$D$438,4,FALSE)</f>
        <v>05.05.2016</v>
      </c>
      <c r="AE1141" s="20" t="str">
        <f t="shared" ref="AE1141:AE1204" si="238">CONCATENATE(AB1141,"_",V1141)</f>
        <v>Xaxis TV_XAXIS-XT-ROLLS-D_Mai 2016</v>
      </c>
      <c r="AF1141" s="20" t="s">
        <v>816</v>
      </c>
      <c r="AG1141" s="20" t="str">
        <f t="shared" ref="AG1141:AG1204" si="239">Q1141</f>
        <v>Xaxis TV</v>
      </c>
      <c r="AH1141" s="20" t="s">
        <v>420</v>
      </c>
      <c r="AI1141" s="21">
        <f t="shared" si="231"/>
        <v>29.002359285473538</v>
      </c>
      <c r="AJ1141" s="21">
        <f t="shared" si="232"/>
        <v>258.14999999999998</v>
      </c>
      <c r="AK1141" s="22">
        <f t="shared" si="233"/>
        <v>8901</v>
      </c>
      <c r="AL1141" s="20" t="s">
        <v>691</v>
      </c>
      <c r="AM1141" s="20">
        <f>$AJ1141*VLOOKUP($AL1141,Sheet2!$C$1:$D$66,2,FALSE)</f>
        <v>126.49349999999998</v>
      </c>
    </row>
    <row r="1142" spans="1:39" x14ac:dyDescent="0.25">
      <c r="A1142" s="1">
        <v>42527</v>
      </c>
      <c r="B1142" s="2">
        <v>18864</v>
      </c>
      <c r="C1142" s="3">
        <v>0</v>
      </c>
      <c r="D1142" s="4">
        <v>2</v>
      </c>
      <c r="E1142" s="5" t="s">
        <v>76</v>
      </c>
      <c r="F1142" s="6">
        <v>58.77</v>
      </c>
      <c r="G1142" s="7" t="s">
        <v>22</v>
      </c>
      <c r="H1142" s="8" t="s">
        <v>23</v>
      </c>
      <c r="I1142" s="9">
        <v>3.633</v>
      </c>
      <c r="J1142" s="6">
        <v>0</v>
      </c>
      <c r="K1142" s="6">
        <v>8.4499999999999993</v>
      </c>
      <c r="L1142" s="6">
        <v>105.35</v>
      </c>
      <c r="M1142" s="6">
        <v>113.8</v>
      </c>
      <c r="N1142" s="10" t="s">
        <v>26</v>
      </c>
      <c r="O1142" s="10" t="s">
        <v>161</v>
      </c>
      <c r="P1142" s="11" t="s">
        <v>32</v>
      </c>
      <c r="Q1142" s="11" t="s">
        <v>73</v>
      </c>
      <c r="R1142" s="1">
        <v>42370</v>
      </c>
      <c r="S1142" s="1">
        <v>42593</v>
      </c>
      <c r="T1142" s="12" t="s">
        <v>25</v>
      </c>
      <c r="U1142" s="13" t="s">
        <v>135</v>
      </c>
      <c r="V1142" s="13" t="s">
        <v>136</v>
      </c>
      <c r="W1142" t="s">
        <v>204</v>
      </c>
      <c r="X1142" s="16" t="str">
        <f t="shared" si="234"/>
        <v xml:space="preserve">Mediacom (Switzerland) - CHE - Volkswagen AG - 2016_Volkswagen_Tiguan_GewinnspielMobileVideo - </v>
      </c>
      <c r="Y1142" s="17" t="s">
        <v>410</v>
      </c>
      <c r="Z1142" s="16" t="str">
        <f t="shared" si="235"/>
        <v>Mediacom (Switzerland)</v>
      </c>
      <c r="AA1142" s="16" t="str">
        <f t="shared" si="236"/>
        <v>Mediacom (Switzerland) - CHE - Volkswagen AG</v>
      </c>
      <c r="AB1142" s="16" t="str">
        <f t="shared" si="237"/>
        <v>Xaxis TV_XAXIS-XT-ROLLS-F</v>
      </c>
      <c r="AC1142" s="16" t="str">
        <f>VLOOKUP($U1142,Sheet3!$A$1:$D$438,3,FALSE)</f>
        <v>04.04.2016</v>
      </c>
      <c r="AD1142" s="16" t="str">
        <f>VLOOKUP($U1142,Sheet3!$A$1:$D$438,4,FALSE)</f>
        <v>05.05.2016</v>
      </c>
      <c r="AE1142" s="20" t="str">
        <f t="shared" si="238"/>
        <v>Xaxis TV_XAXIS-XT-ROLLS-F_Mai 2016</v>
      </c>
      <c r="AF1142" s="20" t="s">
        <v>816</v>
      </c>
      <c r="AG1142" s="20" t="str">
        <f t="shared" si="239"/>
        <v>Xaxis TV</v>
      </c>
      <c r="AH1142" s="20" t="s">
        <v>420</v>
      </c>
      <c r="AI1142" s="21">
        <f t="shared" si="231"/>
        <v>28.998073217726397</v>
      </c>
      <c r="AJ1142" s="21">
        <f t="shared" si="232"/>
        <v>105.35</v>
      </c>
      <c r="AK1142" s="22">
        <f t="shared" si="233"/>
        <v>3633</v>
      </c>
      <c r="AL1142" s="20" t="s">
        <v>691</v>
      </c>
      <c r="AM1142" s="20">
        <f>$AJ1142*VLOOKUP($AL1142,Sheet2!$C$1:$D$66,2,FALSE)</f>
        <v>51.621499999999997</v>
      </c>
    </row>
    <row r="1143" spans="1:39" x14ac:dyDescent="0.25">
      <c r="A1143" s="1">
        <v>42527</v>
      </c>
      <c r="B1143" s="2">
        <v>18864</v>
      </c>
      <c r="C1143" s="3">
        <v>0</v>
      </c>
      <c r="D1143" s="4">
        <v>3</v>
      </c>
      <c r="E1143" s="5" t="s">
        <v>77</v>
      </c>
      <c r="F1143" s="6">
        <v>43.98</v>
      </c>
      <c r="G1143" s="7" t="s">
        <v>22</v>
      </c>
      <c r="H1143" s="8" t="s">
        <v>23</v>
      </c>
      <c r="I1143" s="9">
        <v>2.694</v>
      </c>
      <c r="J1143" s="6">
        <v>0</v>
      </c>
      <c r="K1143" s="6">
        <v>6.25</v>
      </c>
      <c r="L1143" s="6">
        <v>78.150000000000006</v>
      </c>
      <c r="M1143" s="6">
        <v>84.4</v>
      </c>
      <c r="N1143" s="10" t="s">
        <v>26</v>
      </c>
      <c r="O1143" s="10" t="s">
        <v>161</v>
      </c>
      <c r="P1143" s="11" t="s">
        <v>32</v>
      </c>
      <c r="Q1143" s="11" t="s">
        <v>73</v>
      </c>
      <c r="R1143" s="1">
        <v>42370</v>
      </c>
      <c r="S1143" s="1">
        <v>42593</v>
      </c>
      <c r="T1143" s="12" t="s">
        <v>25</v>
      </c>
      <c r="U1143" s="13" t="s">
        <v>135</v>
      </c>
      <c r="V1143" s="13" t="s">
        <v>136</v>
      </c>
      <c r="W1143" t="s">
        <v>204</v>
      </c>
      <c r="X1143" s="16" t="str">
        <f t="shared" si="234"/>
        <v xml:space="preserve">Mediacom (Switzerland) - CHE - Volkswagen AG - 2016_Volkswagen_Tiguan_GewinnspielMobileVideo - </v>
      </c>
      <c r="Y1143" s="17" t="s">
        <v>410</v>
      </c>
      <c r="Z1143" s="16" t="str">
        <f t="shared" si="235"/>
        <v>Mediacom (Switzerland)</v>
      </c>
      <c r="AA1143" s="16" t="str">
        <f t="shared" si="236"/>
        <v>Mediacom (Switzerland) - CHE - Volkswagen AG</v>
      </c>
      <c r="AB1143" s="16" t="str">
        <f t="shared" si="237"/>
        <v>Xaxis TV_XAXIS-XT-ROLLS-I</v>
      </c>
      <c r="AC1143" s="16" t="str">
        <f>VLOOKUP($U1143,Sheet3!$A$1:$D$438,3,FALSE)</f>
        <v>04.04.2016</v>
      </c>
      <c r="AD1143" s="16" t="str">
        <f>VLOOKUP($U1143,Sheet3!$A$1:$D$438,4,FALSE)</f>
        <v>05.05.2016</v>
      </c>
      <c r="AE1143" s="20" t="str">
        <f t="shared" si="238"/>
        <v>Xaxis TV_XAXIS-XT-ROLLS-I_Mai 2016</v>
      </c>
      <c r="AF1143" s="20" t="s">
        <v>816</v>
      </c>
      <c r="AG1143" s="20" t="str">
        <f t="shared" si="239"/>
        <v>Xaxis TV</v>
      </c>
      <c r="AH1143" s="20" t="s">
        <v>420</v>
      </c>
      <c r="AI1143" s="21">
        <f t="shared" si="231"/>
        <v>29.008908685968823</v>
      </c>
      <c r="AJ1143" s="21">
        <f t="shared" si="232"/>
        <v>78.150000000000006</v>
      </c>
      <c r="AK1143" s="22">
        <f t="shared" si="233"/>
        <v>2694</v>
      </c>
      <c r="AL1143" s="20" t="s">
        <v>691</v>
      </c>
      <c r="AM1143" s="20">
        <f>$AJ1143*VLOOKUP($AL1143,Sheet2!$C$1:$D$66,2,FALSE)</f>
        <v>38.293500000000002</v>
      </c>
    </row>
    <row r="1144" spans="1:39" x14ac:dyDescent="0.25">
      <c r="A1144" s="1">
        <v>42527</v>
      </c>
      <c r="B1144" s="2">
        <v>18865</v>
      </c>
      <c r="C1144" s="3">
        <v>0</v>
      </c>
      <c r="D1144" s="4">
        <v>4</v>
      </c>
      <c r="E1144" s="5" t="s">
        <v>53</v>
      </c>
      <c r="F1144" s="6">
        <v>572.82000000000005</v>
      </c>
      <c r="G1144" s="7" t="s">
        <v>22</v>
      </c>
      <c r="H1144" s="8" t="s">
        <v>23</v>
      </c>
      <c r="I1144" s="9">
        <v>89.974000000000004</v>
      </c>
      <c r="J1144" s="6">
        <v>0</v>
      </c>
      <c r="K1144" s="6">
        <v>136.75</v>
      </c>
      <c r="L1144" s="6">
        <v>1709.5</v>
      </c>
      <c r="M1144" s="6">
        <v>1846.25</v>
      </c>
      <c r="N1144" s="10" t="s">
        <v>26</v>
      </c>
      <c r="O1144" s="10" t="s">
        <v>161</v>
      </c>
      <c r="P1144" s="11" t="s">
        <v>32</v>
      </c>
      <c r="Q1144" s="11" t="s">
        <v>52</v>
      </c>
      <c r="R1144" s="1">
        <v>42370</v>
      </c>
      <c r="S1144" s="1">
        <v>42593</v>
      </c>
      <c r="T1144" s="12" t="s">
        <v>25</v>
      </c>
      <c r="U1144" s="13" t="s">
        <v>394</v>
      </c>
      <c r="V1144" s="13" t="s">
        <v>136</v>
      </c>
      <c r="W1144" t="s">
        <v>204</v>
      </c>
      <c r="X1144" s="16" t="str">
        <f t="shared" si="234"/>
        <v xml:space="preserve">Mediacom (Switzerland) - CHE - Volkswagen AG - 2016_Tiguan_Launch - </v>
      </c>
      <c r="Y1144" s="17" t="s">
        <v>410</v>
      </c>
      <c r="Z1144" s="16" t="str">
        <f t="shared" si="235"/>
        <v>Mediacom (Switzerland)</v>
      </c>
      <c r="AA1144" s="16" t="str">
        <f t="shared" si="236"/>
        <v>Mediacom (Switzerland) - CHE - Volkswagen AG</v>
      </c>
      <c r="AB1144" s="16" t="str">
        <f t="shared" si="237"/>
        <v>Xaxis Premium_XAXIS-XP-HP-D</v>
      </c>
      <c r="AC1144" s="16" t="str">
        <f>VLOOKUP($U1144,Sheet3!$A$1:$D$438,3,FALSE)</f>
        <v>07.05.2016</v>
      </c>
      <c r="AD1144" s="16" t="str">
        <f>VLOOKUP($U1144,Sheet3!$A$1:$D$438,4,FALSE)</f>
        <v>04.06.2016</v>
      </c>
      <c r="AE1144" s="20" t="str">
        <f t="shared" si="238"/>
        <v>Xaxis Premium_XAXIS-XP-HP-D_Mai 2016</v>
      </c>
      <c r="AF1144" s="20" t="s">
        <v>415</v>
      </c>
      <c r="AG1144" s="20" t="str">
        <f t="shared" si="239"/>
        <v>Xaxis Premium</v>
      </c>
      <c r="AH1144" s="20" t="s">
        <v>420</v>
      </c>
      <c r="AI1144" s="21">
        <f t="shared" si="231"/>
        <v>18.999933314068507</v>
      </c>
      <c r="AJ1144" s="21">
        <f t="shared" si="232"/>
        <v>1709.5</v>
      </c>
      <c r="AK1144" s="22">
        <f t="shared" si="233"/>
        <v>89974</v>
      </c>
      <c r="AL1144" s="20" t="s">
        <v>686</v>
      </c>
      <c r="AM1144" s="20">
        <f>$AJ1144*VLOOKUP($AL1144,Sheet2!$C$1:$D$66,2,FALSE)</f>
        <v>735.95851490505004</v>
      </c>
    </row>
    <row r="1145" spans="1:39" x14ac:dyDescent="0.25">
      <c r="A1145" s="1">
        <v>42527</v>
      </c>
      <c r="B1145" s="2">
        <v>18865</v>
      </c>
      <c r="C1145" s="3">
        <v>0</v>
      </c>
      <c r="D1145" s="4">
        <v>6</v>
      </c>
      <c r="E1145" s="5" t="s">
        <v>53</v>
      </c>
      <c r="F1145" s="6">
        <v>491.12</v>
      </c>
      <c r="G1145" s="7" t="s">
        <v>22</v>
      </c>
      <c r="H1145" s="8" t="s">
        <v>23</v>
      </c>
      <c r="I1145" s="9">
        <v>77.141000000000005</v>
      </c>
      <c r="J1145" s="6">
        <v>0</v>
      </c>
      <c r="K1145" s="6">
        <v>141.94999999999999</v>
      </c>
      <c r="L1145" s="6">
        <v>1774.25</v>
      </c>
      <c r="M1145" s="6">
        <v>1916.2</v>
      </c>
      <c r="N1145" s="10" t="s">
        <v>26</v>
      </c>
      <c r="O1145" s="10" t="s">
        <v>161</v>
      </c>
      <c r="P1145" s="11" t="s">
        <v>32</v>
      </c>
      <c r="Q1145" s="11" t="s">
        <v>52</v>
      </c>
      <c r="R1145" s="1">
        <v>42370</v>
      </c>
      <c r="S1145" s="1">
        <v>42593</v>
      </c>
      <c r="T1145" s="12" t="s">
        <v>25</v>
      </c>
      <c r="U1145" s="13" t="s">
        <v>394</v>
      </c>
      <c r="V1145" s="13" t="s">
        <v>136</v>
      </c>
      <c r="W1145" t="s">
        <v>204</v>
      </c>
      <c r="X1145" s="16" t="str">
        <f t="shared" si="234"/>
        <v xml:space="preserve">Mediacom (Switzerland) - CHE - Volkswagen AG - 2016_Tiguan_Launch - </v>
      </c>
      <c r="Y1145" s="17" t="s">
        <v>410</v>
      </c>
      <c r="Z1145" s="16" t="str">
        <f t="shared" si="235"/>
        <v>Mediacom (Switzerland)</v>
      </c>
      <c r="AA1145" s="16" t="str">
        <f t="shared" si="236"/>
        <v>Mediacom (Switzerland) - CHE - Volkswagen AG</v>
      </c>
      <c r="AB1145" s="16" t="str">
        <f t="shared" si="237"/>
        <v>Xaxis Premium_XAXIS-XP-HP-D</v>
      </c>
      <c r="AC1145" s="16" t="str">
        <f>VLOOKUP($U1145,Sheet3!$A$1:$D$438,3,FALSE)</f>
        <v>07.05.2016</v>
      </c>
      <c r="AD1145" s="16" t="str">
        <f>VLOOKUP($U1145,Sheet3!$A$1:$D$438,4,FALSE)</f>
        <v>04.06.2016</v>
      </c>
      <c r="AE1145" s="20" t="str">
        <f t="shared" si="238"/>
        <v>Xaxis Premium_XAXIS-XP-HP-D_Mai 2016</v>
      </c>
      <c r="AF1145" s="20" t="s">
        <v>415</v>
      </c>
      <c r="AG1145" s="20" t="str">
        <f t="shared" si="239"/>
        <v>Xaxis Premium</v>
      </c>
      <c r="AH1145" s="20" t="s">
        <v>420</v>
      </c>
      <c r="AI1145" s="21">
        <f t="shared" si="231"/>
        <v>23.000090742925291</v>
      </c>
      <c r="AJ1145" s="21">
        <f t="shared" si="232"/>
        <v>1774.25</v>
      </c>
      <c r="AK1145" s="22">
        <f t="shared" si="233"/>
        <v>77141</v>
      </c>
      <c r="AL1145" s="20" t="s">
        <v>686</v>
      </c>
      <c r="AM1145" s="20">
        <f>$AJ1145*VLOOKUP($AL1145,Sheet2!$C$1:$D$66,2,FALSE)</f>
        <v>763.83410065532905</v>
      </c>
    </row>
    <row r="1146" spans="1:39" x14ac:dyDescent="0.25">
      <c r="A1146" s="1">
        <v>42527</v>
      </c>
      <c r="B1146" s="2">
        <v>18865</v>
      </c>
      <c r="C1146" s="3">
        <v>0</v>
      </c>
      <c r="D1146" s="4">
        <v>7</v>
      </c>
      <c r="E1146" s="5" t="s">
        <v>59</v>
      </c>
      <c r="F1146" s="6">
        <v>1213.28</v>
      </c>
      <c r="G1146" s="7" t="s">
        <v>22</v>
      </c>
      <c r="H1146" s="8" t="s">
        <v>23</v>
      </c>
      <c r="I1146" s="9">
        <v>209.779</v>
      </c>
      <c r="J1146" s="6">
        <v>0</v>
      </c>
      <c r="K1146" s="6">
        <v>318.85000000000002</v>
      </c>
      <c r="L1146" s="6">
        <v>3985.8</v>
      </c>
      <c r="M1146" s="6">
        <v>4304.6499999999996</v>
      </c>
      <c r="N1146" s="10" t="s">
        <v>26</v>
      </c>
      <c r="O1146" s="10" t="s">
        <v>161</v>
      </c>
      <c r="P1146" s="11" t="s">
        <v>32</v>
      </c>
      <c r="Q1146" s="11" t="s">
        <v>52</v>
      </c>
      <c r="R1146" s="1">
        <v>42370</v>
      </c>
      <c r="S1146" s="1">
        <v>42593</v>
      </c>
      <c r="T1146" s="12" t="s">
        <v>25</v>
      </c>
      <c r="U1146" s="13" t="s">
        <v>394</v>
      </c>
      <c r="V1146" s="13" t="s">
        <v>136</v>
      </c>
      <c r="W1146" t="s">
        <v>204</v>
      </c>
      <c r="X1146" s="16" t="str">
        <f t="shared" si="234"/>
        <v xml:space="preserve">Mediacom (Switzerland) - CHE - Volkswagen AG - 2016_Tiguan_Launch - </v>
      </c>
      <c r="Y1146" s="17" t="s">
        <v>410</v>
      </c>
      <c r="Z1146" s="16" t="str">
        <f t="shared" si="235"/>
        <v>Mediacom (Switzerland)</v>
      </c>
      <c r="AA1146" s="16" t="str">
        <f t="shared" si="236"/>
        <v>Mediacom (Switzerland) - CHE - Volkswagen AG</v>
      </c>
      <c r="AB1146" s="16" t="str">
        <f t="shared" si="237"/>
        <v>Xaxis Premium_XAXIS-XP-HP-F</v>
      </c>
      <c r="AC1146" s="16" t="str">
        <f>VLOOKUP($U1146,Sheet3!$A$1:$D$438,3,FALSE)</f>
        <v>07.05.2016</v>
      </c>
      <c r="AD1146" s="16" t="str">
        <f>VLOOKUP($U1146,Sheet3!$A$1:$D$438,4,FALSE)</f>
        <v>04.06.2016</v>
      </c>
      <c r="AE1146" s="20" t="str">
        <f t="shared" si="238"/>
        <v>Xaxis Premium_XAXIS-XP-HP-F_Mai 2016</v>
      </c>
      <c r="AF1146" s="20" t="s">
        <v>415</v>
      </c>
      <c r="AG1146" s="20" t="str">
        <f t="shared" si="239"/>
        <v>Xaxis Premium</v>
      </c>
      <c r="AH1146" s="20" t="s">
        <v>420</v>
      </c>
      <c r="AI1146" s="21">
        <f t="shared" si="231"/>
        <v>18.999995233078621</v>
      </c>
      <c r="AJ1146" s="21">
        <f t="shared" si="232"/>
        <v>3985.8</v>
      </c>
      <c r="AK1146" s="22">
        <f t="shared" si="233"/>
        <v>209779</v>
      </c>
      <c r="AL1146" s="20" t="s">
        <v>686</v>
      </c>
      <c r="AM1146" s="20">
        <f>$AJ1146*VLOOKUP($AL1146,Sheet2!$C$1:$D$66,2,FALSE)</f>
        <v>1715.9306514820407</v>
      </c>
    </row>
    <row r="1147" spans="1:39" x14ac:dyDescent="0.25">
      <c r="A1147" s="1">
        <v>42527</v>
      </c>
      <c r="B1147" s="2">
        <v>18865</v>
      </c>
      <c r="C1147" s="3">
        <v>0</v>
      </c>
      <c r="D1147" s="4">
        <v>8</v>
      </c>
      <c r="E1147" s="5" t="s">
        <v>59</v>
      </c>
      <c r="F1147" s="6">
        <v>459.63</v>
      </c>
      <c r="G1147" s="7" t="s">
        <v>22</v>
      </c>
      <c r="H1147" s="8" t="s">
        <v>23</v>
      </c>
      <c r="I1147" s="9">
        <v>79.471999999999994</v>
      </c>
      <c r="J1147" s="6">
        <v>0</v>
      </c>
      <c r="K1147" s="6">
        <v>146.25</v>
      </c>
      <c r="L1147" s="6">
        <v>1827.85</v>
      </c>
      <c r="M1147" s="6">
        <v>1974.1</v>
      </c>
      <c r="N1147" s="10" t="s">
        <v>26</v>
      </c>
      <c r="O1147" s="10" t="s">
        <v>161</v>
      </c>
      <c r="P1147" s="11" t="s">
        <v>32</v>
      </c>
      <c r="Q1147" s="11" t="s">
        <v>52</v>
      </c>
      <c r="R1147" s="1">
        <v>42370</v>
      </c>
      <c r="S1147" s="1">
        <v>42593</v>
      </c>
      <c r="T1147" s="12" t="s">
        <v>25</v>
      </c>
      <c r="U1147" s="13" t="s">
        <v>394</v>
      </c>
      <c r="V1147" s="13" t="s">
        <v>136</v>
      </c>
      <c r="W1147" t="s">
        <v>204</v>
      </c>
      <c r="X1147" s="16" t="str">
        <f t="shared" si="234"/>
        <v xml:space="preserve">Mediacom (Switzerland) - CHE - Volkswagen AG - 2016_Tiguan_Launch - </v>
      </c>
      <c r="Y1147" s="17" t="s">
        <v>410</v>
      </c>
      <c r="Z1147" s="16" t="str">
        <f t="shared" si="235"/>
        <v>Mediacom (Switzerland)</v>
      </c>
      <c r="AA1147" s="16" t="str">
        <f t="shared" si="236"/>
        <v>Mediacom (Switzerland) - CHE - Volkswagen AG</v>
      </c>
      <c r="AB1147" s="16" t="str">
        <f t="shared" si="237"/>
        <v>Xaxis Premium_XAXIS-XP-HP-F</v>
      </c>
      <c r="AC1147" s="16" t="str">
        <f>VLOOKUP($U1147,Sheet3!$A$1:$D$438,3,FALSE)</f>
        <v>07.05.2016</v>
      </c>
      <c r="AD1147" s="16" t="str">
        <f>VLOOKUP($U1147,Sheet3!$A$1:$D$438,4,FALSE)</f>
        <v>04.06.2016</v>
      </c>
      <c r="AE1147" s="20" t="str">
        <f t="shared" si="238"/>
        <v>Xaxis Premium_XAXIS-XP-HP-F_Mai 2016</v>
      </c>
      <c r="AF1147" s="20" t="s">
        <v>415</v>
      </c>
      <c r="AG1147" s="20" t="str">
        <f t="shared" si="239"/>
        <v>Xaxis Premium</v>
      </c>
      <c r="AH1147" s="20" t="s">
        <v>420</v>
      </c>
      <c r="AI1147" s="21">
        <f t="shared" si="231"/>
        <v>22.999924501711291</v>
      </c>
      <c r="AJ1147" s="21">
        <f t="shared" si="232"/>
        <v>1827.85</v>
      </c>
      <c r="AK1147" s="22">
        <f t="shared" si="233"/>
        <v>79472</v>
      </c>
      <c r="AL1147" s="20" t="s">
        <v>686</v>
      </c>
      <c r="AM1147" s="20">
        <f>$AJ1147*VLOOKUP($AL1147,Sheet2!$C$1:$D$66,2,FALSE)</f>
        <v>786.90948901386116</v>
      </c>
    </row>
    <row r="1148" spans="1:39" x14ac:dyDescent="0.25">
      <c r="A1148" s="1">
        <v>42527</v>
      </c>
      <c r="B1148" s="2">
        <v>18865</v>
      </c>
      <c r="C1148" s="3">
        <v>0</v>
      </c>
      <c r="D1148" s="4">
        <v>11</v>
      </c>
      <c r="E1148" s="5" t="s">
        <v>41</v>
      </c>
      <c r="F1148" s="6">
        <v>870.97</v>
      </c>
      <c r="G1148" s="7" t="s">
        <v>22</v>
      </c>
      <c r="H1148" s="8" t="s">
        <v>23</v>
      </c>
      <c r="I1148" s="9">
        <v>92.15</v>
      </c>
      <c r="J1148" s="6">
        <v>0</v>
      </c>
      <c r="K1148" s="6">
        <v>206.4</v>
      </c>
      <c r="L1148" s="6">
        <v>2580.1999999999998</v>
      </c>
      <c r="M1148" s="6">
        <v>2786.6</v>
      </c>
      <c r="N1148" s="10" t="s">
        <v>26</v>
      </c>
      <c r="O1148" s="10" t="s">
        <v>161</v>
      </c>
      <c r="P1148" s="11" t="s">
        <v>32</v>
      </c>
      <c r="Q1148" s="11" t="s">
        <v>37</v>
      </c>
      <c r="R1148" s="1">
        <v>42370</v>
      </c>
      <c r="S1148" s="1">
        <v>42593</v>
      </c>
      <c r="T1148" s="12" t="s">
        <v>25</v>
      </c>
      <c r="U1148" s="13" t="s">
        <v>394</v>
      </c>
      <c r="V1148" s="13" t="s">
        <v>136</v>
      </c>
      <c r="W1148" t="s">
        <v>204</v>
      </c>
      <c r="X1148" s="16" t="str">
        <f t="shared" si="234"/>
        <v xml:space="preserve">Mediacom (Switzerland) - CHE - Volkswagen AG - 2016_Tiguan_Launch - </v>
      </c>
      <c r="Y1148" s="17" t="s">
        <v>410</v>
      </c>
      <c r="Z1148" s="16" t="str">
        <f t="shared" si="235"/>
        <v>Mediacom (Switzerland)</v>
      </c>
      <c r="AA1148" s="16" t="str">
        <f t="shared" si="236"/>
        <v>Mediacom (Switzerland) - CHE - Volkswagen AG</v>
      </c>
      <c r="AB1148" s="16" t="str">
        <f t="shared" si="237"/>
        <v>Xaxis Mobile_XAXIS-XM-MRT-D</v>
      </c>
      <c r="AC1148" s="16" t="str">
        <f>VLOOKUP($U1148,Sheet3!$A$1:$D$438,3,FALSE)</f>
        <v>07.05.2016</v>
      </c>
      <c r="AD1148" s="16" t="str">
        <f>VLOOKUP($U1148,Sheet3!$A$1:$D$438,4,FALSE)</f>
        <v>04.06.2016</v>
      </c>
      <c r="AE1148" s="20" t="str">
        <f t="shared" si="238"/>
        <v>Xaxis Mobile_XAXIS-XM-MRT-D_Mai 2016</v>
      </c>
      <c r="AF1148" s="20" t="s">
        <v>416</v>
      </c>
      <c r="AG1148" s="20" t="str">
        <f t="shared" si="239"/>
        <v>Xaxis Mobile</v>
      </c>
      <c r="AH1148" s="20" t="s">
        <v>420</v>
      </c>
      <c r="AI1148" s="21">
        <f t="shared" si="231"/>
        <v>27.999999999999996</v>
      </c>
      <c r="AJ1148" s="21">
        <f t="shared" si="232"/>
        <v>2580.1999999999998</v>
      </c>
      <c r="AK1148" s="22">
        <f t="shared" si="233"/>
        <v>92150</v>
      </c>
      <c r="AL1148" s="20" t="s">
        <v>689</v>
      </c>
      <c r="AM1148" s="20">
        <f>$AJ1148*VLOOKUP($AL1148,Sheet2!$C$1:$D$66,2,FALSE)</f>
        <v>799.86199999999997</v>
      </c>
    </row>
    <row r="1149" spans="1:39" x14ac:dyDescent="0.25">
      <c r="A1149" s="1">
        <v>42527</v>
      </c>
      <c r="B1149" s="2">
        <v>18865</v>
      </c>
      <c r="C1149" s="3">
        <v>0</v>
      </c>
      <c r="D1149" s="4">
        <v>12</v>
      </c>
      <c r="E1149" s="5" t="s">
        <v>45</v>
      </c>
      <c r="F1149" s="6">
        <v>85.74</v>
      </c>
      <c r="G1149" s="7" t="s">
        <v>22</v>
      </c>
      <c r="H1149" s="8" t="s">
        <v>23</v>
      </c>
      <c r="I1149" s="9">
        <v>22.216000000000001</v>
      </c>
      <c r="J1149" s="6">
        <v>0</v>
      </c>
      <c r="K1149" s="6">
        <v>49.75</v>
      </c>
      <c r="L1149" s="6">
        <v>622.04999999999995</v>
      </c>
      <c r="M1149" s="6">
        <v>671.8</v>
      </c>
      <c r="N1149" s="10" t="s">
        <v>26</v>
      </c>
      <c r="O1149" s="10" t="s">
        <v>161</v>
      </c>
      <c r="P1149" s="11" t="s">
        <v>32</v>
      </c>
      <c r="Q1149" s="11" t="s">
        <v>37</v>
      </c>
      <c r="R1149" s="1">
        <v>42370</v>
      </c>
      <c r="S1149" s="1">
        <v>42593</v>
      </c>
      <c r="T1149" s="12" t="s">
        <v>25</v>
      </c>
      <c r="U1149" s="13" t="s">
        <v>394</v>
      </c>
      <c r="V1149" s="13" t="s">
        <v>136</v>
      </c>
      <c r="W1149" t="s">
        <v>204</v>
      </c>
      <c r="X1149" s="16" t="str">
        <f t="shared" si="234"/>
        <v xml:space="preserve">Mediacom (Switzerland) - CHE - Volkswagen AG - 2016_Tiguan_Launch - </v>
      </c>
      <c r="Y1149" s="17" t="s">
        <v>410</v>
      </c>
      <c r="Z1149" s="16" t="str">
        <f t="shared" si="235"/>
        <v>Mediacom (Switzerland)</v>
      </c>
      <c r="AA1149" s="16" t="str">
        <f t="shared" si="236"/>
        <v>Mediacom (Switzerland) - CHE - Volkswagen AG</v>
      </c>
      <c r="AB1149" s="16" t="str">
        <f t="shared" si="237"/>
        <v>Xaxis Mobile_XAXIS-XM-MRT-F</v>
      </c>
      <c r="AC1149" s="16" t="str">
        <f>VLOOKUP($U1149,Sheet3!$A$1:$D$438,3,FALSE)</f>
        <v>07.05.2016</v>
      </c>
      <c r="AD1149" s="16" t="str">
        <f>VLOOKUP($U1149,Sheet3!$A$1:$D$438,4,FALSE)</f>
        <v>04.06.2016</v>
      </c>
      <c r="AE1149" s="20" t="str">
        <f t="shared" si="238"/>
        <v>Xaxis Mobile_XAXIS-XM-MRT-F_Mai 2016</v>
      </c>
      <c r="AF1149" s="20" t="s">
        <v>416</v>
      </c>
      <c r="AG1149" s="20" t="str">
        <f t="shared" si="239"/>
        <v>Xaxis Mobile</v>
      </c>
      <c r="AH1149" s="20" t="s">
        <v>420</v>
      </c>
      <c r="AI1149" s="21">
        <f t="shared" si="231"/>
        <v>28.000090025207058</v>
      </c>
      <c r="AJ1149" s="21">
        <f t="shared" si="232"/>
        <v>622.04999999999995</v>
      </c>
      <c r="AK1149" s="22">
        <f t="shared" si="233"/>
        <v>22216</v>
      </c>
      <c r="AL1149" s="20" t="s">
        <v>689</v>
      </c>
      <c r="AM1149" s="20">
        <f>$AJ1149*VLOOKUP($AL1149,Sheet2!$C$1:$D$66,2,FALSE)</f>
        <v>192.8355</v>
      </c>
    </row>
    <row r="1150" spans="1:39" x14ac:dyDescent="0.25">
      <c r="A1150" s="1">
        <v>42527</v>
      </c>
      <c r="B1150" s="2">
        <v>18865</v>
      </c>
      <c r="C1150" s="3">
        <v>0</v>
      </c>
      <c r="D1150" s="4">
        <v>1</v>
      </c>
      <c r="E1150" s="5" t="s">
        <v>72</v>
      </c>
      <c r="F1150" s="6">
        <v>5775.04</v>
      </c>
      <c r="G1150" s="7" t="s">
        <v>22</v>
      </c>
      <c r="H1150" s="8" t="s">
        <v>23</v>
      </c>
      <c r="I1150" s="9">
        <v>341.61700000000002</v>
      </c>
      <c r="J1150" s="6">
        <v>0</v>
      </c>
      <c r="K1150" s="6">
        <v>792.55</v>
      </c>
      <c r="L1150" s="6">
        <v>9906.9</v>
      </c>
      <c r="M1150" s="6">
        <v>10699.45</v>
      </c>
      <c r="N1150" s="10" t="s">
        <v>26</v>
      </c>
      <c r="O1150" s="10" t="s">
        <v>161</v>
      </c>
      <c r="P1150" s="11" t="s">
        <v>32</v>
      </c>
      <c r="Q1150" s="11" t="s">
        <v>73</v>
      </c>
      <c r="R1150" s="1">
        <v>42370</v>
      </c>
      <c r="S1150" s="1">
        <v>42593</v>
      </c>
      <c r="T1150" s="12" t="s">
        <v>25</v>
      </c>
      <c r="U1150" s="13" t="s">
        <v>394</v>
      </c>
      <c r="V1150" s="13" t="s">
        <v>136</v>
      </c>
      <c r="W1150" t="s">
        <v>204</v>
      </c>
      <c r="X1150" s="16" t="str">
        <f t="shared" si="234"/>
        <v xml:space="preserve">Mediacom (Switzerland) - CHE - Volkswagen AG - 2016_Tiguan_Launch - </v>
      </c>
      <c r="Y1150" s="17" t="s">
        <v>410</v>
      </c>
      <c r="Z1150" s="16" t="str">
        <f t="shared" si="235"/>
        <v>Mediacom (Switzerland)</v>
      </c>
      <c r="AA1150" s="16" t="str">
        <f t="shared" si="236"/>
        <v>Mediacom (Switzerland) - CHE - Volkswagen AG</v>
      </c>
      <c r="AB1150" s="16" t="str">
        <f t="shared" si="237"/>
        <v>Xaxis TV_XAXIS-XT-ROLLS-D</v>
      </c>
      <c r="AC1150" s="16" t="str">
        <f>VLOOKUP($U1150,Sheet3!$A$1:$D$438,3,FALSE)</f>
        <v>07.05.2016</v>
      </c>
      <c r="AD1150" s="16" t="str">
        <f>VLOOKUP($U1150,Sheet3!$A$1:$D$438,4,FALSE)</f>
        <v>04.06.2016</v>
      </c>
      <c r="AE1150" s="20" t="str">
        <f t="shared" si="238"/>
        <v>Xaxis TV_XAXIS-XT-ROLLS-D_Mai 2016</v>
      </c>
      <c r="AF1150" s="20" t="s">
        <v>816</v>
      </c>
      <c r="AG1150" s="20" t="str">
        <f t="shared" si="239"/>
        <v>Xaxis TV</v>
      </c>
      <c r="AH1150" s="20" t="s">
        <v>420</v>
      </c>
      <c r="AI1150" s="21">
        <f t="shared" si="231"/>
        <v>29.000020490783537</v>
      </c>
      <c r="AJ1150" s="21">
        <f t="shared" si="232"/>
        <v>9906.9</v>
      </c>
      <c r="AK1150" s="22">
        <f t="shared" si="233"/>
        <v>341617</v>
      </c>
      <c r="AL1150" s="20" t="s">
        <v>691</v>
      </c>
      <c r="AM1150" s="20">
        <f>$AJ1150*VLOOKUP($AL1150,Sheet2!$C$1:$D$66,2,FALSE)</f>
        <v>4854.3809999999994</v>
      </c>
    </row>
    <row r="1151" spans="1:39" x14ac:dyDescent="0.25">
      <c r="A1151" s="1">
        <v>42527</v>
      </c>
      <c r="B1151" s="2">
        <v>18865</v>
      </c>
      <c r="C1151" s="3">
        <v>0</v>
      </c>
      <c r="D1151" s="4">
        <v>9</v>
      </c>
      <c r="E1151" s="5" t="s">
        <v>72</v>
      </c>
      <c r="F1151" s="6">
        <v>1623.45</v>
      </c>
      <c r="G1151" s="7" t="s">
        <v>22</v>
      </c>
      <c r="H1151" s="8" t="s">
        <v>23</v>
      </c>
      <c r="I1151" s="9">
        <v>96.034000000000006</v>
      </c>
      <c r="J1151" s="6">
        <v>0</v>
      </c>
      <c r="K1151" s="6">
        <v>238.15</v>
      </c>
      <c r="L1151" s="6">
        <v>2977.05</v>
      </c>
      <c r="M1151" s="6">
        <v>3215.2</v>
      </c>
      <c r="N1151" s="10" t="s">
        <v>26</v>
      </c>
      <c r="O1151" s="10" t="s">
        <v>161</v>
      </c>
      <c r="P1151" s="11" t="s">
        <v>32</v>
      </c>
      <c r="Q1151" s="11" t="s">
        <v>73</v>
      </c>
      <c r="R1151" s="1">
        <v>42370</v>
      </c>
      <c r="S1151" s="1">
        <v>42593</v>
      </c>
      <c r="T1151" s="12" t="s">
        <v>25</v>
      </c>
      <c r="U1151" s="13" t="s">
        <v>394</v>
      </c>
      <c r="V1151" s="13" t="s">
        <v>136</v>
      </c>
      <c r="W1151" t="s">
        <v>204</v>
      </c>
      <c r="X1151" s="16" t="str">
        <f t="shared" si="234"/>
        <v xml:space="preserve">Mediacom (Switzerland) - CHE - Volkswagen AG - 2016_Tiguan_Launch - </v>
      </c>
      <c r="Y1151" s="17" t="s">
        <v>410</v>
      </c>
      <c r="Z1151" s="16" t="str">
        <f t="shared" si="235"/>
        <v>Mediacom (Switzerland)</v>
      </c>
      <c r="AA1151" s="16" t="str">
        <f t="shared" si="236"/>
        <v>Mediacom (Switzerland) - CHE - Volkswagen AG</v>
      </c>
      <c r="AB1151" s="16" t="str">
        <f t="shared" si="237"/>
        <v>Xaxis TV_XAXIS-XT-ROLLS-D</v>
      </c>
      <c r="AC1151" s="16" t="str">
        <f>VLOOKUP($U1151,Sheet3!$A$1:$D$438,3,FALSE)</f>
        <v>07.05.2016</v>
      </c>
      <c r="AD1151" s="16" t="str">
        <f>VLOOKUP($U1151,Sheet3!$A$1:$D$438,4,FALSE)</f>
        <v>04.06.2016</v>
      </c>
      <c r="AE1151" s="20" t="str">
        <f t="shared" si="238"/>
        <v>Xaxis TV_XAXIS-XT-ROLLS-D_Mai 2016</v>
      </c>
      <c r="AF1151" s="20" t="s">
        <v>816</v>
      </c>
      <c r="AG1151" s="20" t="str">
        <f t="shared" si="239"/>
        <v>Xaxis TV</v>
      </c>
      <c r="AH1151" s="20" t="s">
        <v>420</v>
      </c>
      <c r="AI1151" s="21">
        <f t="shared" si="231"/>
        <v>30.999958348085055</v>
      </c>
      <c r="AJ1151" s="21">
        <f t="shared" si="232"/>
        <v>2977.05</v>
      </c>
      <c r="AK1151" s="22">
        <f t="shared" si="233"/>
        <v>96034</v>
      </c>
      <c r="AL1151" s="20" t="s">
        <v>691</v>
      </c>
      <c r="AM1151" s="20">
        <f>$AJ1151*VLOOKUP($AL1151,Sheet2!$C$1:$D$66,2,FALSE)</f>
        <v>1458.7545</v>
      </c>
    </row>
    <row r="1152" spans="1:39" x14ac:dyDescent="0.25">
      <c r="A1152" s="1">
        <v>42527</v>
      </c>
      <c r="B1152" s="2">
        <v>18865</v>
      </c>
      <c r="C1152" s="3">
        <v>0</v>
      </c>
      <c r="D1152" s="4">
        <v>2</v>
      </c>
      <c r="E1152" s="5" t="s">
        <v>76</v>
      </c>
      <c r="F1152" s="6">
        <v>2032.76</v>
      </c>
      <c r="G1152" s="7" t="s">
        <v>22</v>
      </c>
      <c r="H1152" s="8" t="s">
        <v>23</v>
      </c>
      <c r="I1152" s="9">
        <v>125.655</v>
      </c>
      <c r="J1152" s="6">
        <v>0</v>
      </c>
      <c r="K1152" s="6">
        <v>291.5</v>
      </c>
      <c r="L1152" s="6">
        <v>3644</v>
      </c>
      <c r="M1152" s="6">
        <v>3935.5</v>
      </c>
      <c r="N1152" s="10" t="s">
        <v>26</v>
      </c>
      <c r="O1152" s="10" t="s">
        <v>161</v>
      </c>
      <c r="P1152" s="11" t="s">
        <v>32</v>
      </c>
      <c r="Q1152" s="11" t="s">
        <v>73</v>
      </c>
      <c r="R1152" s="1">
        <v>42370</v>
      </c>
      <c r="S1152" s="1">
        <v>42593</v>
      </c>
      <c r="T1152" s="12" t="s">
        <v>25</v>
      </c>
      <c r="U1152" s="13" t="s">
        <v>394</v>
      </c>
      <c r="V1152" s="13" t="s">
        <v>136</v>
      </c>
      <c r="W1152" t="s">
        <v>204</v>
      </c>
      <c r="X1152" s="16" t="str">
        <f t="shared" si="234"/>
        <v xml:space="preserve">Mediacom (Switzerland) - CHE - Volkswagen AG - 2016_Tiguan_Launch - </v>
      </c>
      <c r="Y1152" s="17" t="s">
        <v>410</v>
      </c>
      <c r="Z1152" s="16" t="str">
        <f t="shared" si="235"/>
        <v>Mediacom (Switzerland)</v>
      </c>
      <c r="AA1152" s="16" t="str">
        <f t="shared" si="236"/>
        <v>Mediacom (Switzerland) - CHE - Volkswagen AG</v>
      </c>
      <c r="AB1152" s="16" t="str">
        <f t="shared" si="237"/>
        <v>Xaxis TV_XAXIS-XT-ROLLS-F</v>
      </c>
      <c r="AC1152" s="16" t="str">
        <f>VLOOKUP($U1152,Sheet3!$A$1:$D$438,3,FALSE)</f>
        <v>07.05.2016</v>
      </c>
      <c r="AD1152" s="16" t="str">
        <f>VLOOKUP($U1152,Sheet3!$A$1:$D$438,4,FALSE)</f>
        <v>04.06.2016</v>
      </c>
      <c r="AE1152" s="20" t="str">
        <f t="shared" si="238"/>
        <v>Xaxis TV_XAXIS-XT-ROLLS-F_Mai 2016</v>
      </c>
      <c r="AF1152" s="20" t="s">
        <v>816</v>
      </c>
      <c r="AG1152" s="20" t="str">
        <f t="shared" si="239"/>
        <v>Xaxis TV</v>
      </c>
      <c r="AH1152" s="20" t="s">
        <v>420</v>
      </c>
      <c r="AI1152" s="21">
        <f t="shared" si="231"/>
        <v>29.000039791492579</v>
      </c>
      <c r="AJ1152" s="21">
        <f t="shared" si="232"/>
        <v>3644</v>
      </c>
      <c r="AK1152" s="22">
        <f t="shared" si="233"/>
        <v>125655</v>
      </c>
      <c r="AL1152" s="20" t="s">
        <v>691</v>
      </c>
      <c r="AM1152" s="20">
        <f>$AJ1152*VLOOKUP($AL1152,Sheet2!$C$1:$D$66,2,FALSE)</f>
        <v>1785.56</v>
      </c>
    </row>
    <row r="1153" spans="1:39" x14ac:dyDescent="0.25">
      <c r="A1153" s="1">
        <v>42527</v>
      </c>
      <c r="B1153" s="2">
        <v>18865</v>
      </c>
      <c r="C1153" s="3">
        <v>0</v>
      </c>
      <c r="D1153" s="4">
        <v>10</v>
      </c>
      <c r="E1153" s="5" t="s">
        <v>76</v>
      </c>
      <c r="F1153" s="6">
        <v>267.77</v>
      </c>
      <c r="G1153" s="7" t="s">
        <v>22</v>
      </c>
      <c r="H1153" s="8" t="s">
        <v>23</v>
      </c>
      <c r="I1153" s="9">
        <v>16.552</v>
      </c>
      <c r="J1153" s="6">
        <v>0</v>
      </c>
      <c r="K1153" s="6">
        <v>41.05</v>
      </c>
      <c r="L1153" s="6">
        <v>513.1</v>
      </c>
      <c r="M1153" s="6">
        <v>554.15</v>
      </c>
      <c r="N1153" s="10" t="s">
        <v>26</v>
      </c>
      <c r="O1153" s="10" t="s">
        <v>161</v>
      </c>
      <c r="P1153" s="11" t="s">
        <v>32</v>
      </c>
      <c r="Q1153" s="11" t="s">
        <v>73</v>
      </c>
      <c r="R1153" s="1">
        <v>42370</v>
      </c>
      <c r="S1153" s="1">
        <v>42593</v>
      </c>
      <c r="T1153" s="12" t="s">
        <v>25</v>
      </c>
      <c r="U1153" s="13" t="s">
        <v>394</v>
      </c>
      <c r="V1153" s="13" t="s">
        <v>136</v>
      </c>
      <c r="W1153" t="s">
        <v>204</v>
      </c>
      <c r="X1153" s="16" t="str">
        <f t="shared" si="234"/>
        <v xml:space="preserve">Mediacom (Switzerland) - CHE - Volkswagen AG - 2016_Tiguan_Launch - </v>
      </c>
      <c r="Y1153" s="17" t="s">
        <v>410</v>
      </c>
      <c r="Z1153" s="16" t="str">
        <f t="shared" si="235"/>
        <v>Mediacom (Switzerland)</v>
      </c>
      <c r="AA1153" s="16" t="str">
        <f t="shared" si="236"/>
        <v>Mediacom (Switzerland) - CHE - Volkswagen AG</v>
      </c>
      <c r="AB1153" s="16" t="str">
        <f t="shared" si="237"/>
        <v>Xaxis TV_XAXIS-XT-ROLLS-F</v>
      </c>
      <c r="AC1153" s="16" t="str">
        <f>VLOOKUP($U1153,Sheet3!$A$1:$D$438,3,FALSE)</f>
        <v>07.05.2016</v>
      </c>
      <c r="AD1153" s="16" t="str">
        <f>VLOOKUP($U1153,Sheet3!$A$1:$D$438,4,FALSE)</f>
        <v>04.06.2016</v>
      </c>
      <c r="AE1153" s="20" t="str">
        <f t="shared" si="238"/>
        <v>Xaxis TV_XAXIS-XT-ROLLS-F_Mai 2016</v>
      </c>
      <c r="AF1153" s="20" t="s">
        <v>816</v>
      </c>
      <c r="AG1153" s="20" t="str">
        <f t="shared" si="239"/>
        <v>Xaxis TV</v>
      </c>
      <c r="AH1153" s="20" t="s">
        <v>420</v>
      </c>
      <c r="AI1153" s="21">
        <f t="shared" si="231"/>
        <v>30.999275012083132</v>
      </c>
      <c r="AJ1153" s="21">
        <f t="shared" si="232"/>
        <v>513.1</v>
      </c>
      <c r="AK1153" s="22">
        <f t="shared" si="233"/>
        <v>16552</v>
      </c>
      <c r="AL1153" s="20" t="s">
        <v>691</v>
      </c>
      <c r="AM1153" s="20">
        <f>$AJ1153*VLOOKUP($AL1153,Sheet2!$C$1:$D$66,2,FALSE)</f>
        <v>251.41900000000001</v>
      </c>
    </row>
    <row r="1154" spans="1:39" x14ac:dyDescent="0.25">
      <c r="A1154" s="1">
        <v>42527</v>
      </c>
      <c r="B1154" s="2">
        <v>18865</v>
      </c>
      <c r="C1154" s="3">
        <v>0</v>
      </c>
      <c r="D1154" s="4">
        <v>3</v>
      </c>
      <c r="E1154" s="5" t="s">
        <v>77</v>
      </c>
      <c r="F1154" s="6">
        <v>452.06</v>
      </c>
      <c r="G1154" s="7" t="s">
        <v>22</v>
      </c>
      <c r="H1154" s="8" t="s">
        <v>23</v>
      </c>
      <c r="I1154" s="9">
        <v>27.692</v>
      </c>
      <c r="J1154" s="6">
        <v>0</v>
      </c>
      <c r="K1154" s="6">
        <v>64.25</v>
      </c>
      <c r="L1154" s="6">
        <v>803.05</v>
      </c>
      <c r="M1154" s="6">
        <v>867.3</v>
      </c>
      <c r="N1154" s="10" t="s">
        <v>26</v>
      </c>
      <c r="O1154" s="10" t="s">
        <v>161</v>
      </c>
      <c r="P1154" s="11" t="s">
        <v>32</v>
      </c>
      <c r="Q1154" s="11" t="s">
        <v>73</v>
      </c>
      <c r="R1154" s="1">
        <v>42370</v>
      </c>
      <c r="S1154" s="1">
        <v>42593</v>
      </c>
      <c r="T1154" s="12" t="s">
        <v>25</v>
      </c>
      <c r="U1154" s="13" t="s">
        <v>394</v>
      </c>
      <c r="V1154" s="13" t="s">
        <v>136</v>
      </c>
      <c r="W1154" t="s">
        <v>204</v>
      </c>
      <c r="X1154" s="16" t="str">
        <f t="shared" si="234"/>
        <v xml:space="preserve">Mediacom (Switzerland) - CHE - Volkswagen AG - 2016_Tiguan_Launch - </v>
      </c>
      <c r="Y1154" s="17" t="s">
        <v>410</v>
      </c>
      <c r="Z1154" s="16" t="str">
        <f t="shared" si="235"/>
        <v>Mediacom (Switzerland)</v>
      </c>
      <c r="AA1154" s="16" t="str">
        <f t="shared" si="236"/>
        <v>Mediacom (Switzerland) - CHE - Volkswagen AG</v>
      </c>
      <c r="AB1154" s="16" t="str">
        <f t="shared" si="237"/>
        <v>Xaxis TV_XAXIS-XT-ROLLS-I</v>
      </c>
      <c r="AC1154" s="16" t="str">
        <f>VLOOKUP($U1154,Sheet3!$A$1:$D$438,3,FALSE)</f>
        <v>07.05.2016</v>
      </c>
      <c r="AD1154" s="16" t="str">
        <f>VLOOKUP($U1154,Sheet3!$A$1:$D$438,4,FALSE)</f>
        <v>04.06.2016</v>
      </c>
      <c r="AE1154" s="20" t="str">
        <f t="shared" si="238"/>
        <v>Xaxis TV_XAXIS-XT-ROLLS-I_Mai 2016</v>
      </c>
      <c r="AF1154" s="20" t="s">
        <v>816</v>
      </c>
      <c r="AG1154" s="20" t="str">
        <f t="shared" si="239"/>
        <v>Xaxis TV</v>
      </c>
      <c r="AH1154" s="20" t="s">
        <v>420</v>
      </c>
      <c r="AI1154" s="21">
        <f t="shared" si="231"/>
        <v>28.999349992777699</v>
      </c>
      <c r="AJ1154" s="21">
        <f t="shared" si="232"/>
        <v>803.05</v>
      </c>
      <c r="AK1154" s="22">
        <f t="shared" si="233"/>
        <v>27692</v>
      </c>
      <c r="AL1154" s="20" t="s">
        <v>691</v>
      </c>
      <c r="AM1154" s="20">
        <f>$AJ1154*VLOOKUP($AL1154,Sheet2!$C$1:$D$66,2,FALSE)</f>
        <v>393.49449999999996</v>
      </c>
    </row>
    <row r="1155" spans="1:39" x14ac:dyDescent="0.25">
      <c r="A1155" s="1">
        <v>42527</v>
      </c>
      <c r="B1155" s="2">
        <v>18869</v>
      </c>
      <c r="C1155" s="3">
        <v>0</v>
      </c>
      <c r="D1155" s="4">
        <v>1</v>
      </c>
      <c r="E1155" s="5" t="s">
        <v>72</v>
      </c>
      <c r="F1155" s="6">
        <v>2125.06</v>
      </c>
      <c r="G1155" s="7" t="s">
        <v>22</v>
      </c>
      <c r="H1155" s="8" t="s">
        <v>23</v>
      </c>
      <c r="I1155" s="9">
        <v>125.706</v>
      </c>
      <c r="J1155" s="6">
        <v>0</v>
      </c>
      <c r="K1155" s="6">
        <v>331.85</v>
      </c>
      <c r="L1155" s="6">
        <v>4148.3</v>
      </c>
      <c r="M1155" s="6">
        <v>4480.1499999999996</v>
      </c>
      <c r="N1155" s="10" t="s">
        <v>97</v>
      </c>
      <c r="O1155" s="10" t="s">
        <v>161</v>
      </c>
      <c r="P1155" s="11" t="s">
        <v>32</v>
      </c>
      <c r="Q1155" s="11" t="s">
        <v>73</v>
      </c>
      <c r="R1155" s="1">
        <v>42370</v>
      </c>
      <c r="S1155" s="1">
        <v>42593</v>
      </c>
      <c r="T1155" s="12" t="s">
        <v>25</v>
      </c>
      <c r="U1155" s="13" t="s">
        <v>400</v>
      </c>
      <c r="V1155" s="13" t="s">
        <v>136</v>
      </c>
      <c r="W1155" t="s">
        <v>205</v>
      </c>
      <c r="X1155" s="16" t="str">
        <f t="shared" si="234"/>
        <v xml:space="preserve">Mediacom (Switzerland) - CHE - Volkswagen Nutzfahrzeuge - 2016_Caddy_Commerce - </v>
      </c>
      <c r="Y1155" s="17" t="s">
        <v>410</v>
      </c>
      <c r="Z1155" s="16" t="str">
        <f t="shared" si="235"/>
        <v>Mediacom (Switzerland)</v>
      </c>
      <c r="AA1155" s="16" t="str">
        <f t="shared" si="236"/>
        <v>Mediacom (Switzerland) - CHE - Volkswagen Nutzfahrzeuge</v>
      </c>
      <c r="AB1155" s="16" t="str">
        <f t="shared" si="237"/>
        <v>Xaxis TV_XAXIS-XT-ROLLS-D</v>
      </c>
      <c r="AC1155" s="16" t="str">
        <f>VLOOKUP($U1155,Sheet3!$A$1:$D$438,3,FALSE)</f>
        <v>04.04.2016</v>
      </c>
      <c r="AD1155" s="16" t="str">
        <f>VLOOKUP($U1155,Sheet3!$A$1:$D$438,4,FALSE)</f>
        <v>15.05.2016</v>
      </c>
      <c r="AE1155" s="20" t="str">
        <f t="shared" si="238"/>
        <v>Xaxis TV_XAXIS-XT-ROLLS-D_Mai 2016</v>
      </c>
      <c r="AF1155" s="20" t="s">
        <v>816</v>
      </c>
      <c r="AG1155" s="20" t="str">
        <f t="shared" si="239"/>
        <v>Xaxis TV</v>
      </c>
      <c r="AH1155" s="20" t="s">
        <v>420</v>
      </c>
      <c r="AI1155" s="21">
        <f t="shared" si="231"/>
        <v>33.000015910139531</v>
      </c>
      <c r="AJ1155" s="21">
        <f t="shared" si="232"/>
        <v>4148.3</v>
      </c>
      <c r="AK1155" s="22">
        <f t="shared" si="233"/>
        <v>125706</v>
      </c>
      <c r="AL1155" s="20" t="s">
        <v>691</v>
      </c>
      <c r="AM1155" s="20">
        <f>$AJ1155*VLOOKUP($AL1155,Sheet2!$C$1:$D$66,2,FALSE)</f>
        <v>2032.6670000000001</v>
      </c>
    </row>
    <row r="1156" spans="1:39" x14ac:dyDescent="0.25">
      <c r="A1156" s="1">
        <v>42527</v>
      </c>
      <c r="B1156" s="2">
        <v>18869</v>
      </c>
      <c r="C1156" s="3">
        <v>0</v>
      </c>
      <c r="D1156" s="4">
        <v>2</v>
      </c>
      <c r="E1156" s="5" t="s">
        <v>76</v>
      </c>
      <c r="F1156" s="6">
        <v>399.76</v>
      </c>
      <c r="G1156" s="7" t="s">
        <v>22</v>
      </c>
      <c r="H1156" s="8" t="s">
        <v>23</v>
      </c>
      <c r="I1156" s="9">
        <v>24.710999999999999</v>
      </c>
      <c r="J1156" s="6">
        <v>0</v>
      </c>
      <c r="K1156" s="6">
        <v>65.25</v>
      </c>
      <c r="L1156" s="6">
        <v>815.45</v>
      </c>
      <c r="M1156" s="6">
        <v>880.7</v>
      </c>
      <c r="N1156" s="10" t="s">
        <v>97</v>
      </c>
      <c r="O1156" s="10" t="s">
        <v>161</v>
      </c>
      <c r="P1156" s="11" t="s">
        <v>32</v>
      </c>
      <c r="Q1156" s="11" t="s">
        <v>73</v>
      </c>
      <c r="R1156" s="1">
        <v>42370</v>
      </c>
      <c r="S1156" s="1">
        <v>42593</v>
      </c>
      <c r="T1156" s="12" t="s">
        <v>25</v>
      </c>
      <c r="U1156" s="13" t="s">
        <v>400</v>
      </c>
      <c r="V1156" s="13" t="s">
        <v>136</v>
      </c>
      <c r="W1156" t="s">
        <v>205</v>
      </c>
      <c r="X1156" s="16" t="str">
        <f t="shared" si="234"/>
        <v xml:space="preserve">Mediacom (Switzerland) - CHE - Volkswagen Nutzfahrzeuge - 2016_Caddy_Commerce - </v>
      </c>
      <c r="Y1156" s="17" t="s">
        <v>410</v>
      </c>
      <c r="Z1156" s="16" t="str">
        <f t="shared" si="235"/>
        <v>Mediacom (Switzerland)</v>
      </c>
      <c r="AA1156" s="16" t="str">
        <f t="shared" si="236"/>
        <v>Mediacom (Switzerland) - CHE - Volkswagen Nutzfahrzeuge</v>
      </c>
      <c r="AB1156" s="16" t="str">
        <f t="shared" si="237"/>
        <v>Xaxis TV_XAXIS-XT-ROLLS-F</v>
      </c>
      <c r="AC1156" s="16" t="str">
        <f>VLOOKUP($U1156,Sheet3!$A$1:$D$438,3,FALSE)</f>
        <v>04.04.2016</v>
      </c>
      <c r="AD1156" s="16" t="str">
        <f>VLOOKUP($U1156,Sheet3!$A$1:$D$438,4,FALSE)</f>
        <v>15.05.2016</v>
      </c>
      <c r="AE1156" s="20" t="str">
        <f t="shared" si="238"/>
        <v>Xaxis TV_XAXIS-XT-ROLLS-F_Mai 2016</v>
      </c>
      <c r="AF1156" s="20" t="s">
        <v>816</v>
      </c>
      <c r="AG1156" s="20" t="str">
        <f t="shared" si="239"/>
        <v>Xaxis TV</v>
      </c>
      <c r="AH1156" s="20" t="s">
        <v>420</v>
      </c>
      <c r="AI1156" s="21">
        <f t="shared" si="231"/>
        <v>32.999473918497834</v>
      </c>
      <c r="AJ1156" s="21">
        <f t="shared" si="232"/>
        <v>815.45</v>
      </c>
      <c r="AK1156" s="22">
        <f t="shared" si="233"/>
        <v>24711</v>
      </c>
      <c r="AL1156" s="20" t="s">
        <v>691</v>
      </c>
      <c r="AM1156" s="20">
        <f>$AJ1156*VLOOKUP($AL1156,Sheet2!$C$1:$D$66,2,FALSE)</f>
        <v>399.57050000000004</v>
      </c>
    </row>
    <row r="1157" spans="1:39" x14ac:dyDescent="0.25">
      <c r="A1157" s="1">
        <v>42527</v>
      </c>
      <c r="B1157" s="2">
        <v>18947</v>
      </c>
      <c r="C1157" s="3">
        <v>0</v>
      </c>
      <c r="D1157" s="4">
        <v>1</v>
      </c>
      <c r="E1157" s="5" t="s">
        <v>72</v>
      </c>
      <c r="F1157" s="6">
        <v>78.319999999999993</v>
      </c>
      <c r="G1157" s="7" t="s">
        <v>22</v>
      </c>
      <c r="H1157" s="8" t="s">
        <v>23</v>
      </c>
      <c r="I1157" s="9">
        <v>4.633</v>
      </c>
      <c r="J1157" s="6">
        <v>0</v>
      </c>
      <c r="K1157" s="6">
        <v>10.75</v>
      </c>
      <c r="L1157" s="6">
        <v>134.35</v>
      </c>
      <c r="M1157" s="6">
        <v>145.1</v>
      </c>
      <c r="N1157" s="10" t="s">
        <v>36</v>
      </c>
      <c r="O1157" s="10" t="s">
        <v>161</v>
      </c>
      <c r="P1157" s="11" t="s">
        <v>32</v>
      </c>
      <c r="Q1157" s="11" t="s">
        <v>73</v>
      </c>
      <c r="R1157" s="1">
        <v>42370</v>
      </c>
      <c r="S1157" s="1">
        <v>42593</v>
      </c>
      <c r="T1157" s="12" t="s">
        <v>25</v>
      </c>
      <c r="U1157" s="13" t="s">
        <v>230</v>
      </c>
      <c r="V1157" s="13" t="s">
        <v>136</v>
      </c>
      <c r="W1157" t="s">
        <v>186</v>
      </c>
      <c r="X1157" s="16" t="str">
        <f t="shared" si="234"/>
        <v xml:space="preserve">MEC (Switzerland) - CHE - Audi - 2016_Range_Sport - </v>
      </c>
      <c r="Y1157" s="17" t="s">
        <v>410</v>
      </c>
      <c r="Z1157" s="16" t="str">
        <f t="shared" si="235"/>
        <v>Mediacom (Switzerland)</v>
      </c>
      <c r="AA1157" s="16" t="str">
        <f t="shared" si="236"/>
        <v>MEC (Switzerland) - CHE - Audi</v>
      </c>
      <c r="AB1157" s="16" t="str">
        <f t="shared" si="237"/>
        <v>Xaxis TV_XAXIS-XT-ROLLS-D</v>
      </c>
      <c r="AC1157" s="16" t="str">
        <f>VLOOKUP($U1157,Sheet3!$A$1:$D$438,3,FALSE)</f>
        <v>18.04.2016</v>
      </c>
      <c r="AD1157" s="16" t="str">
        <f>VLOOKUP($U1157,Sheet3!$A$1:$D$438,4,FALSE)</f>
        <v>30.04.2016</v>
      </c>
      <c r="AE1157" s="20" t="str">
        <f t="shared" si="238"/>
        <v>Xaxis TV_XAXIS-XT-ROLLS-D_Mai 2016</v>
      </c>
      <c r="AF1157" s="20" t="s">
        <v>816</v>
      </c>
      <c r="AG1157" s="20" t="str">
        <f t="shared" si="239"/>
        <v>Xaxis TV</v>
      </c>
      <c r="AH1157" s="20" t="s">
        <v>420</v>
      </c>
      <c r="AI1157" s="21">
        <f t="shared" si="231"/>
        <v>28.998489099935245</v>
      </c>
      <c r="AJ1157" s="21">
        <f t="shared" si="232"/>
        <v>134.35</v>
      </c>
      <c r="AK1157" s="22">
        <f t="shared" si="233"/>
        <v>4633</v>
      </c>
      <c r="AL1157" s="20" t="s">
        <v>691</v>
      </c>
      <c r="AM1157" s="20">
        <f>$AJ1157*VLOOKUP($AL1157,Sheet2!$C$1:$D$66,2,FALSE)</f>
        <v>65.831499999999991</v>
      </c>
    </row>
    <row r="1158" spans="1:39" x14ac:dyDescent="0.25">
      <c r="A1158" s="1">
        <v>42527</v>
      </c>
      <c r="B1158" s="2">
        <v>18947</v>
      </c>
      <c r="C1158" s="3">
        <v>0</v>
      </c>
      <c r="D1158" s="4">
        <v>2</v>
      </c>
      <c r="E1158" s="5" t="s">
        <v>76</v>
      </c>
      <c r="F1158" s="6">
        <v>1117.1400000000001</v>
      </c>
      <c r="G1158" s="7" t="s">
        <v>22</v>
      </c>
      <c r="H1158" s="8" t="s">
        <v>23</v>
      </c>
      <c r="I1158" s="9">
        <v>69.055999999999997</v>
      </c>
      <c r="J1158" s="6">
        <v>0</v>
      </c>
      <c r="K1158" s="6">
        <v>160.19999999999999</v>
      </c>
      <c r="L1158" s="6">
        <v>2002.6</v>
      </c>
      <c r="M1158" s="6">
        <v>2162.8000000000002</v>
      </c>
      <c r="N1158" s="10" t="s">
        <v>36</v>
      </c>
      <c r="O1158" s="10" t="s">
        <v>161</v>
      </c>
      <c r="P1158" s="11" t="s">
        <v>32</v>
      </c>
      <c r="Q1158" s="11" t="s">
        <v>73</v>
      </c>
      <c r="R1158" s="1">
        <v>42370</v>
      </c>
      <c r="S1158" s="1">
        <v>42593</v>
      </c>
      <c r="T1158" s="12" t="s">
        <v>25</v>
      </c>
      <c r="U1158" s="13" t="s">
        <v>230</v>
      </c>
      <c r="V1158" s="13" t="s">
        <v>136</v>
      </c>
      <c r="W1158" t="s">
        <v>186</v>
      </c>
      <c r="X1158" s="16" t="str">
        <f t="shared" si="234"/>
        <v xml:space="preserve">MEC (Switzerland) - CHE - Audi - 2016_Range_Sport - </v>
      </c>
      <c r="Y1158" s="17" t="s">
        <v>410</v>
      </c>
      <c r="Z1158" s="16" t="str">
        <f t="shared" si="235"/>
        <v>Mediacom (Switzerland)</v>
      </c>
      <c r="AA1158" s="16" t="str">
        <f t="shared" si="236"/>
        <v>MEC (Switzerland) - CHE - Audi</v>
      </c>
      <c r="AB1158" s="16" t="str">
        <f t="shared" si="237"/>
        <v>Xaxis TV_XAXIS-XT-ROLLS-F</v>
      </c>
      <c r="AC1158" s="16" t="str">
        <f>VLOOKUP($U1158,Sheet3!$A$1:$D$438,3,FALSE)</f>
        <v>18.04.2016</v>
      </c>
      <c r="AD1158" s="16" t="str">
        <f>VLOOKUP($U1158,Sheet3!$A$1:$D$438,4,FALSE)</f>
        <v>30.04.2016</v>
      </c>
      <c r="AE1158" s="20" t="str">
        <f t="shared" si="238"/>
        <v>Xaxis TV_XAXIS-XT-ROLLS-F_Mai 2016</v>
      </c>
      <c r="AF1158" s="20" t="s">
        <v>816</v>
      </c>
      <c r="AG1158" s="20" t="str">
        <f t="shared" si="239"/>
        <v>Xaxis TV</v>
      </c>
      <c r="AH1158" s="20" t="s">
        <v>420</v>
      </c>
      <c r="AI1158" s="21">
        <f t="shared" si="231"/>
        <v>28.999652455977756</v>
      </c>
      <c r="AJ1158" s="21">
        <f t="shared" si="232"/>
        <v>2002.6</v>
      </c>
      <c r="AK1158" s="22">
        <f t="shared" si="233"/>
        <v>69056</v>
      </c>
      <c r="AL1158" s="20" t="s">
        <v>691</v>
      </c>
      <c r="AM1158" s="20">
        <f>$AJ1158*VLOOKUP($AL1158,Sheet2!$C$1:$D$66,2,FALSE)</f>
        <v>981.27399999999989</v>
      </c>
    </row>
    <row r="1159" spans="1:39" x14ac:dyDescent="0.25">
      <c r="A1159" s="1">
        <v>42527</v>
      </c>
      <c r="B1159" s="2">
        <v>18981</v>
      </c>
      <c r="C1159" s="3">
        <v>0</v>
      </c>
      <c r="D1159" s="4">
        <v>1</v>
      </c>
      <c r="E1159" s="5" t="s">
        <v>30</v>
      </c>
      <c r="F1159" s="6">
        <v>698.86</v>
      </c>
      <c r="G1159" s="7" t="s">
        <v>22</v>
      </c>
      <c r="H1159" s="8" t="s">
        <v>23</v>
      </c>
      <c r="I1159" s="9">
        <v>134.505</v>
      </c>
      <c r="J1159" s="6">
        <v>0</v>
      </c>
      <c r="K1159" s="6">
        <v>75.3</v>
      </c>
      <c r="L1159" s="6">
        <v>941.55</v>
      </c>
      <c r="M1159" s="6">
        <v>1016.85</v>
      </c>
      <c r="N1159" s="10" t="s">
        <v>31</v>
      </c>
      <c r="O1159" s="10" t="s">
        <v>163</v>
      </c>
      <c r="P1159" s="11" t="s">
        <v>32</v>
      </c>
      <c r="Q1159" s="11" t="s">
        <v>33</v>
      </c>
      <c r="R1159" s="1">
        <v>42370</v>
      </c>
      <c r="S1159" s="1">
        <v>42593</v>
      </c>
      <c r="T1159" s="12" t="s">
        <v>25</v>
      </c>
      <c r="U1159" s="13" t="s">
        <v>355</v>
      </c>
      <c r="V1159" s="13" t="s">
        <v>136</v>
      </c>
      <c r="W1159" t="s">
        <v>209</v>
      </c>
      <c r="X1159" s="16" t="str">
        <f t="shared" si="234"/>
        <v xml:space="preserve">Mindshare (Switzerland) - CHE - Lufthansa - 2016_Baseline_1._HY_2016 - </v>
      </c>
      <c r="Y1159" s="17" t="s">
        <v>410</v>
      </c>
      <c r="Z1159" s="16" t="str">
        <f t="shared" si="235"/>
        <v>Mindshare (Switzerland)</v>
      </c>
      <c r="AA1159" s="16" t="str">
        <f t="shared" si="236"/>
        <v>Mindshare (Switzerland) - CHE - Lufthansa</v>
      </c>
      <c r="AB1159" s="16" t="str">
        <f t="shared" si="237"/>
        <v>Xaxis Display_XAXIS-XD-UAP-D</v>
      </c>
      <c r="AC1159" s="16" t="str">
        <f>VLOOKUP($U1159,Sheet3!$A$1:$D$438,3,FALSE)</f>
        <v>25.01.2016</v>
      </c>
      <c r="AD1159" s="16" t="str">
        <f>VLOOKUP($U1159,Sheet3!$A$1:$D$438,4,FALSE)</f>
        <v>03.07.2016</v>
      </c>
      <c r="AE1159" s="20" t="str">
        <f t="shared" si="238"/>
        <v>Xaxis Display_XAXIS-XD-UAP-D_Mai 2016</v>
      </c>
      <c r="AF1159" s="20" t="s">
        <v>415</v>
      </c>
      <c r="AG1159" s="20" t="str">
        <f t="shared" si="239"/>
        <v>Xaxis Display</v>
      </c>
      <c r="AH1159" s="20" t="s">
        <v>420</v>
      </c>
      <c r="AI1159" s="21">
        <f t="shared" si="231"/>
        <v>7.0001115200178425</v>
      </c>
      <c r="AJ1159" s="21">
        <f t="shared" si="232"/>
        <v>941.55</v>
      </c>
      <c r="AK1159" s="22">
        <f t="shared" si="233"/>
        <v>134505</v>
      </c>
      <c r="AL1159" s="20" t="s">
        <v>688</v>
      </c>
      <c r="AM1159" s="20">
        <f>$AJ1159*VLOOKUP($AL1159,Sheet2!$C$1:$D$66,2,FALSE)</f>
        <v>272.21544828757487</v>
      </c>
    </row>
    <row r="1160" spans="1:39" x14ac:dyDescent="0.25">
      <c r="A1160" s="1">
        <v>42527</v>
      </c>
      <c r="B1160" s="2">
        <v>18981</v>
      </c>
      <c r="C1160" s="3">
        <v>0</v>
      </c>
      <c r="D1160" s="4">
        <v>3</v>
      </c>
      <c r="E1160" s="5" t="s">
        <v>30</v>
      </c>
      <c r="F1160" s="6">
        <v>569.1</v>
      </c>
      <c r="G1160" s="7" t="s">
        <v>22</v>
      </c>
      <c r="H1160" s="8" t="s">
        <v>23</v>
      </c>
      <c r="I1160" s="9">
        <v>109.53</v>
      </c>
      <c r="J1160" s="6">
        <v>0</v>
      </c>
      <c r="K1160" s="6">
        <v>96.4</v>
      </c>
      <c r="L1160" s="6">
        <v>1204.8499999999999</v>
      </c>
      <c r="M1160" s="6">
        <v>1301.25</v>
      </c>
      <c r="N1160" s="10" t="s">
        <v>31</v>
      </c>
      <c r="O1160" s="10" t="s">
        <v>163</v>
      </c>
      <c r="P1160" s="11" t="s">
        <v>32</v>
      </c>
      <c r="Q1160" s="11" t="s">
        <v>33</v>
      </c>
      <c r="R1160" s="1">
        <v>42370</v>
      </c>
      <c r="S1160" s="1">
        <v>42593</v>
      </c>
      <c r="T1160" s="12" t="s">
        <v>25</v>
      </c>
      <c r="U1160" s="13" t="s">
        <v>355</v>
      </c>
      <c r="V1160" s="13" t="s">
        <v>136</v>
      </c>
      <c r="W1160" t="s">
        <v>209</v>
      </c>
      <c r="X1160" s="16" t="str">
        <f t="shared" si="234"/>
        <v xml:space="preserve">Mindshare (Switzerland) - CHE - Lufthansa - 2016_Baseline_1._HY_2016 - </v>
      </c>
      <c r="Y1160" s="17" t="s">
        <v>410</v>
      </c>
      <c r="Z1160" s="16" t="str">
        <f t="shared" si="235"/>
        <v>Mindshare (Switzerland)</v>
      </c>
      <c r="AA1160" s="16" t="str">
        <f t="shared" si="236"/>
        <v>Mindshare (Switzerland) - CHE - Lufthansa</v>
      </c>
      <c r="AB1160" s="16" t="str">
        <f t="shared" si="237"/>
        <v>Xaxis Display_XAXIS-XD-UAP-D</v>
      </c>
      <c r="AC1160" s="16" t="str">
        <f>VLOOKUP($U1160,Sheet3!$A$1:$D$438,3,FALSE)</f>
        <v>25.01.2016</v>
      </c>
      <c r="AD1160" s="16" t="str">
        <f>VLOOKUP($U1160,Sheet3!$A$1:$D$438,4,FALSE)</f>
        <v>03.07.2016</v>
      </c>
      <c r="AE1160" s="20" t="str">
        <f t="shared" si="238"/>
        <v>Xaxis Display_XAXIS-XD-UAP-D_Mai 2016</v>
      </c>
      <c r="AF1160" s="20" t="s">
        <v>415</v>
      </c>
      <c r="AG1160" s="20" t="str">
        <f t="shared" si="239"/>
        <v>Xaxis Display</v>
      </c>
      <c r="AH1160" s="20" t="s">
        <v>420</v>
      </c>
      <c r="AI1160" s="21">
        <f t="shared" si="231"/>
        <v>11.000182598374874</v>
      </c>
      <c r="AJ1160" s="21">
        <f t="shared" si="232"/>
        <v>1204.8499999999999</v>
      </c>
      <c r="AK1160" s="22">
        <f t="shared" si="233"/>
        <v>109530</v>
      </c>
      <c r="AL1160" s="20" t="s">
        <v>688</v>
      </c>
      <c r="AM1160" s="20">
        <f>$AJ1160*VLOOKUP($AL1160,Sheet2!$C$1:$D$66,2,FALSE)</f>
        <v>348.33920967477519</v>
      </c>
    </row>
    <row r="1161" spans="1:39" x14ac:dyDescent="0.25">
      <c r="A1161" s="1">
        <v>42527</v>
      </c>
      <c r="B1161" s="2">
        <v>18981</v>
      </c>
      <c r="C1161" s="3">
        <v>0</v>
      </c>
      <c r="D1161" s="4">
        <v>2</v>
      </c>
      <c r="E1161" s="5" t="s">
        <v>34</v>
      </c>
      <c r="F1161" s="6">
        <v>476.71</v>
      </c>
      <c r="G1161" s="7" t="s">
        <v>22</v>
      </c>
      <c r="H1161" s="8" t="s">
        <v>23</v>
      </c>
      <c r="I1161" s="9">
        <v>91.745999999999995</v>
      </c>
      <c r="J1161" s="6">
        <v>0</v>
      </c>
      <c r="K1161" s="6">
        <v>51.4</v>
      </c>
      <c r="L1161" s="6">
        <v>642.20000000000005</v>
      </c>
      <c r="M1161" s="6">
        <v>693.6</v>
      </c>
      <c r="N1161" s="10" t="s">
        <v>31</v>
      </c>
      <c r="O1161" s="10" t="s">
        <v>163</v>
      </c>
      <c r="P1161" s="11" t="s">
        <v>32</v>
      </c>
      <c r="Q1161" s="11" t="s">
        <v>33</v>
      </c>
      <c r="R1161" s="1">
        <v>42370</v>
      </c>
      <c r="S1161" s="1">
        <v>42593</v>
      </c>
      <c r="T1161" s="12" t="s">
        <v>25</v>
      </c>
      <c r="U1161" s="13" t="s">
        <v>355</v>
      </c>
      <c r="V1161" s="13" t="s">
        <v>136</v>
      </c>
      <c r="W1161" t="s">
        <v>209</v>
      </c>
      <c r="X1161" s="16" t="str">
        <f t="shared" si="234"/>
        <v xml:space="preserve">Mindshare (Switzerland) - CHE - Lufthansa - 2016_Baseline_1._HY_2016 - </v>
      </c>
      <c r="Y1161" s="17" t="s">
        <v>410</v>
      </c>
      <c r="Z1161" s="16" t="str">
        <f t="shared" si="235"/>
        <v>Mindshare (Switzerland)</v>
      </c>
      <c r="AA1161" s="16" t="str">
        <f t="shared" si="236"/>
        <v>Mindshare (Switzerland) - CHE - Lufthansa</v>
      </c>
      <c r="AB1161" s="16" t="str">
        <f t="shared" si="237"/>
        <v>Xaxis Display_XAXIS-XD-UAP-F</v>
      </c>
      <c r="AC1161" s="16" t="str">
        <f>VLOOKUP($U1161,Sheet3!$A$1:$D$438,3,FALSE)</f>
        <v>25.01.2016</v>
      </c>
      <c r="AD1161" s="16" t="str">
        <f>VLOOKUP($U1161,Sheet3!$A$1:$D$438,4,FALSE)</f>
        <v>03.07.2016</v>
      </c>
      <c r="AE1161" s="20" t="str">
        <f t="shared" si="238"/>
        <v>Xaxis Display_XAXIS-XD-UAP-F_Mai 2016</v>
      </c>
      <c r="AF1161" s="20" t="s">
        <v>415</v>
      </c>
      <c r="AG1161" s="20" t="str">
        <f t="shared" si="239"/>
        <v>Xaxis Display</v>
      </c>
      <c r="AH1161" s="20" t="s">
        <v>420</v>
      </c>
      <c r="AI1161" s="21">
        <f t="shared" si="231"/>
        <v>6.9997602075294836</v>
      </c>
      <c r="AJ1161" s="21">
        <f t="shared" si="232"/>
        <v>642.20000000000005</v>
      </c>
      <c r="AK1161" s="22">
        <f t="shared" si="233"/>
        <v>91746</v>
      </c>
      <c r="AL1161" s="20" t="s">
        <v>688</v>
      </c>
      <c r="AM1161" s="20">
        <f>$AJ1161*VLOOKUP($AL1161,Sheet2!$C$1:$D$66,2,FALSE)</f>
        <v>185.66912101352088</v>
      </c>
    </row>
    <row r="1162" spans="1:39" x14ac:dyDescent="0.25">
      <c r="A1162" s="1">
        <v>42527</v>
      </c>
      <c r="B1162" s="2">
        <v>18981</v>
      </c>
      <c r="C1162" s="3">
        <v>0</v>
      </c>
      <c r="D1162" s="4">
        <v>4</v>
      </c>
      <c r="E1162" s="5" t="s">
        <v>34</v>
      </c>
      <c r="F1162" s="6">
        <v>202.85</v>
      </c>
      <c r="G1162" s="7" t="s">
        <v>22</v>
      </c>
      <c r="H1162" s="8" t="s">
        <v>23</v>
      </c>
      <c r="I1162" s="9">
        <v>39.039000000000001</v>
      </c>
      <c r="J1162" s="6">
        <v>0</v>
      </c>
      <c r="K1162" s="6">
        <v>34.35</v>
      </c>
      <c r="L1162" s="6">
        <v>429.45</v>
      </c>
      <c r="M1162" s="6">
        <v>463.8</v>
      </c>
      <c r="N1162" s="10" t="s">
        <v>31</v>
      </c>
      <c r="O1162" s="10" t="s">
        <v>163</v>
      </c>
      <c r="P1162" s="11" t="s">
        <v>32</v>
      </c>
      <c r="Q1162" s="11" t="s">
        <v>33</v>
      </c>
      <c r="R1162" s="1">
        <v>42370</v>
      </c>
      <c r="S1162" s="1">
        <v>42593</v>
      </c>
      <c r="T1162" s="12" t="s">
        <v>25</v>
      </c>
      <c r="U1162" s="13" t="s">
        <v>355</v>
      </c>
      <c r="V1162" s="13" t="s">
        <v>136</v>
      </c>
      <c r="W1162" t="s">
        <v>209</v>
      </c>
      <c r="X1162" s="16" t="str">
        <f t="shared" si="234"/>
        <v xml:space="preserve">Mindshare (Switzerland) - CHE - Lufthansa - 2016_Baseline_1._HY_2016 - </v>
      </c>
      <c r="Y1162" s="17" t="s">
        <v>410</v>
      </c>
      <c r="Z1162" s="16" t="str">
        <f t="shared" si="235"/>
        <v>Mindshare (Switzerland)</v>
      </c>
      <c r="AA1162" s="16" t="str">
        <f t="shared" si="236"/>
        <v>Mindshare (Switzerland) - CHE - Lufthansa</v>
      </c>
      <c r="AB1162" s="16" t="str">
        <f t="shared" si="237"/>
        <v>Xaxis Display_XAXIS-XD-UAP-F</v>
      </c>
      <c r="AC1162" s="16" t="str">
        <f>VLOOKUP($U1162,Sheet3!$A$1:$D$438,3,FALSE)</f>
        <v>25.01.2016</v>
      </c>
      <c r="AD1162" s="16" t="str">
        <f>VLOOKUP($U1162,Sheet3!$A$1:$D$438,4,FALSE)</f>
        <v>03.07.2016</v>
      </c>
      <c r="AE1162" s="20" t="str">
        <f t="shared" si="238"/>
        <v>Xaxis Display_XAXIS-XD-UAP-F_Mai 2016</v>
      </c>
      <c r="AF1162" s="20" t="s">
        <v>415</v>
      </c>
      <c r="AG1162" s="20" t="str">
        <f t="shared" si="239"/>
        <v>Xaxis Display</v>
      </c>
      <c r="AH1162" s="20" t="s">
        <v>420</v>
      </c>
      <c r="AI1162" s="21">
        <f t="shared" si="231"/>
        <v>11.000537923614846</v>
      </c>
      <c r="AJ1162" s="21">
        <f t="shared" si="232"/>
        <v>429.45</v>
      </c>
      <c r="AK1162" s="22">
        <f t="shared" si="233"/>
        <v>39039</v>
      </c>
      <c r="AL1162" s="20" t="s">
        <v>688</v>
      </c>
      <c r="AM1162" s="20">
        <f>$AJ1162*VLOOKUP($AL1162,Sheet2!$C$1:$D$66,2,FALSE)</f>
        <v>124.16008100164518</v>
      </c>
    </row>
    <row r="1163" spans="1:39" x14ac:dyDescent="0.25">
      <c r="A1163" s="1">
        <v>42527</v>
      </c>
      <c r="B1163" s="2">
        <v>19019</v>
      </c>
      <c r="C1163" s="3">
        <v>0</v>
      </c>
      <c r="D1163" s="4">
        <v>1</v>
      </c>
      <c r="E1163" s="5" t="s">
        <v>77</v>
      </c>
      <c r="F1163" s="6">
        <v>39.83</v>
      </c>
      <c r="G1163" s="7" t="s">
        <v>22</v>
      </c>
      <c r="H1163" s="8" t="s">
        <v>23</v>
      </c>
      <c r="I1163" s="9">
        <v>2.44</v>
      </c>
      <c r="J1163" s="6">
        <v>0</v>
      </c>
      <c r="K1163" s="6">
        <v>7.2</v>
      </c>
      <c r="L1163" s="6">
        <v>90.3</v>
      </c>
      <c r="M1163" s="6">
        <v>97.5</v>
      </c>
      <c r="N1163" s="10" t="s">
        <v>74</v>
      </c>
      <c r="O1163" s="10" t="s">
        <v>161</v>
      </c>
      <c r="P1163" s="11" t="s">
        <v>32</v>
      </c>
      <c r="Q1163" s="11" t="s">
        <v>73</v>
      </c>
      <c r="R1163" s="1">
        <v>42370</v>
      </c>
      <c r="S1163" s="1">
        <v>42593</v>
      </c>
      <c r="T1163" s="12" t="s">
        <v>25</v>
      </c>
      <c r="U1163" s="13" t="s">
        <v>263</v>
      </c>
      <c r="V1163" s="13" t="s">
        <v>136</v>
      </c>
      <c r="W1163" t="s">
        <v>193</v>
      </c>
      <c r="X1163" s="16" t="str">
        <f t="shared" si="234"/>
        <v xml:space="preserve">Mediacom (Switzerland) - CHE - Emmi - 2016_Yoqua_Nature_1._HJ - </v>
      </c>
      <c r="Y1163" s="17" t="s">
        <v>410</v>
      </c>
      <c r="Z1163" s="16" t="str">
        <f t="shared" si="235"/>
        <v>Mediacom (Switzerland)</v>
      </c>
      <c r="AA1163" s="16" t="str">
        <f t="shared" si="236"/>
        <v>Mediacom (Switzerland) - CHE - Emmi</v>
      </c>
      <c r="AB1163" s="16" t="str">
        <f t="shared" si="237"/>
        <v>Xaxis TV_XAXIS-XT-ROLLS-I</v>
      </c>
      <c r="AC1163" s="16" t="str">
        <f>VLOOKUP($U1163,Sheet3!$A$1:$D$438,3,FALSE)</f>
        <v>25.01.2016</v>
      </c>
      <c r="AD1163" s="16" t="str">
        <f>VLOOKUP($U1163,Sheet3!$A$1:$D$438,4,FALSE)</f>
        <v>08.05.2016</v>
      </c>
      <c r="AE1163" s="20" t="str">
        <f t="shared" si="238"/>
        <v>Xaxis TV_XAXIS-XT-ROLLS-I_Mai 2016</v>
      </c>
      <c r="AF1163" s="20" t="s">
        <v>816</v>
      </c>
      <c r="AG1163" s="20" t="str">
        <f t="shared" si="239"/>
        <v>Xaxis TV</v>
      </c>
      <c r="AH1163" s="20" t="s">
        <v>420</v>
      </c>
      <c r="AI1163" s="21">
        <f t="shared" si="231"/>
        <v>37.008196721311478</v>
      </c>
      <c r="AJ1163" s="21">
        <f t="shared" si="232"/>
        <v>90.3</v>
      </c>
      <c r="AK1163" s="22">
        <f t="shared" si="233"/>
        <v>2440</v>
      </c>
      <c r="AL1163" s="20" t="s">
        <v>691</v>
      </c>
      <c r="AM1163" s="20">
        <f>$AJ1163*VLOOKUP($AL1163,Sheet2!$C$1:$D$66,2,FALSE)</f>
        <v>44.247</v>
      </c>
    </row>
    <row r="1164" spans="1:39" x14ac:dyDescent="0.25">
      <c r="A1164" s="1">
        <v>42527</v>
      </c>
      <c r="B1164" s="2">
        <v>19019</v>
      </c>
      <c r="C1164" s="3">
        <v>0</v>
      </c>
      <c r="D1164" s="4">
        <v>4</v>
      </c>
      <c r="E1164" s="5" t="s">
        <v>61</v>
      </c>
      <c r="F1164" s="6">
        <v>245.08</v>
      </c>
      <c r="G1164" s="7" t="s">
        <v>22</v>
      </c>
      <c r="H1164" s="8" t="s">
        <v>23</v>
      </c>
      <c r="I1164" s="9">
        <v>53.7</v>
      </c>
      <c r="J1164" s="6">
        <v>0</v>
      </c>
      <c r="K1164" s="6">
        <v>51.55</v>
      </c>
      <c r="L1164" s="6">
        <v>644.4</v>
      </c>
      <c r="M1164" s="6">
        <v>695.95</v>
      </c>
      <c r="N1164" s="10" t="s">
        <v>74</v>
      </c>
      <c r="O1164" s="10" t="s">
        <v>161</v>
      </c>
      <c r="P1164" s="11" t="s">
        <v>32</v>
      </c>
      <c r="Q1164" s="11" t="s">
        <v>52</v>
      </c>
      <c r="R1164" s="1">
        <v>42370</v>
      </c>
      <c r="S1164" s="1">
        <v>42593</v>
      </c>
      <c r="T1164" s="12" t="s">
        <v>25</v>
      </c>
      <c r="U1164" s="13" t="s">
        <v>263</v>
      </c>
      <c r="V1164" s="13" t="s">
        <v>136</v>
      </c>
      <c r="W1164" t="s">
        <v>193</v>
      </c>
      <c r="X1164" s="16" t="str">
        <f t="shared" si="234"/>
        <v xml:space="preserve">Mediacom (Switzerland) - CHE - Emmi - 2016_Yoqua_Nature_1._HJ - </v>
      </c>
      <c r="Y1164" s="17" t="s">
        <v>410</v>
      </c>
      <c r="Z1164" s="16" t="str">
        <f t="shared" si="235"/>
        <v>Mediacom (Switzerland)</v>
      </c>
      <c r="AA1164" s="16" t="str">
        <f t="shared" si="236"/>
        <v>Mediacom (Switzerland) - CHE - Emmi</v>
      </c>
      <c r="AB1164" s="16" t="str">
        <f t="shared" si="237"/>
        <v>Xaxis Premium_XAXIS-XP-UAP-D</v>
      </c>
      <c r="AC1164" s="16" t="str">
        <f>VLOOKUP($U1164,Sheet3!$A$1:$D$438,3,FALSE)</f>
        <v>25.01.2016</v>
      </c>
      <c r="AD1164" s="16" t="str">
        <f>VLOOKUP($U1164,Sheet3!$A$1:$D$438,4,FALSE)</f>
        <v>08.05.2016</v>
      </c>
      <c r="AE1164" s="20" t="str">
        <f t="shared" si="238"/>
        <v>Xaxis Premium_XAXIS-XP-UAP-D_Mai 2016</v>
      </c>
      <c r="AF1164" s="20" t="s">
        <v>415</v>
      </c>
      <c r="AG1164" s="20" t="str">
        <f t="shared" si="239"/>
        <v>Xaxis Premium</v>
      </c>
      <c r="AH1164" s="20" t="s">
        <v>420</v>
      </c>
      <c r="AI1164" s="21">
        <f t="shared" si="231"/>
        <v>12</v>
      </c>
      <c r="AJ1164" s="21">
        <f t="shared" si="232"/>
        <v>644.4</v>
      </c>
      <c r="AK1164" s="22">
        <f t="shared" si="233"/>
        <v>53700</v>
      </c>
      <c r="AL1164" s="20" t="s">
        <v>688</v>
      </c>
      <c r="AM1164" s="20">
        <f>$AJ1164*VLOOKUP($AL1164,Sheet2!$C$1:$D$66,2,FALSE)</f>
        <v>186.30517219108199</v>
      </c>
    </row>
    <row r="1165" spans="1:39" x14ac:dyDescent="0.25">
      <c r="A1165" s="1">
        <v>42527</v>
      </c>
      <c r="B1165" s="2">
        <v>19019</v>
      </c>
      <c r="C1165" s="3">
        <v>0</v>
      </c>
      <c r="D1165" s="4">
        <v>5</v>
      </c>
      <c r="E1165" s="5" t="s">
        <v>63</v>
      </c>
      <c r="F1165" s="6">
        <v>32.6</v>
      </c>
      <c r="G1165" s="7" t="s">
        <v>22</v>
      </c>
      <c r="H1165" s="8" t="s">
        <v>23</v>
      </c>
      <c r="I1165" s="9">
        <v>7.0940000000000003</v>
      </c>
      <c r="J1165" s="6">
        <v>0</v>
      </c>
      <c r="K1165" s="6">
        <v>6.8</v>
      </c>
      <c r="L1165" s="6">
        <v>85.15</v>
      </c>
      <c r="M1165" s="6">
        <v>91.95</v>
      </c>
      <c r="N1165" s="10" t="s">
        <v>74</v>
      </c>
      <c r="O1165" s="10" t="s">
        <v>161</v>
      </c>
      <c r="P1165" s="11" t="s">
        <v>32</v>
      </c>
      <c r="Q1165" s="11" t="s">
        <v>52</v>
      </c>
      <c r="R1165" s="1">
        <v>42370</v>
      </c>
      <c r="S1165" s="1">
        <v>42593</v>
      </c>
      <c r="T1165" s="12" t="s">
        <v>25</v>
      </c>
      <c r="U1165" s="13" t="s">
        <v>263</v>
      </c>
      <c r="V1165" s="13" t="s">
        <v>136</v>
      </c>
      <c r="W1165" t="s">
        <v>193</v>
      </c>
      <c r="X1165" s="16" t="str">
        <f t="shared" si="234"/>
        <v xml:space="preserve">Mediacom (Switzerland) - CHE - Emmi - 2016_Yoqua_Nature_1._HJ - </v>
      </c>
      <c r="Y1165" s="17" t="s">
        <v>410</v>
      </c>
      <c r="Z1165" s="16" t="str">
        <f t="shared" si="235"/>
        <v>Mediacom (Switzerland)</v>
      </c>
      <c r="AA1165" s="16" t="str">
        <f t="shared" si="236"/>
        <v>Mediacom (Switzerland) - CHE - Emmi</v>
      </c>
      <c r="AB1165" s="16" t="str">
        <f t="shared" si="237"/>
        <v>Xaxis Premium_XAXIS-XP-UAP-F</v>
      </c>
      <c r="AC1165" s="16" t="str">
        <f>VLOOKUP($U1165,Sheet3!$A$1:$D$438,3,FALSE)</f>
        <v>25.01.2016</v>
      </c>
      <c r="AD1165" s="16" t="str">
        <f>VLOOKUP($U1165,Sheet3!$A$1:$D$438,4,FALSE)</f>
        <v>08.05.2016</v>
      </c>
      <c r="AE1165" s="20" t="str">
        <f t="shared" si="238"/>
        <v>Xaxis Premium_XAXIS-XP-UAP-F_Mai 2016</v>
      </c>
      <c r="AF1165" s="20" t="s">
        <v>415</v>
      </c>
      <c r="AG1165" s="20" t="str">
        <f t="shared" si="239"/>
        <v>Xaxis Premium</v>
      </c>
      <c r="AH1165" s="20" t="s">
        <v>420</v>
      </c>
      <c r="AI1165" s="21">
        <f t="shared" si="231"/>
        <v>12.003101212292078</v>
      </c>
      <c r="AJ1165" s="21">
        <f t="shared" si="232"/>
        <v>85.15</v>
      </c>
      <c r="AK1165" s="22">
        <f t="shared" si="233"/>
        <v>7094</v>
      </c>
      <c r="AL1165" s="20" t="s">
        <v>688</v>
      </c>
      <c r="AM1165" s="20">
        <f>$AJ1165*VLOOKUP($AL1165,Sheet2!$C$1:$D$66,2,FALSE)</f>
        <v>24.618071713331211</v>
      </c>
    </row>
    <row r="1166" spans="1:39" x14ac:dyDescent="0.25">
      <c r="A1166" s="1">
        <v>42527</v>
      </c>
      <c r="B1166" s="2">
        <v>19019</v>
      </c>
      <c r="C1166" s="3">
        <v>0</v>
      </c>
      <c r="D1166" s="4">
        <v>6</v>
      </c>
      <c r="E1166" s="5" t="s">
        <v>64</v>
      </c>
      <c r="F1166" s="6">
        <v>89.96</v>
      </c>
      <c r="G1166" s="7" t="s">
        <v>22</v>
      </c>
      <c r="H1166" s="8" t="s">
        <v>23</v>
      </c>
      <c r="I1166" s="9">
        <v>44.698</v>
      </c>
      <c r="J1166" s="6">
        <v>0</v>
      </c>
      <c r="K1166" s="6">
        <v>42.9</v>
      </c>
      <c r="L1166" s="6">
        <v>536.4</v>
      </c>
      <c r="M1166" s="6">
        <v>579.29999999999995</v>
      </c>
      <c r="N1166" s="10" t="s">
        <v>74</v>
      </c>
      <c r="O1166" s="10" t="s">
        <v>161</v>
      </c>
      <c r="P1166" s="11" t="s">
        <v>32</v>
      </c>
      <c r="Q1166" s="11" t="s">
        <v>52</v>
      </c>
      <c r="R1166" s="1">
        <v>42370</v>
      </c>
      <c r="S1166" s="1">
        <v>42593</v>
      </c>
      <c r="T1166" s="12" t="s">
        <v>25</v>
      </c>
      <c r="U1166" s="13" t="s">
        <v>263</v>
      </c>
      <c r="V1166" s="13" t="s">
        <v>136</v>
      </c>
      <c r="W1166" t="s">
        <v>193</v>
      </c>
      <c r="X1166" s="16" t="str">
        <f t="shared" si="234"/>
        <v xml:space="preserve">Mediacom (Switzerland) - CHE - Emmi - 2016_Yoqua_Nature_1._HJ - </v>
      </c>
      <c r="Y1166" s="17" t="s">
        <v>410</v>
      </c>
      <c r="Z1166" s="16" t="str">
        <f t="shared" si="235"/>
        <v>Mediacom (Switzerland)</v>
      </c>
      <c r="AA1166" s="16" t="str">
        <f t="shared" si="236"/>
        <v>Mediacom (Switzerland) - CHE - Emmi</v>
      </c>
      <c r="AB1166" s="16" t="str">
        <f t="shared" si="237"/>
        <v>Xaxis Premium_XAXIS-XP-UAP-I</v>
      </c>
      <c r="AC1166" s="16" t="str">
        <f>VLOOKUP($U1166,Sheet3!$A$1:$D$438,3,FALSE)</f>
        <v>25.01.2016</v>
      </c>
      <c r="AD1166" s="16" t="str">
        <f>VLOOKUP($U1166,Sheet3!$A$1:$D$438,4,FALSE)</f>
        <v>08.05.2016</v>
      </c>
      <c r="AE1166" s="20" t="str">
        <f t="shared" si="238"/>
        <v>Xaxis Premium_XAXIS-XP-UAP-I_Mai 2016</v>
      </c>
      <c r="AF1166" s="20" t="s">
        <v>415</v>
      </c>
      <c r="AG1166" s="20" t="str">
        <f t="shared" si="239"/>
        <v>Xaxis Premium</v>
      </c>
      <c r="AH1166" s="20" t="s">
        <v>420</v>
      </c>
      <c r="AI1166" s="21">
        <f t="shared" si="231"/>
        <v>12.000536936775694</v>
      </c>
      <c r="AJ1166" s="21">
        <f t="shared" si="232"/>
        <v>536.4</v>
      </c>
      <c r="AK1166" s="22">
        <f t="shared" si="233"/>
        <v>44698</v>
      </c>
      <c r="AL1166" s="20" t="s">
        <v>688</v>
      </c>
      <c r="AM1166" s="20">
        <f>$AJ1166*VLOOKUP($AL1166,Sheet2!$C$1:$D$66,2,FALSE)</f>
        <v>155.08084165626377</v>
      </c>
    </row>
    <row r="1167" spans="1:39" x14ac:dyDescent="0.25">
      <c r="A1167" s="1">
        <v>42527</v>
      </c>
      <c r="B1167" s="2">
        <v>19019</v>
      </c>
      <c r="C1167" s="3">
        <v>0</v>
      </c>
      <c r="D1167" s="4">
        <v>2</v>
      </c>
      <c r="E1167" s="5" t="s">
        <v>65</v>
      </c>
      <c r="F1167" s="6">
        <v>319.68</v>
      </c>
      <c r="G1167" s="7" t="s">
        <v>22</v>
      </c>
      <c r="H1167" s="8" t="s">
        <v>23</v>
      </c>
      <c r="I1167" s="9">
        <v>43.13</v>
      </c>
      <c r="J1167" s="6">
        <v>0</v>
      </c>
      <c r="K1167" s="6">
        <v>69</v>
      </c>
      <c r="L1167" s="6">
        <v>862.6</v>
      </c>
      <c r="M1167" s="6">
        <v>931.6</v>
      </c>
      <c r="N1167" s="10" t="s">
        <v>74</v>
      </c>
      <c r="O1167" s="10" t="s">
        <v>161</v>
      </c>
      <c r="P1167" s="11" t="s">
        <v>32</v>
      </c>
      <c r="Q1167" s="11" t="s">
        <v>52</v>
      </c>
      <c r="R1167" s="1">
        <v>42370</v>
      </c>
      <c r="S1167" s="1">
        <v>42593</v>
      </c>
      <c r="T1167" s="12" t="s">
        <v>25</v>
      </c>
      <c r="U1167" s="13" t="s">
        <v>263</v>
      </c>
      <c r="V1167" s="13" t="s">
        <v>136</v>
      </c>
      <c r="W1167" t="s">
        <v>193</v>
      </c>
      <c r="X1167" s="16" t="str">
        <f t="shared" si="234"/>
        <v xml:space="preserve">Mediacom (Switzerland) - CHE - Emmi - 2016_Yoqua_Nature_1._HJ - </v>
      </c>
      <c r="Y1167" s="17" t="s">
        <v>410</v>
      </c>
      <c r="Z1167" s="16" t="str">
        <f t="shared" si="235"/>
        <v>Mediacom (Switzerland)</v>
      </c>
      <c r="AA1167" s="16" t="str">
        <f t="shared" si="236"/>
        <v>Mediacom (Switzerland) - CHE - Emmi</v>
      </c>
      <c r="AB1167" s="16" t="str">
        <f t="shared" si="237"/>
        <v>Xaxis Premium_XAXIS-XP-WB-D</v>
      </c>
      <c r="AC1167" s="16" t="str">
        <f>VLOOKUP($U1167,Sheet3!$A$1:$D$438,3,FALSE)</f>
        <v>25.01.2016</v>
      </c>
      <c r="AD1167" s="16" t="str">
        <f>VLOOKUP($U1167,Sheet3!$A$1:$D$438,4,FALSE)</f>
        <v>08.05.2016</v>
      </c>
      <c r="AE1167" s="20" t="str">
        <f t="shared" si="238"/>
        <v>Xaxis Premium_XAXIS-XP-WB-D_Mai 2016</v>
      </c>
      <c r="AF1167" s="20" t="s">
        <v>415</v>
      </c>
      <c r="AG1167" s="20" t="str">
        <f t="shared" si="239"/>
        <v>Xaxis Premium</v>
      </c>
      <c r="AH1167" s="20" t="s">
        <v>420</v>
      </c>
      <c r="AI1167" s="21">
        <f t="shared" si="231"/>
        <v>20</v>
      </c>
      <c r="AJ1167" s="21">
        <f t="shared" si="232"/>
        <v>862.6</v>
      </c>
      <c r="AK1167" s="22">
        <f t="shared" si="233"/>
        <v>43130</v>
      </c>
      <c r="AL1167" s="20" t="s">
        <v>687</v>
      </c>
      <c r="AM1167" s="20">
        <f>$AJ1167*VLOOKUP($AL1167,Sheet2!$C$1:$D$66,2,FALSE)</f>
        <v>360.58795554897307</v>
      </c>
    </row>
    <row r="1168" spans="1:39" x14ac:dyDescent="0.25">
      <c r="A1168" s="1">
        <v>42527</v>
      </c>
      <c r="B1168" s="2">
        <v>19019</v>
      </c>
      <c r="C1168" s="3">
        <v>0</v>
      </c>
      <c r="D1168" s="4">
        <v>3</v>
      </c>
      <c r="E1168" s="5" t="s">
        <v>70</v>
      </c>
      <c r="F1168" s="6">
        <v>0.78</v>
      </c>
      <c r="G1168" s="7" t="s">
        <v>22</v>
      </c>
      <c r="H1168" s="8" t="s">
        <v>23</v>
      </c>
      <c r="I1168" s="9">
        <v>0.13700000000000001</v>
      </c>
      <c r="J1168" s="6">
        <v>0</v>
      </c>
      <c r="K1168" s="6">
        <v>0.2</v>
      </c>
      <c r="L1168" s="6">
        <v>2.75</v>
      </c>
      <c r="M1168" s="6">
        <v>2.95</v>
      </c>
      <c r="N1168" s="10" t="s">
        <v>74</v>
      </c>
      <c r="O1168" s="10" t="s">
        <v>161</v>
      </c>
      <c r="P1168" s="11" t="s">
        <v>32</v>
      </c>
      <c r="Q1168" s="11" t="s">
        <v>52</v>
      </c>
      <c r="R1168" s="1">
        <v>42370</v>
      </c>
      <c r="S1168" s="1">
        <v>42593</v>
      </c>
      <c r="T1168" s="12" t="s">
        <v>25</v>
      </c>
      <c r="U1168" s="13" t="s">
        <v>263</v>
      </c>
      <c r="V1168" s="13" t="s">
        <v>136</v>
      </c>
      <c r="W1168" t="s">
        <v>193</v>
      </c>
      <c r="X1168" s="16" t="str">
        <f t="shared" si="234"/>
        <v xml:space="preserve">Mediacom (Switzerland) - CHE - Emmi - 2016_Yoqua_Nature_1._HJ - </v>
      </c>
      <c r="Y1168" s="17" t="s">
        <v>410</v>
      </c>
      <c r="Z1168" s="16" t="str">
        <f t="shared" si="235"/>
        <v>Mediacom (Switzerland)</v>
      </c>
      <c r="AA1168" s="16" t="str">
        <f t="shared" si="236"/>
        <v>Mediacom (Switzerland) - CHE - Emmi</v>
      </c>
      <c r="AB1168" s="16" t="str">
        <f t="shared" si="237"/>
        <v>Xaxis Premium_XAXIS-XP-WB-I</v>
      </c>
      <c r="AC1168" s="16" t="str">
        <f>VLOOKUP($U1168,Sheet3!$A$1:$D$438,3,FALSE)</f>
        <v>25.01.2016</v>
      </c>
      <c r="AD1168" s="16" t="str">
        <f>VLOOKUP($U1168,Sheet3!$A$1:$D$438,4,FALSE)</f>
        <v>08.05.2016</v>
      </c>
      <c r="AE1168" s="20" t="str">
        <f t="shared" si="238"/>
        <v>Xaxis Premium_XAXIS-XP-WB-I_Mai 2016</v>
      </c>
      <c r="AF1168" s="20" t="s">
        <v>415</v>
      </c>
      <c r="AG1168" s="20" t="str">
        <f t="shared" si="239"/>
        <v>Xaxis Premium</v>
      </c>
      <c r="AH1168" s="20" t="s">
        <v>420</v>
      </c>
      <c r="AI1168" s="21">
        <f t="shared" si="231"/>
        <v>20.072992700729927</v>
      </c>
      <c r="AJ1168" s="21">
        <f t="shared" si="232"/>
        <v>2.75</v>
      </c>
      <c r="AK1168" s="22">
        <f t="shared" si="233"/>
        <v>137</v>
      </c>
      <c r="AL1168" s="20" t="s">
        <v>687</v>
      </c>
      <c r="AM1168" s="20">
        <f>$AJ1168*VLOOKUP($AL1168,Sheet2!$C$1:$D$66,2,FALSE)</f>
        <v>1.1495674446553164</v>
      </c>
    </row>
    <row r="1169" spans="1:39" x14ac:dyDescent="0.25">
      <c r="A1169" s="1">
        <v>42527</v>
      </c>
      <c r="B1169" s="2">
        <v>19021</v>
      </c>
      <c r="C1169" s="3">
        <v>0</v>
      </c>
      <c r="D1169" s="4">
        <v>1</v>
      </c>
      <c r="E1169" s="5" t="s">
        <v>72</v>
      </c>
      <c r="F1169" s="6">
        <v>2838.64</v>
      </c>
      <c r="G1169" s="7" t="s">
        <v>22</v>
      </c>
      <c r="H1169" s="8" t="s">
        <v>23</v>
      </c>
      <c r="I1169" s="9">
        <v>167.917</v>
      </c>
      <c r="J1169" s="6">
        <v>0</v>
      </c>
      <c r="K1169" s="6">
        <v>389.55</v>
      </c>
      <c r="L1169" s="6">
        <v>4869.6000000000004</v>
      </c>
      <c r="M1169" s="6">
        <v>5259.15</v>
      </c>
      <c r="N1169" s="10" t="s">
        <v>74</v>
      </c>
      <c r="O1169" s="10" t="s">
        <v>161</v>
      </c>
      <c r="P1169" s="11" t="s">
        <v>32</v>
      </c>
      <c r="Q1169" s="11" t="s">
        <v>73</v>
      </c>
      <c r="R1169" s="1">
        <v>42370</v>
      </c>
      <c r="S1169" s="1">
        <v>42593</v>
      </c>
      <c r="T1169" s="12" t="s">
        <v>25</v>
      </c>
      <c r="U1169" s="13" t="s">
        <v>270</v>
      </c>
      <c r="V1169" s="13" t="s">
        <v>136</v>
      </c>
      <c r="W1169" t="s">
        <v>193</v>
      </c>
      <c r="X1169" s="16" t="str">
        <f t="shared" si="234"/>
        <v xml:space="preserve">Mediacom (Switzerland) - CHE - Emmi - 2016_Luzerner_Online_Video_KW_10-13,_18,19 - </v>
      </c>
      <c r="Y1169" s="17" t="s">
        <v>410</v>
      </c>
      <c r="Z1169" s="16" t="str">
        <f t="shared" si="235"/>
        <v>Mediacom (Switzerland)</v>
      </c>
      <c r="AA1169" s="16" t="str">
        <f t="shared" si="236"/>
        <v>Mediacom (Switzerland) - CHE - Emmi</v>
      </c>
      <c r="AB1169" s="16" t="str">
        <f t="shared" si="237"/>
        <v>Xaxis TV_XAXIS-XT-ROLLS-D</v>
      </c>
      <c r="AC1169" s="16" t="str">
        <f>VLOOKUP($U1169,Sheet3!$A$1:$D$438,3,FALSE)</f>
        <v>07.03.2016</v>
      </c>
      <c r="AD1169" s="16" t="str">
        <f>VLOOKUP($U1169,Sheet3!$A$1:$D$438,4,FALSE)</f>
        <v>15.05.2016</v>
      </c>
      <c r="AE1169" s="20" t="str">
        <f t="shared" si="238"/>
        <v>Xaxis TV_XAXIS-XT-ROLLS-D_Mai 2016</v>
      </c>
      <c r="AF1169" s="20" t="s">
        <v>816</v>
      </c>
      <c r="AG1169" s="20" t="str">
        <f t="shared" si="239"/>
        <v>Xaxis TV</v>
      </c>
      <c r="AH1169" s="20" t="s">
        <v>420</v>
      </c>
      <c r="AI1169" s="21">
        <f t="shared" si="231"/>
        <v>29.000041687262161</v>
      </c>
      <c r="AJ1169" s="21">
        <f t="shared" si="232"/>
        <v>4869.6000000000004</v>
      </c>
      <c r="AK1169" s="22">
        <f t="shared" si="233"/>
        <v>167917</v>
      </c>
      <c r="AL1169" s="20" t="s">
        <v>691</v>
      </c>
      <c r="AM1169" s="20">
        <f>$AJ1169*VLOOKUP($AL1169,Sheet2!$C$1:$D$66,2,FALSE)</f>
        <v>2386.1040000000003</v>
      </c>
    </row>
    <row r="1170" spans="1:39" x14ac:dyDescent="0.25">
      <c r="A1170" s="1">
        <v>42527</v>
      </c>
      <c r="B1170" s="2">
        <v>19021</v>
      </c>
      <c r="C1170" s="3">
        <v>0</v>
      </c>
      <c r="D1170" s="4">
        <v>2</v>
      </c>
      <c r="E1170" s="5" t="s">
        <v>76</v>
      </c>
      <c r="F1170" s="6">
        <v>1168.1500000000001</v>
      </c>
      <c r="G1170" s="7" t="s">
        <v>22</v>
      </c>
      <c r="H1170" s="8" t="s">
        <v>23</v>
      </c>
      <c r="I1170" s="9">
        <v>72.209000000000003</v>
      </c>
      <c r="J1170" s="6">
        <v>0</v>
      </c>
      <c r="K1170" s="6">
        <v>167.5</v>
      </c>
      <c r="L1170" s="6">
        <v>2094.0500000000002</v>
      </c>
      <c r="M1170" s="6">
        <v>2261.5500000000002</v>
      </c>
      <c r="N1170" s="10" t="s">
        <v>74</v>
      </c>
      <c r="O1170" s="10" t="s">
        <v>161</v>
      </c>
      <c r="P1170" s="11" t="s">
        <v>32</v>
      </c>
      <c r="Q1170" s="11" t="s">
        <v>73</v>
      </c>
      <c r="R1170" s="1">
        <v>42370</v>
      </c>
      <c r="S1170" s="1">
        <v>42593</v>
      </c>
      <c r="T1170" s="12" t="s">
        <v>25</v>
      </c>
      <c r="U1170" s="13" t="s">
        <v>270</v>
      </c>
      <c r="V1170" s="13" t="s">
        <v>136</v>
      </c>
      <c r="W1170" t="s">
        <v>193</v>
      </c>
      <c r="X1170" s="16" t="str">
        <f t="shared" si="234"/>
        <v xml:space="preserve">Mediacom (Switzerland) - CHE - Emmi - 2016_Luzerner_Online_Video_KW_10-13,_18,19 - </v>
      </c>
      <c r="Y1170" s="17" t="s">
        <v>410</v>
      </c>
      <c r="Z1170" s="16" t="str">
        <f t="shared" si="235"/>
        <v>Mediacom (Switzerland)</v>
      </c>
      <c r="AA1170" s="16" t="str">
        <f t="shared" si="236"/>
        <v>Mediacom (Switzerland) - CHE - Emmi</v>
      </c>
      <c r="AB1170" s="16" t="str">
        <f t="shared" si="237"/>
        <v>Xaxis TV_XAXIS-XT-ROLLS-F</v>
      </c>
      <c r="AC1170" s="16" t="str">
        <f>VLOOKUP($U1170,Sheet3!$A$1:$D$438,3,FALSE)</f>
        <v>07.03.2016</v>
      </c>
      <c r="AD1170" s="16" t="str">
        <f>VLOOKUP($U1170,Sheet3!$A$1:$D$438,4,FALSE)</f>
        <v>15.05.2016</v>
      </c>
      <c r="AE1170" s="20" t="str">
        <f t="shared" si="238"/>
        <v>Xaxis TV_XAXIS-XT-ROLLS-F_Mai 2016</v>
      </c>
      <c r="AF1170" s="20" t="s">
        <v>816</v>
      </c>
      <c r="AG1170" s="20" t="str">
        <f t="shared" si="239"/>
        <v>Xaxis TV</v>
      </c>
      <c r="AH1170" s="20" t="s">
        <v>420</v>
      </c>
      <c r="AI1170" s="21">
        <f t="shared" si="231"/>
        <v>28.999847664418564</v>
      </c>
      <c r="AJ1170" s="21">
        <f t="shared" si="232"/>
        <v>2094.0500000000002</v>
      </c>
      <c r="AK1170" s="22">
        <f t="shared" si="233"/>
        <v>72209</v>
      </c>
      <c r="AL1170" s="20" t="s">
        <v>691</v>
      </c>
      <c r="AM1170" s="20">
        <f>$AJ1170*VLOOKUP($AL1170,Sheet2!$C$1:$D$66,2,FALSE)</f>
        <v>1026.0845000000002</v>
      </c>
    </row>
    <row r="1171" spans="1:39" x14ac:dyDescent="0.25">
      <c r="A1171" s="1">
        <v>42556</v>
      </c>
      <c r="B1171" s="2">
        <v>19053</v>
      </c>
      <c r="C1171" s="3">
        <v>0</v>
      </c>
      <c r="D1171" s="4">
        <v>1</v>
      </c>
      <c r="E1171" s="5" t="s">
        <v>53</v>
      </c>
      <c r="F1171" s="6">
        <v>2305.48</v>
      </c>
      <c r="G1171" s="7" t="s">
        <v>22</v>
      </c>
      <c r="H1171" s="8" t="s">
        <v>23</v>
      </c>
      <c r="I1171" s="9">
        <v>362.12599999999998</v>
      </c>
      <c r="J1171" s="6">
        <v>0</v>
      </c>
      <c r="K1171" s="6">
        <v>289.7</v>
      </c>
      <c r="L1171" s="6">
        <v>3621.25</v>
      </c>
      <c r="M1171" s="6">
        <v>3910.95</v>
      </c>
      <c r="N1171" s="10" t="s">
        <v>139</v>
      </c>
      <c r="O1171" s="10" t="s">
        <v>162</v>
      </c>
      <c r="P1171" s="11" t="s">
        <v>32</v>
      </c>
      <c r="Q1171" s="11" t="s">
        <v>52</v>
      </c>
      <c r="R1171" s="1">
        <v>42370</v>
      </c>
      <c r="S1171" s="1">
        <v>42593</v>
      </c>
      <c r="T1171" s="12" t="s">
        <v>25</v>
      </c>
      <c r="U1171" s="13" t="s">
        <v>215</v>
      </c>
      <c r="V1171" s="13" t="s">
        <v>142</v>
      </c>
      <c r="W1171" t="s">
        <v>176</v>
      </c>
      <c r="X1171" s="16" t="str">
        <f t="shared" si="234"/>
        <v xml:space="preserve">MEC (Switzerland) - CHE - ABB - 2016_Solar_Impulse_2016 - </v>
      </c>
      <c r="Y1171" s="17" t="s">
        <v>410</v>
      </c>
      <c r="Z1171" s="16" t="str">
        <f t="shared" si="235"/>
        <v>MEC (Switzerland)</v>
      </c>
      <c r="AA1171" s="16" t="str">
        <f t="shared" si="236"/>
        <v>MEC (Switzerland) - CHE - ABB</v>
      </c>
      <c r="AB1171" s="16" t="str">
        <f t="shared" si="237"/>
        <v>Xaxis Premium_XAXIS-XP-HP-D</v>
      </c>
      <c r="AC1171" s="16" t="str">
        <f>VLOOKUP($U1171,Sheet3!$A$1:$D$438,3,FALSE)</f>
        <v>09.05.2016</v>
      </c>
      <c r="AD1171" s="16" t="str">
        <f>VLOOKUP($U1171,Sheet3!$A$1:$D$438,4,FALSE)</f>
        <v>30.06.2016</v>
      </c>
      <c r="AE1171" s="20" t="str">
        <f t="shared" si="238"/>
        <v>Xaxis Premium_XAXIS-XP-HP-D_Juni 2016</v>
      </c>
      <c r="AF1171" s="20" t="s">
        <v>415</v>
      </c>
      <c r="AG1171" s="20" t="str">
        <f t="shared" si="239"/>
        <v>Xaxis Premium</v>
      </c>
      <c r="AH1171" s="20" t="s">
        <v>420</v>
      </c>
      <c r="AI1171" s="21">
        <f t="shared" si="231"/>
        <v>9.9999723853023532</v>
      </c>
      <c r="AJ1171" s="21">
        <f t="shared" si="232"/>
        <v>3621.25</v>
      </c>
      <c r="AK1171" s="22">
        <f t="shared" si="233"/>
        <v>362126</v>
      </c>
      <c r="AL1171" s="20" t="s">
        <v>695</v>
      </c>
      <c r="AM1171" s="20">
        <f>$AJ1171*VLOOKUP($AL1171,Sheet2!$C$1:$D$66,2,FALSE)</f>
        <v>1851.2291699906045</v>
      </c>
    </row>
    <row r="1172" spans="1:39" x14ac:dyDescent="0.25">
      <c r="A1172" s="1">
        <v>42556</v>
      </c>
      <c r="B1172" s="2">
        <v>19053</v>
      </c>
      <c r="C1172" s="3">
        <v>0</v>
      </c>
      <c r="D1172" s="4">
        <v>2</v>
      </c>
      <c r="E1172" s="5" t="s">
        <v>65</v>
      </c>
      <c r="F1172" s="6">
        <v>885.66</v>
      </c>
      <c r="G1172" s="7" t="s">
        <v>22</v>
      </c>
      <c r="H1172" s="8" t="s">
        <v>23</v>
      </c>
      <c r="I1172" s="9">
        <v>119.489</v>
      </c>
      <c r="J1172" s="6">
        <v>0</v>
      </c>
      <c r="K1172" s="6">
        <v>200.75</v>
      </c>
      <c r="L1172" s="6">
        <v>2509.25</v>
      </c>
      <c r="M1172" s="6">
        <v>2710</v>
      </c>
      <c r="N1172" s="10" t="s">
        <v>139</v>
      </c>
      <c r="O1172" s="10" t="s">
        <v>162</v>
      </c>
      <c r="P1172" s="11" t="s">
        <v>32</v>
      </c>
      <c r="Q1172" s="11" t="s">
        <v>52</v>
      </c>
      <c r="R1172" s="1">
        <v>42370</v>
      </c>
      <c r="S1172" s="1">
        <v>42593</v>
      </c>
      <c r="T1172" s="12" t="s">
        <v>25</v>
      </c>
      <c r="U1172" s="13" t="s">
        <v>215</v>
      </c>
      <c r="V1172" s="13" t="s">
        <v>142</v>
      </c>
      <c r="W1172" t="s">
        <v>176</v>
      </c>
      <c r="X1172" s="16" t="str">
        <f t="shared" si="234"/>
        <v xml:space="preserve">MEC (Switzerland) - CHE - ABB - 2016_Solar_Impulse_2016 - </v>
      </c>
      <c r="Y1172" s="17" t="s">
        <v>410</v>
      </c>
      <c r="Z1172" s="16" t="str">
        <f t="shared" si="235"/>
        <v>MEC (Switzerland)</v>
      </c>
      <c r="AA1172" s="16" t="str">
        <f t="shared" si="236"/>
        <v>MEC (Switzerland) - CHE - ABB</v>
      </c>
      <c r="AB1172" s="16" t="str">
        <f t="shared" si="237"/>
        <v>Xaxis Premium_XAXIS-XP-WB-D</v>
      </c>
      <c r="AC1172" s="16" t="str">
        <f>VLOOKUP($U1172,Sheet3!$A$1:$D$438,3,FALSE)</f>
        <v>09.05.2016</v>
      </c>
      <c r="AD1172" s="16" t="str">
        <f>VLOOKUP($U1172,Sheet3!$A$1:$D$438,4,FALSE)</f>
        <v>30.06.2016</v>
      </c>
      <c r="AE1172" s="20" t="str">
        <f t="shared" si="238"/>
        <v>Xaxis Premium_XAXIS-XP-WB-D_Juni 2016</v>
      </c>
      <c r="AF1172" s="20" t="s">
        <v>415</v>
      </c>
      <c r="AG1172" s="20" t="str">
        <f t="shared" si="239"/>
        <v>Xaxis Premium</v>
      </c>
      <c r="AH1172" s="20" t="s">
        <v>420</v>
      </c>
      <c r="AI1172" s="21">
        <f t="shared" si="231"/>
        <v>20.999840989547156</v>
      </c>
      <c r="AJ1172" s="21">
        <f t="shared" si="232"/>
        <v>2509.25</v>
      </c>
      <c r="AK1172" s="22">
        <f t="shared" si="233"/>
        <v>119489</v>
      </c>
      <c r="AL1172" s="20" t="s">
        <v>696</v>
      </c>
      <c r="AM1172" s="20">
        <f>$AJ1172*VLOOKUP($AL1172,Sheet2!$C$1:$D$66,2,FALSE)</f>
        <v>1332.8817959717821</v>
      </c>
    </row>
    <row r="1173" spans="1:39" x14ac:dyDescent="0.25">
      <c r="A1173" s="1">
        <v>42556</v>
      </c>
      <c r="B1173" s="2">
        <v>19054</v>
      </c>
      <c r="C1173" s="3">
        <v>0</v>
      </c>
      <c r="D1173" s="4">
        <v>3</v>
      </c>
      <c r="E1173" s="5" t="s">
        <v>61</v>
      </c>
      <c r="F1173" s="6">
        <v>2220.7800000000002</v>
      </c>
      <c r="G1173" s="7" t="s">
        <v>22</v>
      </c>
      <c r="H1173" s="8" t="s">
        <v>23</v>
      </c>
      <c r="I1173" s="9">
        <v>486.608</v>
      </c>
      <c r="J1173" s="6">
        <v>0</v>
      </c>
      <c r="K1173" s="6">
        <v>467.15</v>
      </c>
      <c r="L1173" s="6">
        <v>5839.3</v>
      </c>
      <c r="M1173" s="6">
        <v>6306.45</v>
      </c>
      <c r="N1173" s="10" t="s">
        <v>66</v>
      </c>
      <c r="O1173" s="10" t="s">
        <v>162</v>
      </c>
      <c r="P1173" s="11" t="s">
        <v>32</v>
      </c>
      <c r="Q1173" s="11" t="s">
        <v>52</v>
      </c>
      <c r="R1173" s="1">
        <v>42370</v>
      </c>
      <c r="S1173" s="1">
        <v>42593</v>
      </c>
      <c r="T1173" s="12" t="s">
        <v>25</v>
      </c>
      <c r="U1173" s="13" t="s">
        <v>244</v>
      </c>
      <c r="V1173" s="13" t="s">
        <v>142</v>
      </c>
      <c r="W1173" t="s">
        <v>177</v>
      </c>
      <c r="X1173" s="16" t="str">
        <f t="shared" si="234"/>
        <v xml:space="preserve">MEC (Switzerland) - CHE - Eckes Granini - 2016_MyMoment_2016 - </v>
      </c>
      <c r="Y1173" s="17" t="s">
        <v>410</v>
      </c>
      <c r="Z1173" s="16" t="str">
        <f t="shared" si="235"/>
        <v>MEC (Switzerland)</v>
      </c>
      <c r="AA1173" s="16" t="str">
        <f t="shared" si="236"/>
        <v>MEC (Switzerland) - CHE - Eckes Granini</v>
      </c>
      <c r="AB1173" s="16" t="str">
        <f t="shared" si="237"/>
        <v>Xaxis Premium_XAXIS-XP-UAP-D</v>
      </c>
      <c r="AC1173" s="16" t="str">
        <f>VLOOKUP($U1173,Sheet3!$A$1:$D$438,3,FALSE)</f>
        <v>20.04.2016</v>
      </c>
      <c r="AD1173" s="16" t="str">
        <f>VLOOKUP($U1173,Sheet3!$A$1:$D$438,4,FALSE)</f>
        <v>12.06.2016</v>
      </c>
      <c r="AE1173" s="20" t="str">
        <f t="shared" si="238"/>
        <v>Xaxis Premium_XAXIS-XP-UAP-D_Juni 2016</v>
      </c>
      <c r="AF1173" s="20" t="s">
        <v>415</v>
      </c>
      <c r="AG1173" s="20" t="str">
        <f t="shared" si="239"/>
        <v>Xaxis Premium</v>
      </c>
      <c r="AH1173" s="20" t="s">
        <v>420</v>
      </c>
      <c r="AI1173" s="21">
        <f t="shared" si="231"/>
        <v>12.000008220169008</v>
      </c>
      <c r="AJ1173" s="21">
        <f t="shared" si="232"/>
        <v>5839.3</v>
      </c>
      <c r="AK1173" s="22">
        <f t="shared" si="233"/>
        <v>486608</v>
      </c>
      <c r="AL1173" s="20" t="s">
        <v>697</v>
      </c>
      <c r="AM1173" s="20">
        <f>$AJ1173*VLOOKUP($AL1173,Sheet2!$C$1:$D$66,2,FALSE)</f>
        <v>1446.8287133352078</v>
      </c>
    </row>
    <row r="1174" spans="1:39" x14ac:dyDescent="0.25">
      <c r="A1174" s="1">
        <v>42556</v>
      </c>
      <c r="B1174" s="2">
        <v>19054</v>
      </c>
      <c r="C1174" s="3">
        <v>0</v>
      </c>
      <c r="D1174" s="4">
        <v>4</v>
      </c>
      <c r="E1174" s="5" t="s">
        <v>63</v>
      </c>
      <c r="F1174" s="6">
        <v>992.87</v>
      </c>
      <c r="G1174" s="7" t="s">
        <v>22</v>
      </c>
      <c r="H1174" s="8" t="s">
        <v>23</v>
      </c>
      <c r="I1174" s="9">
        <v>216.029</v>
      </c>
      <c r="J1174" s="6">
        <v>0</v>
      </c>
      <c r="K1174" s="6">
        <v>207.4</v>
      </c>
      <c r="L1174" s="6">
        <v>2592.35</v>
      </c>
      <c r="M1174" s="6">
        <v>2799.75</v>
      </c>
      <c r="N1174" s="10" t="s">
        <v>66</v>
      </c>
      <c r="O1174" s="10" t="s">
        <v>162</v>
      </c>
      <c r="P1174" s="11" t="s">
        <v>32</v>
      </c>
      <c r="Q1174" s="11" t="s">
        <v>52</v>
      </c>
      <c r="R1174" s="1">
        <v>42370</v>
      </c>
      <c r="S1174" s="1">
        <v>42593</v>
      </c>
      <c r="T1174" s="12" t="s">
        <v>25</v>
      </c>
      <c r="U1174" s="13" t="s">
        <v>244</v>
      </c>
      <c r="V1174" s="13" t="s">
        <v>142</v>
      </c>
      <c r="W1174" t="s">
        <v>177</v>
      </c>
      <c r="X1174" s="16" t="str">
        <f t="shared" si="234"/>
        <v xml:space="preserve">MEC (Switzerland) - CHE - Eckes Granini - 2016_MyMoment_2016 - </v>
      </c>
      <c r="Y1174" s="17" t="s">
        <v>410</v>
      </c>
      <c r="Z1174" s="16" t="str">
        <f t="shared" si="235"/>
        <v>MEC (Switzerland)</v>
      </c>
      <c r="AA1174" s="16" t="str">
        <f t="shared" si="236"/>
        <v>MEC (Switzerland) - CHE - Eckes Granini</v>
      </c>
      <c r="AB1174" s="16" t="str">
        <f t="shared" si="237"/>
        <v>Xaxis Premium_XAXIS-XP-UAP-F</v>
      </c>
      <c r="AC1174" s="16" t="str">
        <f>VLOOKUP($U1174,Sheet3!$A$1:$D$438,3,FALSE)</f>
        <v>20.04.2016</v>
      </c>
      <c r="AD1174" s="16" t="str">
        <f>VLOOKUP($U1174,Sheet3!$A$1:$D$438,4,FALSE)</f>
        <v>12.06.2016</v>
      </c>
      <c r="AE1174" s="20" t="str">
        <f t="shared" si="238"/>
        <v>Xaxis Premium_XAXIS-XP-UAP-F_Juni 2016</v>
      </c>
      <c r="AF1174" s="20" t="s">
        <v>415</v>
      </c>
      <c r="AG1174" s="20" t="str">
        <f t="shared" si="239"/>
        <v>Xaxis Premium</v>
      </c>
      <c r="AH1174" s="20" t="s">
        <v>420</v>
      </c>
      <c r="AI1174" s="21">
        <f t="shared" si="231"/>
        <v>12.000009258016284</v>
      </c>
      <c r="AJ1174" s="21">
        <f t="shared" si="232"/>
        <v>2592.35</v>
      </c>
      <c r="AK1174" s="22">
        <f t="shared" si="233"/>
        <v>216029</v>
      </c>
      <c r="AL1174" s="20" t="s">
        <v>697</v>
      </c>
      <c r="AM1174" s="20">
        <f>$AJ1174*VLOOKUP($AL1174,Sheet2!$C$1:$D$66,2,FALSE)</f>
        <v>642.31781463780339</v>
      </c>
    </row>
    <row r="1175" spans="1:39" x14ac:dyDescent="0.25">
      <c r="A1175" s="1">
        <v>42556</v>
      </c>
      <c r="B1175" s="2">
        <v>19054</v>
      </c>
      <c r="C1175" s="3">
        <v>0</v>
      </c>
      <c r="D1175" s="4">
        <v>1</v>
      </c>
      <c r="E1175" s="5" t="s">
        <v>65</v>
      </c>
      <c r="F1175" s="6">
        <v>1167.58</v>
      </c>
      <c r="G1175" s="7" t="s">
        <v>22</v>
      </c>
      <c r="H1175" s="8" t="s">
        <v>23</v>
      </c>
      <c r="I1175" s="9">
        <v>157.524</v>
      </c>
      <c r="J1175" s="6">
        <v>0</v>
      </c>
      <c r="K1175" s="6">
        <v>302.45</v>
      </c>
      <c r="L1175" s="6">
        <v>3780.6</v>
      </c>
      <c r="M1175" s="6">
        <v>4083.05</v>
      </c>
      <c r="N1175" s="10" t="s">
        <v>66</v>
      </c>
      <c r="O1175" s="10" t="s">
        <v>162</v>
      </c>
      <c r="P1175" s="11" t="s">
        <v>32</v>
      </c>
      <c r="Q1175" s="11" t="s">
        <v>52</v>
      </c>
      <c r="R1175" s="1">
        <v>42370</v>
      </c>
      <c r="S1175" s="1">
        <v>42593</v>
      </c>
      <c r="T1175" s="12" t="s">
        <v>25</v>
      </c>
      <c r="U1175" s="13" t="s">
        <v>244</v>
      </c>
      <c r="V1175" s="13" t="s">
        <v>142</v>
      </c>
      <c r="W1175" t="s">
        <v>177</v>
      </c>
      <c r="X1175" s="16" t="str">
        <f t="shared" si="234"/>
        <v xml:space="preserve">MEC (Switzerland) - CHE - Eckes Granini - 2016_MyMoment_2016 - </v>
      </c>
      <c r="Y1175" s="17" t="s">
        <v>410</v>
      </c>
      <c r="Z1175" s="16" t="str">
        <f t="shared" si="235"/>
        <v>MEC (Switzerland)</v>
      </c>
      <c r="AA1175" s="16" t="str">
        <f t="shared" si="236"/>
        <v>MEC (Switzerland) - CHE - Eckes Granini</v>
      </c>
      <c r="AB1175" s="16" t="str">
        <f t="shared" si="237"/>
        <v>Xaxis Premium_XAXIS-XP-WB-D</v>
      </c>
      <c r="AC1175" s="16" t="str">
        <f>VLOOKUP($U1175,Sheet3!$A$1:$D$438,3,FALSE)</f>
        <v>20.04.2016</v>
      </c>
      <c r="AD1175" s="16" t="str">
        <f>VLOOKUP($U1175,Sheet3!$A$1:$D$438,4,FALSE)</f>
        <v>12.06.2016</v>
      </c>
      <c r="AE1175" s="20" t="str">
        <f t="shared" si="238"/>
        <v>Xaxis Premium_XAXIS-XP-WB-D_Juni 2016</v>
      </c>
      <c r="AF1175" s="20" t="s">
        <v>415</v>
      </c>
      <c r="AG1175" s="20" t="str">
        <f t="shared" si="239"/>
        <v>Xaxis Premium</v>
      </c>
      <c r="AH1175" s="20" t="s">
        <v>420</v>
      </c>
      <c r="AI1175" s="21">
        <f t="shared" si="231"/>
        <v>24.000152357735963</v>
      </c>
      <c r="AJ1175" s="21">
        <f t="shared" si="232"/>
        <v>3780.6</v>
      </c>
      <c r="AK1175" s="22">
        <f t="shared" si="233"/>
        <v>157524</v>
      </c>
      <c r="AL1175" s="20" t="s">
        <v>696</v>
      </c>
      <c r="AM1175" s="20">
        <f>$AJ1175*VLOOKUP($AL1175,Sheet2!$C$1:$D$66,2,FALSE)</f>
        <v>2008.2068019730675</v>
      </c>
    </row>
    <row r="1176" spans="1:39" x14ac:dyDescent="0.25">
      <c r="A1176" s="1">
        <v>42556</v>
      </c>
      <c r="B1176" s="2">
        <v>19054</v>
      </c>
      <c r="C1176" s="3">
        <v>0</v>
      </c>
      <c r="D1176" s="4">
        <v>2</v>
      </c>
      <c r="E1176" s="5" t="s">
        <v>69</v>
      </c>
      <c r="F1176" s="6">
        <v>938.88</v>
      </c>
      <c r="G1176" s="7" t="s">
        <v>22</v>
      </c>
      <c r="H1176" s="8" t="s">
        <v>23</v>
      </c>
      <c r="I1176" s="9">
        <v>156.08799999999999</v>
      </c>
      <c r="J1176" s="6">
        <v>0</v>
      </c>
      <c r="K1176" s="6">
        <v>299.7</v>
      </c>
      <c r="L1176" s="6">
        <v>3746.1</v>
      </c>
      <c r="M1176" s="6">
        <v>4045.8</v>
      </c>
      <c r="N1176" s="10" t="s">
        <v>66</v>
      </c>
      <c r="O1176" s="10" t="s">
        <v>162</v>
      </c>
      <c r="P1176" s="11" t="s">
        <v>32</v>
      </c>
      <c r="Q1176" s="11" t="s">
        <v>52</v>
      </c>
      <c r="R1176" s="1">
        <v>42370</v>
      </c>
      <c r="S1176" s="1">
        <v>42593</v>
      </c>
      <c r="T1176" s="12" t="s">
        <v>25</v>
      </c>
      <c r="U1176" s="13" t="s">
        <v>244</v>
      </c>
      <c r="V1176" s="13" t="s">
        <v>142</v>
      </c>
      <c r="W1176" t="s">
        <v>177</v>
      </c>
      <c r="X1176" s="16" t="str">
        <f t="shared" si="234"/>
        <v xml:space="preserve">MEC (Switzerland) - CHE - Eckes Granini - 2016_MyMoment_2016 - </v>
      </c>
      <c r="Y1176" s="17" t="s">
        <v>410</v>
      </c>
      <c r="Z1176" s="16" t="str">
        <f t="shared" si="235"/>
        <v>MEC (Switzerland)</v>
      </c>
      <c r="AA1176" s="16" t="str">
        <f t="shared" si="236"/>
        <v>MEC (Switzerland) - CHE - Eckes Granini</v>
      </c>
      <c r="AB1176" s="16" t="str">
        <f t="shared" si="237"/>
        <v>Xaxis Premium_XAXIS-XP-WB-F</v>
      </c>
      <c r="AC1176" s="16" t="str">
        <f>VLOOKUP($U1176,Sheet3!$A$1:$D$438,3,FALSE)</f>
        <v>20.04.2016</v>
      </c>
      <c r="AD1176" s="16" t="str">
        <f>VLOOKUP($U1176,Sheet3!$A$1:$D$438,4,FALSE)</f>
        <v>12.06.2016</v>
      </c>
      <c r="AE1176" s="20" t="str">
        <f t="shared" si="238"/>
        <v>Xaxis Premium_XAXIS-XP-WB-F_Juni 2016</v>
      </c>
      <c r="AF1176" s="20" t="s">
        <v>415</v>
      </c>
      <c r="AG1176" s="20" t="str">
        <f t="shared" si="239"/>
        <v>Xaxis Premium</v>
      </c>
      <c r="AH1176" s="20" t="s">
        <v>420</v>
      </c>
      <c r="AI1176" s="21">
        <f t="shared" si="231"/>
        <v>23.999923120291118</v>
      </c>
      <c r="AJ1176" s="21">
        <f t="shared" si="232"/>
        <v>3746.1</v>
      </c>
      <c r="AK1176" s="22">
        <f t="shared" si="233"/>
        <v>156088</v>
      </c>
      <c r="AL1176" s="20" t="s">
        <v>696</v>
      </c>
      <c r="AM1176" s="20">
        <f>$AJ1176*VLOOKUP($AL1176,Sheet2!$C$1:$D$66,2,FALSE)</f>
        <v>1989.8808392507294</v>
      </c>
    </row>
    <row r="1177" spans="1:39" x14ac:dyDescent="0.25">
      <c r="A1177" s="1">
        <v>42556</v>
      </c>
      <c r="B1177" s="2">
        <v>19055</v>
      </c>
      <c r="C1177" s="3">
        <v>0</v>
      </c>
      <c r="D1177" s="4">
        <v>1</v>
      </c>
      <c r="E1177" s="5" t="s">
        <v>53</v>
      </c>
      <c r="F1177" s="6">
        <v>341.81</v>
      </c>
      <c r="G1177" s="7" t="s">
        <v>22</v>
      </c>
      <c r="H1177" s="8" t="s">
        <v>23</v>
      </c>
      <c r="I1177" s="9">
        <v>53.689</v>
      </c>
      <c r="J1177" s="6">
        <v>0</v>
      </c>
      <c r="K1177" s="6">
        <v>98.8</v>
      </c>
      <c r="L1177" s="6">
        <v>1234.8499999999999</v>
      </c>
      <c r="M1177" s="6">
        <v>1333.65</v>
      </c>
      <c r="N1177" s="10" t="s">
        <v>42</v>
      </c>
      <c r="O1177" s="10" t="s">
        <v>162</v>
      </c>
      <c r="P1177" s="11" t="s">
        <v>32</v>
      </c>
      <c r="Q1177" s="11" t="s">
        <v>52</v>
      </c>
      <c r="R1177" s="1">
        <v>42370</v>
      </c>
      <c r="S1177" s="1">
        <v>42593</v>
      </c>
      <c r="T1177" s="12" t="s">
        <v>25</v>
      </c>
      <c r="U1177" s="13" t="s">
        <v>245</v>
      </c>
      <c r="V1177" s="13" t="s">
        <v>142</v>
      </c>
      <c r="W1177" t="s">
        <v>178</v>
      </c>
      <c r="X1177" s="16" t="str">
        <f t="shared" si="234"/>
        <v xml:space="preserve">MEC (Switzerland) - CHE - Geberit - 2016_SAS_2016 - </v>
      </c>
      <c r="Y1177" s="17" t="s">
        <v>410</v>
      </c>
      <c r="Z1177" s="16" t="str">
        <f t="shared" si="235"/>
        <v>MEC (Switzerland)</v>
      </c>
      <c r="AA1177" s="16" t="str">
        <f t="shared" si="236"/>
        <v>MEC (Switzerland) - CHE - Geberit</v>
      </c>
      <c r="AB1177" s="16" t="str">
        <f t="shared" si="237"/>
        <v>Xaxis Premium_XAXIS-XP-HP-D</v>
      </c>
      <c r="AC1177" s="16" t="str">
        <f>VLOOKUP($U1177,Sheet3!$A$1:$D$438,3,FALSE)</f>
        <v>11.01.2016</v>
      </c>
      <c r="AD1177" s="16" t="str">
        <f>VLOOKUP($U1177,Sheet3!$A$1:$D$438,4,FALSE)</f>
        <v>31.12.2016</v>
      </c>
      <c r="AE1177" s="20" t="str">
        <f t="shared" si="238"/>
        <v>Xaxis Premium_XAXIS-XP-HP-D_Juni 2016</v>
      </c>
      <c r="AF1177" s="20" t="s">
        <v>415</v>
      </c>
      <c r="AG1177" s="20" t="str">
        <f t="shared" si="239"/>
        <v>Xaxis Premium</v>
      </c>
      <c r="AH1177" s="20" t="s">
        <v>420</v>
      </c>
      <c r="AI1177" s="21">
        <f t="shared" si="231"/>
        <v>23.000055877367803</v>
      </c>
      <c r="AJ1177" s="21">
        <f t="shared" si="232"/>
        <v>1234.8499999999999</v>
      </c>
      <c r="AK1177" s="22">
        <f t="shared" si="233"/>
        <v>53689</v>
      </c>
      <c r="AL1177" s="20" t="s">
        <v>695</v>
      </c>
      <c r="AM1177" s="20">
        <f>$AJ1177*VLOOKUP($AL1177,Sheet2!$C$1:$D$66,2,FALSE)</f>
        <v>631.27106401460765</v>
      </c>
    </row>
    <row r="1178" spans="1:39" x14ac:dyDescent="0.25">
      <c r="A1178" s="1">
        <v>42556</v>
      </c>
      <c r="B1178" s="2">
        <v>19056</v>
      </c>
      <c r="C1178" s="3">
        <v>0</v>
      </c>
      <c r="D1178" s="4">
        <v>2</v>
      </c>
      <c r="E1178" s="5" t="s">
        <v>53</v>
      </c>
      <c r="F1178" s="6">
        <v>1482.21</v>
      </c>
      <c r="G1178" s="7" t="s">
        <v>22</v>
      </c>
      <c r="H1178" s="8" t="s">
        <v>23</v>
      </c>
      <c r="I1178" s="9">
        <v>232.81399999999999</v>
      </c>
      <c r="J1178" s="6">
        <v>0</v>
      </c>
      <c r="K1178" s="6">
        <v>428.4</v>
      </c>
      <c r="L1178" s="6">
        <v>5354.7</v>
      </c>
      <c r="M1178" s="6">
        <v>5783.1</v>
      </c>
      <c r="N1178" s="10" t="s">
        <v>42</v>
      </c>
      <c r="O1178" s="10" t="s">
        <v>162</v>
      </c>
      <c r="P1178" s="11" t="s">
        <v>32</v>
      </c>
      <c r="Q1178" s="11" t="s">
        <v>52</v>
      </c>
      <c r="R1178" s="1">
        <v>42370</v>
      </c>
      <c r="S1178" s="1">
        <v>42593</v>
      </c>
      <c r="T1178" s="12" t="s">
        <v>25</v>
      </c>
      <c r="U1178" s="13" t="s">
        <v>246</v>
      </c>
      <c r="V1178" s="13" t="s">
        <v>142</v>
      </c>
      <c r="W1178" t="s">
        <v>178</v>
      </c>
      <c r="X1178" s="16" t="str">
        <f t="shared" si="234"/>
        <v xml:space="preserve">MEC (Switzerland) - CHE - Geberit - 2016_Aquaclean_2016 - </v>
      </c>
      <c r="Y1178" s="17" t="s">
        <v>410</v>
      </c>
      <c r="Z1178" s="16" t="str">
        <f t="shared" si="235"/>
        <v>MEC (Switzerland)</v>
      </c>
      <c r="AA1178" s="16" t="str">
        <f t="shared" si="236"/>
        <v>MEC (Switzerland) - CHE - Geberit</v>
      </c>
      <c r="AB1178" s="16" t="str">
        <f t="shared" si="237"/>
        <v>Xaxis Premium_XAXIS-XP-HP-D</v>
      </c>
      <c r="AC1178" s="16" t="str">
        <f>VLOOKUP($U1178,Sheet3!$A$1:$D$438,3,FALSE)</f>
        <v>04.01.2016</v>
      </c>
      <c r="AD1178" s="16" t="str">
        <f>VLOOKUP($U1178,Sheet3!$A$1:$D$438,4,FALSE)</f>
        <v>26.06.2016</v>
      </c>
      <c r="AE1178" s="20" t="str">
        <f t="shared" si="238"/>
        <v>Xaxis Premium_XAXIS-XP-HP-D_Juni 2016</v>
      </c>
      <c r="AF1178" s="20" t="s">
        <v>415</v>
      </c>
      <c r="AG1178" s="20" t="str">
        <f t="shared" si="239"/>
        <v>Xaxis Premium</v>
      </c>
      <c r="AH1178" s="20" t="s">
        <v>420</v>
      </c>
      <c r="AI1178" s="21">
        <f t="shared" si="231"/>
        <v>22.999905503964538</v>
      </c>
      <c r="AJ1178" s="21">
        <f t="shared" si="232"/>
        <v>5354.7</v>
      </c>
      <c r="AK1178" s="22">
        <f t="shared" si="233"/>
        <v>232814</v>
      </c>
      <c r="AL1178" s="20" t="s">
        <v>695</v>
      </c>
      <c r="AM1178" s="20">
        <f>$AJ1178*VLOOKUP($AL1178,Sheet2!$C$1:$D$66,2,FALSE)</f>
        <v>2737.3909110248364</v>
      </c>
    </row>
    <row r="1179" spans="1:39" x14ac:dyDescent="0.25">
      <c r="A1179" s="1">
        <v>42556</v>
      </c>
      <c r="B1179" s="2">
        <v>19056</v>
      </c>
      <c r="C1179" s="3">
        <v>0</v>
      </c>
      <c r="D1179" s="4">
        <v>3</v>
      </c>
      <c r="E1179" s="5" t="s">
        <v>59</v>
      </c>
      <c r="F1179" s="6">
        <v>364.03</v>
      </c>
      <c r="G1179" s="7" t="s">
        <v>22</v>
      </c>
      <c r="H1179" s="8" t="s">
        <v>23</v>
      </c>
      <c r="I1179" s="9">
        <v>62.941000000000003</v>
      </c>
      <c r="J1179" s="6">
        <v>0</v>
      </c>
      <c r="K1179" s="6">
        <v>115.8</v>
      </c>
      <c r="L1179" s="6">
        <v>1447.65</v>
      </c>
      <c r="M1179" s="6">
        <v>1563.45</v>
      </c>
      <c r="N1179" s="10" t="s">
        <v>42</v>
      </c>
      <c r="O1179" s="10" t="s">
        <v>162</v>
      </c>
      <c r="P1179" s="11" t="s">
        <v>32</v>
      </c>
      <c r="Q1179" s="11" t="s">
        <v>52</v>
      </c>
      <c r="R1179" s="1">
        <v>42370</v>
      </c>
      <c r="S1179" s="1">
        <v>42593</v>
      </c>
      <c r="T1179" s="12" t="s">
        <v>25</v>
      </c>
      <c r="U1179" s="13" t="s">
        <v>246</v>
      </c>
      <c r="V1179" s="13" t="s">
        <v>142</v>
      </c>
      <c r="W1179" t="s">
        <v>178</v>
      </c>
      <c r="X1179" s="16" t="str">
        <f t="shared" si="234"/>
        <v xml:space="preserve">MEC (Switzerland) - CHE - Geberit - 2016_Aquaclean_2016 - </v>
      </c>
      <c r="Y1179" s="17" t="s">
        <v>410</v>
      </c>
      <c r="Z1179" s="16" t="str">
        <f t="shared" si="235"/>
        <v>MEC (Switzerland)</v>
      </c>
      <c r="AA1179" s="16" t="str">
        <f t="shared" si="236"/>
        <v>MEC (Switzerland) - CHE - Geberit</v>
      </c>
      <c r="AB1179" s="16" t="str">
        <f t="shared" si="237"/>
        <v>Xaxis Premium_XAXIS-XP-HP-F</v>
      </c>
      <c r="AC1179" s="16" t="str">
        <f>VLOOKUP($U1179,Sheet3!$A$1:$D$438,3,FALSE)</f>
        <v>04.01.2016</v>
      </c>
      <c r="AD1179" s="16" t="str">
        <f>VLOOKUP($U1179,Sheet3!$A$1:$D$438,4,FALSE)</f>
        <v>26.06.2016</v>
      </c>
      <c r="AE1179" s="20" t="str">
        <f t="shared" si="238"/>
        <v>Xaxis Premium_XAXIS-XP-HP-F_Juni 2016</v>
      </c>
      <c r="AF1179" s="20" t="s">
        <v>415</v>
      </c>
      <c r="AG1179" s="20" t="str">
        <f t="shared" si="239"/>
        <v>Xaxis Premium</v>
      </c>
      <c r="AH1179" s="20" t="s">
        <v>420</v>
      </c>
      <c r="AI1179" s="21">
        <f t="shared" ref="AI1179:AI1200" si="240">(AJ1179/AK1179)*1000</f>
        <v>23.00011121526509</v>
      </c>
      <c r="AJ1179" s="21">
        <f t="shared" ref="AJ1179:AJ1200" si="241">L1179</f>
        <v>1447.65</v>
      </c>
      <c r="AK1179" s="22">
        <f t="shared" ref="AK1179:AK1200" si="242">I1179*1000</f>
        <v>62941</v>
      </c>
      <c r="AL1179" s="20" t="s">
        <v>695</v>
      </c>
      <c r="AM1179" s="20">
        <f>$AJ1179*VLOOKUP($AL1179,Sheet2!$C$1:$D$66,2,FALSE)</f>
        <v>740.05713715896411</v>
      </c>
    </row>
    <row r="1180" spans="1:39" x14ac:dyDescent="0.25">
      <c r="A1180" s="1">
        <v>42556</v>
      </c>
      <c r="B1180" s="2">
        <v>19056</v>
      </c>
      <c r="C1180" s="3">
        <v>0</v>
      </c>
      <c r="D1180" s="4">
        <v>1</v>
      </c>
      <c r="E1180" s="5" t="s">
        <v>76</v>
      </c>
      <c r="F1180" s="6">
        <v>563.13</v>
      </c>
      <c r="G1180" s="7" t="s">
        <v>22</v>
      </c>
      <c r="H1180" s="8" t="s">
        <v>23</v>
      </c>
      <c r="I1180" s="9">
        <v>34.81</v>
      </c>
      <c r="J1180" s="6">
        <v>0</v>
      </c>
      <c r="K1180" s="6">
        <v>69.599999999999994</v>
      </c>
      <c r="L1180" s="6">
        <v>870.25</v>
      </c>
      <c r="M1180" s="6">
        <v>939.85</v>
      </c>
      <c r="N1180" s="10" t="s">
        <v>42</v>
      </c>
      <c r="O1180" s="10" t="s">
        <v>162</v>
      </c>
      <c r="P1180" s="11" t="s">
        <v>32</v>
      </c>
      <c r="Q1180" s="11" t="s">
        <v>73</v>
      </c>
      <c r="R1180" s="1">
        <v>42370</v>
      </c>
      <c r="S1180" s="1">
        <v>42593</v>
      </c>
      <c r="T1180" s="12" t="s">
        <v>25</v>
      </c>
      <c r="U1180" s="13" t="s">
        <v>246</v>
      </c>
      <c r="V1180" s="13" t="s">
        <v>142</v>
      </c>
      <c r="W1180" t="s">
        <v>178</v>
      </c>
      <c r="X1180" s="16" t="str">
        <f t="shared" si="234"/>
        <v xml:space="preserve">MEC (Switzerland) - CHE - Geberit - 2016_Aquaclean_2016 - </v>
      </c>
      <c r="Y1180" s="17" t="s">
        <v>410</v>
      </c>
      <c r="Z1180" s="16" t="str">
        <f t="shared" si="235"/>
        <v>MEC (Switzerland)</v>
      </c>
      <c r="AA1180" s="16" t="str">
        <f t="shared" si="236"/>
        <v>MEC (Switzerland) - CHE - Geberit</v>
      </c>
      <c r="AB1180" s="16" t="str">
        <f t="shared" si="237"/>
        <v>Xaxis TV_XAXIS-XT-ROLLS-F</v>
      </c>
      <c r="AC1180" s="16" t="str">
        <f>VLOOKUP($U1180,Sheet3!$A$1:$D$438,3,FALSE)</f>
        <v>04.01.2016</v>
      </c>
      <c r="AD1180" s="16" t="str">
        <f>VLOOKUP($U1180,Sheet3!$A$1:$D$438,4,FALSE)</f>
        <v>26.06.2016</v>
      </c>
      <c r="AE1180" s="20" t="str">
        <f t="shared" si="238"/>
        <v>Xaxis TV_XAXIS-XT-ROLLS-F_Juni 2016</v>
      </c>
      <c r="AF1180" s="20" t="s">
        <v>816</v>
      </c>
      <c r="AG1180" s="20" t="str">
        <f t="shared" si="239"/>
        <v>Xaxis TV</v>
      </c>
      <c r="AH1180" s="20" t="s">
        <v>420</v>
      </c>
      <c r="AI1180" s="21">
        <f t="shared" si="240"/>
        <v>25</v>
      </c>
      <c r="AJ1180" s="21">
        <f t="shared" si="241"/>
        <v>870.25</v>
      </c>
      <c r="AK1180" s="22">
        <f t="shared" si="242"/>
        <v>34810</v>
      </c>
      <c r="AL1180" s="20" t="s">
        <v>698</v>
      </c>
      <c r="AM1180" s="20">
        <f>$AJ1180*VLOOKUP($AL1180,Sheet2!$C$1:$D$66,2,FALSE)</f>
        <v>478.63750000000005</v>
      </c>
    </row>
    <row r="1181" spans="1:39" x14ac:dyDescent="0.25">
      <c r="A1181" s="1">
        <v>42556</v>
      </c>
      <c r="B1181" s="2">
        <v>19057</v>
      </c>
      <c r="C1181" s="3">
        <v>0</v>
      </c>
      <c r="D1181" s="4">
        <v>3</v>
      </c>
      <c r="E1181" s="5" t="s">
        <v>35</v>
      </c>
      <c r="F1181" s="6">
        <v>454.82</v>
      </c>
      <c r="G1181" s="7" t="s">
        <v>22</v>
      </c>
      <c r="H1181" s="8" t="s">
        <v>23</v>
      </c>
      <c r="I1181" s="9">
        <v>36.018999999999998</v>
      </c>
      <c r="J1181" s="6">
        <v>0</v>
      </c>
      <c r="K1181" s="6">
        <v>103.75</v>
      </c>
      <c r="L1181" s="6">
        <v>1296.7</v>
      </c>
      <c r="M1181" s="6">
        <v>1400.45</v>
      </c>
      <c r="N1181" s="10" t="s">
        <v>27</v>
      </c>
      <c r="O1181" s="10" t="s">
        <v>162</v>
      </c>
      <c r="P1181" s="11" t="s">
        <v>32</v>
      </c>
      <c r="Q1181" s="11" t="s">
        <v>37</v>
      </c>
      <c r="R1181" s="1">
        <v>42370</v>
      </c>
      <c r="S1181" s="1">
        <v>42593</v>
      </c>
      <c r="T1181" s="12" t="s">
        <v>25</v>
      </c>
      <c r="U1181" s="13" t="s">
        <v>368</v>
      </c>
      <c r="V1181" s="13" t="s">
        <v>142</v>
      </c>
      <c r="W1181" t="s">
        <v>179</v>
      </c>
      <c r="X1181" s="16" t="str">
        <f t="shared" si="234"/>
        <v xml:space="preserve">MEC (Switzerland) - CHE - L'oreal - 2016_Micellar_Waterproof - </v>
      </c>
      <c r="Y1181" s="17" t="s">
        <v>410</v>
      </c>
      <c r="Z1181" s="16" t="str">
        <f t="shared" si="235"/>
        <v>MEC (Switzerland)</v>
      </c>
      <c r="AA1181" s="16" t="str">
        <f t="shared" si="236"/>
        <v>MEC (Switzerland) - CHE - L'oreal</v>
      </c>
      <c r="AB1181" s="16" t="str">
        <f t="shared" si="237"/>
        <v>Xaxis Mobile_XAXIS-XM-INST-D</v>
      </c>
      <c r="AC1181" s="16" t="str">
        <f>VLOOKUP($U1181,Sheet3!$A$1:$D$438,3,FALSE)</f>
        <v>06.06.2016</v>
      </c>
      <c r="AD1181" s="16" t="str">
        <f>VLOOKUP($U1181,Sheet3!$A$1:$D$438,4,FALSE)</f>
        <v>10.07.2016</v>
      </c>
      <c r="AE1181" s="20" t="str">
        <f t="shared" si="238"/>
        <v>Xaxis Mobile_XAXIS-XM-INST-D_Juni 2016</v>
      </c>
      <c r="AF1181" s="20" t="s">
        <v>416</v>
      </c>
      <c r="AG1181" s="20" t="str">
        <f t="shared" si="239"/>
        <v>Xaxis Mobile</v>
      </c>
      <c r="AH1181" s="20" t="s">
        <v>420</v>
      </c>
      <c r="AI1181" s="21">
        <f t="shared" si="240"/>
        <v>36.000444210000282</v>
      </c>
      <c r="AJ1181" s="21">
        <f t="shared" si="241"/>
        <v>1296.7</v>
      </c>
      <c r="AK1181" s="22">
        <f t="shared" si="242"/>
        <v>36019</v>
      </c>
      <c r="AL1181" s="20" t="s">
        <v>699</v>
      </c>
      <c r="AM1181" s="20">
        <f>$AJ1181*VLOOKUP($AL1181,Sheet2!$C$1:$D$66,2,FALSE)</f>
        <v>557.58100000000002</v>
      </c>
    </row>
    <row r="1182" spans="1:39" x14ac:dyDescent="0.25">
      <c r="A1182" s="1">
        <v>42556</v>
      </c>
      <c r="B1182" s="2">
        <v>19057</v>
      </c>
      <c r="C1182" s="3">
        <v>0</v>
      </c>
      <c r="D1182" s="4">
        <v>4</v>
      </c>
      <c r="E1182" s="5" t="s">
        <v>39</v>
      </c>
      <c r="F1182" s="6">
        <v>305.36</v>
      </c>
      <c r="G1182" s="7" t="s">
        <v>22</v>
      </c>
      <c r="H1182" s="8" t="s">
        <v>23</v>
      </c>
      <c r="I1182" s="9">
        <v>23.949000000000002</v>
      </c>
      <c r="J1182" s="6">
        <v>0</v>
      </c>
      <c r="K1182" s="6">
        <v>68.95</v>
      </c>
      <c r="L1182" s="6">
        <v>862.15</v>
      </c>
      <c r="M1182" s="6">
        <v>931.1</v>
      </c>
      <c r="N1182" s="10" t="s">
        <v>27</v>
      </c>
      <c r="O1182" s="10" t="s">
        <v>162</v>
      </c>
      <c r="P1182" s="11" t="s">
        <v>32</v>
      </c>
      <c r="Q1182" s="11" t="s">
        <v>37</v>
      </c>
      <c r="R1182" s="1">
        <v>42370</v>
      </c>
      <c r="S1182" s="1">
        <v>42593</v>
      </c>
      <c r="T1182" s="12" t="s">
        <v>25</v>
      </c>
      <c r="U1182" s="13" t="s">
        <v>368</v>
      </c>
      <c r="V1182" s="13" t="s">
        <v>142</v>
      </c>
      <c r="W1182" t="s">
        <v>179</v>
      </c>
      <c r="X1182" s="16" t="str">
        <f t="shared" si="234"/>
        <v xml:space="preserve">MEC (Switzerland) - CHE - L'oreal - 2016_Micellar_Waterproof - </v>
      </c>
      <c r="Y1182" s="17" t="s">
        <v>410</v>
      </c>
      <c r="Z1182" s="16" t="str">
        <f t="shared" si="235"/>
        <v>MEC (Switzerland)</v>
      </c>
      <c r="AA1182" s="16" t="str">
        <f t="shared" si="236"/>
        <v>MEC (Switzerland) - CHE - L'oreal</v>
      </c>
      <c r="AB1182" s="16" t="str">
        <f t="shared" si="237"/>
        <v>Xaxis Mobile_XAXIS-XM-INST-F</v>
      </c>
      <c r="AC1182" s="16" t="str">
        <f>VLOOKUP($U1182,Sheet3!$A$1:$D$438,3,FALSE)</f>
        <v>06.06.2016</v>
      </c>
      <c r="AD1182" s="16" t="str">
        <f>VLOOKUP($U1182,Sheet3!$A$1:$D$438,4,FALSE)</f>
        <v>10.07.2016</v>
      </c>
      <c r="AE1182" s="20" t="str">
        <f t="shared" si="238"/>
        <v>Xaxis Mobile_XAXIS-XM-INST-F_Juni 2016</v>
      </c>
      <c r="AF1182" s="20" t="s">
        <v>416</v>
      </c>
      <c r="AG1182" s="20" t="str">
        <f t="shared" si="239"/>
        <v>Xaxis Mobile</v>
      </c>
      <c r="AH1182" s="20" t="s">
        <v>420</v>
      </c>
      <c r="AI1182" s="21">
        <f t="shared" si="240"/>
        <v>35.999415424443605</v>
      </c>
      <c r="AJ1182" s="21">
        <f t="shared" si="241"/>
        <v>862.15</v>
      </c>
      <c r="AK1182" s="22">
        <f t="shared" si="242"/>
        <v>23949</v>
      </c>
      <c r="AL1182" s="20" t="s">
        <v>699</v>
      </c>
      <c r="AM1182" s="20">
        <f>$AJ1182*VLOOKUP($AL1182,Sheet2!$C$1:$D$66,2,FALSE)</f>
        <v>370.72449999999998</v>
      </c>
    </row>
    <row r="1183" spans="1:39" x14ac:dyDescent="0.25">
      <c r="A1183" s="1">
        <v>42556</v>
      </c>
      <c r="B1183" s="2">
        <v>19057</v>
      </c>
      <c r="C1183" s="3">
        <v>0</v>
      </c>
      <c r="D1183" s="4">
        <v>5</v>
      </c>
      <c r="E1183" s="5" t="s">
        <v>96</v>
      </c>
      <c r="F1183" s="6">
        <v>0</v>
      </c>
      <c r="G1183" s="7" t="s">
        <v>22</v>
      </c>
      <c r="H1183" s="8" t="s">
        <v>23</v>
      </c>
      <c r="I1183" s="9">
        <v>49.372</v>
      </c>
      <c r="J1183" s="6">
        <v>0</v>
      </c>
      <c r="K1183" s="6">
        <v>177.75</v>
      </c>
      <c r="L1183" s="6">
        <v>2221.75</v>
      </c>
      <c r="M1183" s="6">
        <v>2399.5</v>
      </c>
      <c r="N1183" s="10" t="s">
        <v>27</v>
      </c>
      <c r="O1183" s="10" t="s">
        <v>162</v>
      </c>
      <c r="P1183" s="11" t="s">
        <v>32</v>
      </c>
      <c r="Q1183" s="11" t="s">
        <v>73</v>
      </c>
      <c r="R1183" s="1">
        <v>42370</v>
      </c>
      <c r="S1183" s="1">
        <v>42593</v>
      </c>
      <c r="T1183" s="12" t="s">
        <v>25</v>
      </c>
      <c r="U1183" s="13" t="s">
        <v>368</v>
      </c>
      <c r="V1183" s="13" t="s">
        <v>142</v>
      </c>
      <c r="W1183" t="s">
        <v>179</v>
      </c>
      <c r="X1183" s="16" t="str">
        <f t="shared" si="234"/>
        <v xml:space="preserve">MEC (Switzerland) - CHE - L'oreal - 2016_Micellar_Waterproof - </v>
      </c>
      <c r="Y1183" s="17" t="s">
        <v>410</v>
      </c>
      <c r="Z1183" s="16" t="str">
        <f t="shared" si="235"/>
        <v>MEC (Switzerland)</v>
      </c>
      <c r="AA1183" s="16" t="str">
        <f t="shared" si="236"/>
        <v>MEC (Switzerland) - CHE - L'oreal</v>
      </c>
      <c r="AB1183" s="16" t="str">
        <f t="shared" si="237"/>
        <v>Xaxis TV_XAXIS-XT-MULTI-D</v>
      </c>
      <c r="AC1183" s="16" t="str">
        <f>VLOOKUP($U1183,Sheet3!$A$1:$D$438,3,FALSE)</f>
        <v>06.06.2016</v>
      </c>
      <c r="AD1183" s="16" t="str">
        <f>VLOOKUP($U1183,Sheet3!$A$1:$D$438,4,FALSE)</f>
        <v>10.07.2016</v>
      </c>
      <c r="AE1183" s="20" t="str">
        <f t="shared" si="238"/>
        <v>Xaxis TV_XAXIS-XT-MULTI-D_Juni 2016</v>
      </c>
      <c r="AF1183" s="20" t="s">
        <v>816</v>
      </c>
      <c r="AG1183" s="20" t="str">
        <f t="shared" si="239"/>
        <v>Xaxis TV</v>
      </c>
      <c r="AH1183" s="20" t="s">
        <v>420</v>
      </c>
      <c r="AI1183" s="21">
        <f t="shared" si="240"/>
        <v>45.000202543952042</v>
      </c>
      <c r="AJ1183" s="21">
        <f t="shared" si="241"/>
        <v>2221.75</v>
      </c>
      <c r="AK1183" s="22">
        <f t="shared" si="242"/>
        <v>49372</v>
      </c>
      <c r="AL1183" s="20" t="s">
        <v>700</v>
      </c>
      <c r="AM1183" s="20">
        <f>$AJ1183*VLOOKUP($AL1183,Sheet2!$C$1:$D$66,2,FALSE)</f>
        <v>1666.3125</v>
      </c>
    </row>
    <row r="1184" spans="1:39" x14ac:dyDescent="0.25">
      <c r="A1184" s="1">
        <v>42556</v>
      </c>
      <c r="B1184" s="2">
        <v>19057</v>
      </c>
      <c r="C1184" s="3">
        <v>0</v>
      </c>
      <c r="D1184" s="4">
        <v>6</v>
      </c>
      <c r="E1184" s="5" t="s">
        <v>110</v>
      </c>
      <c r="F1184" s="6">
        <v>0</v>
      </c>
      <c r="G1184" s="7" t="s">
        <v>22</v>
      </c>
      <c r="H1184" s="8" t="s">
        <v>23</v>
      </c>
      <c r="I1184" s="9">
        <v>23.809000000000001</v>
      </c>
      <c r="J1184" s="6">
        <v>0</v>
      </c>
      <c r="K1184" s="6">
        <v>85.7</v>
      </c>
      <c r="L1184" s="6">
        <v>1071.4000000000001</v>
      </c>
      <c r="M1184" s="6">
        <v>1157.0999999999999</v>
      </c>
      <c r="N1184" s="10" t="s">
        <v>27</v>
      </c>
      <c r="O1184" s="10" t="s">
        <v>162</v>
      </c>
      <c r="P1184" s="11" t="s">
        <v>32</v>
      </c>
      <c r="Q1184" s="11" t="s">
        <v>73</v>
      </c>
      <c r="R1184" s="1">
        <v>42370</v>
      </c>
      <c r="S1184" s="1">
        <v>42593</v>
      </c>
      <c r="T1184" s="12" t="s">
        <v>25</v>
      </c>
      <c r="U1184" s="13" t="s">
        <v>368</v>
      </c>
      <c r="V1184" s="13" t="s">
        <v>142</v>
      </c>
      <c r="W1184" t="s">
        <v>179</v>
      </c>
      <c r="X1184" s="16" t="str">
        <f t="shared" si="234"/>
        <v xml:space="preserve">MEC (Switzerland) - CHE - L'oreal - 2016_Micellar_Waterproof - </v>
      </c>
      <c r="Y1184" s="17" t="s">
        <v>410</v>
      </c>
      <c r="Z1184" s="16" t="str">
        <f t="shared" si="235"/>
        <v>MEC (Switzerland)</v>
      </c>
      <c r="AA1184" s="16" t="str">
        <f t="shared" si="236"/>
        <v>MEC (Switzerland) - CHE - L'oreal</v>
      </c>
      <c r="AB1184" s="16" t="str">
        <f t="shared" si="237"/>
        <v>Xaxis TV_XAXIS-XT-MULTI-F</v>
      </c>
      <c r="AC1184" s="16" t="str">
        <f>VLOOKUP($U1184,Sheet3!$A$1:$D$438,3,FALSE)</f>
        <v>06.06.2016</v>
      </c>
      <c r="AD1184" s="16" t="str">
        <f>VLOOKUP($U1184,Sheet3!$A$1:$D$438,4,FALSE)</f>
        <v>10.07.2016</v>
      </c>
      <c r="AE1184" s="20" t="str">
        <f t="shared" si="238"/>
        <v>Xaxis TV_XAXIS-XT-MULTI-F_Juni 2016</v>
      </c>
      <c r="AF1184" s="20" t="s">
        <v>816</v>
      </c>
      <c r="AG1184" s="20" t="str">
        <f t="shared" si="239"/>
        <v>Xaxis TV</v>
      </c>
      <c r="AH1184" s="20" t="s">
        <v>420</v>
      </c>
      <c r="AI1184" s="21">
        <f t="shared" si="240"/>
        <v>44.999789995379899</v>
      </c>
      <c r="AJ1184" s="21">
        <f t="shared" si="241"/>
        <v>1071.4000000000001</v>
      </c>
      <c r="AK1184" s="22">
        <f t="shared" si="242"/>
        <v>23809</v>
      </c>
      <c r="AL1184" s="20" t="s">
        <v>700</v>
      </c>
      <c r="AM1184" s="20">
        <f>$AJ1184*VLOOKUP($AL1184,Sheet2!$C$1:$D$66,2,FALSE)</f>
        <v>803.55000000000007</v>
      </c>
    </row>
    <row r="1185" spans="1:39" x14ac:dyDescent="0.25">
      <c r="A1185" s="1">
        <v>42556</v>
      </c>
      <c r="B1185" s="2">
        <v>19058</v>
      </c>
      <c r="C1185" s="3">
        <v>0</v>
      </c>
      <c r="D1185" s="4">
        <v>1</v>
      </c>
      <c r="E1185" s="5" t="s">
        <v>96</v>
      </c>
      <c r="F1185" s="6">
        <v>0</v>
      </c>
      <c r="G1185" s="7" t="s">
        <v>22</v>
      </c>
      <c r="H1185" s="8" t="s">
        <v>23</v>
      </c>
      <c r="I1185" s="9">
        <v>59.988999999999997</v>
      </c>
      <c r="J1185" s="6">
        <v>0</v>
      </c>
      <c r="K1185" s="6">
        <v>215.95</v>
      </c>
      <c r="L1185" s="6">
        <v>2699.5</v>
      </c>
      <c r="M1185" s="6">
        <v>2915.45</v>
      </c>
      <c r="N1185" s="10" t="s">
        <v>27</v>
      </c>
      <c r="O1185" s="10" t="s">
        <v>162</v>
      </c>
      <c r="P1185" s="11" t="s">
        <v>32</v>
      </c>
      <c r="Q1185" s="11" t="s">
        <v>73</v>
      </c>
      <c r="R1185" s="1">
        <v>42370</v>
      </c>
      <c r="S1185" s="1">
        <v>42593</v>
      </c>
      <c r="T1185" s="12" t="s">
        <v>25</v>
      </c>
      <c r="U1185" s="13" t="s">
        <v>371</v>
      </c>
      <c r="V1185" s="13" t="s">
        <v>142</v>
      </c>
      <c r="W1185" t="s">
        <v>179</v>
      </c>
      <c r="X1185" s="16" t="str">
        <f t="shared" si="234"/>
        <v xml:space="preserve">MEC (Switzerland) - CHE - L'oreal - 2016_YSL_Palace - </v>
      </c>
      <c r="Y1185" s="17" t="s">
        <v>410</v>
      </c>
      <c r="Z1185" s="16" t="str">
        <f t="shared" si="235"/>
        <v>MEC (Switzerland)</v>
      </c>
      <c r="AA1185" s="16" t="str">
        <f t="shared" si="236"/>
        <v>MEC (Switzerland) - CHE - L'oreal</v>
      </c>
      <c r="AB1185" s="16" t="str">
        <f t="shared" si="237"/>
        <v>Xaxis TV_XAXIS-XT-MULTI-D</v>
      </c>
      <c r="AC1185" s="16" t="str">
        <f>VLOOKUP($U1185,Sheet3!$A$1:$D$438,3,FALSE)</f>
        <v>26.06.2016</v>
      </c>
      <c r="AD1185" s="16" t="str">
        <f>VLOOKUP($U1185,Sheet3!$A$1:$D$438,4,FALSE)</f>
        <v>17.07.2016</v>
      </c>
      <c r="AE1185" s="20" t="str">
        <f t="shared" si="238"/>
        <v>Xaxis TV_XAXIS-XT-MULTI-D_Juni 2016</v>
      </c>
      <c r="AF1185" s="20" t="s">
        <v>816</v>
      </c>
      <c r="AG1185" s="20" t="str">
        <f t="shared" si="239"/>
        <v>Xaxis TV</v>
      </c>
      <c r="AH1185" s="20" t="s">
        <v>420</v>
      </c>
      <c r="AI1185" s="21">
        <f t="shared" si="240"/>
        <v>44.999916651386087</v>
      </c>
      <c r="AJ1185" s="21">
        <f t="shared" si="241"/>
        <v>2699.5</v>
      </c>
      <c r="AK1185" s="22">
        <f t="shared" si="242"/>
        <v>59989</v>
      </c>
      <c r="AL1185" s="20" t="s">
        <v>700</v>
      </c>
      <c r="AM1185" s="20">
        <f>$AJ1185*VLOOKUP($AL1185,Sheet2!$C$1:$D$66,2,FALSE)</f>
        <v>2024.625</v>
      </c>
    </row>
    <row r="1186" spans="1:39" x14ac:dyDescent="0.25">
      <c r="A1186" s="1">
        <v>42556</v>
      </c>
      <c r="B1186" s="2">
        <v>19058</v>
      </c>
      <c r="C1186" s="3">
        <v>0</v>
      </c>
      <c r="D1186" s="4">
        <v>2</v>
      </c>
      <c r="E1186" s="5" t="s">
        <v>110</v>
      </c>
      <c r="F1186" s="6">
        <v>0</v>
      </c>
      <c r="G1186" s="7" t="s">
        <v>22</v>
      </c>
      <c r="H1186" s="8" t="s">
        <v>23</v>
      </c>
      <c r="I1186" s="9">
        <v>39.993000000000002</v>
      </c>
      <c r="J1186" s="6">
        <v>0</v>
      </c>
      <c r="K1186" s="6">
        <v>144</v>
      </c>
      <c r="L1186" s="6">
        <v>1799.7</v>
      </c>
      <c r="M1186" s="6">
        <v>1943.7</v>
      </c>
      <c r="N1186" s="10" t="s">
        <v>27</v>
      </c>
      <c r="O1186" s="10" t="s">
        <v>162</v>
      </c>
      <c r="P1186" s="11" t="s">
        <v>32</v>
      </c>
      <c r="Q1186" s="11" t="s">
        <v>73</v>
      </c>
      <c r="R1186" s="1">
        <v>42370</v>
      </c>
      <c r="S1186" s="1">
        <v>42593</v>
      </c>
      <c r="T1186" s="12" t="s">
        <v>25</v>
      </c>
      <c r="U1186" s="13" t="s">
        <v>371</v>
      </c>
      <c r="V1186" s="13" t="s">
        <v>142</v>
      </c>
      <c r="W1186" t="s">
        <v>179</v>
      </c>
      <c r="X1186" s="16" t="str">
        <f t="shared" si="234"/>
        <v xml:space="preserve">MEC (Switzerland) - CHE - L'oreal - 2016_YSL_Palace - </v>
      </c>
      <c r="Y1186" s="17" t="s">
        <v>410</v>
      </c>
      <c r="Z1186" s="16" t="str">
        <f t="shared" si="235"/>
        <v>MEC (Switzerland)</v>
      </c>
      <c r="AA1186" s="16" t="str">
        <f t="shared" si="236"/>
        <v>MEC (Switzerland) - CHE - L'oreal</v>
      </c>
      <c r="AB1186" s="16" t="str">
        <f t="shared" si="237"/>
        <v>Xaxis TV_XAXIS-XT-MULTI-F</v>
      </c>
      <c r="AC1186" s="16" t="str">
        <f>VLOOKUP($U1186,Sheet3!$A$1:$D$438,3,FALSE)</f>
        <v>26.06.2016</v>
      </c>
      <c r="AD1186" s="16" t="str">
        <f>VLOOKUP($U1186,Sheet3!$A$1:$D$438,4,FALSE)</f>
        <v>17.07.2016</v>
      </c>
      <c r="AE1186" s="20" t="str">
        <f t="shared" si="238"/>
        <v>Xaxis TV_XAXIS-XT-MULTI-F_Juni 2016</v>
      </c>
      <c r="AF1186" s="20" t="s">
        <v>816</v>
      </c>
      <c r="AG1186" s="20" t="str">
        <f t="shared" si="239"/>
        <v>Xaxis TV</v>
      </c>
      <c r="AH1186" s="20" t="s">
        <v>420</v>
      </c>
      <c r="AI1186" s="21">
        <f t="shared" si="240"/>
        <v>45.000375065636483</v>
      </c>
      <c r="AJ1186" s="21">
        <f t="shared" si="241"/>
        <v>1799.7</v>
      </c>
      <c r="AK1186" s="22">
        <f t="shared" si="242"/>
        <v>39993</v>
      </c>
      <c r="AL1186" s="20" t="s">
        <v>700</v>
      </c>
      <c r="AM1186" s="20">
        <f>$AJ1186*VLOOKUP($AL1186,Sheet2!$C$1:$D$66,2,FALSE)</f>
        <v>1349.7750000000001</v>
      </c>
    </row>
    <row r="1187" spans="1:39" x14ac:dyDescent="0.25">
      <c r="A1187" s="1">
        <v>42556</v>
      </c>
      <c r="B1187" s="2">
        <v>19059</v>
      </c>
      <c r="C1187" s="3">
        <v>0</v>
      </c>
      <c r="D1187" s="4">
        <v>3</v>
      </c>
      <c r="E1187" s="5" t="s">
        <v>35</v>
      </c>
      <c r="F1187" s="6">
        <v>468.05</v>
      </c>
      <c r="G1187" s="7" t="s">
        <v>22</v>
      </c>
      <c r="H1187" s="8" t="s">
        <v>23</v>
      </c>
      <c r="I1187" s="9">
        <v>37.067</v>
      </c>
      <c r="J1187" s="6">
        <v>0</v>
      </c>
      <c r="K1187" s="6">
        <v>115.65</v>
      </c>
      <c r="L1187" s="6">
        <v>1445.6</v>
      </c>
      <c r="M1187" s="6">
        <v>1561.25</v>
      </c>
      <c r="N1187" s="10" t="s">
        <v>27</v>
      </c>
      <c r="O1187" s="10" t="s">
        <v>162</v>
      </c>
      <c r="P1187" s="11" t="s">
        <v>32</v>
      </c>
      <c r="Q1187" s="11" t="s">
        <v>37</v>
      </c>
      <c r="R1187" s="1">
        <v>42370</v>
      </c>
      <c r="S1187" s="1">
        <v>42593</v>
      </c>
      <c r="T1187" s="12" t="s">
        <v>25</v>
      </c>
      <c r="U1187" s="13" t="s">
        <v>369</v>
      </c>
      <c r="V1187" s="13" t="s">
        <v>142</v>
      </c>
      <c r="W1187" t="s">
        <v>179</v>
      </c>
      <c r="X1187" s="16" t="str">
        <f t="shared" si="234"/>
        <v xml:space="preserve">MEC (Switzerland) - CHE - L'oreal - 2016_Lancome_Grandiose - </v>
      </c>
      <c r="Y1187" s="17" t="s">
        <v>410</v>
      </c>
      <c r="Z1187" s="16" t="str">
        <f t="shared" si="235"/>
        <v>MEC (Switzerland)</v>
      </c>
      <c r="AA1187" s="16" t="str">
        <f t="shared" si="236"/>
        <v>MEC (Switzerland) - CHE - L'oreal</v>
      </c>
      <c r="AB1187" s="16" t="str">
        <f t="shared" si="237"/>
        <v>Xaxis Mobile_XAXIS-XM-INST-D</v>
      </c>
      <c r="AC1187" s="16" t="str">
        <f>VLOOKUP($U1187,Sheet3!$A$1:$D$438,3,FALSE)</f>
        <v>13.06.2016</v>
      </c>
      <c r="AD1187" s="16" t="str">
        <f>VLOOKUP($U1187,Sheet3!$A$1:$D$438,4,FALSE)</f>
        <v>03.07.2016</v>
      </c>
      <c r="AE1187" s="20" t="str">
        <f t="shared" si="238"/>
        <v>Xaxis Mobile_XAXIS-XM-INST-D_Juni 2016</v>
      </c>
      <c r="AF1187" s="20" t="s">
        <v>416</v>
      </c>
      <c r="AG1187" s="20" t="str">
        <f t="shared" si="239"/>
        <v>Xaxis Mobile</v>
      </c>
      <c r="AH1187" s="20" t="s">
        <v>420</v>
      </c>
      <c r="AI1187" s="21">
        <f t="shared" si="240"/>
        <v>38.999649283729461</v>
      </c>
      <c r="AJ1187" s="21">
        <f t="shared" si="241"/>
        <v>1445.6</v>
      </c>
      <c r="AK1187" s="22">
        <f t="shared" si="242"/>
        <v>37067</v>
      </c>
      <c r="AL1187" s="20" t="s">
        <v>699</v>
      </c>
      <c r="AM1187" s="20">
        <f>$AJ1187*VLOOKUP($AL1187,Sheet2!$C$1:$D$66,2,FALSE)</f>
        <v>621.60799999999995</v>
      </c>
    </row>
    <row r="1188" spans="1:39" x14ac:dyDescent="0.25">
      <c r="A1188" s="1">
        <v>42556</v>
      </c>
      <c r="B1188" s="2">
        <v>19059</v>
      </c>
      <c r="C1188" s="3">
        <v>0</v>
      </c>
      <c r="D1188" s="4">
        <v>4</v>
      </c>
      <c r="E1188" s="5" t="s">
        <v>39</v>
      </c>
      <c r="F1188" s="6">
        <v>152.97999999999999</v>
      </c>
      <c r="G1188" s="7" t="s">
        <v>22</v>
      </c>
      <c r="H1188" s="8" t="s">
        <v>23</v>
      </c>
      <c r="I1188" s="9">
        <v>11.997999999999999</v>
      </c>
      <c r="J1188" s="6">
        <v>0</v>
      </c>
      <c r="K1188" s="6">
        <v>37.450000000000003</v>
      </c>
      <c r="L1188" s="6">
        <v>467.9</v>
      </c>
      <c r="M1188" s="6">
        <v>505.35</v>
      </c>
      <c r="N1188" s="10" t="s">
        <v>27</v>
      </c>
      <c r="O1188" s="10" t="s">
        <v>162</v>
      </c>
      <c r="P1188" s="11" t="s">
        <v>32</v>
      </c>
      <c r="Q1188" s="11" t="s">
        <v>37</v>
      </c>
      <c r="R1188" s="1">
        <v>42370</v>
      </c>
      <c r="S1188" s="1">
        <v>42593</v>
      </c>
      <c r="T1188" s="12" t="s">
        <v>25</v>
      </c>
      <c r="U1188" s="13" t="s">
        <v>369</v>
      </c>
      <c r="V1188" s="13" t="s">
        <v>142</v>
      </c>
      <c r="W1188" t="s">
        <v>179</v>
      </c>
      <c r="X1188" s="16" t="str">
        <f t="shared" si="234"/>
        <v xml:space="preserve">MEC (Switzerland) - CHE - L'oreal - 2016_Lancome_Grandiose - </v>
      </c>
      <c r="Y1188" s="17" t="s">
        <v>410</v>
      </c>
      <c r="Z1188" s="16" t="str">
        <f t="shared" si="235"/>
        <v>MEC (Switzerland)</v>
      </c>
      <c r="AA1188" s="16" t="str">
        <f t="shared" si="236"/>
        <v>MEC (Switzerland) - CHE - L'oreal</v>
      </c>
      <c r="AB1188" s="16" t="str">
        <f t="shared" si="237"/>
        <v>Xaxis Mobile_XAXIS-XM-INST-F</v>
      </c>
      <c r="AC1188" s="16" t="str">
        <f>VLOOKUP($U1188,Sheet3!$A$1:$D$438,3,FALSE)</f>
        <v>13.06.2016</v>
      </c>
      <c r="AD1188" s="16" t="str">
        <f>VLOOKUP($U1188,Sheet3!$A$1:$D$438,4,FALSE)</f>
        <v>03.07.2016</v>
      </c>
      <c r="AE1188" s="20" t="str">
        <f t="shared" si="238"/>
        <v>Xaxis Mobile_XAXIS-XM-INST-F_Juni 2016</v>
      </c>
      <c r="AF1188" s="20" t="s">
        <v>416</v>
      </c>
      <c r="AG1188" s="20" t="str">
        <f t="shared" si="239"/>
        <v>Xaxis Mobile</v>
      </c>
      <c r="AH1188" s="20" t="s">
        <v>420</v>
      </c>
      <c r="AI1188" s="21">
        <f t="shared" si="240"/>
        <v>38.998166361060179</v>
      </c>
      <c r="AJ1188" s="21">
        <f t="shared" si="241"/>
        <v>467.9</v>
      </c>
      <c r="AK1188" s="22">
        <f t="shared" si="242"/>
        <v>11998</v>
      </c>
      <c r="AL1188" s="20" t="s">
        <v>699</v>
      </c>
      <c r="AM1188" s="20">
        <f>$AJ1188*VLOOKUP($AL1188,Sheet2!$C$1:$D$66,2,FALSE)</f>
        <v>201.19699999999997</v>
      </c>
    </row>
    <row r="1189" spans="1:39" x14ac:dyDescent="0.25">
      <c r="A1189" s="1">
        <v>42556</v>
      </c>
      <c r="B1189" s="2">
        <v>19059</v>
      </c>
      <c r="C1189" s="3">
        <v>0</v>
      </c>
      <c r="D1189" s="4">
        <v>1</v>
      </c>
      <c r="E1189" s="5" t="s">
        <v>96</v>
      </c>
      <c r="F1189" s="6">
        <v>0</v>
      </c>
      <c r="G1189" s="7" t="s">
        <v>22</v>
      </c>
      <c r="H1189" s="8" t="s">
        <v>23</v>
      </c>
      <c r="I1189" s="9">
        <v>47.619</v>
      </c>
      <c r="J1189" s="6">
        <v>0</v>
      </c>
      <c r="K1189" s="6">
        <v>171.45</v>
      </c>
      <c r="L1189" s="6">
        <v>2142.85</v>
      </c>
      <c r="M1189" s="6">
        <v>2314.3000000000002</v>
      </c>
      <c r="N1189" s="10" t="s">
        <v>27</v>
      </c>
      <c r="O1189" s="10" t="s">
        <v>162</v>
      </c>
      <c r="P1189" s="11" t="s">
        <v>32</v>
      </c>
      <c r="Q1189" s="11" t="s">
        <v>73</v>
      </c>
      <c r="R1189" s="1">
        <v>42370</v>
      </c>
      <c r="S1189" s="1">
        <v>42593</v>
      </c>
      <c r="T1189" s="12" t="s">
        <v>25</v>
      </c>
      <c r="U1189" s="13" t="s">
        <v>369</v>
      </c>
      <c r="V1189" s="13" t="s">
        <v>142</v>
      </c>
      <c r="W1189" t="s">
        <v>179</v>
      </c>
      <c r="X1189" s="16" t="str">
        <f t="shared" si="234"/>
        <v xml:space="preserve">MEC (Switzerland) - CHE - L'oreal - 2016_Lancome_Grandiose - </v>
      </c>
      <c r="Y1189" s="17" t="s">
        <v>410</v>
      </c>
      <c r="Z1189" s="16" t="str">
        <f t="shared" si="235"/>
        <v>MEC (Switzerland)</v>
      </c>
      <c r="AA1189" s="16" t="str">
        <f t="shared" si="236"/>
        <v>MEC (Switzerland) - CHE - L'oreal</v>
      </c>
      <c r="AB1189" s="16" t="str">
        <f t="shared" si="237"/>
        <v>Xaxis TV_XAXIS-XT-MULTI-D</v>
      </c>
      <c r="AC1189" s="16" t="str">
        <f>VLOOKUP($U1189,Sheet3!$A$1:$D$438,3,FALSE)</f>
        <v>13.06.2016</v>
      </c>
      <c r="AD1189" s="16" t="str">
        <f>VLOOKUP($U1189,Sheet3!$A$1:$D$438,4,FALSE)</f>
        <v>03.07.2016</v>
      </c>
      <c r="AE1189" s="20" t="str">
        <f t="shared" si="238"/>
        <v>Xaxis TV_XAXIS-XT-MULTI-D_Juni 2016</v>
      </c>
      <c r="AF1189" s="20" t="s">
        <v>816</v>
      </c>
      <c r="AG1189" s="20" t="str">
        <f t="shared" si="239"/>
        <v>Xaxis TV</v>
      </c>
      <c r="AH1189" s="20" t="s">
        <v>420</v>
      </c>
      <c r="AI1189" s="21">
        <f t="shared" si="240"/>
        <v>44.999894999894998</v>
      </c>
      <c r="AJ1189" s="21">
        <f t="shared" si="241"/>
        <v>2142.85</v>
      </c>
      <c r="AK1189" s="22">
        <f t="shared" si="242"/>
        <v>47619</v>
      </c>
      <c r="AL1189" s="20" t="s">
        <v>700</v>
      </c>
      <c r="AM1189" s="20">
        <f>$AJ1189*VLOOKUP($AL1189,Sheet2!$C$1:$D$66,2,FALSE)</f>
        <v>1607.1374999999998</v>
      </c>
    </row>
    <row r="1190" spans="1:39" x14ac:dyDescent="0.25">
      <c r="A1190" s="1">
        <v>42556</v>
      </c>
      <c r="B1190" s="2">
        <v>19059</v>
      </c>
      <c r="C1190" s="3">
        <v>0</v>
      </c>
      <c r="D1190" s="4">
        <v>2</v>
      </c>
      <c r="E1190" s="5" t="s">
        <v>110</v>
      </c>
      <c r="F1190" s="6">
        <v>0</v>
      </c>
      <c r="G1190" s="7" t="s">
        <v>22</v>
      </c>
      <c r="H1190" s="8" t="s">
        <v>23</v>
      </c>
      <c r="I1190" s="9">
        <v>28.571000000000002</v>
      </c>
      <c r="J1190" s="6">
        <v>0</v>
      </c>
      <c r="K1190" s="6">
        <v>102.85</v>
      </c>
      <c r="L1190" s="6">
        <v>1285.7</v>
      </c>
      <c r="M1190" s="6">
        <v>1388.55</v>
      </c>
      <c r="N1190" s="10" t="s">
        <v>27</v>
      </c>
      <c r="O1190" s="10" t="s">
        <v>162</v>
      </c>
      <c r="P1190" s="11" t="s">
        <v>32</v>
      </c>
      <c r="Q1190" s="11" t="s">
        <v>73</v>
      </c>
      <c r="R1190" s="1">
        <v>42370</v>
      </c>
      <c r="S1190" s="1">
        <v>42593</v>
      </c>
      <c r="T1190" s="12" t="s">
        <v>25</v>
      </c>
      <c r="U1190" s="13" t="s">
        <v>369</v>
      </c>
      <c r="V1190" s="13" t="s">
        <v>142</v>
      </c>
      <c r="W1190" t="s">
        <v>179</v>
      </c>
      <c r="X1190" s="16" t="str">
        <f t="shared" si="234"/>
        <v xml:space="preserve">MEC (Switzerland) - CHE - L'oreal - 2016_Lancome_Grandiose - </v>
      </c>
      <c r="Y1190" s="17" t="s">
        <v>410</v>
      </c>
      <c r="Z1190" s="16" t="str">
        <f t="shared" si="235"/>
        <v>MEC (Switzerland)</v>
      </c>
      <c r="AA1190" s="16" t="str">
        <f t="shared" si="236"/>
        <v>MEC (Switzerland) - CHE - L'oreal</v>
      </c>
      <c r="AB1190" s="16" t="str">
        <f t="shared" si="237"/>
        <v>Xaxis TV_XAXIS-XT-MULTI-F</v>
      </c>
      <c r="AC1190" s="16" t="str">
        <f>VLOOKUP($U1190,Sheet3!$A$1:$D$438,3,FALSE)</f>
        <v>13.06.2016</v>
      </c>
      <c r="AD1190" s="16" t="str">
        <f>VLOOKUP($U1190,Sheet3!$A$1:$D$438,4,FALSE)</f>
        <v>03.07.2016</v>
      </c>
      <c r="AE1190" s="20" t="str">
        <f t="shared" si="238"/>
        <v>Xaxis TV_XAXIS-XT-MULTI-F_Juni 2016</v>
      </c>
      <c r="AF1190" s="20" t="s">
        <v>816</v>
      </c>
      <c r="AG1190" s="20" t="str">
        <f t="shared" si="239"/>
        <v>Xaxis TV</v>
      </c>
      <c r="AH1190" s="20" t="s">
        <v>420</v>
      </c>
      <c r="AI1190" s="21">
        <f t="shared" si="240"/>
        <v>45.000175002625042</v>
      </c>
      <c r="AJ1190" s="21">
        <f t="shared" si="241"/>
        <v>1285.7</v>
      </c>
      <c r="AK1190" s="22">
        <f t="shared" si="242"/>
        <v>28571</v>
      </c>
      <c r="AL1190" s="20" t="s">
        <v>700</v>
      </c>
      <c r="AM1190" s="20">
        <f>$AJ1190*VLOOKUP($AL1190,Sheet2!$C$1:$D$66,2,FALSE)</f>
        <v>964.27500000000009</v>
      </c>
    </row>
    <row r="1191" spans="1:39" x14ac:dyDescent="0.25">
      <c r="A1191" s="1">
        <v>42556</v>
      </c>
      <c r="B1191" s="2">
        <v>19060</v>
      </c>
      <c r="C1191" s="3">
        <v>0</v>
      </c>
      <c r="D1191" s="4">
        <v>3</v>
      </c>
      <c r="E1191" s="5" t="s">
        <v>35</v>
      </c>
      <c r="F1191" s="6">
        <v>202.75</v>
      </c>
      <c r="G1191" s="7" t="s">
        <v>22</v>
      </c>
      <c r="H1191" s="8" t="s">
        <v>23</v>
      </c>
      <c r="I1191" s="9">
        <v>16.056999999999999</v>
      </c>
      <c r="J1191" s="6">
        <v>0</v>
      </c>
      <c r="K1191" s="6">
        <v>39.799999999999997</v>
      </c>
      <c r="L1191" s="6">
        <v>497.75</v>
      </c>
      <c r="M1191" s="6">
        <v>537.54999999999995</v>
      </c>
      <c r="N1191" s="10" t="s">
        <v>27</v>
      </c>
      <c r="O1191" s="10" t="s">
        <v>162</v>
      </c>
      <c r="P1191" s="11" t="s">
        <v>32</v>
      </c>
      <c r="Q1191" s="11" t="s">
        <v>37</v>
      </c>
      <c r="R1191" s="1">
        <v>42370</v>
      </c>
      <c r="S1191" s="1">
        <v>42593</v>
      </c>
      <c r="T1191" s="12" t="s">
        <v>25</v>
      </c>
      <c r="U1191" s="13" t="s">
        <v>370</v>
      </c>
      <c r="V1191" s="13" t="s">
        <v>142</v>
      </c>
      <c r="W1191" t="s">
        <v>179</v>
      </c>
      <c r="X1191" s="16" t="str">
        <f t="shared" si="234"/>
        <v xml:space="preserve">MEC (Switzerland) - CHE - L'oreal - 2016_Garnier_Hydra_Bomb - </v>
      </c>
      <c r="Y1191" s="17" t="s">
        <v>410</v>
      </c>
      <c r="Z1191" s="16" t="str">
        <f t="shared" si="235"/>
        <v>MEC (Switzerland)</v>
      </c>
      <c r="AA1191" s="16" t="str">
        <f t="shared" si="236"/>
        <v>MEC (Switzerland) - CHE - L'oreal</v>
      </c>
      <c r="AB1191" s="16" t="str">
        <f t="shared" si="237"/>
        <v>Xaxis Mobile_XAXIS-XM-INST-D</v>
      </c>
      <c r="AC1191" s="16" t="str">
        <f>VLOOKUP($U1191,Sheet3!$A$1:$D$438,3,FALSE)</f>
        <v>27.06.2016</v>
      </c>
      <c r="AD1191" s="16" t="str">
        <f>VLOOKUP($U1191,Sheet3!$A$1:$D$438,4,FALSE)</f>
        <v>07.07.2016</v>
      </c>
      <c r="AE1191" s="20" t="str">
        <f t="shared" si="238"/>
        <v>Xaxis Mobile_XAXIS-XM-INST-D_Juni 2016</v>
      </c>
      <c r="AF1191" s="20" t="s">
        <v>416</v>
      </c>
      <c r="AG1191" s="20" t="str">
        <f t="shared" si="239"/>
        <v>Xaxis Mobile</v>
      </c>
      <c r="AH1191" s="20" t="s">
        <v>420</v>
      </c>
      <c r="AI1191" s="21">
        <f t="shared" si="240"/>
        <v>30.998941271719502</v>
      </c>
      <c r="AJ1191" s="21">
        <f t="shared" si="241"/>
        <v>497.75</v>
      </c>
      <c r="AK1191" s="22">
        <f t="shared" si="242"/>
        <v>16056.999999999998</v>
      </c>
      <c r="AL1191" s="20" t="s">
        <v>699</v>
      </c>
      <c r="AM1191" s="20">
        <f>$AJ1191*VLOOKUP($AL1191,Sheet2!$C$1:$D$66,2,FALSE)</f>
        <v>214.0325</v>
      </c>
    </row>
    <row r="1192" spans="1:39" x14ac:dyDescent="0.25">
      <c r="A1192" s="1">
        <v>42556</v>
      </c>
      <c r="B1192" s="2">
        <v>19060</v>
      </c>
      <c r="C1192" s="3">
        <v>0</v>
      </c>
      <c r="D1192" s="4">
        <v>4</v>
      </c>
      <c r="E1192" s="5" t="s">
        <v>39</v>
      </c>
      <c r="F1192" s="6">
        <v>164.1</v>
      </c>
      <c r="G1192" s="7" t="s">
        <v>22</v>
      </c>
      <c r="H1192" s="8" t="s">
        <v>23</v>
      </c>
      <c r="I1192" s="9">
        <v>12.87</v>
      </c>
      <c r="J1192" s="6">
        <v>0</v>
      </c>
      <c r="K1192" s="6">
        <v>31.9</v>
      </c>
      <c r="L1192" s="6">
        <v>398.95</v>
      </c>
      <c r="M1192" s="6">
        <v>430.85</v>
      </c>
      <c r="N1192" s="10" t="s">
        <v>27</v>
      </c>
      <c r="O1192" s="10" t="s">
        <v>162</v>
      </c>
      <c r="P1192" s="11" t="s">
        <v>32</v>
      </c>
      <c r="Q1192" s="11" t="s">
        <v>37</v>
      </c>
      <c r="R1192" s="1">
        <v>42370</v>
      </c>
      <c r="S1192" s="1">
        <v>42593</v>
      </c>
      <c r="T1192" s="12" t="s">
        <v>25</v>
      </c>
      <c r="U1192" s="13" t="s">
        <v>370</v>
      </c>
      <c r="V1192" s="13" t="s">
        <v>142</v>
      </c>
      <c r="W1192" t="s">
        <v>179</v>
      </c>
      <c r="X1192" s="16" t="str">
        <f t="shared" si="234"/>
        <v xml:space="preserve">MEC (Switzerland) - CHE - L'oreal - 2016_Garnier_Hydra_Bomb - </v>
      </c>
      <c r="Y1192" s="17" t="s">
        <v>410</v>
      </c>
      <c r="Z1192" s="16" t="str">
        <f t="shared" si="235"/>
        <v>MEC (Switzerland)</v>
      </c>
      <c r="AA1192" s="16" t="str">
        <f t="shared" si="236"/>
        <v>MEC (Switzerland) - CHE - L'oreal</v>
      </c>
      <c r="AB1192" s="16" t="str">
        <f t="shared" si="237"/>
        <v>Xaxis Mobile_XAXIS-XM-INST-F</v>
      </c>
      <c r="AC1192" s="16" t="str">
        <f>VLOOKUP($U1192,Sheet3!$A$1:$D$438,3,FALSE)</f>
        <v>27.06.2016</v>
      </c>
      <c r="AD1192" s="16" t="str">
        <f>VLOOKUP($U1192,Sheet3!$A$1:$D$438,4,FALSE)</f>
        <v>07.07.2016</v>
      </c>
      <c r="AE1192" s="20" t="str">
        <f t="shared" si="238"/>
        <v>Xaxis Mobile_XAXIS-XM-INST-F_Juni 2016</v>
      </c>
      <c r="AF1192" s="20" t="s">
        <v>416</v>
      </c>
      <c r="AG1192" s="20" t="str">
        <f t="shared" si="239"/>
        <v>Xaxis Mobile</v>
      </c>
      <c r="AH1192" s="20" t="s">
        <v>420</v>
      </c>
      <c r="AI1192" s="21">
        <f t="shared" si="240"/>
        <v>30.998445998445998</v>
      </c>
      <c r="AJ1192" s="21">
        <f t="shared" si="241"/>
        <v>398.95</v>
      </c>
      <c r="AK1192" s="22">
        <f t="shared" si="242"/>
        <v>12870</v>
      </c>
      <c r="AL1192" s="20" t="s">
        <v>699</v>
      </c>
      <c r="AM1192" s="20">
        <f>$AJ1192*VLOOKUP($AL1192,Sheet2!$C$1:$D$66,2,FALSE)</f>
        <v>171.54849999999999</v>
      </c>
    </row>
    <row r="1193" spans="1:39" x14ac:dyDescent="0.25">
      <c r="A1193" s="1">
        <v>42556</v>
      </c>
      <c r="B1193" s="2">
        <v>19060</v>
      </c>
      <c r="C1193" s="3">
        <v>0</v>
      </c>
      <c r="D1193" s="4">
        <v>1</v>
      </c>
      <c r="E1193" s="5" t="s">
        <v>96</v>
      </c>
      <c r="F1193" s="6">
        <v>0</v>
      </c>
      <c r="G1193" s="7" t="s">
        <v>22</v>
      </c>
      <c r="H1193" s="8" t="s">
        <v>23</v>
      </c>
      <c r="I1193" s="9">
        <v>28.283000000000001</v>
      </c>
      <c r="J1193" s="6">
        <v>0</v>
      </c>
      <c r="K1193" s="6">
        <v>101.8</v>
      </c>
      <c r="L1193" s="6">
        <v>1272.75</v>
      </c>
      <c r="M1193" s="6">
        <v>1374.55</v>
      </c>
      <c r="N1193" s="10" t="s">
        <v>27</v>
      </c>
      <c r="O1193" s="10" t="s">
        <v>162</v>
      </c>
      <c r="P1193" s="11" t="s">
        <v>32</v>
      </c>
      <c r="Q1193" s="11" t="s">
        <v>73</v>
      </c>
      <c r="R1193" s="1">
        <v>42370</v>
      </c>
      <c r="S1193" s="1">
        <v>42593</v>
      </c>
      <c r="T1193" s="12" t="s">
        <v>25</v>
      </c>
      <c r="U1193" s="13" t="s">
        <v>370</v>
      </c>
      <c r="V1193" s="13" t="s">
        <v>142</v>
      </c>
      <c r="W1193" t="s">
        <v>179</v>
      </c>
      <c r="X1193" s="16" t="str">
        <f t="shared" si="234"/>
        <v xml:space="preserve">MEC (Switzerland) - CHE - L'oreal - 2016_Garnier_Hydra_Bomb - </v>
      </c>
      <c r="Y1193" s="17" t="s">
        <v>410</v>
      </c>
      <c r="Z1193" s="16" t="str">
        <f t="shared" si="235"/>
        <v>MEC (Switzerland)</v>
      </c>
      <c r="AA1193" s="16" t="str">
        <f t="shared" si="236"/>
        <v>MEC (Switzerland) - CHE - L'oreal</v>
      </c>
      <c r="AB1193" s="16" t="str">
        <f t="shared" si="237"/>
        <v>Xaxis TV_XAXIS-XT-MULTI-D</v>
      </c>
      <c r="AC1193" s="16" t="str">
        <f>VLOOKUP($U1193,Sheet3!$A$1:$D$438,3,FALSE)</f>
        <v>27.06.2016</v>
      </c>
      <c r="AD1193" s="16" t="str">
        <f>VLOOKUP($U1193,Sheet3!$A$1:$D$438,4,FALSE)</f>
        <v>07.07.2016</v>
      </c>
      <c r="AE1193" s="20" t="str">
        <f t="shared" si="238"/>
        <v>Xaxis TV_XAXIS-XT-MULTI-D_Juni 2016</v>
      </c>
      <c r="AF1193" s="20" t="s">
        <v>816</v>
      </c>
      <c r="AG1193" s="20" t="str">
        <f t="shared" si="239"/>
        <v>Xaxis TV</v>
      </c>
      <c r="AH1193" s="20" t="s">
        <v>420</v>
      </c>
      <c r="AI1193" s="21">
        <f t="shared" si="240"/>
        <v>45.000530353922855</v>
      </c>
      <c r="AJ1193" s="21">
        <f t="shared" si="241"/>
        <v>1272.75</v>
      </c>
      <c r="AK1193" s="22">
        <f t="shared" si="242"/>
        <v>28283</v>
      </c>
      <c r="AL1193" s="20" t="s">
        <v>700</v>
      </c>
      <c r="AM1193" s="20">
        <f>$AJ1193*VLOOKUP($AL1193,Sheet2!$C$1:$D$66,2,FALSE)</f>
        <v>954.5625</v>
      </c>
    </row>
    <row r="1194" spans="1:39" x14ac:dyDescent="0.25">
      <c r="A1194" s="1">
        <v>42556</v>
      </c>
      <c r="B1194" s="2">
        <v>19060</v>
      </c>
      <c r="C1194" s="3">
        <v>0</v>
      </c>
      <c r="D1194" s="4">
        <v>2</v>
      </c>
      <c r="E1194" s="5" t="s">
        <v>110</v>
      </c>
      <c r="F1194" s="6">
        <v>0</v>
      </c>
      <c r="G1194" s="7" t="s">
        <v>22</v>
      </c>
      <c r="H1194" s="8" t="s">
        <v>23</v>
      </c>
      <c r="I1194" s="9">
        <v>12.121</v>
      </c>
      <c r="J1194" s="6">
        <v>0</v>
      </c>
      <c r="K1194" s="6">
        <v>43.65</v>
      </c>
      <c r="L1194" s="6">
        <v>545.45000000000005</v>
      </c>
      <c r="M1194" s="6">
        <v>589.1</v>
      </c>
      <c r="N1194" s="10" t="s">
        <v>27</v>
      </c>
      <c r="O1194" s="10" t="s">
        <v>162</v>
      </c>
      <c r="P1194" s="11" t="s">
        <v>32</v>
      </c>
      <c r="Q1194" s="11" t="s">
        <v>73</v>
      </c>
      <c r="R1194" s="1">
        <v>42370</v>
      </c>
      <c r="S1194" s="1">
        <v>42593</v>
      </c>
      <c r="T1194" s="12" t="s">
        <v>25</v>
      </c>
      <c r="U1194" s="13" t="s">
        <v>370</v>
      </c>
      <c r="V1194" s="13" t="s">
        <v>142</v>
      </c>
      <c r="W1194" t="s">
        <v>179</v>
      </c>
      <c r="X1194" s="16" t="str">
        <f t="shared" si="234"/>
        <v xml:space="preserve">MEC (Switzerland) - CHE - L'oreal - 2016_Garnier_Hydra_Bomb - </v>
      </c>
      <c r="Y1194" s="17" t="s">
        <v>410</v>
      </c>
      <c r="Z1194" s="16" t="str">
        <f t="shared" si="235"/>
        <v>MEC (Switzerland)</v>
      </c>
      <c r="AA1194" s="16" t="str">
        <f t="shared" si="236"/>
        <v>MEC (Switzerland) - CHE - L'oreal</v>
      </c>
      <c r="AB1194" s="16" t="str">
        <f t="shared" si="237"/>
        <v>Xaxis TV_XAXIS-XT-MULTI-F</v>
      </c>
      <c r="AC1194" s="16" t="str">
        <f>VLOOKUP($U1194,Sheet3!$A$1:$D$438,3,FALSE)</f>
        <v>27.06.2016</v>
      </c>
      <c r="AD1194" s="16" t="str">
        <f>VLOOKUP($U1194,Sheet3!$A$1:$D$438,4,FALSE)</f>
        <v>07.07.2016</v>
      </c>
      <c r="AE1194" s="20" t="str">
        <f t="shared" si="238"/>
        <v>Xaxis TV_XAXIS-XT-MULTI-F_Juni 2016</v>
      </c>
      <c r="AF1194" s="20" t="s">
        <v>816</v>
      </c>
      <c r="AG1194" s="20" t="str">
        <f t="shared" si="239"/>
        <v>Xaxis TV</v>
      </c>
      <c r="AH1194" s="20" t="s">
        <v>420</v>
      </c>
      <c r="AI1194" s="21">
        <f t="shared" si="240"/>
        <v>45.000412507218883</v>
      </c>
      <c r="AJ1194" s="21">
        <f t="shared" si="241"/>
        <v>545.45000000000005</v>
      </c>
      <c r="AK1194" s="22">
        <f t="shared" si="242"/>
        <v>12121</v>
      </c>
      <c r="AL1194" s="20" t="s">
        <v>700</v>
      </c>
      <c r="AM1194" s="20">
        <f>$AJ1194*VLOOKUP($AL1194,Sheet2!$C$1:$D$66,2,FALSE)</f>
        <v>409.08750000000003</v>
      </c>
    </row>
    <row r="1195" spans="1:39" x14ac:dyDescent="0.25">
      <c r="A1195" s="1">
        <v>42556</v>
      </c>
      <c r="B1195" s="2">
        <v>19061</v>
      </c>
      <c r="C1195" s="3">
        <v>0</v>
      </c>
      <c r="D1195" s="4">
        <v>1</v>
      </c>
      <c r="E1195" s="5" t="s">
        <v>35</v>
      </c>
      <c r="F1195" s="6">
        <v>631.01</v>
      </c>
      <c r="G1195" s="7" t="s">
        <v>22</v>
      </c>
      <c r="H1195" s="8" t="s">
        <v>23</v>
      </c>
      <c r="I1195" s="9">
        <v>49.972000000000001</v>
      </c>
      <c r="J1195" s="6">
        <v>0</v>
      </c>
      <c r="K1195" s="6">
        <v>123.95</v>
      </c>
      <c r="L1195" s="6">
        <v>1549.15</v>
      </c>
      <c r="M1195" s="6">
        <v>1673.1</v>
      </c>
      <c r="N1195" s="10" t="s">
        <v>27</v>
      </c>
      <c r="O1195" s="10" t="s">
        <v>162</v>
      </c>
      <c r="P1195" s="11" t="s">
        <v>32</v>
      </c>
      <c r="Q1195" s="11" t="s">
        <v>37</v>
      </c>
      <c r="R1195" s="1">
        <v>42370</v>
      </c>
      <c r="S1195" s="1">
        <v>42593</v>
      </c>
      <c r="T1195" s="12" t="s">
        <v>25</v>
      </c>
      <c r="U1195" s="13" t="s">
        <v>348</v>
      </c>
      <c r="V1195" s="13" t="s">
        <v>142</v>
      </c>
      <c r="W1195" t="s">
        <v>179</v>
      </c>
      <c r="X1195" s="16" t="str">
        <f t="shared" si="234"/>
        <v xml:space="preserve">MEC (Switzerland) - CHE - L'oreal - 2016_Biotherm_Aquasource_Everplump - </v>
      </c>
      <c r="Y1195" s="17" t="s">
        <v>410</v>
      </c>
      <c r="Z1195" s="16" t="str">
        <f t="shared" si="235"/>
        <v>MEC (Switzerland)</v>
      </c>
      <c r="AA1195" s="16" t="str">
        <f t="shared" si="236"/>
        <v>MEC (Switzerland) - CHE - L'oreal</v>
      </c>
      <c r="AB1195" s="16" t="str">
        <f t="shared" si="237"/>
        <v>Xaxis Mobile_XAXIS-XM-INST-D</v>
      </c>
      <c r="AC1195" s="16" t="str">
        <f>VLOOKUP($U1195,Sheet3!$A$1:$D$438,3,FALSE)</f>
        <v>18.05.2016</v>
      </c>
      <c r="AD1195" s="16" t="str">
        <f>VLOOKUP($U1195,Sheet3!$A$1:$D$438,4,FALSE)</f>
        <v>19.06.2016</v>
      </c>
      <c r="AE1195" s="20" t="str">
        <f t="shared" si="238"/>
        <v>Xaxis Mobile_XAXIS-XM-INST-D_Juni 2016</v>
      </c>
      <c r="AF1195" s="20" t="s">
        <v>416</v>
      </c>
      <c r="AG1195" s="20" t="str">
        <f t="shared" si="239"/>
        <v>Xaxis Mobile</v>
      </c>
      <c r="AH1195" s="20" t="s">
        <v>420</v>
      </c>
      <c r="AI1195" s="21">
        <f t="shared" si="240"/>
        <v>31.000360201712962</v>
      </c>
      <c r="AJ1195" s="21">
        <f t="shared" si="241"/>
        <v>1549.15</v>
      </c>
      <c r="AK1195" s="22">
        <f t="shared" si="242"/>
        <v>49972</v>
      </c>
      <c r="AL1195" s="20" t="s">
        <v>699</v>
      </c>
      <c r="AM1195" s="20">
        <f>$AJ1195*VLOOKUP($AL1195,Sheet2!$C$1:$D$66,2,FALSE)</f>
        <v>666.1345</v>
      </c>
    </row>
    <row r="1196" spans="1:39" x14ac:dyDescent="0.25">
      <c r="A1196" s="1">
        <v>42556</v>
      </c>
      <c r="B1196" s="2">
        <v>19062</v>
      </c>
      <c r="C1196" s="3">
        <v>0</v>
      </c>
      <c r="D1196" s="4">
        <v>1</v>
      </c>
      <c r="E1196" s="5" t="s">
        <v>72</v>
      </c>
      <c r="F1196" s="6">
        <v>459.22</v>
      </c>
      <c r="G1196" s="7" t="s">
        <v>22</v>
      </c>
      <c r="H1196" s="8" t="s">
        <v>23</v>
      </c>
      <c r="I1196" s="9">
        <v>27.164999999999999</v>
      </c>
      <c r="J1196" s="6">
        <v>0</v>
      </c>
      <c r="K1196" s="6">
        <v>71.7</v>
      </c>
      <c r="L1196" s="6">
        <v>896.45</v>
      </c>
      <c r="M1196" s="6">
        <v>968.15</v>
      </c>
      <c r="N1196" s="10" t="s">
        <v>27</v>
      </c>
      <c r="O1196" s="10" t="s">
        <v>162</v>
      </c>
      <c r="P1196" s="11" t="s">
        <v>32</v>
      </c>
      <c r="Q1196" s="11" t="s">
        <v>73</v>
      </c>
      <c r="R1196" s="1">
        <v>42370</v>
      </c>
      <c r="S1196" s="1">
        <v>42593</v>
      </c>
      <c r="T1196" s="12" t="s">
        <v>25</v>
      </c>
      <c r="U1196" s="13" t="s">
        <v>353</v>
      </c>
      <c r="V1196" s="13" t="s">
        <v>142</v>
      </c>
      <c r="W1196" t="s">
        <v>179</v>
      </c>
      <c r="X1196" s="16" t="str">
        <f t="shared" si="234"/>
        <v xml:space="preserve">MEC (Switzerland) - CHE - L'oreal - 2016_Le_vernis_à_l'huile_&amp;_CR_La_Palette - </v>
      </c>
      <c r="Y1196" s="17" t="s">
        <v>410</v>
      </c>
      <c r="Z1196" s="16" t="str">
        <f t="shared" si="235"/>
        <v>MEC (Switzerland)</v>
      </c>
      <c r="AA1196" s="16" t="str">
        <f t="shared" si="236"/>
        <v>MEC (Switzerland) - CHE - L'oreal</v>
      </c>
      <c r="AB1196" s="16" t="str">
        <f t="shared" si="237"/>
        <v>Xaxis TV_XAXIS-XT-ROLLS-D</v>
      </c>
      <c r="AC1196" s="16" t="str">
        <f>VLOOKUP($U1196,Sheet3!$A$1:$D$438,3,FALSE)</f>
        <v>11.05.2016</v>
      </c>
      <c r="AD1196" s="16" t="str">
        <f>VLOOKUP($U1196,Sheet3!$A$1:$D$438,4,FALSE)</f>
        <v>05.06.2016</v>
      </c>
      <c r="AE1196" s="20" t="str">
        <f t="shared" si="238"/>
        <v>Xaxis TV_XAXIS-XT-ROLLS-D_Juni 2016</v>
      </c>
      <c r="AF1196" s="20" t="s">
        <v>816</v>
      </c>
      <c r="AG1196" s="20" t="str">
        <f t="shared" si="239"/>
        <v>Xaxis TV</v>
      </c>
      <c r="AH1196" s="20" t="s">
        <v>420</v>
      </c>
      <c r="AI1196" s="21">
        <f t="shared" si="240"/>
        <v>33.000184060371808</v>
      </c>
      <c r="AJ1196" s="21">
        <f t="shared" si="241"/>
        <v>896.45</v>
      </c>
      <c r="AK1196" s="22">
        <f t="shared" si="242"/>
        <v>27165</v>
      </c>
      <c r="AL1196" s="20" t="s">
        <v>698</v>
      </c>
      <c r="AM1196" s="20">
        <f>$AJ1196*VLOOKUP($AL1196,Sheet2!$C$1:$D$66,2,FALSE)</f>
        <v>493.04750000000007</v>
      </c>
    </row>
    <row r="1197" spans="1:39" x14ac:dyDescent="0.25">
      <c r="A1197" s="1">
        <v>42556</v>
      </c>
      <c r="B1197" s="2">
        <v>19062</v>
      </c>
      <c r="C1197" s="3">
        <v>0</v>
      </c>
      <c r="D1197" s="4">
        <v>2</v>
      </c>
      <c r="E1197" s="5" t="s">
        <v>76</v>
      </c>
      <c r="F1197" s="6">
        <v>232.61</v>
      </c>
      <c r="G1197" s="7" t="s">
        <v>22</v>
      </c>
      <c r="H1197" s="8" t="s">
        <v>23</v>
      </c>
      <c r="I1197" s="9">
        <v>14.379</v>
      </c>
      <c r="J1197" s="6">
        <v>0</v>
      </c>
      <c r="K1197" s="6">
        <v>37.950000000000003</v>
      </c>
      <c r="L1197" s="6">
        <v>474.5</v>
      </c>
      <c r="M1197" s="6">
        <v>512.45000000000005</v>
      </c>
      <c r="N1197" s="10" t="s">
        <v>27</v>
      </c>
      <c r="O1197" s="10" t="s">
        <v>162</v>
      </c>
      <c r="P1197" s="11" t="s">
        <v>32</v>
      </c>
      <c r="Q1197" s="11" t="s">
        <v>73</v>
      </c>
      <c r="R1197" s="1">
        <v>42370</v>
      </c>
      <c r="S1197" s="1">
        <v>42593</v>
      </c>
      <c r="T1197" s="12" t="s">
        <v>25</v>
      </c>
      <c r="U1197" s="13" t="s">
        <v>353</v>
      </c>
      <c r="V1197" s="13" t="s">
        <v>142</v>
      </c>
      <c r="W1197" t="s">
        <v>179</v>
      </c>
      <c r="X1197" s="16" t="str">
        <f t="shared" si="234"/>
        <v xml:space="preserve">MEC (Switzerland) - CHE - L'oreal - 2016_Le_vernis_à_l'huile_&amp;_CR_La_Palette - </v>
      </c>
      <c r="Y1197" s="17" t="s">
        <v>410</v>
      </c>
      <c r="Z1197" s="16" t="str">
        <f t="shared" si="235"/>
        <v>MEC (Switzerland)</v>
      </c>
      <c r="AA1197" s="16" t="str">
        <f t="shared" si="236"/>
        <v>MEC (Switzerland) - CHE - L'oreal</v>
      </c>
      <c r="AB1197" s="16" t="str">
        <f t="shared" si="237"/>
        <v>Xaxis TV_XAXIS-XT-ROLLS-F</v>
      </c>
      <c r="AC1197" s="16" t="str">
        <f>VLOOKUP($U1197,Sheet3!$A$1:$D$438,3,FALSE)</f>
        <v>11.05.2016</v>
      </c>
      <c r="AD1197" s="16" t="str">
        <f>VLOOKUP($U1197,Sheet3!$A$1:$D$438,4,FALSE)</f>
        <v>05.06.2016</v>
      </c>
      <c r="AE1197" s="20" t="str">
        <f t="shared" si="238"/>
        <v>Xaxis TV_XAXIS-XT-ROLLS-F_Juni 2016</v>
      </c>
      <c r="AF1197" s="20" t="s">
        <v>816</v>
      </c>
      <c r="AG1197" s="20" t="str">
        <f t="shared" si="239"/>
        <v>Xaxis TV</v>
      </c>
      <c r="AH1197" s="20" t="s">
        <v>420</v>
      </c>
      <c r="AI1197" s="21">
        <f t="shared" si="240"/>
        <v>32.999513178941505</v>
      </c>
      <c r="AJ1197" s="21">
        <f t="shared" si="241"/>
        <v>474.5</v>
      </c>
      <c r="AK1197" s="22">
        <f t="shared" si="242"/>
        <v>14379</v>
      </c>
      <c r="AL1197" s="20" t="s">
        <v>698</v>
      </c>
      <c r="AM1197" s="20">
        <f>$AJ1197*VLOOKUP($AL1197,Sheet2!$C$1:$D$66,2,FALSE)</f>
        <v>260.97500000000002</v>
      </c>
    </row>
    <row r="1198" spans="1:39" x14ac:dyDescent="0.25">
      <c r="A1198" s="1">
        <v>42556</v>
      </c>
      <c r="B1198" s="2">
        <v>19063</v>
      </c>
      <c r="C1198" s="3">
        <v>0</v>
      </c>
      <c r="D1198" s="4">
        <v>1</v>
      </c>
      <c r="E1198" s="5" t="s">
        <v>65</v>
      </c>
      <c r="F1198" s="6">
        <v>383.69</v>
      </c>
      <c r="G1198" s="7" t="s">
        <v>22</v>
      </c>
      <c r="H1198" s="8" t="s">
        <v>23</v>
      </c>
      <c r="I1198" s="9">
        <v>51.765999999999998</v>
      </c>
      <c r="J1198" s="6">
        <v>0</v>
      </c>
      <c r="K1198" s="6">
        <v>132.5</v>
      </c>
      <c r="L1198" s="6">
        <v>1656.5</v>
      </c>
      <c r="M1198" s="6">
        <v>1789</v>
      </c>
      <c r="N1198" s="10" t="s">
        <v>27</v>
      </c>
      <c r="O1198" s="10" t="s">
        <v>162</v>
      </c>
      <c r="P1198" s="11" t="s">
        <v>32</v>
      </c>
      <c r="Q1198" s="11" t="s">
        <v>52</v>
      </c>
      <c r="R1198" s="1">
        <v>42370</v>
      </c>
      <c r="S1198" s="1">
        <v>42593</v>
      </c>
      <c r="T1198" s="12" t="s">
        <v>25</v>
      </c>
      <c r="U1198" s="13" t="s">
        <v>350</v>
      </c>
      <c r="V1198" s="13" t="s">
        <v>142</v>
      </c>
      <c r="W1198" t="s">
        <v>179</v>
      </c>
      <c r="X1198" s="16" t="str">
        <f t="shared" si="234"/>
        <v xml:space="preserve">MEC (Switzerland) - CHE - L'oreal - 2016_Maybelline_Vivid_Matte - </v>
      </c>
      <c r="Y1198" s="17" t="s">
        <v>410</v>
      </c>
      <c r="Z1198" s="16" t="str">
        <f t="shared" si="235"/>
        <v>MEC (Switzerland)</v>
      </c>
      <c r="AA1198" s="16" t="str">
        <f t="shared" si="236"/>
        <v>MEC (Switzerland) - CHE - L'oreal</v>
      </c>
      <c r="AB1198" s="16" t="str">
        <f t="shared" si="237"/>
        <v>Xaxis Premium_XAXIS-XP-WB-D</v>
      </c>
      <c r="AC1198" s="16" t="str">
        <f>VLOOKUP($U1198,Sheet3!$A$1:$D$438,3,FALSE)</f>
        <v>24.05.2016</v>
      </c>
      <c r="AD1198" s="16" t="str">
        <f>VLOOKUP($U1198,Sheet3!$A$1:$D$438,4,FALSE)</f>
        <v>10.06.2016</v>
      </c>
      <c r="AE1198" s="20" t="str">
        <f t="shared" si="238"/>
        <v>Xaxis Premium_XAXIS-XP-WB-D_Juni 2016</v>
      </c>
      <c r="AF1198" s="20" t="s">
        <v>415</v>
      </c>
      <c r="AG1198" s="20" t="str">
        <f t="shared" si="239"/>
        <v>Xaxis Premium</v>
      </c>
      <c r="AH1198" s="20" t="s">
        <v>420</v>
      </c>
      <c r="AI1198" s="21">
        <f t="shared" si="240"/>
        <v>31.999768187613491</v>
      </c>
      <c r="AJ1198" s="21">
        <f t="shared" si="241"/>
        <v>1656.5</v>
      </c>
      <c r="AK1198" s="22">
        <f t="shared" si="242"/>
        <v>51766</v>
      </c>
      <c r="AL1198" s="20" t="s">
        <v>696</v>
      </c>
      <c r="AM1198" s="20">
        <f>$AJ1198*VLOOKUP($AL1198,Sheet2!$C$1:$D$66,2,FALSE)</f>
        <v>879.91180433486386</v>
      </c>
    </row>
    <row r="1199" spans="1:39" x14ac:dyDescent="0.25">
      <c r="A1199" s="1">
        <v>42556</v>
      </c>
      <c r="B1199" s="2">
        <v>19063</v>
      </c>
      <c r="C1199" s="3">
        <v>0</v>
      </c>
      <c r="D1199" s="4">
        <v>2</v>
      </c>
      <c r="E1199" s="5" t="s">
        <v>69</v>
      </c>
      <c r="F1199" s="6">
        <v>209.44</v>
      </c>
      <c r="G1199" s="7" t="s">
        <v>22</v>
      </c>
      <c r="H1199" s="8" t="s">
        <v>23</v>
      </c>
      <c r="I1199" s="9">
        <v>34.819000000000003</v>
      </c>
      <c r="J1199" s="6">
        <v>0</v>
      </c>
      <c r="K1199" s="6">
        <v>89.15</v>
      </c>
      <c r="L1199" s="6">
        <v>1114.2</v>
      </c>
      <c r="M1199" s="6">
        <v>1203.3499999999999</v>
      </c>
      <c r="N1199" s="10" t="s">
        <v>27</v>
      </c>
      <c r="O1199" s="10" t="s">
        <v>162</v>
      </c>
      <c r="P1199" s="11" t="s">
        <v>32</v>
      </c>
      <c r="Q1199" s="11" t="s">
        <v>52</v>
      </c>
      <c r="R1199" s="1">
        <v>42370</v>
      </c>
      <c r="S1199" s="1">
        <v>42593</v>
      </c>
      <c r="T1199" s="12" t="s">
        <v>25</v>
      </c>
      <c r="U1199" s="13" t="s">
        <v>350</v>
      </c>
      <c r="V1199" s="13" t="s">
        <v>142</v>
      </c>
      <c r="W1199" t="s">
        <v>179</v>
      </c>
      <c r="X1199" s="16" t="str">
        <f t="shared" si="234"/>
        <v xml:space="preserve">MEC (Switzerland) - CHE - L'oreal - 2016_Maybelline_Vivid_Matte - </v>
      </c>
      <c r="Y1199" s="17" t="s">
        <v>410</v>
      </c>
      <c r="Z1199" s="16" t="str">
        <f t="shared" si="235"/>
        <v>MEC (Switzerland)</v>
      </c>
      <c r="AA1199" s="16" t="str">
        <f t="shared" si="236"/>
        <v>MEC (Switzerland) - CHE - L'oreal</v>
      </c>
      <c r="AB1199" s="16" t="str">
        <f t="shared" si="237"/>
        <v>Xaxis Premium_XAXIS-XP-WB-F</v>
      </c>
      <c r="AC1199" s="16" t="str">
        <f>VLOOKUP($U1199,Sheet3!$A$1:$D$438,3,FALSE)</f>
        <v>24.05.2016</v>
      </c>
      <c r="AD1199" s="16" t="str">
        <f>VLOOKUP($U1199,Sheet3!$A$1:$D$438,4,FALSE)</f>
        <v>10.06.2016</v>
      </c>
      <c r="AE1199" s="20" t="str">
        <f t="shared" si="238"/>
        <v>Xaxis Premium_XAXIS-XP-WB-F_Juni 2016</v>
      </c>
      <c r="AF1199" s="20" t="s">
        <v>415</v>
      </c>
      <c r="AG1199" s="20" t="str">
        <f t="shared" si="239"/>
        <v>Xaxis Premium</v>
      </c>
      <c r="AH1199" s="20" t="s">
        <v>420</v>
      </c>
      <c r="AI1199" s="21">
        <f t="shared" si="240"/>
        <v>31.999770240385999</v>
      </c>
      <c r="AJ1199" s="21">
        <f t="shared" si="241"/>
        <v>1114.2</v>
      </c>
      <c r="AK1199" s="22">
        <f t="shared" si="242"/>
        <v>34819</v>
      </c>
      <c r="AL1199" s="20" t="s">
        <v>696</v>
      </c>
      <c r="AM1199" s="20">
        <f>$AJ1199*VLOOKUP($AL1199,Sheet2!$C$1:$D$66,2,FALSE)</f>
        <v>591.8489178327228</v>
      </c>
    </row>
    <row r="1200" spans="1:39" x14ac:dyDescent="0.25">
      <c r="A1200" s="1">
        <v>42556</v>
      </c>
      <c r="B1200" s="2">
        <v>19064</v>
      </c>
      <c r="C1200" s="3">
        <v>0</v>
      </c>
      <c r="D1200" s="4">
        <v>1</v>
      </c>
      <c r="E1200" s="5" t="s">
        <v>59</v>
      </c>
      <c r="F1200" s="6">
        <v>16.8</v>
      </c>
      <c r="G1200" s="7" t="s">
        <v>22</v>
      </c>
      <c r="H1200" s="8" t="s">
        <v>23</v>
      </c>
      <c r="I1200" s="9">
        <v>2.9049999999999998</v>
      </c>
      <c r="J1200" s="6">
        <v>0</v>
      </c>
      <c r="K1200" s="6">
        <v>5.35</v>
      </c>
      <c r="L1200" s="6">
        <v>66.8</v>
      </c>
      <c r="M1200" s="6">
        <v>72.150000000000006</v>
      </c>
      <c r="N1200" s="10" t="s">
        <v>124</v>
      </c>
      <c r="O1200" s="10" t="s">
        <v>162</v>
      </c>
      <c r="P1200" s="11" t="s">
        <v>32</v>
      </c>
      <c r="Q1200" s="11" t="s">
        <v>52</v>
      </c>
      <c r="R1200" s="1">
        <v>42370</v>
      </c>
      <c r="S1200" s="1">
        <v>42593</v>
      </c>
      <c r="T1200" s="12" t="s">
        <v>25</v>
      </c>
      <c r="U1200" s="13" t="s">
        <v>388</v>
      </c>
      <c r="V1200" s="13" t="s">
        <v>142</v>
      </c>
      <c r="W1200" t="s">
        <v>180</v>
      </c>
      <c r="X1200" s="16" t="str">
        <f t="shared" si="234"/>
        <v xml:space="preserve">MEC (Switzerland) - CHE - Michelin - 2016_Value_for_me_-_2016_-_1._Flight - </v>
      </c>
      <c r="Y1200" s="17" t="s">
        <v>410</v>
      </c>
      <c r="Z1200" s="16" t="str">
        <f t="shared" si="235"/>
        <v>MEC (Switzerland)</v>
      </c>
      <c r="AA1200" s="16" t="str">
        <f t="shared" si="236"/>
        <v>MEC (Switzerland) - CHE - Michelin</v>
      </c>
      <c r="AB1200" s="16" t="str">
        <f t="shared" si="237"/>
        <v>Xaxis Premium_XAXIS-XP-HP-F</v>
      </c>
      <c r="AC1200" s="16" t="str">
        <f>VLOOKUP($U1200,Sheet3!$A$1:$D$438,3,FALSE)</f>
        <v>10.03.2016</v>
      </c>
      <c r="AD1200" s="16" t="str">
        <f>VLOOKUP($U1200,Sheet3!$A$1:$D$438,4,FALSE)</f>
        <v>31.05.2016</v>
      </c>
      <c r="AE1200" s="20" t="str">
        <f t="shared" si="238"/>
        <v>Xaxis Premium_XAXIS-XP-HP-F_Juni 2016</v>
      </c>
      <c r="AF1200" s="20" t="s">
        <v>415</v>
      </c>
      <c r="AG1200" s="20" t="str">
        <f t="shared" si="239"/>
        <v>Xaxis Premium</v>
      </c>
      <c r="AH1200" s="20" t="s">
        <v>420</v>
      </c>
      <c r="AI1200" s="21">
        <f t="shared" si="240"/>
        <v>22.994836488812393</v>
      </c>
      <c r="AJ1200" s="21">
        <f t="shared" si="241"/>
        <v>66.8</v>
      </c>
      <c r="AK1200" s="22">
        <f t="shared" si="242"/>
        <v>2905</v>
      </c>
      <c r="AL1200" s="20" t="s">
        <v>695</v>
      </c>
      <c r="AM1200" s="20">
        <f>$AJ1200*VLOOKUP($AL1200,Sheet2!$C$1:$D$66,2,FALSE)</f>
        <v>34.14901168253293</v>
      </c>
    </row>
    <row r="1201" spans="1:39" x14ac:dyDescent="0.25">
      <c r="A1201" s="1">
        <v>42556</v>
      </c>
      <c r="B1201" s="2">
        <v>19065</v>
      </c>
      <c r="C1201" s="3">
        <v>0</v>
      </c>
      <c r="D1201" s="4">
        <v>1</v>
      </c>
      <c r="E1201" s="5" t="s">
        <v>83</v>
      </c>
      <c r="F1201" s="6">
        <v>0</v>
      </c>
      <c r="G1201" s="7" t="s">
        <v>22</v>
      </c>
      <c r="H1201" s="8" t="s">
        <v>23</v>
      </c>
      <c r="I1201" s="9">
        <v>1</v>
      </c>
      <c r="J1201" s="6">
        <v>0</v>
      </c>
      <c r="K1201" s="6">
        <v>1240</v>
      </c>
      <c r="L1201" s="6">
        <v>15500</v>
      </c>
      <c r="M1201" s="6">
        <v>16740</v>
      </c>
      <c r="N1201" s="10" t="s">
        <v>54</v>
      </c>
      <c r="O1201" s="10" t="s">
        <v>162</v>
      </c>
      <c r="P1201" s="11" t="s">
        <v>32</v>
      </c>
      <c r="Q1201" s="11" t="s">
        <v>84</v>
      </c>
      <c r="R1201" s="1">
        <v>42370</v>
      </c>
      <c r="S1201" s="1">
        <v>42593</v>
      </c>
      <c r="T1201" s="12" t="s">
        <v>25</v>
      </c>
      <c r="U1201" s="13" t="s">
        <v>402</v>
      </c>
      <c r="V1201" s="13" t="s">
        <v>142</v>
      </c>
      <c r="W1201" t="s">
        <v>181</v>
      </c>
      <c r="X1201" s="16" t="str">
        <f t="shared" si="234"/>
        <v xml:space="preserve">MEC (Switzerland) - CHE - Netflix - 2016_Netflix_April-Juni_2016 - </v>
      </c>
      <c r="Y1201" s="17" t="s">
        <v>410</v>
      </c>
      <c r="Z1201" s="16" t="str">
        <f t="shared" si="235"/>
        <v>MEC (Switzerland)</v>
      </c>
      <c r="AA1201" s="16" t="str">
        <f t="shared" si="236"/>
        <v>MEC (Switzerland) - CHE - Netflix</v>
      </c>
      <c r="AB1201" s="16" t="str">
        <f t="shared" si="237"/>
        <v>Xaxis Masthead_XAXIS-MH-RICH MEDIA</v>
      </c>
      <c r="AC1201" s="16" t="str">
        <f>VLOOKUP($U1201,Sheet3!$A$1:$D$438,3,FALSE)</f>
        <v>08.05.2016</v>
      </c>
      <c r="AD1201" s="16" t="str">
        <f>VLOOKUP($U1201,Sheet3!$A$1:$D$438,4,FALSE)</f>
        <v>28.05.2016</v>
      </c>
      <c r="AE1201" s="20" t="str">
        <f t="shared" si="238"/>
        <v>Xaxis Masthead_XAXIS-MH-RICH MEDIA_Juni 2016</v>
      </c>
      <c r="AF1201" s="20" t="s">
        <v>415</v>
      </c>
      <c r="AG1201" s="20" t="str">
        <f t="shared" si="239"/>
        <v>Xaxis Masthead</v>
      </c>
      <c r="AH1201" s="20" t="s">
        <v>426</v>
      </c>
      <c r="AI1201" s="21">
        <f t="shared" ref="AI1201:AI1206" si="243">(AJ1201/AK1201)</f>
        <v>15500</v>
      </c>
      <c r="AJ1201" s="21">
        <f t="shared" ref="AJ1201:AJ1206" si="244">L1201</f>
        <v>15500</v>
      </c>
      <c r="AK1201" s="22">
        <f t="shared" ref="AK1201:AK1238" si="245">I1201</f>
        <v>1</v>
      </c>
      <c r="AL1201" s="20" t="s">
        <v>701</v>
      </c>
      <c r="AM1201" s="20">
        <f>$AJ1201*VLOOKUP($AL1201,Sheet2!$C$1:$D$66,2,FALSE)</f>
        <v>13852.666666666664</v>
      </c>
    </row>
    <row r="1202" spans="1:39" x14ac:dyDescent="0.25">
      <c r="A1202" s="1">
        <v>42556</v>
      </c>
      <c r="B1202" s="2">
        <v>19066</v>
      </c>
      <c r="C1202" s="3">
        <v>0</v>
      </c>
      <c r="D1202" s="4">
        <v>1</v>
      </c>
      <c r="E1202" s="5" t="s">
        <v>76</v>
      </c>
      <c r="F1202" s="6">
        <v>615.76</v>
      </c>
      <c r="G1202" s="7" t="s">
        <v>22</v>
      </c>
      <c r="H1202" s="8" t="s">
        <v>23</v>
      </c>
      <c r="I1202" s="9">
        <v>38.063000000000002</v>
      </c>
      <c r="J1202" s="6">
        <v>0</v>
      </c>
      <c r="K1202" s="6">
        <v>100.5</v>
      </c>
      <c r="L1202" s="6">
        <v>1256.0999999999999</v>
      </c>
      <c r="M1202" s="6">
        <v>1356.6</v>
      </c>
      <c r="N1202" s="10" t="s">
        <v>78</v>
      </c>
      <c r="O1202" s="10" t="s">
        <v>161</v>
      </c>
      <c r="P1202" s="11" t="s">
        <v>32</v>
      </c>
      <c r="Q1202" s="11" t="s">
        <v>73</v>
      </c>
      <c r="R1202" s="1">
        <v>42370</v>
      </c>
      <c r="S1202" s="1">
        <v>42593</v>
      </c>
      <c r="T1202" s="12" t="s">
        <v>25</v>
      </c>
      <c r="U1202" s="13" t="s">
        <v>224</v>
      </c>
      <c r="V1202" s="13" t="s">
        <v>142</v>
      </c>
      <c r="W1202" t="s">
        <v>184</v>
      </c>
      <c r="X1202" s="16" t="str">
        <f t="shared" si="234"/>
        <v xml:space="preserve">MEC (Switzerland) - CHE - ALLIANZ - 2016_Disney_OLV - </v>
      </c>
      <c r="Y1202" s="17" t="s">
        <v>410</v>
      </c>
      <c r="Z1202" s="16" t="str">
        <f t="shared" si="235"/>
        <v>Mediacom (Switzerland)</v>
      </c>
      <c r="AA1202" s="16" t="str">
        <f t="shared" si="236"/>
        <v>MEC (Switzerland) - CHE - ALLIANZ</v>
      </c>
      <c r="AB1202" s="16" t="str">
        <f t="shared" si="237"/>
        <v>Xaxis TV_XAXIS-XT-ROLLS-F</v>
      </c>
      <c r="AC1202" s="16" t="str">
        <f>VLOOKUP($U1202,Sheet3!$A$1:$D$438,3,FALSE)</f>
        <v>20.06.2016</v>
      </c>
      <c r="AD1202" s="16" t="str">
        <f>VLOOKUP($U1202,Sheet3!$A$1:$D$438,4,FALSE)</f>
        <v>09.10.2016</v>
      </c>
      <c r="AE1202" s="20" t="str">
        <f t="shared" si="238"/>
        <v>Xaxis TV_XAXIS-XT-ROLLS-F_Juni 2016</v>
      </c>
      <c r="AF1202" s="20" t="s">
        <v>816</v>
      </c>
      <c r="AG1202" s="20" t="str">
        <f t="shared" si="239"/>
        <v>Xaxis TV</v>
      </c>
      <c r="AH1202" s="20" t="s">
        <v>420</v>
      </c>
      <c r="AI1202" s="21">
        <f t="shared" ref="AI1202:AI1205" si="246">(AJ1202/AK1202)*1000</f>
        <v>33.000551716890421</v>
      </c>
      <c r="AJ1202" s="21">
        <f t="shared" si="244"/>
        <v>1256.0999999999999</v>
      </c>
      <c r="AK1202" s="22">
        <f t="shared" ref="AK1202:AK1205" si="247">I1202*1000</f>
        <v>38063</v>
      </c>
      <c r="AL1202" s="20" t="s">
        <v>698</v>
      </c>
      <c r="AM1202" s="20">
        <f>$AJ1202*VLOOKUP($AL1202,Sheet2!$C$1:$D$66,2,FALSE)</f>
        <v>690.85500000000002</v>
      </c>
    </row>
    <row r="1203" spans="1:39" x14ac:dyDescent="0.25">
      <c r="A1203" s="1">
        <v>42556</v>
      </c>
      <c r="B1203" s="2">
        <v>19066</v>
      </c>
      <c r="C1203" s="3">
        <v>0</v>
      </c>
      <c r="D1203" s="4">
        <v>2</v>
      </c>
      <c r="E1203" s="5" t="s">
        <v>76</v>
      </c>
      <c r="F1203" s="6">
        <v>559.15</v>
      </c>
      <c r="G1203" s="7" t="s">
        <v>22</v>
      </c>
      <c r="H1203" s="8" t="s">
        <v>23</v>
      </c>
      <c r="I1203" s="9">
        <v>34.564</v>
      </c>
      <c r="J1203" s="6">
        <v>0</v>
      </c>
      <c r="K1203" s="6">
        <v>91.25</v>
      </c>
      <c r="L1203" s="6">
        <v>1140.5999999999999</v>
      </c>
      <c r="M1203" s="6">
        <v>1231.8499999999999</v>
      </c>
      <c r="N1203" s="10" t="s">
        <v>78</v>
      </c>
      <c r="O1203" s="10" t="s">
        <v>161</v>
      </c>
      <c r="P1203" s="11" t="s">
        <v>32</v>
      </c>
      <c r="Q1203" s="11" t="s">
        <v>73</v>
      </c>
      <c r="R1203" s="1">
        <v>42370</v>
      </c>
      <c r="S1203" s="1">
        <v>42593</v>
      </c>
      <c r="T1203" s="12" t="s">
        <v>25</v>
      </c>
      <c r="U1203" s="13" t="s">
        <v>224</v>
      </c>
      <c r="V1203" s="13" t="s">
        <v>142</v>
      </c>
      <c r="W1203" t="s">
        <v>184</v>
      </c>
      <c r="X1203" s="16" t="str">
        <f t="shared" si="234"/>
        <v xml:space="preserve">MEC (Switzerland) - CHE - ALLIANZ - 2016_Disney_OLV - </v>
      </c>
      <c r="Y1203" s="17" t="s">
        <v>410</v>
      </c>
      <c r="Z1203" s="16" t="str">
        <f t="shared" si="235"/>
        <v>Mediacom (Switzerland)</v>
      </c>
      <c r="AA1203" s="16" t="str">
        <f t="shared" si="236"/>
        <v>MEC (Switzerland) - CHE - ALLIANZ</v>
      </c>
      <c r="AB1203" s="16" t="str">
        <f t="shared" si="237"/>
        <v>Xaxis TV_XAXIS-XT-ROLLS-F</v>
      </c>
      <c r="AC1203" s="16" t="str">
        <f>VLOOKUP($U1203,Sheet3!$A$1:$D$438,3,FALSE)</f>
        <v>20.06.2016</v>
      </c>
      <c r="AD1203" s="16" t="str">
        <f>VLOOKUP($U1203,Sheet3!$A$1:$D$438,4,FALSE)</f>
        <v>09.10.2016</v>
      </c>
      <c r="AE1203" s="20" t="str">
        <f t="shared" si="238"/>
        <v>Xaxis TV_XAXIS-XT-ROLLS-F_Juni 2016</v>
      </c>
      <c r="AF1203" s="20" t="s">
        <v>816</v>
      </c>
      <c r="AG1203" s="20" t="str">
        <f t="shared" si="239"/>
        <v>Xaxis TV</v>
      </c>
      <c r="AH1203" s="20" t="s">
        <v>420</v>
      </c>
      <c r="AI1203" s="21">
        <f t="shared" si="246"/>
        <v>32.999652817960886</v>
      </c>
      <c r="AJ1203" s="21">
        <f t="shared" si="244"/>
        <v>1140.5999999999999</v>
      </c>
      <c r="AK1203" s="22">
        <f t="shared" si="247"/>
        <v>34564</v>
      </c>
      <c r="AL1203" s="20" t="s">
        <v>698</v>
      </c>
      <c r="AM1203" s="20">
        <f>$AJ1203*VLOOKUP($AL1203,Sheet2!$C$1:$D$66,2,FALSE)</f>
        <v>627.33000000000004</v>
      </c>
    </row>
    <row r="1204" spans="1:39" x14ac:dyDescent="0.25">
      <c r="A1204" s="1">
        <v>42556</v>
      </c>
      <c r="B1204" s="2">
        <v>19067</v>
      </c>
      <c r="C1204" s="3">
        <v>0</v>
      </c>
      <c r="D1204" s="4">
        <v>2</v>
      </c>
      <c r="E1204" s="5" t="s">
        <v>41</v>
      </c>
      <c r="F1204" s="6">
        <v>1553.92</v>
      </c>
      <c r="G1204" s="7" t="s">
        <v>22</v>
      </c>
      <c r="H1204" s="8" t="s">
        <v>23</v>
      </c>
      <c r="I1204" s="9">
        <v>164.40600000000001</v>
      </c>
      <c r="J1204" s="6">
        <v>0</v>
      </c>
      <c r="K1204" s="6">
        <v>341.95</v>
      </c>
      <c r="L1204" s="6">
        <v>4274.55</v>
      </c>
      <c r="M1204" s="6">
        <v>4616.5</v>
      </c>
      <c r="N1204" s="10" t="s">
        <v>62</v>
      </c>
      <c r="O1204" s="10" t="s">
        <v>161</v>
      </c>
      <c r="P1204" s="11" t="s">
        <v>32</v>
      </c>
      <c r="Q1204" s="11" t="s">
        <v>37</v>
      </c>
      <c r="R1204" s="1">
        <v>42370</v>
      </c>
      <c r="S1204" s="1">
        <v>42593</v>
      </c>
      <c r="T1204" s="12" t="s">
        <v>25</v>
      </c>
      <c r="U1204" s="13" t="s">
        <v>137</v>
      </c>
      <c r="V1204" s="13" t="s">
        <v>142</v>
      </c>
      <c r="W1204" t="s">
        <v>185</v>
      </c>
      <c r="X1204" s="16" t="str">
        <f t="shared" si="234"/>
        <v xml:space="preserve">Mediacom (Switzerland) - CHE - AMAG (Switzerland) - 2016_2016_Ostschweiz_VW_Tiguan - </v>
      </c>
      <c r="Y1204" s="17" t="s">
        <v>410</v>
      </c>
      <c r="Z1204" s="16" t="str">
        <f t="shared" si="235"/>
        <v>Mediacom (Switzerland)</v>
      </c>
      <c r="AA1204" s="16" t="str">
        <f t="shared" si="236"/>
        <v>Mediacom (Switzerland) - CHE - AMAG (Switzerland)</v>
      </c>
      <c r="AB1204" s="16" t="str">
        <f t="shared" si="237"/>
        <v>Xaxis Mobile_XAXIS-XM-MRT-D</v>
      </c>
      <c r="AC1204" s="16" t="str">
        <f>VLOOKUP($U1204,Sheet3!$A$1:$D$438,3,FALSE)</f>
        <v>30.05.2016</v>
      </c>
      <c r="AD1204" s="16" t="str">
        <f>VLOOKUP($U1204,Sheet3!$A$1:$D$438,4,FALSE)</f>
        <v>16.06.2016</v>
      </c>
      <c r="AE1204" s="20" t="str">
        <f t="shared" si="238"/>
        <v>Xaxis Mobile_XAXIS-XM-MRT-D_Juni 2016</v>
      </c>
      <c r="AF1204" s="20" t="s">
        <v>416</v>
      </c>
      <c r="AG1204" s="20" t="str">
        <f t="shared" si="239"/>
        <v>Xaxis Mobile</v>
      </c>
      <c r="AH1204" s="20" t="s">
        <v>420</v>
      </c>
      <c r="AI1204" s="21">
        <f t="shared" si="246"/>
        <v>25.999963504981572</v>
      </c>
      <c r="AJ1204" s="21">
        <f t="shared" si="244"/>
        <v>4274.55</v>
      </c>
      <c r="AK1204" s="22">
        <f t="shared" si="247"/>
        <v>164406</v>
      </c>
      <c r="AL1204" s="20" t="s">
        <v>702</v>
      </c>
      <c r="AM1204" s="20">
        <f>$AJ1204*VLOOKUP($AL1204,Sheet2!$C$1:$D$66,2,FALSE)</f>
        <v>1624.3290000000002</v>
      </c>
    </row>
    <row r="1205" spans="1:39" x14ac:dyDescent="0.25">
      <c r="A1205" s="1">
        <v>42556</v>
      </c>
      <c r="B1205" s="2">
        <v>19067</v>
      </c>
      <c r="C1205" s="3">
        <v>0</v>
      </c>
      <c r="D1205" s="4">
        <v>1</v>
      </c>
      <c r="E1205" s="5" t="s">
        <v>53</v>
      </c>
      <c r="F1205" s="6">
        <v>4267.59</v>
      </c>
      <c r="G1205" s="7" t="s">
        <v>22</v>
      </c>
      <c r="H1205" s="8" t="s">
        <v>23</v>
      </c>
      <c r="I1205" s="9">
        <v>670.31899999999996</v>
      </c>
      <c r="J1205" s="6">
        <v>0</v>
      </c>
      <c r="K1205" s="6">
        <v>1018.9</v>
      </c>
      <c r="L1205" s="6">
        <v>12736.05</v>
      </c>
      <c r="M1205" s="6">
        <v>13754.95</v>
      </c>
      <c r="N1205" s="10" t="s">
        <v>62</v>
      </c>
      <c r="O1205" s="10" t="s">
        <v>161</v>
      </c>
      <c r="P1205" s="11" t="s">
        <v>32</v>
      </c>
      <c r="Q1205" s="11" t="s">
        <v>52</v>
      </c>
      <c r="R1205" s="1">
        <v>42370</v>
      </c>
      <c r="S1205" s="1">
        <v>42593</v>
      </c>
      <c r="T1205" s="12" t="s">
        <v>25</v>
      </c>
      <c r="U1205" s="13" t="s">
        <v>137</v>
      </c>
      <c r="V1205" s="13" t="s">
        <v>142</v>
      </c>
      <c r="W1205" t="s">
        <v>185</v>
      </c>
      <c r="X1205" s="16" t="str">
        <f t="shared" ref="X1205:X1268" si="248">CONCATENATE(W1205," - ","2016_",U1205," - ")</f>
        <v xml:space="preserve">Mediacom (Switzerland) - CHE - AMAG (Switzerland) - 2016_2016_Ostschweiz_VW_Tiguan - </v>
      </c>
      <c r="Y1205" s="17" t="s">
        <v>410</v>
      </c>
      <c r="Z1205" s="16" t="str">
        <f t="shared" ref="Z1205:Z1268" si="249">O1205</f>
        <v>Mediacom (Switzerland)</v>
      </c>
      <c r="AA1205" s="16" t="str">
        <f t="shared" ref="AA1205:AA1268" si="250">W1205</f>
        <v>Mediacom (Switzerland) - CHE - AMAG (Switzerland)</v>
      </c>
      <c r="AB1205" s="16" t="str">
        <f t="shared" ref="AB1205:AB1268" si="251">CONCATENATE(Q1205,"_",E1205)</f>
        <v>Xaxis Premium_XAXIS-XP-HP-D</v>
      </c>
      <c r="AC1205" s="16" t="str">
        <f>VLOOKUP($U1205,Sheet3!$A$1:$D$438,3,FALSE)</f>
        <v>30.05.2016</v>
      </c>
      <c r="AD1205" s="16" t="str">
        <f>VLOOKUP($U1205,Sheet3!$A$1:$D$438,4,FALSE)</f>
        <v>16.06.2016</v>
      </c>
      <c r="AE1205" s="20" t="str">
        <f t="shared" ref="AE1205:AE1268" si="252">CONCATENATE(AB1205,"_",V1205)</f>
        <v>Xaxis Premium_XAXIS-XP-HP-D_Juni 2016</v>
      </c>
      <c r="AF1205" s="20" t="s">
        <v>415</v>
      </c>
      <c r="AG1205" s="20" t="str">
        <f t="shared" ref="AG1205:AG1268" si="253">Q1205</f>
        <v>Xaxis Premium</v>
      </c>
      <c r="AH1205" s="20" t="s">
        <v>420</v>
      </c>
      <c r="AI1205" s="21">
        <f t="shared" si="246"/>
        <v>18.999983589902719</v>
      </c>
      <c r="AJ1205" s="21">
        <f t="shared" si="244"/>
        <v>12736.05</v>
      </c>
      <c r="AK1205" s="22">
        <f t="shared" si="247"/>
        <v>670319</v>
      </c>
      <c r="AL1205" s="20" t="s">
        <v>695</v>
      </c>
      <c r="AM1205" s="20">
        <f>$AJ1205*VLOOKUP($AL1205,Sheet2!$C$1:$D$66,2,FALSE)</f>
        <v>6510.8311413072379</v>
      </c>
    </row>
    <row r="1206" spans="1:39" x14ac:dyDescent="0.25">
      <c r="A1206" s="1">
        <v>42556</v>
      </c>
      <c r="B1206" s="2">
        <v>19072</v>
      </c>
      <c r="C1206" s="3">
        <v>0</v>
      </c>
      <c r="D1206" s="4">
        <v>1</v>
      </c>
      <c r="E1206" s="5" t="s">
        <v>144</v>
      </c>
      <c r="F1206" s="6">
        <v>0</v>
      </c>
      <c r="G1206" s="7" t="s">
        <v>22</v>
      </c>
      <c r="H1206" s="8" t="s">
        <v>23</v>
      </c>
      <c r="I1206" s="9">
        <v>1</v>
      </c>
      <c r="J1206" s="6">
        <v>0</v>
      </c>
      <c r="K1206" s="6">
        <v>1111.0999999999999</v>
      </c>
      <c r="L1206" s="6">
        <v>13889</v>
      </c>
      <c r="M1206" s="6">
        <v>15000.1</v>
      </c>
      <c r="N1206" s="10" t="s">
        <v>36</v>
      </c>
      <c r="O1206" s="10" t="s">
        <v>161</v>
      </c>
      <c r="P1206" s="11" t="s">
        <v>32</v>
      </c>
      <c r="Q1206" s="11" t="s">
        <v>84</v>
      </c>
      <c r="R1206" s="1">
        <v>42370</v>
      </c>
      <c r="S1206" s="1">
        <v>42593</v>
      </c>
      <c r="T1206" s="12" t="s">
        <v>25</v>
      </c>
      <c r="U1206" s="13" t="s">
        <v>231</v>
      </c>
      <c r="V1206" s="13" t="s">
        <v>142</v>
      </c>
      <c r="W1206" t="s">
        <v>186</v>
      </c>
      <c r="X1206" s="16" t="str">
        <f t="shared" si="248"/>
        <v xml:space="preserve">MEC (Switzerland) - CHE - Audi - 2016_Audi_Listen_Masthead - </v>
      </c>
      <c r="Y1206" s="17" t="s">
        <v>410</v>
      </c>
      <c r="Z1206" s="16" t="str">
        <f t="shared" si="249"/>
        <v>Mediacom (Switzerland)</v>
      </c>
      <c r="AA1206" s="16" t="str">
        <f t="shared" si="250"/>
        <v>MEC (Switzerland) - CHE - Audi</v>
      </c>
      <c r="AB1206" s="16" t="str">
        <f t="shared" si="251"/>
        <v>Xaxis Masthead_XAXIS-MH-VIDEO</v>
      </c>
      <c r="AC1206" s="16" t="str">
        <f>VLOOKUP($U1206,Sheet3!$A$1:$D$438,3,FALSE)</f>
        <v>21.06.2016</v>
      </c>
      <c r="AD1206" s="16" t="str">
        <f>VLOOKUP($U1206,Sheet3!$A$1:$D$438,4,FALSE)</f>
        <v>21.06.2016</v>
      </c>
      <c r="AE1206" s="20" t="str">
        <f t="shared" si="252"/>
        <v>Xaxis Masthead_XAXIS-MH-VIDEO_Juni 2016</v>
      </c>
      <c r="AF1206" s="20" t="s">
        <v>415</v>
      </c>
      <c r="AG1206" s="20" t="str">
        <f t="shared" si="253"/>
        <v>Xaxis Masthead</v>
      </c>
      <c r="AH1206" s="20" t="s">
        <v>426</v>
      </c>
      <c r="AI1206" s="21">
        <f t="shared" si="243"/>
        <v>13889</v>
      </c>
      <c r="AJ1206" s="21">
        <f t="shared" si="244"/>
        <v>13889</v>
      </c>
      <c r="AK1206" s="22">
        <f t="shared" si="245"/>
        <v>1</v>
      </c>
      <c r="AL1206" s="20" t="s">
        <v>701</v>
      </c>
      <c r="AM1206" s="20">
        <f>$AJ1206*VLOOKUP($AL1206,Sheet2!$C$1:$D$66,2,FALSE)</f>
        <v>12412.883053763439</v>
      </c>
    </row>
    <row r="1207" spans="1:39" x14ac:dyDescent="0.25">
      <c r="A1207" s="1">
        <v>42556</v>
      </c>
      <c r="B1207" s="2">
        <v>19073</v>
      </c>
      <c r="C1207" s="3">
        <v>0</v>
      </c>
      <c r="D1207" s="4">
        <v>1</v>
      </c>
      <c r="E1207" s="5" t="s">
        <v>72</v>
      </c>
      <c r="F1207" s="6">
        <v>6306.48</v>
      </c>
      <c r="G1207" s="7" t="s">
        <v>22</v>
      </c>
      <c r="H1207" s="8" t="s">
        <v>23</v>
      </c>
      <c r="I1207" s="9">
        <v>373.05399999999997</v>
      </c>
      <c r="J1207" s="6">
        <v>0</v>
      </c>
      <c r="K1207" s="6">
        <v>865.5</v>
      </c>
      <c r="L1207" s="6">
        <v>10818.55</v>
      </c>
      <c r="M1207" s="6">
        <v>11684.05</v>
      </c>
      <c r="N1207" s="10" t="s">
        <v>36</v>
      </c>
      <c r="O1207" s="10" t="s">
        <v>161</v>
      </c>
      <c r="P1207" s="11" t="s">
        <v>32</v>
      </c>
      <c r="Q1207" s="11" t="s">
        <v>73</v>
      </c>
      <c r="R1207" s="1">
        <v>42370</v>
      </c>
      <c r="S1207" s="1">
        <v>42593</v>
      </c>
      <c r="T1207" s="12" t="s">
        <v>25</v>
      </c>
      <c r="U1207" s="13" t="s">
        <v>145</v>
      </c>
      <c r="V1207" s="13" t="s">
        <v>142</v>
      </c>
      <c r="W1207" t="s">
        <v>186</v>
      </c>
      <c r="X1207" s="16" t="str">
        <f t="shared" si="248"/>
        <v xml:space="preserve">MEC (Switzerland) - CHE - Audi - 2016_Listen - </v>
      </c>
      <c r="Y1207" s="17" t="s">
        <v>410</v>
      </c>
      <c r="Z1207" s="16" t="str">
        <f t="shared" si="249"/>
        <v>Mediacom (Switzerland)</v>
      </c>
      <c r="AA1207" s="16" t="str">
        <f t="shared" si="250"/>
        <v>MEC (Switzerland) - CHE - Audi</v>
      </c>
      <c r="AB1207" s="16" t="str">
        <f t="shared" si="251"/>
        <v>Xaxis TV_XAXIS-XT-ROLLS-D</v>
      </c>
      <c r="AC1207" s="16" t="str">
        <f>VLOOKUP($U1207,Sheet3!$A$1:$D$438,3,FALSE)</f>
        <v>12.06.2016</v>
      </c>
      <c r="AD1207" s="16" t="str">
        <f>VLOOKUP($U1207,Sheet3!$A$1:$D$438,4,FALSE)</f>
        <v>03.07.2016</v>
      </c>
      <c r="AE1207" s="20" t="str">
        <f t="shared" si="252"/>
        <v>Xaxis TV_XAXIS-XT-ROLLS-D_Juni 2016</v>
      </c>
      <c r="AF1207" s="20" t="s">
        <v>816</v>
      </c>
      <c r="AG1207" s="20" t="str">
        <f t="shared" si="253"/>
        <v>Xaxis TV</v>
      </c>
      <c r="AH1207" s="20" t="s">
        <v>420</v>
      </c>
      <c r="AI1207" s="21">
        <f t="shared" ref="AI1207" si="254">(AJ1207/AK1207)*1000</f>
        <v>28.999957110766804</v>
      </c>
      <c r="AJ1207" s="21">
        <f t="shared" ref="AJ1207" si="255">L1207</f>
        <v>10818.55</v>
      </c>
      <c r="AK1207" s="22">
        <f t="shared" ref="AK1207" si="256">I1207*1000</f>
        <v>373054</v>
      </c>
      <c r="AL1207" s="20" t="s">
        <v>698</v>
      </c>
      <c r="AM1207" s="20">
        <f>$AJ1207*VLOOKUP($AL1207,Sheet2!$C$1:$D$66,2,FALSE)</f>
        <v>5950.2025000000003</v>
      </c>
    </row>
    <row r="1208" spans="1:39" x14ac:dyDescent="0.25">
      <c r="A1208" s="1">
        <v>42556</v>
      </c>
      <c r="B1208" s="2">
        <v>19073</v>
      </c>
      <c r="C1208" s="3">
        <v>0</v>
      </c>
      <c r="D1208" s="4">
        <v>2</v>
      </c>
      <c r="E1208" s="5" t="s">
        <v>76</v>
      </c>
      <c r="F1208" s="6">
        <v>1229.73</v>
      </c>
      <c r="G1208" s="7" t="s">
        <v>22</v>
      </c>
      <c r="H1208" s="8" t="s">
        <v>23</v>
      </c>
      <c r="I1208" s="9">
        <v>76.016000000000005</v>
      </c>
      <c r="J1208" s="6">
        <v>0</v>
      </c>
      <c r="K1208" s="6">
        <v>176.35</v>
      </c>
      <c r="L1208" s="6">
        <v>2204.4499999999998</v>
      </c>
      <c r="M1208" s="6">
        <v>2380.8000000000002</v>
      </c>
      <c r="N1208" s="10" t="s">
        <v>36</v>
      </c>
      <c r="O1208" s="10" t="s">
        <v>161</v>
      </c>
      <c r="P1208" s="11" t="s">
        <v>32</v>
      </c>
      <c r="Q1208" s="11" t="s">
        <v>73</v>
      </c>
      <c r="R1208" s="1">
        <v>42370</v>
      </c>
      <c r="S1208" s="1">
        <v>42593</v>
      </c>
      <c r="T1208" s="12" t="s">
        <v>25</v>
      </c>
      <c r="U1208" s="13" t="s">
        <v>145</v>
      </c>
      <c r="V1208" s="13" t="s">
        <v>142</v>
      </c>
      <c r="W1208" t="s">
        <v>186</v>
      </c>
      <c r="X1208" s="16" t="str">
        <f t="shared" si="248"/>
        <v xml:space="preserve">MEC (Switzerland) - CHE - Audi - 2016_Listen - </v>
      </c>
      <c r="Y1208" s="17" t="s">
        <v>410</v>
      </c>
      <c r="Z1208" s="16" t="str">
        <f t="shared" si="249"/>
        <v>Mediacom (Switzerland)</v>
      </c>
      <c r="AA1208" s="16" t="str">
        <f t="shared" si="250"/>
        <v>MEC (Switzerland) - CHE - Audi</v>
      </c>
      <c r="AB1208" s="16" t="str">
        <f t="shared" si="251"/>
        <v>Xaxis TV_XAXIS-XT-ROLLS-F</v>
      </c>
      <c r="AC1208" s="16" t="str">
        <f>VLOOKUP($U1208,Sheet3!$A$1:$D$438,3,FALSE)</f>
        <v>12.06.2016</v>
      </c>
      <c r="AD1208" s="16" t="str">
        <f>VLOOKUP($U1208,Sheet3!$A$1:$D$438,4,FALSE)</f>
        <v>03.07.2016</v>
      </c>
      <c r="AE1208" s="20" t="str">
        <f t="shared" si="252"/>
        <v>Xaxis TV_XAXIS-XT-ROLLS-F_Juni 2016</v>
      </c>
      <c r="AF1208" s="20" t="s">
        <v>816</v>
      </c>
      <c r="AG1208" s="20" t="str">
        <f t="shared" si="253"/>
        <v>Xaxis TV</v>
      </c>
      <c r="AH1208" s="20" t="s">
        <v>420</v>
      </c>
      <c r="AI1208" s="21">
        <f t="shared" ref="AI1208:AI1237" si="257">(AJ1208/AK1208)*1000</f>
        <v>28.999815828246682</v>
      </c>
      <c r="AJ1208" s="21">
        <f t="shared" ref="AJ1208:AJ1237" si="258">L1208</f>
        <v>2204.4499999999998</v>
      </c>
      <c r="AK1208" s="22">
        <f t="shared" ref="AK1208:AK1237" si="259">I1208*1000</f>
        <v>76016</v>
      </c>
      <c r="AL1208" s="20" t="s">
        <v>698</v>
      </c>
      <c r="AM1208" s="20">
        <f>$AJ1208*VLOOKUP($AL1208,Sheet2!$C$1:$D$66,2,FALSE)</f>
        <v>1212.4475</v>
      </c>
    </row>
    <row r="1209" spans="1:39" x14ac:dyDescent="0.25">
      <c r="A1209" s="1">
        <v>42556</v>
      </c>
      <c r="B1209" s="2">
        <v>19073</v>
      </c>
      <c r="C1209" s="3">
        <v>0</v>
      </c>
      <c r="D1209" s="4">
        <v>3</v>
      </c>
      <c r="E1209" s="5" t="s">
        <v>77</v>
      </c>
      <c r="F1209" s="6">
        <v>468.02</v>
      </c>
      <c r="G1209" s="7" t="s">
        <v>22</v>
      </c>
      <c r="H1209" s="8" t="s">
        <v>23</v>
      </c>
      <c r="I1209" s="9">
        <v>28.67</v>
      </c>
      <c r="J1209" s="6">
        <v>0</v>
      </c>
      <c r="K1209" s="6">
        <v>66.5</v>
      </c>
      <c r="L1209" s="6">
        <v>831.45</v>
      </c>
      <c r="M1209" s="6">
        <v>897.95</v>
      </c>
      <c r="N1209" s="10" t="s">
        <v>36</v>
      </c>
      <c r="O1209" s="10" t="s">
        <v>161</v>
      </c>
      <c r="P1209" s="11" t="s">
        <v>32</v>
      </c>
      <c r="Q1209" s="11" t="s">
        <v>73</v>
      </c>
      <c r="R1209" s="1">
        <v>42370</v>
      </c>
      <c r="S1209" s="1">
        <v>42593</v>
      </c>
      <c r="T1209" s="12" t="s">
        <v>25</v>
      </c>
      <c r="U1209" s="13" t="s">
        <v>145</v>
      </c>
      <c r="V1209" s="13" t="s">
        <v>142</v>
      </c>
      <c r="W1209" t="s">
        <v>186</v>
      </c>
      <c r="X1209" s="16" t="str">
        <f t="shared" si="248"/>
        <v xml:space="preserve">MEC (Switzerland) - CHE - Audi - 2016_Listen - </v>
      </c>
      <c r="Y1209" s="17" t="s">
        <v>410</v>
      </c>
      <c r="Z1209" s="16" t="str">
        <f t="shared" si="249"/>
        <v>Mediacom (Switzerland)</v>
      </c>
      <c r="AA1209" s="16" t="str">
        <f t="shared" si="250"/>
        <v>MEC (Switzerland) - CHE - Audi</v>
      </c>
      <c r="AB1209" s="16" t="str">
        <f t="shared" si="251"/>
        <v>Xaxis TV_XAXIS-XT-ROLLS-I</v>
      </c>
      <c r="AC1209" s="16" t="str">
        <f>VLOOKUP($U1209,Sheet3!$A$1:$D$438,3,FALSE)</f>
        <v>12.06.2016</v>
      </c>
      <c r="AD1209" s="16" t="str">
        <f>VLOOKUP($U1209,Sheet3!$A$1:$D$438,4,FALSE)</f>
        <v>03.07.2016</v>
      </c>
      <c r="AE1209" s="20" t="str">
        <f t="shared" si="252"/>
        <v>Xaxis TV_XAXIS-XT-ROLLS-I_Juni 2016</v>
      </c>
      <c r="AF1209" s="20" t="s">
        <v>816</v>
      </c>
      <c r="AG1209" s="20" t="str">
        <f t="shared" si="253"/>
        <v>Xaxis TV</v>
      </c>
      <c r="AH1209" s="20" t="s">
        <v>420</v>
      </c>
      <c r="AI1209" s="21">
        <f t="shared" si="257"/>
        <v>29.000697593303109</v>
      </c>
      <c r="AJ1209" s="21">
        <f t="shared" si="258"/>
        <v>831.45</v>
      </c>
      <c r="AK1209" s="22">
        <f t="shared" si="259"/>
        <v>28670</v>
      </c>
      <c r="AL1209" s="20" t="s">
        <v>698</v>
      </c>
      <c r="AM1209" s="20">
        <f>$AJ1209*VLOOKUP($AL1209,Sheet2!$C$1:$D$66,2,FALSE)</f>
        <v>457.29750000000007</v>
      </c>
    </row>
    <row r="1210" spans="1:39" x14ac:dyDescent="0.25">
      <c r="A1210" s="1">
        <v>42556</v>
      </c>
      <c r="B1210" s="2">
        <v>19074</v>
      </c>
      <c r="C1210" s="3">
        <v>0</v>
      </c>
      <c r="D1210" s="4">
        <v>4</v>
      </c>
      <c r="E1210" s="5" t="s">
        <v>53</v>
      </c>
      <c r="F1210" s="6">
        <v>227.83</v>
      </c>
      <c r="G1210" s="7" t="s">
        <v>22</v>
      </c>
      <c r="H1210" s="8" t="s">
        <v>23</v>
      </c>
      <c r="I1210" s="9">
        <v>35.784999999999997</v>
      </c>
      <c r="J1210" s="6">
        <v>0</v>
      </c>
      <c r="K1210" s="6">
        <v>65.849999999999994</v>
      </c>
      <c r="L1210" s="6">
        <v>823.05</v>
      </c>
      <c r="M1210" s="6">
        <v>888.9</v>
      </c>
      <c r="N1210" s="10" t="s">
        <v>58</v>
      </c>
      <c r="O1210" s="10" t="s">
        <v>161</v>
      </c>
      <c r="P1210" s="11" t="s">
        <v>32</v>
      </c>
      <c r="Q1210" s="11" t="s">
        <v>52</v>
      </c>
      <c r="R1210" s="1">
        <v>42370</v>
      </c>
      <c r="S1210" s="1">
        <v>42593</v>
      </c>
      <c r="T1210" s="12" t="s">
        <v>25</v>
      </c>
      <c r="U1210" s="13" t="s">
        <v>235</v>
      </c>
      <c r="V1210" s="13" t="s">
        <v>142</v>
      </c>
      <c r="W1210" t="s">
        <v>187</v>
      </c>
      <c r="X1210" s="16" t="str">
        <f t="shared" si="248"/>
        <v xml:space="preserve">Mediacom (Switzerland) - CHE - Bayer AG - 2016_Elevit_Look_alike_Audiences - </v>
      </c>
      <c r="Y1210" s="17" t="s">
        <v>410</v>
      </c>
      <c r="Z1210" s="16" t="str">
        <f t="shared" si="249"/>
        <v>Mediacom (Switzerland)</v>
      </c>
      <c r="AA1210" s="16" t="str">
        <f t="shared" si="250"/>
        <v>Mediacom (Switzerland) - CHE - Bayer AG</v>
      </c>
      <c r="AB1210" s="16" t="str">
        <f t="shared" si="251"/>
        <v>Xaxis Premium_XAXIS-XP-HP-D</v>
      </c>
      <c r="AC1210" s="16" t="str">
        <f>VLOOKUP($U1210,Sheet3!$A$1:$D$438,3,FALSE)</f>
        <v>25.04.2016</v>
      </c>
      <c r="AD1210" s="16" t="str">
        <f>VLOOKUP($U1210,Sheet3!$A$1:$D$438,4,FALSE)</f>
        <v>31.12.2016</v>
      </c>
      <c r="AE1210" s="20" t="str">
        <f t="shared" si="252"/>
        <v>Xaxis Premium_XAXIS-XP-HP-D_Juni 2016</v>
      </c>
      <c r="AF1210" s="20" t="s">
        <v>415</v>
      </c>
      <c r="AG1210" s="20" t="str">
        <f t="shared" si="253"/>
        <v>Xaxis Premium</v>
      </c>
      <c r="AH1210" s="20" t="s">
        <v>420</v>
      </c>
      <c r="AI1210" s="21">
        <f t="shared" si="257"/>
        <v>22.999860276652225</v>
      </c>
      <c r="AJ1210" s="21">
        <f t="shared" si="258"/>
        <v>823.05</v>
      </c>
      <c r="AK1210" s="22">
        <f t="shared" si="259"/>
        <v>35785</v>
      </c>
      <c r="AL1210" s="20" t="s">
        <v>695</v>
      </c>
      <c r="AM1210" s="20">
        <f>$AJ1210*VLOOKUP($AL1210,Sheet2!$C$1:$D$66,2,FALSE)</f>
        <v>420.75365367228636</v>
      </c>
    </row>
    <row r="1211" spans="1:39" x14ac:dyDescent="0.25">
      <c r="A1211" s="1">
        <v>42556</v>
      </c>
      <c r="B1211" s="2">
        <v>19074</v>
      </c>
      <c r="C1211" s="3">
        <v>0</v>
      </c>
      <c r="D1211" s="4">
        <v>6</v>
      </c>
      <c r="E1211" s="5" t="s">
        <v>59</v>
      </c>
      <c r="F1211" s="6">
        <v>69.5</v>
      </c>
      <c r="G1211" s="7" t="s">
        <v>22</v>
      </c>
      <c r="H1211" s="8" t="s">
        <v>23</v>
      </c>
      <c r="I1211" s="9">
        <v>12.016999999999999</v>
      </c>
      <c r="J1211" s="6">
        <v>0</v>
      </c>
      <c r="K1211" s="6">
        <v>22.1</v>
      </c>
      <c r="L1211" s="6">
        <v>276.39999999999998</v>
      </c>
      <c r="M1211" s="6">
        <v>298.5</v>
      </c>
      <c r="N1211" s="10" t="s">
        <v>58</v>
      </c>
      <c r="O1211" s="10" t="s">
        <v>161</v>
      </c>
      <c r="P1211" s="11" t="s">
        <v>32</v>
      </c>
      <c r="Q1211" s="11" t="s">
        <v>52</v>
      </c>
      <c r="R1211" s="1">
        <v>42370</v>
      </c>
      <c r="S1211" s="1">
        <v>42593</v>
      </c>
      <c r="T1211" s="12" t="s">
        <v>25</v>
      </c>
      <c r="U1211" s="13" t="s">
        <v>235</v>
      </c>
      <c r="V1211" s="13" t="s">
        <v>142</v>
      </c>
      <c r="W1211" t="s">
        <v>187</v>
      </c>
      <c r="X1211" s="16" t="str">
        <f t="shared" si="248"/>
        <v xml:space="preserve">Mediacom (Switzerland) - CHE - Bayer AG - 2016_Elevit_Look_alike_Audiences - </v>
      </c>
      <c r="Y1211" s="17" t="s">
        <v>410</v>
      </c>
      <c r="Z1211" s="16" t="str">
        <f t="shared" si="249"/>
        <v>Mediacom (Switzerland)</v>
      </c>
      <c r="AA1211" s="16" t="str">
        <f t="shared" si="250"/>
        <v>Mediacom (Switzerland) - CHE - Bayer AG</v>
      </c>
      <c r="AB1211" s="16" t="str">
        <f t="shared" si="251"/>
        <v>Xaxis Premium_XAXIS-XP-HP-F</v>
      </c>
      <c r="AC1211" s="16" t="str">
        <f>VLOOKUP($U1211,Sheet3!$A$1:$D$438,3,FALSE)</f>
        <v>25.04.2016</v>
      </c>
      <c r="AD1211" s="16" t="str">
        <f>VLOOKUP($U1211,Sheet3!$A$1:$D$438,4,FALSE)</f>
        <v>31.12.2016</v>
      </c>
      <c r="AE1211" s="20" t="str">
        <f t="shared" si="252"/>
        <v>Xaxis Premium_XAXIS-XP-HP-F_Juni 2016</v>
      </c>
      <c r="AF1211" s="20" t="s">
        <v>415</v>
      </c>
      <c r="AG1211" s="20" t="str">
        <f t="shared" si="253"/>
        <v>Xaxis Premium</v>
      </c>
      <c r="AH1211" s="20" t="s">
        <v>420</v>
      </c>
      <c r="AI1211" s="21">
        <f t="shared" si="257"/>
        <v>23.000748939003078</v>
      </c>
      <c r="AJ1211" s="21">
        <f t="shared" si="258"/>
        <v>276.39999999999998</v>
      </c>
      <c r="AK1211" s="22">
        <f t="shared" si="259"/>
        <v>12017</v>
      </c>
      <c r="AL1211" s="20" t="s">
        <v>695</v>
      </c>
      <c r="AM1211" s="20">
        <f>$AJ1211*VLOOKUP($AL1211,Sheet2!$C$1:$D$66,2,FALSE)</f>
        <v>141.29920402772606</v>
      </c>
    </row>
    <row r="1212" spans="1:39" x14ac:dyDescent="0.25">
      <c r="A1212" s="1">
        <v>42556</v>
      </c>
      <c r="B1212" s="2">
        <v>19074</v>
      </c>
      <c r="C1212" s="3">
        <v>0</v>
      </c>
      <c r="D1212" s="4">
        <v>1</v>
      </c>
      <c r="E1212" s="5" t="s">
        <v>65</v>
      </c>
      <c r="F1212" s="6">
        <v>223.73</v>
      </c>
      <c r="G1212" s="7" t="s">
        <v>22</v>
      </c>
      <c r="H1212" s="8" t="s">
        <v>23</v>
      </c>
      <c r="I1212" s="9">
        <v>30.184999999999999</v>
      </c>
      <c r="J1212" s="6">
        <v>0</v>
      </c>
      <c r="K1212" s="6">
        <v>67.599999999999994</v>
      </c>
      <c r="L1212" s="6">
        <v>845.2</v>
      </c>
      <c r="M1212" s="6">
        <v>912.8</v>
      </c>
      <c r="N1212" s="10" t="s">
        <v>58</v>
      </c>
      <c r="O1212" s="10" t="s">
        <v>161</v>
      </c>
      <c r="P1212" s="11" t="s">
        <v>32</v>
      </c>
      <c r="Q1212" s="11" t="s">
        <v>52</v>
      </c>
      <c r="R1212" s="1">
        <v>42370</v>
      </c>
      <c r="S1212" s="1">
        <v>42593</v>
      </c>
      <c r="T1212" s="12" t="s">
        <v>25</v>
      </c>
      <c r="U1212" s="13" t="s">
        <v>235</v>
      </c>
      <c r="V1212" s="13" t="s">
        <v>142</v>
      </c>
      <c r="W1212" t="s">
        <v>187</v>
      </c>
      <c r="X1212" s="16" t="str">
        <f t="shared" si="248"/>
        <v xml:space="preserve">Mediacom (Switzerland) - CHE - Bayer AG - 2016_Elevit_Look_alike_Audiences - </v>
      </c>
      <c r="Y1212" s="17" t="s">
        <v>410</v>
      </c>
      <c r="Z1212" s="16" t="str">
        <f t="shared" si="249"/>
        <v>Mediacom (Switzerland)</v>
      </c>
      <c r="AA1212" s="16" t="str">
        <f t="shared" si="250"/>
        <v>Mediacom (Switzerland) - CHE - Bayer AG</v>
      </c>
      <c r="AB1212" s="16" t="str">
        <f t="shared" si="251"/>
        <v>Xaxis Premium_XAXIS-XP-WB-D</v>
      </c>
      <c r="AC1212" s="16" t="str">
        <f>VLOOKUP($U1212,Sheet3!$A$1:$D$438,3,FALSE)</f>
        <v>25.04.2016</v>
      </c>
      <c r="AD1212" s="16" t="str">
        <f>VLOOKUP($U1212,Sheet3!$A$1:$D$438,4,FALSE)</f>
        <v>31.12.2016</v>
      </c>
      <c r="AE1212" s="20" t="str">
        <f t="shared" si="252"/>
        <v>Xaxis Premium_XAXIS-XP-WB-D_Juni 2016</v>
      </c>
      <c r="AF1212" s="20" t="s">
        <v>415</v>
      </c>
      <c r="AG1212" s="20" t="str">
        <f t="shared" si="253"/>
        <v>Xaxis Premium</v>
      </c>
      <c r="AH1212" s="20" t="s">
        <v>420</v>
      </c>
      <c r="AI1212" s="21">
        <f t="shared" si="257"/>
        <v>28.000662580752032</v>
      </c>
      <c r="AJ1212" s="21">
        <f t="shared" si="258"/>
        <v>845.2</v>
      </c>
      <c r="AK1212" s="22">
        <f t="shared" si="259"/>
        <v>30185</v>
      </c>
      <c r="AL1212" s="20" t="s">
        <v>696</v>
      </c>
      <c r="AM1212" s="20">
        <f>$AJ1212*VLOOKUP($AL1212,Sheet2!$C$1:$D$66,2,FALSE)</f>
        <v>448.95952733101535</v>
      </c>
    </row>
    <row r="1213" spans="1:39" x14ac:dyDescent="0.25">
      <c r="A1213" s="1">
        <v>42556</v>
      </c>
      <c r="B1213" s="2">
        <v>19074</v>
      </c>
      <c r="C1213" s="3">
        <v>0</v>
      </c>
      <c r="D1213" s="4">
        <v>5</v>
      </c>
      <c r="E1213" s="5" t="s">
        <v>69</v>
      </c>
      <c r="F1213" s="6">
        <v>49.18</v>
      </c>
      <c r="G1213" s="7" t="s">
        <v>22</v>
      </c>
      <c r="H1213" s="8" t="s">
        <v>23</v>
      </c>
      <c r="I1213" s="9">
        <v>8.1760000000000002</v>
      </c>
      <c r="J1213" s="6">
        <v>0</v>
      </c>
      <c r="K1213" s="6">
        <v>18.3</v>
      </c>
      <c r="L1213" s="6">
        <v>228.95</v>
      </c>
      <c r="M1213" s="6">
        <v>247.25</v>
      </c>
      <c r="N1213" s="10" t="s">
        <v>58</v>
      </c>
      <c r="O1213" s="10" t="s">
        <v>161</v>
      </c>
      <c r="P1213" s="11" t="s">
        <v>32</v>
      </c>
      <c r="Q1213" s="11" t="s">
        <v>52</v>
      </c>
      <c r="R1213" s="1">
        <v>42370</v>
      </c>
      <c r="S1213" s="1">
        <v>42593</v>
      </c>
      <c r="T1213" s="12" t="s">
        <v>25</v>
      </c>
      <c r="U1213" s="13" t="s">
        <v>235</v>
      </c>
      <c r="V1213" s="13" t="s">
        <v>142</v>
      </c>
      <c r="W1213" t="s">
        <v>187</v>
      </c>
      <c r="X1213" s="16" t="str">
        <f t="shared" si="248"/>
        <v xml:space="preserve">Mediacom (Switzerland) - CHE - Bayer AG - 2016_Elevit_Look_alike_Audiences - </v>
      </c>
      <c r="Y1213" s="17" t="s">
        <v>410</v>
      </c>
      <c r="Z1213" s="16" t="str">
        <f t="shared" si="249"/>
        <v>Mediacom (Switzerland)</v>
      </c>
      <c r="AA1213" s="16" t="str">
        <f t="shared" si="250"/>
        <v>Mediacom (Switzerland) - CHE - Bayer AG</v>
      </c>
      <c r="AB1213" s="16" t="str">
        <f t="shared" si="251"/>
        <v>Xaxis Premium_XAXIS-XP-WB-F</v>
      </c>
      <c r="AC1213" s="16" t="str">
        <f>VLOOKUP($U1213,Sheet3!$A$1:$D$438,3,FALSE)</f>
        <v>25.04.2016</v>
      </c>
      <c r="AD1213" s="16" t="str">
        <f>VLOOKUP($U1213,Sheet3!$A$1:$D$438,4,FALSE)</f>
        <v>31.12.2016</v>
      </c>
      <c r="AE1213" s="20" t="str">
        <f t="shared" si="252"/>
        <v>Xaxis Premium_XAXIS-XP-WB-F_Juni 2016</v>
      </c>
      <c r="AF1213" s="20" t="s">
        <v>415</v>
      </c>
      <c r="AG1213" s="20" t="str">
        <f t="shared" si="253"/>
        <v>Xaxis Premium</v>
      </c>
      <c r="AH1213" s="20" t="s">
        <v>420</v>
      </c>
      <c r="AI1213" s="21">
        <f t="shared" si="257"/>
        <v>28.002690802348333</v>
      </c>
      <c r="AJ1213" s="21">
        <f t="shared" si="258"/>
        <v>228.95</v>
      </c>
      <c r="AK1213" s="22">
        <f t="shared" si="259"/>
        <v>8176</v>
      </c>
      <c r="AL1213" s="20" t="s">
        <v>696</v>
      </c>
      <c r="AM1213" s="20">
        <f>$AJ1213*VLOOKUP($AL1213,Sheet2!$C$1:$D$66,2,FALSE)</f>
        <v>121.61533812403687</v>
      </c>
    </row>
    <row r="1214" spans="1:39" x14ac:dyDescent="0.25">
      <c r="A1214" s="1">
        <v>42556</v>
      </c>
      <c r="B1214" s="2">
        <v>19076</v>
      </c>
      <c r="C1214" s="3">
        <v>0</v>
      </c>
      <c r="D1214" s="4">
        <v>4</v>
      </c>
      <c r="E1214" s="5" t="s">
        <v>53</v>
      </c>
      <c r="F1214" s="6">
        <v>384.19</v>
      </c>
      <c r="G1214" s="7" t="s">
        <v>22</v>
      </c>
      <c r="H1214" s="8" t="s">
        <v>23</v>
      </c>
      <c r="I1214" s="9">
        <v>60.345999999999997</v>
      </c>
      <c r="J1214" s="6">
        <v>0</v>
      </c>
      <c r="K1214" s="6">
        <v>111.05</v>
      </c>
      <c r="L1214" s="6">
        <v>1387.95</v>
      </c>
      <c r="M1214" s="6">
        <v>1499</v>
      </c>
      <c r="N1214" s="10" t="s">
        <v>29</v>
      </c>
      <c r="O1214" s="10" t="s">
        <v>161</v>
      </c>
      <c r="P1214" s="11" t="s">
        <v>32</v>
      </c>
      <c r="Q1214" s="11" t="s">
        <v>52</v>
      </c>
      <c r="R1214" s="1">
        <v>42370</v>
      </c>
      <c r="S1214" s="1">
        <v>42593</v>
      </c>
      <c r="T1214" s="12" t="s">
        <v>25</v>
      </c>
      <c r="U1214" s="13" t="s">
        <v>252</v>
      </c>
      <c r="V1214" s="13" t="s">
        <v>142</v>
      </c>
      <c r="W1214" t="s">
        <v>190</v>
      </c>
      <c r="X1214" s="16" t="str">
        <f t="shared" si="248"/>
        <v xml:space="preserve">Mediacom (Switzerland) - CHE - Credit Suisse - 2016_Kontextuelles_Targeting_Test - </v>
      </c>
      <c r="Y1214" s="17" t="s">
        <v>410</v>
      </c>
      <c r="Z1214" s="16" t="str">
        <f t="shared" si="249"/>
        <v>Mediacom (Switzerland)</v>
      </c>
      <c r="AA1214" s="16" t="str">
        <f t="shared" si="250"/>
        <v>Mediacom (Switzerland) - CHE - Credit Suisse</v>
      </c>
      <c r="AB1214" s="16" t="str">
        <f t="shared" si="251"/>
        <v>Xaxis Premium_XAXIS-XP-HP-D</v>
      </c>
      <c r="AC1214" s="16" t="str">
        <f>VLOOKUP($U1214,Sheet3!$A$1:$D$438,3,FALSE)</f>
        <v>02.05.2016</v>
      </c>
      <c r="AD1214" s="16" t="str">
        <f>VLOOKUP($U1214,Sheet3!$A$1:$D$438,4,FALSE)</f>
        <v>30.06.2016</v>
      </c>
      <c r="AE1214" s="20" t="str">
        <f t="shared" si="252"/>
        <v>Xaxis Premium_XAXIS-XP-HP-D_Juni 2016</v>
      </c>
      <c r="AF1214" s="20" t="s">
        <v>415</v>
      </c>
      <c r="AG1214" s="20" t="str">
        <f t="shared" si="253"/>
        <v>Xaxis Premium</v>
      </c>
      <c r="AH1214" s="20" t="s">
        <v>420</v>
      </c>
      <c r="AI1214" s="21">
        <f t="shared" si="257"/>
        <v>22.999867431147052</v>
      </c>
      <c r="AJ1214" s="21">
        <f t="shared" si="258"/>
        <v>1387.95</v>
      </c>
      <c r="AK1214" s="22">
        <f t="shared" si="259"/>
        <v>60346</v>
      </c>
      <c r="AL1214" s="20" t="s">
        <v>695</v>
      </c>
      <c r="AM1214" s="20">
        <f>$AJ1214*VLOOKUP($AL1214,Sheet2!$C$1:$D$66,2,FALSE)</f>
        <v>709.53773599957458</v>
      </c>
    </row>
    <row r="1215" spans="1:39" x14ac:dyDescent="0.25">
      <c r="A1215" s="1">
        <v>42556</v>
      </c>
      <c r="B1215" s="2">
        <v>19076</v>
      </c>
      <c r="C1215" s="3">
        <v>0</v>
      </c>
      <c r="D1215" s="4">
        <v>5</v>
      </c>
      <c r="E1215" s="5" t="s">
        <v>59</v>
      </c>
      <c r="F1215" s="6">
        <v>92.98</v>
      </c>
      <c r="G1215" s="7" t="s">
        <v>22</v>
      </c>
      <c r="H1215" s="8" t="s">
        <v>23</v>
      </c>
      <c r="I1215" s="9">
        <v>16.076000000000001</v>
      </c>
      <c r="J1215" s="6">
        <v>0</v>
      </c>
      <c r="K1215" s="6">
        <v>29.6</v>
      </c>
      <c r="L1215" s="6">
        <v>369.75</v>
      </c>
      <c r="M1215" s="6">
        <v>399.35</v>
      </c>
      <c r="N1215" s="10" t="s">
        <v>29</v>
      </c>
      <c r="O1215" s="10" t="s">
        <v>161</v>
      </c>
      <c r="P1215" s="11" t="s">
        <v>32</v>
      </c>
      <c r="Q1215" s="11" t="s">
        <v>52</v>
      </c>
      <c r="R1215" s="1">
        <v>42370</v>
      </c>
      <c r="S1215" s="1">
        <v>42593</v>
      </c>
      <c r="T1215" s="12" t="s">
        <v>25</v>
      </c>
      <c r="U1215" s="13" t="s">
        <v>252</v>
      </c>
      <c r="V1215" s="13" t="s">
        <v>142</v>
      </c>
      <c r="W1215" t="s">
        <v>190</v>
      </c>
      <c r="X1215" s="16" t="str">
        <f t="shared" si="248"/>
        <v xml:space="preserve">Mediacom (Switzerland) - CHE - Credit Suisse - 2016_Kontextuelles_Targeting_Test - </v>
      </c>
      <c r="Y1215" s="17" t="s">
        <v>410</v>
      </c>
      <c r="Z1215" s="16" t="str">
        <f t="shared" si="249"/>
        <v>Mediacom (Switzerland)</v>
      </c>
      <c r="AA1215" s="16" t="str">
        <f t="shared" si="250"/>
        <v>Mediacom (Switzerland) - CHE - Credit Suisse</v>
      </c>
      <c r="AB1215" s="16" t="str">
        <f t="shared" si="251"/>
        <v>Xaxis Premium_XAXIS-XP-HP-F</v>
      </c>
      <c r="AC1215" s="16" t="str">
        <f>VLOOKUP($U1215,Sheet3!$A$1:$D$438,3,FALSE)</f>
        <v>02.05.2016</v>
      </c>
      <c r="AD1215" s="16" t="str">
        <f>VLOOKUP($U1215,Sheet3!$A$1:$D$438,4,FALSE)</f>
        <v>30.06.2016</v>
      </c>
      <c r="AE1215" s="20" t="str">
        <f t="shared" si="252"/>
        <v>Xaxis Premium_XAXIS-XP-HP-F_Juni 2016</v>
      </c>
      <c r="AF1215" s="20" t="s">
        <v>415</v>
      </c>
      <c r="AG1215" s="20" t="str">
        <f t="shared" si="253"/>
        <v>Xaxis Premium</v>
      </c>
      <c r="AH1215" s="20" t="s">
        <v>420</v>
      </c>
      <c r="AI1215" s="21">
        <f t="shared" si="257"/>
        <v>23.00012440905698</v>
      </c>
      <c r="AJ1215" s="21">
        <f t="shared" si="258"/>
        <v>369.75</v>
      </c>
      <c r="AK1215" s="22">
        <f t="shared" si="259"/>
        <v>16076</v>
      </c>
      <c r="AL1215" s="20" t="s">
        <v>695</v>
      </c>
      <c r="AM1215" s="20">
        <f>$AJ1215*VLOOKUP($AL1215,Sheet2!$C$1:$D$66,2,FALSE)</f>
        <v>189.02091421581665</v>
      </c>
    </row>
    <row r="1216" spans="1:39" x14ac:dyDescent="0.25">
      <c r="A1216" s="1">
        <v>42556</v>
      </c>
      <c r="B1216" s="2">
        <v>19076</v>
      </c>
      <c r="C1216" s="3">
        <v>0</v>
      </c>
      <c r="D1216" s="4">
        <v>6</v>
      </c>
      <c r="E1216" s="5" t="s">
        <v>60</v>
      </c>
      <c r="F1216" s="6">
        <v>10.27</v>
      </c>
      <c r="G1216" s="7" t="s">
        <v>22</v>
      </c>
      <c r="H1216" s="8" t="s">
        <v>23</v>
      </c>
      <c r="I1216" s="9">
        <v>1.52</v>
      </c>
      <c r="J1216" s="6">
        <v>0</v>
      </c>
      <c r="K1216" s="6">
        <v>2.8</v>
      </c>
      <c r="L1216" s="6">
        <v>34.950000000000003</v>
      </c>
      <c r="M1216" s="6">
        <v>37.75</v>
      </c>
      <c r="N1216" s="10" t="s">
        <v>29</v>
      </c>
      <c r="O1216" s="10" t="s">
        <v>161</v>
      </c>
      <c r="P1216" s="11" t="s">
        <v>32</v>
      </c>
      <c r="Q1216" s="11" t="s">
        <v>52</v>
      </c>
      <c r="R1216" s="1">
        <v>42370</v>
      </c>
      <c r="S1216" s="1">
        <v>42593</v>
      </c>
      <c r="T1216" s="12" t="s">
        <v>25</v>
      </c>
      <c r="U1216" s="13" t="s">
        <v>252</v>
      </c>
      <c r="V1216" s="13" t="s">
        <v>142</v>
      </c>
      <c r="W1216" t="s">
        <v>190</v>
      </c>
      <c r="X1216" s="16" t="str">
        <f t="shared" si="248"/>
        <v xml:space="preserve">Mediacom (Switzerland) - CHE - Credit Suisse - 2016_Kontextuelles_Targeting_Test - </v>
      </c>
      <c r="Y1216" s="17" t="s">
        <v>410</v>
      </c>
      <c r="Z1216" s="16" t="str">
        <f t="shared" si="249"/>
        <v>Mediacom (Switzerland)</v>
      </c>
      <c r="AA1216" s="16" t="str">
        <f t="shared" si="250"/>
        <v>Mediacom (Switzerland) - CHE - Credit Suisse</v>
      </c>
      <c r="AB1216" s="16" t="str">
        <f t="shared" si="251"/>
        <v>Xaxis Premium_XAXIS-XP-HP-I</v>
      </c>
      <c r="AC1216" s="16" t="str">
        <f>VLOOKUP($U1216,Sheet3!$A$1:$D$438,3,FALSE)</f>
        <v>02.05.2016</v>
      </c>
      <c r="AD1216" s="16" t="str">
        <f>VLOOKUP($U1216,Sheet3!$A$1:$D$438,4,FALSE)</f>
        <v>30.06.2016</v>
      </c>
      <c r="AE1216" s="20" t="str">
        <f t="shared" si="252"/>
        <v>Xaxis Premium_XAXIS-XP-HP-I_Juni 2016</v>
      </c>
      <c r="AF1216" s="20" t="s">
        <v>415</v>
      </c>
      <c r="AG1216" s="20" t="str">
        <f t="shared" si="253"/>
        <v>Xaxis Premium</v>
      </c>
      <c r="AH1216" s="20" t="s">
        <v>420</v>
      </c>
      <c r="AI1216" s="21">
        <f t="shared" si="257"/>
        <v>22.993421052631579</v>
      </c>
      <c r="AJ1216" s="21">
        <f t="shared" si="258"/>
        <v>34.950000000000003</v>
      </c>
      <c r="AK1216" s="22">
        <f t="shared" si="259"/>
        <v>1520</v>
      </c>
      <c r="AL1216" s="20" t="s">
        <v>695</v>
      </c>
      <c r="AM1216" s="20">
        <f>$AJ1216*VLOOKUP($AL1216,Sheet2!$C$1:$D$66,2,FALSE)</f>
        <v>17.866885603361169</v>
      </c>
    </row>
    <row r="1217" spans="1:39" x14ac:dyDescent="0.25">
      <c r="A1217" s="1">
        <v>42556</v>
      </c>
      <c r="B1217" s="2">
        <v>19076</v>
      </c>
      <c r="C1217" s="3">
        <v>0</v>
      </c>
      <c r="D1217" s="4">
        <v>1</v>
      </c>
      <c r="E1217" s="5" t="s">
        <v>61</v>
      </c>
      <c r="F1217" s="6">
        <v>631.37</v>
      </c>
      <c r="G1217" s="7" t="s">
        <v>22</v>
      </c>
      <c r="H1217" s="8" t="s">
        <v>23</v>
      </c>
      <c r="I1217" s="9">
        <v>138.34299999999999</v>
      </c>
      <c r="J1217" s="6">
        <v>0</v>
      </c>
      <c r="K1217" s="6">
        <v>132.80000000000001</v>
      </c>
      <c r="L1217" s="6">
        <v>1660.1</v>
      </c>
      <c r="M1217" s="6">
        <v>1792.9</v>
      </c>
      <c r="N1217" s="10" t="s">
        <v>29</v>
      </c>
      <c r="O1217" s="10" t="s">
        <v>161</v>
      </c>
      <c r="P1217" s="11" t="s">
        <v>32</v>
      </c>
      <c r="Q1217" s="11" t="s">
        <v>52</v>
      </c>
      <c r="R1217" s="1">
        <v>42370</v>
      </c>
      <c r="S1217" s="1">
        <v>42593</v>
      </c>
      <c r="T1217" s="12" t="s">
        <v>25</v>
      </c>
      <c r="U1217" s="13" t="s">
        <v>252</v>
      </c>
      <c r="V1217" s="13" t="s">
        <v>142</v>
      </c>
      <c r="W1217" t="s">
        <v>190</v>
      </c>
      <c r="X1217" s="16" t="str">
        <f t="shared" si="248"/>
        <v xml:space="preserve">Mediacom (Switzerland) - CHE - Credit Suisse - 2016_Kontextuelles_Targeting_Test - </v>
      </c>
      <c r="Y1217" s="17" t="s">
        <v>410</v>
      </c>
      <c r="Z1217" s="16" t="str">
        <f t="shared" si="249"/>
        <v>Mediacom (Switzerland)</v>
      </c>
      <c r="AA1217" s="16" t="str">
        <f t="shared" si="250"/>
        <v>Mediacom (Switzerland) - CHE - Credit Suisse</v>
      </c>
      <c r="AB1217" s="16" t="str">
        <f t="shared" si="251"/>
        <v>Xaxis Premium_XAXIS-XP-UAP-D</v>
      </c>
      <c r="AC1217" s="16" t="str">
        <f>VLOOKUP($U1217,Sheet3!$A$1:$D$438,3,FALSE)</f>
        <v>02.05.2016</v>
      </c>
      <c r="AD1217" s="16" t="str">
        <f>VLOOKUP($U1217,Sheet3!$A$1:$D$438,4,FALSE)</f>
        <v>30.06.2016</v>
      </c>
      <c r="AE1217" s="20" t="str">
        <f t="shared" si="252"/>
        <v>Xaxis Premium_XAXIS-XP-UAP-D_Juni 2016</v>
      </c>
      <c r="AF1217" s="20" t="s">
        <v>415</v>
      </c>
      <c r="AG1217" s="20" t="str">
        <f t="shared" si="253"/>
        <v>Xaxis Premium</v>
      </c>
      <c r="AH1217" s="20" t="s">
        <v>420</v>
      </c>
      <c r="AI1217" s="21">
        <f t="shared" si="257"/>
        <v>11.999884345431283</v>
      </c>
      <c r="AJ1217" s="21">
        <f t="shared" si="258"/>
        <v>1660.1</v>
      </c>
      <c r="AK1217" s="22">
        <f t="shared" si="259"/>
        <v>138343</v>
      </c>
      <c r="AL1217" s="20" t="s">
        <v>697</v>
      </c>
      <c r="AM1217" s="20">
        <f>$AJ1217*VLOOKUP($AL1217,Sheet2!$C$1:$D$66,2,FALSE)</f>
        <v>411.33018461250117</v>
      </c>
    </row>
    <row r="1218" spans="1:39" x14ac:dyDescent="0.25">
      <c r="A1218" s="1">
        <v>42556</v>
      </c>
      <c r="B1218" s="2">
        <v>19076</v>
      </c>
      <c r="C1218" s="3">
        <v>0</v>
      </c>
      <c r="D1218" s="4">
        <v>2</v>
      </c>
      <c r="E1218" s="5" t="s">
        <v>63</v>
      </c>
      <c r="F1218" s="6">
        <v>200.91</v>
      </c>
      <c r="G1218" s="7" t="s">
        <v>22</v>
      </c>
      <c r="H1218" s="8" t="s">
        <v>23</v>
      </c>
      <c r="I1218" s="9">
        <v>43.713999999999999</v>
      </c>
      <c r="J1218" s="6">
        <v>0</v>
      </c>
      <c r="K1218" s="6">
        <v>41.95</v>
      </c>
      <c r="L1218" s="6">
        <v>524.54999999999995</v>
      </c>
      <c r="M1218" s="6">
        <v>566.5</v>
      </c>
      <c r="N1218" s="10" t="s">
        <v>29</v>
      </c>
      <c r="O1218" s="10" t="s">
        <v>161</v>
      </c>
      <c r="P1218" s="11" t="s">
        <v>32</v>
      </c>
      <c r="Q1218" s="11" t="s">
        <v>52</v>
      </c>
      <c r="R1218" s="1">
        <v>42370</v>
      </c>
      <c r="S1218" s="1">
        <v>42593</v>
      </c>
      <c r="T1218" s="12" t="s">
        <v>25</v>
      </c>
      <c r="U1218" s="13" t="s">
        <v>252</v>
      </c>
      <c r="V1218" s="13" t="s">
        <v>142</v>
      </c>
      <c r="W1218" t="s">
        <v>190</v>
      </c>
      <c r="X1218" s="16" t="str">
        <f t="shared" si="248"/>
        <v xml:space="preserve">Mediacom (Switzerland) - CHE - Credit Suisse - 2016_Kontextuelles_Targeting_Test - </v>
      </c>
      <c r="Y1218" s="17" t="s">
        <v>410</v>
      </c>
      <c r="Z1218" s="16" t="str">
        <f t="shared" si="249"/>
        <v>Mediacom (Switzerland)</v>
      </c>
      <c r="AA1218" s="16" t="str">
        <f t="shared" si="250"/>
        <v>Mediacom (Switzerland) - CHE - Credit Suisse</v>
      </c>
      <c r="AB1218" s="16" t="str">
        <f t="shared" si="251"/>
        <v>Xaxis Premium_XAXIS-XP-UAP-F</v>
      </c>
      <c r="AC1218" s="16" t="str">
        <f>VLOOKUP($U1218,Sheet3!$A$1:$D$438,3,FALSE)</f>
        <v>02.05.2016</v>
      </c>
      <c r="AD1218" s="16" t="str">
        <f>VLOOKUP($U1218,Sheet3!$A$1:$D$438,4,FALSE)</f>
        <v>30.06.2016</v>
      </c>
      <c r="AE1218" s="20" t="str">
        <f t="shared" si="252"/>
        <v>Xaxis Premium_XAXIS-XP-UAP-F_Juni 2016</v>
      </c>
      <c r="AF1218" s="20" t="s">
        <v>415</v>
      </c>
      <c r="AG1218" s="20" t="str">
        <f t="shared" si="253"/>
        <v>Xaxis Premium</v>
      </c>
      <c r="AH1218" s="20" t="s">
        <v>420</v>
      </c>
      <c r="AI1218" s="21">
        <f t="shared" si="257"/>
        <v>11.999588232602827</v>
      </c>
      <c r="AJ1218" s="21">
        <f t="shared" si="258"/>
        <v>524.54999999999995</v>
      </c>
      <c r="AK1218" s="22">
        <f t="shared" si="259"/>
        <v>43714</v>
      </c>
      <c r="AL1218" s="20" t="s">
        <v>697</v>
      </c>
      <c r="AM1218" s="20">
        <f>$AJ1218*VLOOKUP($AL1218,Sheet2!$C$1:$D$66,2,FALSE)</f>
        <v>129.97003092493674</v>
      </c>
    </row>
    <row r="1219" spans="1:39" x14ac:dyDescent="0.25">
      <c r="A1219" s="1">
        <v>42556</v>
      </c>
      <c r="B1219" s="2">
        <v>19076</v>
      </c>
      <c r="C1219" s="3">
        <v>0</v>
      </c>
      <c r="D1219" s="4">
        <v>3</v>
      </c>
      <c r="E1219" s="5" t="s">
        <v>64</v>
      </c>
      <c r="F1219" s="6">
        <v>11.64</v>
      </c>
      <c r="G1219" s="7" t="s">
        <v>22</v>
      </c>
      <c r="H1219" s="8" t="s">
        <v>23</v>
      </c>
      <c r="I1219" s="9">
        <v>5.7839999999999998</v>
      </c>
      <c r="J1219" s="6">
        <v>0</v>
      </c>
      <c r="K1219" s="6">
        <v>5.55</v>
      </c>
      <c r="L1219" s="6">
        <v>69.400000000000006</v>
      </c>
      <c r="M1219" s="6">
        <v>74.95</v>
      </c>
      <c r="N1219" s="10" t="s">
        <v>29</v>
      </c>
      <c r="O1219" s="10" t="s">
        <v>161</v>
      </c>
      <c r="P1219" s="11" t="s">
        <v>32</v>
      </c>
      <c r="Q1219" s="11" t="s">
        <v>52</v>
      </c>
      <c r="R1219" s="1">
        <v>42370</v>
      </c>
      <c r="S1219" s="1">
        <v>42593</v>
      </c>
      <c r="T1219" s="12" t="s">
        <v>25</v>
      </c>
      <c r="U1219" s="13" t="s">
        <v>252</v>
      </c>
      <c r="V1219" s="13" t="s">
        <v>142</v>
      </c>
      <c r="W1219" t="s">
        <v>190</v>
      </c>
      <c r="X1219" s="16" t="str">
        <f t="shared" si="248"/>
        <v xml:space="preserve">Mediacom (Switzerland) - CHE - Credit Suisse - 2016_Kontextuelles_Targeting_Test - </v>
      </c>
      <c r="Y1219" s="17" t="s">
        <v>410</v>
      </c>
      <c r="Z1219" s="16" t="str">
        <f t="shared" si="249"/>
        <v>Mediacom (Switzerland)</v>
      </c>
      <c r="AA1219" s="16" t="str">
        <f t="shared" si="250"/>
        <v>Mediacom (Switzerland) - CHE - Credit Suisse</v>
      </c>
      <c r="AB1219" s="16" t="str">
        <f t="shared" si="251"/>
        <v>Xaxis Premium_XAXIS-XP-UAP-I</v>
      </c>
      <c r="AC1219" s="16" t="str">
        <f>VLOOKUP($U1219,Sheet3!$A$1:$D$438,3,FALSE)</f>
        <v>02.05.2016</v>
      </c>
      <c r="AD1219" s="16" t="str">
        <f>VLOOKUP($U1219,Sheet3!$A$1:$D$438,4,FALSE)</f>
        <v>30.06.2016</v>
      </c>
      <c r="AE1219" s="20" t="str">
        <f t="shared" si="252"/>
        <v>Xaxis Premium_XAXIS-XP-UAP-I_Juni 2016</v>
      </c>
      <c r="AF1219" s="20" t="s">
        <v>415</v>
      </c>
      <c r="AG1219" s="20" t="str">
        <f t="shared" si="253"/>
        <v>Xaxis Premium</v>
      </c>
      <c r="AH1219" s="20" t="s">
        <v>420</v>
      </c>
      <c r="AI1219" s="21">
        <f t="shared" si="257"/>
        <v>11.998616874135546</v>
      </c>
      <c r="AJ1219" s="21">
        <f t="shared" si="258"/>
        <v>69.400000000000006</v>
      </c>
      <c r="AK1219" s="22">
        <f t="shared" si="259"/>
        <v>5784</v>
      </c>
      <c r="AL1219" s="20" t="s">
        <v>697</v>
      </c>
      <c r="AM1219" s="20">
        <f>$AJ1219*VLOOKUP($AL1219,Sheet2!$C$1:$D$66,2,FALSE)</f>
        <v>17.195539312154441</v>
      </c>
    </row>
    <row r="1220" spans="1:39" x14ac:dyDescent="0.25">
      <c r="A1220" s="1">
        <v>42556</v>
      </c>
      <c r="B1220" s="2">
        <v>19077</v>
      </c>
      <c r="C1220" s="3">
        <v>0</v>
      </c>
      <c r="D1220" s="4">
        <v>4</v>
      </c>
      <c r="E1220" s="5" t="s">
        <v>41</v>
      </c>
      <c r="F1220" s="6">
        <v>2544.69</v>
      </c>
      <c r="G1220" s="7" t="s">
        <v>22</v>
      </c>
      <c r="H1220" s="8" t="s">
        <v>23</v>
      </c>
      <c r="I1220" s="9">
        <v>269.23099999999999</v>
      </c>
      <c r="J1220" s="6">
        <v>0</v>
      </c>
      <c r="K1220" s="6">
        <v>560</v>
      </c>
      <c r="L1220" s="6">
        <v>7000</v>
      </c>
      <c r="M1220" s="6">
        <v>7560</v>
      </c>
      <c r="N1220" s="10" t="s">
        <v>29</v>
      </c>
      <c r="O1220" s="10" t="s">
        <v>161</v>
      </c>
      <c r="P1220" s="11" t="s">
        <v>32</v>
      </c>
      <c r="Q1220" s="11" t="s">
        <v>37</v>
      </c>
      <c r="R1220" s="1">
        <v>42370</v>
      </c>
      <c r="S1220" s="1">
        <v>42593</v>
      </c>
      <c r="T1220" s="12" t="s">
        <v>25</v>
      </c>
      <c r="U1220" s="13" t="s">
        <v>253</v>
      </c>
      <c r="V1220" s="13" t="s">
        <v>142</v>
      </c>
      <c r="W1220" t="s">
        <v>190</v>
      </c>
      <c r="X1220" s="16" t="str">
        <f t="shared" si="248"/>
        <v xml:space="preserve">Mediacom (Switzerland) - CHE - Credit Suisse - 2016_EM_2016_Achtelfinale - </v>
      </c>
      <c r="Y1220" s="17" t="s">
        <v>410</v>
      </c>
      <c r="Z1220" s="16" t="str">
        <f t="shared" si="249"/>
        <v>Mediacom (Switzerland)</v>
      </c>
      <c r="AA1220" s="16" t="str">
        <f t="shared" si="250"/>
        <v>Mediacom (Switzerland) - CHE - Credit Suisse</v>
      </c>
      <c r="AB1220" s="16" t="str">
        <f t="shared" si="251"/>
        <v>Xaxis Mobile_XAXIS-XM-MRT-D</v>
      </c>
      <c r="AC1220" s="16" t="str">
        <f>VLOOKUP($U1220,Sheet3!$A$1:$D$438,3,FALSE)</f>
        <v>20.06.2016</v>
      </c>
      <c r="AD1220" s="16" t="str">
        <f>VLOOKUP($U1220,Sheet3!$A$1:$D$438,4,FALSE)</f>
        <v>25.06.2016</v>
      </c>
      <c r="AE1220" s="20" t="str">
        <f t="shared" si="252"/>
        <v>Xaxis Mobile_XAXIS-XM-MRT-D_Juni 2016</v>
      </c>
      <c r="AF1220" s="20" t="s">
        <v>416</v>
      </c>
      <c r="AG1220" s="20" t="str">
        <f t="shared" si="253"/>
        <v>Xaxis Mobile</v>
      </c>
      <c r="AH1220" s="20" t="s">
        <v>420</v>
      </c>
      <c r="AI1220" s="21">
        <f t="shared" si="257"/>
        <v>25.999977714304816</v>
      </c>
      <c r="AJ1220" s="21">
        <f t="shared" si="258"/>
        <v>7000</v>
      </c>
      <c r="AK1220" s="22">
        <f t="shared" si="259"/>
        <v>269231</v>
      </c>
      <c r="AL1220" s="20" t="s">
        <v>702</v>
      </c>
      <c r="AM1220" s="20">
        <f>$AJ1220*VLOOKUP($AL1220,Sheet2!$C$1:$D$66,2,FALSE)</f>
        <v>2660</v>
      </c>
    </row>
    <row r="1221" spans="1:39" x14ac:dyDescent="0.25">
      <c r="A1221" s="1">
        <v>42556</v>
      </c>
      <c r="B1221" s="2">
        <v>19077</v>
      </c>
      <c r="C1221" s="3">
        <v>0</v>
      </c>
      <c r="D1221" s="4">
        <v>5</v>
      </c>
      <c r="E1221" s="5" t="s">
        <v>45</v>
      </c>
      <c r="F1221" s="6">
        <v>371.11</v>
      </c>
      <c r="G1221" s="7" t="s">
        <v>22</v>
      </c>
      <c r="H1221" s="8" t="s">
        <v>23</v>
      </c>
      <c r="I1221" s="9">
        <v>96.153999999999996</v>
      </c>
      <c r="J1221" s="6">
        <v>0</v>
      </c>
      <c r="K1221" s="6">
        <v>200</v>
      </c>
      <c r="L1221" s="6">
        <v>2500</v>
      </c>
      <c r="M1221" s="6">
        <v>2700</v>
      </c>
      <c r="N1221" s="10" t="s">
        <v>29</v>
      </c>
      <c r="O1221" s="10" t="s">
        <v>161</v>
      </c>
      <c r="P1221" s="11" t="s">
        <v>32</v>
      </c>
      <c r="Q1221" s="11" t="s">
        <v>37</v>
      </c>
      <c r="R1221" s="1">
        <v>42370</v>
      </c>
      <c r="S1221" s="1">
        <v>42593</v>
      </c>
      <c r="T1221" s="12" t="s">
        <v>25</v>
      </c>
      <c r="U1221" s="13" t="s">
        <v>253</v>
      </c>
      <c r="V1221" s="13" t="s">
        <v>142</v>
      </c>
      <c r="W1221" t="s">
        <v>190</v>
      </c>
      <c r="X1221" s="16" t="str">
        <f t="shared" si="248"/>
        <v xml:space="preserve">Mediacom (Switzerland) - CHE - Credit Suisse - 2016_EM_2016_Achtelfinale - </v>
      </c>
      <c r="Y1221" s="17" t="s">
        <v>410</v>
      </c>
      <c r="Z1221" s="16" t="str">
        <f t="shared" si="249"/>
        <v>Mediacom (Switzerland)</v>
      </c>
      <c r="AA1221" s="16" t="str">
        <f t="shared" si="250"/>
        <v>Mediacom (Switzerland) - CHE - Credit Suisse</v>
      </c>
      <c r="AB1221" s="16" t="str">
        <f t="shared" si="251"/>
        <v>Xaxis Mobile_XAXIS-XM-MRT-F</v>
      </c>
      <c r="AC1221" s="16" t="str">
        <f>VLOOKUP($U1221,Sheet3!$A$1:$D$438,3,FALSE)</f>
        <v>20.06.2016</v>
      </c>
      <c r="AD1221" s="16" t="str">
        <f>VLOOKUP($U1221,Sheet3!$A$1:$D$438,4,FALSE)</f>
        <v>25.06.2016</v>
      </c>
      <c r="AE1221" s="20" t="str">
        <f t="shared" si="252"/>
        <v>Xaxis Mobile_XAXIS-XM-MRT-F_Juni 2016</v>
      </c>
      <c r="AF1221" s="20" t="s">
        <v>416</v>
      </c>
      <c r="AG1221" s="20" t="str">
        <f t="shared" si="253"/>
        <v>Xaxis Mobile</v>
      </c>
      <c r="AH1221" s="20" t="s">
        <v>420</v>
      </c>
      <c r="AI1221" s="21">
        <f t="shared" si="257"/>
        <v>25.999958400066561</v>
      </c>
      <c r="AJ1221" s="21">
        <f t="shared" si="258"/>
        <v>2500</v>
      </c>
      <c r="AK1221" s="22">
        <f t="shared" si="259"/>
        <v>96154</v>
      </c>
      <c r="AL1221" s="20" t="s">
        <v>702</v>
      </c>
      <c r="AM1221" s="20">
        <f>$AJ1221*VLOOKUP($AL1221,Sheet2!$C$1:$D$66,2,FALSE)</f>
        <v>950</v>
      </c>
    </row>
    <row r="1222" spans="1:39" x14ac:dyDescent="0.25">
      <c r="A1222" s="1">
        <v>42556</v>
      </c>
      <c r="B1222" s="2">
        <v>19077</v>
      </c>
      <c r="C1222" s="3">
        <v>0</v>
      </c>
      <c r="D1222" s="4">
        <v>6</v>
      </c>
      <c r="E1222" s="5" t="s">
        <v>46</v>
      </c>
      <c r="F1222" s="6">
        <v>185.25</v>
      </c>
      <c r="G1222" s="7" t="s">
        <v>22</v>
      </c>
      <c r="H1222" s="8" t="s">
        <v>23</v>
      </c>
      <c r="I1222" s="9">
        <v>19.231000000000002</v>
      </c>
      <c r="J1222" s="6">
        <v>0</v>
      </c>
      <c r="K1222" s="6">
        <v>40</v>
      </c>
      <c r="L1222" s="6">
        <v>500</v>
      </c>
      <c r="M1222" s="6">
        <v>540</v>
      </c>
      <c r="N1222" s="10" t="s">
        <v>29</v>
      </c>
      <c r="O1222" s="10" t="s">
        <v>161</v>
      </c>
      <c r="P1222" s="11" t="s">
        <v>32</v>
      </c>
      <c r="Q1222" s="11" t="s">
        <v>37</v>
      </c>
      <c r="R1222" s="1">
        <v>42370</v>
      </c>
      <c r="S1222" s="1">
        <v>42593</v>
      </c>
      <c r="T1222" s="12" t="s">
        <v>25</v>
      </c>
      <c r="U1222" s="13" t="s">
        <v>253</v>
      </c>
      <c r="V1222" s="13" t="s">
        <v>142</v>
      </c>
      <c r="W1222" t="s">
        <v>190</v>
      </c>
      <c r="X1222" s="16" t="str">
        <f t="shared" si="248"/>
        <v xml:space="preserve">Mediacom (Switzerland) - CHE - Credit Suisse - 2016_EM_2016_Achtelfinale - </v>
      </c>
      <c r="Y1222" s="17" t="s">
        <v>410</v>
      </c>
      <c r="Z1222" s="16" t="str">
        <f t="shared" si="249"/>
        <v>Mediacom (Switzerland)</v>
      </c>
      <c r="AA1222" s="16" t="str">
        <f t="shared" si="250"/>
        <v>Mediacom (Switzerland) - CHE - Credit Suisse</v>
      </c>
      <c r="AB1222" s="16" t="str">
        <f t="shared" si="251"/>
        <v>Xaxis Mobile_XAXIS-XM-MRT-I</v>
      </c>
      <c r="AC1222" s="16" t="str">
        <f>VLOOKUP($U1222,Sheet3!$A$1:$D$438,3,FALSE)</f>
        <v>20.06.2016</v>
      </c>
      <c r="AD1222" s="16" t="str">
        <f>VLOOKUP($U1222,Sheet3!$A$1:$D$438,4,FALSE)</f>
        <v>25.06.2016</v>
      </c>
      <c r="AE1222" s="20" t="str">
        <f t="shared" si="252"/>
        <v>Xaxis Mobile_XAXIS-XM-MRT-I_Juni 2016</v>
      </c>
      <c r="AF1222" s="20" t="s">
        <v>416</v>
      </c>
      <c r="AG1222" s="20" t="str">
        <f t="shared" si="253"/>
        <v>Xaxis Mobile</v>
      </c>
      <c r="AH1222" s="20" t="s">
        <v>420</v>
      </c>
      <c r="AI1222" s="21">
        <f t="shared" si="257"/>
        <v>25.999688003743955</v>
      </c>
      <c r="AJ1222" s="21">
        <f t="shared" si="258"/>
        <v>500</v>
      </c>
      <c r="AK1222" s="22">
        <f t="shared" si="259"/>
        <v>19231</v>
      </c>
      <c r="AL1222" s="20" t="s">
        <v>702</v>
      </c>
      <c r="AM1222" s="20">
        <f>$AJ1222*VLOOKUP($AL1222,Sheet2!$C$1:$D$66,2,FALSE)</f>
        <v>190</v>
      </c>
    </row>
    <row r="1223" spans="1:39" x14ac:dyDescent="0.25">
      <c r="A1223" s="1">
        <v>42556</v>
      </c>
      <c r="B1223" s="2">
        <v>19078</v>
      </c>
      <c r="C1223" s="3">
        <v>0</v>
      </c>
      <c r="D1223" s="4">
        <v>1</v>
      </c>
      <c r="E1223" s="5" t="s">
        <v>65</v>
      </c>
      <c r="F1223" s="6">
        <v>3029.84</v>
      </c>
      <c r="G1223" s="7" t="s">
        <v>22</v>
      </c>
      <c r="H1223" s="8" t="s">
        <v>23</v>
      </c>
      <c r="I1223" s="9">
        <v>408.76900000000001</v>
      </c>
      <c r="J1223" s="6">
        <v>0</v>
      </c>
      <c r="K1223" s="6">
        <v>784.85</v>
      </c>
      <c r="L1223" s="6">
        <v>9810.4500000000007</v>
      </c>
      <c r="M1223" s="6">
        <v>10595.3</v>
      </c>
      <c r="N1223" s="10" t="s">
        <v>29</v>
      </c>
      <c r="O1223" s="10" t="s">
        <v>161</v>
      </c>
      <c r="P1223" s="11" t="s">
        <v>32</v>
      </c>
      <c r="Q1223" s="11" t="s">
        <v>52</v>
      </c>
      <c r="R1223" s="1">
        <v>42370</v>
      </c>
      <c r="S1223" s="1">
        <v>42593</v>
      </c>
      <c r="T1223" s="12" t="s">
        <v>25</v>
      </c>
      <c r="U1223" s="13" t="s">
        <v>251</v>
      </c>
      <c r="V1223" s="13" t="s">
        <v>142</v>
      </c>
      <c r="W1223" t="s">
        <v>190</v>
      </c>
      <c r="X1223" s="16" t="str">
        <f t="shared" si="248"/>
        <v xml:space="preserve">Mediacom (Switzerland) - CHE - Credit Suisse - 2016_EM_2016 - </v>
      </c>
      <c r="Y1223" s="17" t="s">
        <v>410</v>
      </c>
      <c r="Z1223" s="16" t="str">
        <f t="shared" si="249"/>
        <v>Mediacom (Switzerland)</v>
      </c>
      <c r="AA1223" s="16" t="str">
        <f t="shared" si="250"/>
        <v>Mediacom (Switzerland) - CHE - Credit Suisse</v>
      </c>
      <c r="AB1223" s="16" t="str">
        <f t="shared" si="251"/>
        <v>Xaxis Premium_XAXIS-XP-WB-D</v>
      </c>
      <c r="AC1223" s="16" t="str">
        <f>VLOOKUP($U1223,Sheet3!$A$1:$D$438,3,FALSE)</f>
        <v>30.05.2016</v>
      </c>
      <c r="AD1223" s="16" t="str">
        <f>VLOOKUP($U1223,Sheet3!$A$1:$D$438,4,FALSE)</f>
        <v>19.06.2016</v>
      </c>
      <c r="AE1223" s="20" t="str">
        <f t="shared" si="252"/>
        <v>Xaxis Premium_XAXIS-XP-WB-D_Juni 2016</v>
      </c>
      <c r="AF1223" s="20" t="s">
        <v>415</v>
      </c>
      <c r="AG1223" s="20" t="str">
        <f t="shared" si="253"/>
        <v>Xaxis Premium</v>
      </c>
      <c r="AH1223" s="20" t="s">
        <v>420</v>
      </c>
      <c r="AI1223" s="21">
        <f t="shared" si="257"/>
        <v>23.99998532178321</v>
      </c>
      <c r="AJ1223" s="21">
        <f t="shared" si="258"/>
        <v>9810.4500000000007</v>
      </c>
      <c r="AK1223" s="22">
        <f t="shared" si="259"/>
        <v>408769</v>
      </c>
      <c r="AL1223" s="20" t="s">
        <v>696</v>
      </c>
      <c r="AM1223" s="20">
        <f>$AJ1223*VLOOKUP($AL1223,Sheet2!$C$1:$D$66,2,FALSE)</f>
        <v>5211.1866953437766</v>
      </c>
    </row>
    <row r="1224" spans="1:39" x14ac:dyDescent="0.25">
      <c r="A1224" s="1">
        <v>42556</v>
      </c>
      <c r="B1224" s="2">
        <v>19078</v>
      </c>
      <c r="C1224" s="3">
        <v>0</v>
      </c>
      <c r="D1224" s="4">
        <v>2</v>
      </c>
      <c r="E1224" s="5" t="s">
        <v>69</v>
      </c>
      <c r="F1224" s="6">
        <v>705.14</v>
      </c>
      <c r="G1224" s="7" t="s">
        <v>22</v>
      </c>
      <c r="H1224" s="8" t="s">
        <v>23</v>
      </c>
      <c r="I1224" s="9">
        <v>117.22799999999999</v>
      </c>
      <c r="J1224" s="6">
        <v>0</v>
      </c>
      <c r="K1224" s="6">
        <v>225.1</v>
      </c>
      <c r="L1224" s="6">
        <v>2813.45</v>
      </c>
      <c r="M1224" s="6">
        <v>3038.55</v>
      </c>
      <c r="N1224" s="10" t="s">
        <v>29</v>
      </c>
      <c r="O1224" s="10" t="s">
        <v>161</v>
      </c>
      <c r="P1224" s="11" t="s">
        <v>32</v>
      </c>
      <c r="Q1224" s="11" t="s">
        <v>52</v>
      </c>
      <c r="R1224" s="1">
        <v>42370</v>
      </c>
      <c r="S1224" s="1">
        <v>42593</v>
      </c>
      <c r="T1224" s="12" t="s">
        <v>25</v>
      </c>
      <c r="U1224" s="13" t="s">
        <v>251</v>
      </c>
      <c r="V1224" s="13" t="s">
        <v>142</v>
      </c>
      <c r="W1224" t="s">
        <v>190</v>
      </c>
      <c r="X1224" s="16" t="str">
        <f t="shared" si="248"/>
        <v xml:space="preserve">Mediacom (Switzerland) - CHE - Credit Suisse - 2016_EM_2016 - </v>
      </c>
      <c r="Y1224" s="17" t="s">
        <v>410</v>
      </c>
      <c r="Z1224" s="16" t="str">
        <f t="shared" si="249"/>
        <v>Mediacom (Switzerland)</v>
      </c>
      <c r="AA1224" s="16" t="str">
        <f t="shared" si="250"/>
        <v>Mediacom (Switzerland) - CHE - Credit Suisse</v>
      </c>
      <c r="AB1224" s="16" t="str">
        <f t="shared" si="251"/>
        <v>Xaxis Premium_XAXIS-XP-WB-F</v>
      </c>
      <c r="AC1224" s="16" t="str">
        <f>VLOOKUP($U1224,Sheet3!$A$1:$D$438,3,FALSE)</f>
        <v>30.05.2016</v>
      </c>
      <c r="AD1224" s="16" t="str">
        <f>VLOOKUP($U1224,Sheet3!$A$1:$D$438,4,FALSE)</f>
        <v>19.06.2016</v>
      </c>
      <c r="AE1224" s="20" t="str">
        <f t="shared" si="252"/>
        <v>Xaxis Premium_XAXIS-XP-WB-F_Juni 2016</v>
      </c>
      <c r="AF1224" s="20" t="s">
        <v>415</v>
      </c>
      <c r="AG1224" s="20" t="str">
        <f t="shared" si="253"/>
        <v>Xaxis Premium</v>
      </c>
      <c r="AH1224" s="20" t="s">
        <v>420</v>
      </c>
      <c r="AI1224" s="21">
        <f t="shared" si="257"/>
        <v>23.99981233152489</v>
      </c>
      <c r="AJ1224" s="21">
        <f t="shared" si="258"/>
        <v>2813.45</v>
      </c>
      <c r="AK1224" s="22">
        <f t="shared" si="259"/>
        <v>117228</v>
      </c>
      <c r="AL1224" s="20" t="s">
        <v>696</v>
      </c>
      <c r="AM1224" s="20">
        <f>$AJ1224*VLOOKUP($AL1224,Sheet2!$C$1:$D$66,2,FALSE)</f>
        <v>1494.4689803235271</v>
      </c>
    </row>
    <row r="1225" spans="1:39" x14ac:dyDescent="0.25">
      <c r="A1225" s="1">
        <v>42556</v>
      </c>
      <c r="B1225" s="2">
        <v>19078</v>
      </c>
      <c r="C1225" s="3">
        <v>0</v>
      </c>
      <c r="D1225" s="4">
        <v>3</v>
      </c>
      <c r="E1225" s="5" t="s">
        <v>70</v>
      </c>
      <c r="F1225" s="6">
        <v>142.72</v>
      </c>
      <c r="G1225" s="7" t="s">
        <v>22</v>
      </c>
      <c r="H1225" s="8" t="s">
        <v>23</v>
      </c>
      <c r="I1225" s="9">
        <v>25.187999999999999</v>
      </c>
      <c r="J1225" s="6">
        <v>0</v>
      </c>
      <c r="K1225" s="6">
        <v>48.35</v>
      </c>
      <c r="L1225" s="6">
        <v>604.5</v>
      </c>
      <c r="M1225" s="6">
        <v>652.85</v>
      </c>
      <c r="N1225" s="10" t="s">
        <v>29</v>
      </c>
      <c r="O1225" s="10" t="s">
        <v>161</v>
      </c>
      <c r="P1225" s="11" t="s">
        <v>32</v>
      </c>
      <c r="Q1225" s="11" t="s">
        <v>52</v>
      </c>
      <c r="R1225" s="1">
        <v>42370</v>
      </c>
      <c r="S1225" s="1">
        <v>42593</v>
      </c>
      <c r="T1225" s="12" t="s">
        <v>25</v>
      </c>
      <c r="U1225" s="13" t="s">
        <v>251</v>
      </c>
      <c r="V1225" s="13" t="s">
        <v>142</v>
      </c>
      <c r="W1225" t="s">
        <v>190</v>
      </c>
      <c r="X1225" s="16" t="str">
        <f t="shared" si="248"/>
        <v xml:space="preserve">Mediacom (Switzerland) - CHE - Credit Suisse - 2016_EM_2016 - </v>
      </c>
      <c r="Y1225" s="17" t="s">
        <v>410</v>
      </c>
      <c r="Z1225" s="16" t="str">
        <f t="shared" si="249"/>
        <v>Mediacom (Switzerland)</v>
      </c>
      <c r="AA1225" s="16" t="str">
        <f t="shared" si="250"/>
        <v>Mediacom (Switzerland) - CHE - Credit Suisse</v>
      </c>
      <c r="AB1225" s="16" t="str">
        <f t="shared" si="251"/>
        <v>Xaxis Premium_XAXIS-XP-WB-I</v>
      </c>
      <c r="AC1225" s="16" t="str">
        <f>VLOOKUP($U1225,Sheet3!$A$1:$D$438,3,FALSE)</f>
        <v>30.05.2016</v>
      </c>
      <c r="AD1225" s="16" t="str">
        <f>VLOOKUP($U1225,Sheet3!$A$1:$D$438,4,FALSE)</f>
        <v>19.06.2016</v>
      </c>
      <c r="AE1225" s="20" t="str">
        <f t="shared" si="252"/>
        <v>Xaxis Premium_XAXIS-XP-WB-I_Juni 2016</v>
      </c>
      <c r="AF1225" s="20" t="s">
        <v>415</v>
      </c>
      <c r="AG1225" s="20" t="str">
        <f t="shared" si="253"/>
        <v>Xaxis Premium</v>
      </c>
      <c r="AH1225" s="20" t="s">
        <v>420</v>
      </c>
      <c r="AI1225" s="21">
        <f t="shared" si="257"/>
        <v>23.999523582658409</v>
      </c>
      <c r="AJ1225" s="21">
        <f t="shared" si="258"/>
        <v>604.5</v>
      </c>
      <c r="AK1225" s="22">
        <f t="shared" si="259"/>
        <v>25188</v>
      </c>
      <c r="AL1225" s="20" t="s">
        <v>696</v>
      </c>
      <c r="AM1225" s="20">
        <f>$AJ1225*VLOOKUP($AL1225,Sheet2!$C$1:$D$66,2,FALSE)</f>
        <v>321.10273813487788</v>
      </c>
    </row>
    <row r="1226" spans="1:39" x14ac:dyDescent="0.25">
      <c r="A1226" s="1">
        <v>42556</v>
      </c>
      <c r="B1226" s="2">
        <v>19078</v>
      </c>
      <c r="C1226" s="3">
        <v>0</v>
      </c>
      <c r="D1226" s="4">
        <v>4</v>
      </c>
      <c r="E1226" s="5" t="s">
        <v>41</v>
      </c>
      <c r="F1226" s="6">
        <v>2499.5</v>
      </c>
      <c r="G1226" s="7" t="s">
        <v>22</v>
      </c>
      <c r="H1226" s="8" t="s">
        <v>23</v>
      </c>
      <c r="I1226" s="9">
        <v>264.45</v>
      </c>
      <c r="J1226" s="6">
        <v>0</v>
      </c>
      <c r="K1226" s="6">
        <v>550.04999999999995</v>
      </c>
      <c r="L1226" s="6">
        <v>6875.7</v>
      </c>
      <c r="M1226" s="6">
        <v>7425.75</v>
      </c>
      <c r="N1226" s="10" t="s">
        <v>29</v>
      </c>
      <c r="O1226" s="10" t="s">
        <v>161</v>
      </c>
      <c r="P1226" s="11" t="s">
        <v>32</v>
      </c>
      <c r="Q1226" s="11" t="s">
        <v>37</v>
      </c>
      <c r="R1226" s="1">
        <v>42370</v>
      </c>
      <c r="S1226" s="1">
        <v>42593</v>
      </c>
      <c r="T1226" s="12" t="s">
        <v>25</v>
      </c>
      <c r="U1226" s="13" t="s">
        <v>251</v>
      </c>
      <c r="V1226" s="13" t="s">
        <v>142</v>
      </c>
      <c r="W1226" t="s">
        <v>190</v>
      </c>
      <c r="X1226" s="16" t="str">
        <f t="shared" si="248"/>
        <v xml:space="preserve">Mediacom (Switzerland) - CHE - Credit Suisse - 2016_EM_2016 - </v>
      </c>
      <c r="Y1226" s="17" t="s">
        <v>410</v>
      </c>
      <c r="Z1226" s="16" t="str">
        <f t="shared" si="249"/>
        <v>Mediacom (Switzerland)</v>
      </c>
      <c r="AA1226" s="16" t="str">
        <f t="shared" si="250"/>
        <v>Mediacom (Switzerland) - CHE - Credit Suisse</v>
      </c>
      <c r="AB1226" s="16" t="str">
        <f t="shared" si="251"/>
        <v>Xaxis Mobile_XAXIS-XM-MRT-D</v>
      </c>
      <c r="AC1226" s="16" t="str">
        <f>VLOOKUP($U1226,Sheet3!$A$1:$D$438,3,FALSE)</f>
        <v>30.05.2016</v>
      </c>
      <c r="AD1226" s="16" t="str">
        <f>VLOOKUP($U1226,Sheet3!$A$1:$D$438,4,FALSE)</f>
        <v>19.06.2016</v>
      </c>
      <c r="AE1226" s="20" t="str">
        <f t="shared" si="252"/>
        <v>Xaxis Mobile_XAXIS-XM-MRT-D_Juni 2016</v>
      </c>
      <c r="AF1226" s="20" t="s">
        <v>416</v>
      </c>
      <c r="AG1226" s="20" t="str">
        <f t="shared" si="253"/>
        <v>Xaxis Mobile</v>
      </c>
      <c r="AH1226" s="20" t="s">
        <v>420</v>
      </c>
      <c r="AI1226" s="21">
        <f t="shared" si="257"/>
        <v>26</v>
      </c>
      <c r="AJ1226" s="21">
        <f t="shared" si="258"/>
        <v>6875.7</v>
      </c>
      <c r="AK1226" s="22">
        <f t="shared" si="259"/>
        <v>264450</v>
      </c>
      <c r="AL1226" s="20" t="s">
        <v>702</v>
      </c>
      <c r="AM1226" s="20">
        <f>$AJ1226*VLOOKUP($AL1226,Sheet2!$C$1:$D$66,2,FALSE)</f>
        <v>2612.7660000000001</v>
      </c>
    </row>
    <row r="1227" spans="1:39" x14ac:dyDescent="0.25">
      <c r="A1227" s="1">
        <v>42556</v>
      </c>
      <c r="B1227" s="2">
        <v>19078</v>
      </c>
      <c r="C1227" s="3">
        <v>0</v>
      </c>
      <c r="D1227" s="4">
        <v>10</v>
      </c>
      <c r="E1227" s="5" t="s">
        <v>41</v>
      </c>
      <c r="F1227" s="6">
        <v>945.17</v>
      </c>
      <c r="G1227" s="7" t="s">
        <v>22</v>
      </c>
      <c r="H1227" s="8" t="s">
        <v>23</v>
      </c>
      <c r="I1227" s="9">
        <v>100</v>
      </c>
      <c r="J1227" s="6">
        <v>0</v>
      </c>
      <c r="K1227" s="6">
        <v>224</v>
      </c>
      <c r="L1227" s="6">
        <v>2800</v>
      </c>
      <c r="M1227" s="6">
        <v>3024</v>
      </c>
      <c r="N1227" s="10" t="s">
        <v>29</v>
      </c>
      <c r="O1227" s="10" t="s">
        <v>161</v>
      </c>
      <c r="P1227" s="11" t="s">
        <v>32</v>
      </c>
      <c r="Q1227" s="11" t="s">
        <v>37</v>
      </c>
      <c r="R1227" s="1">
        <v>42370</v>
      </c>
      <c r="S1227" s="1">
        <v>42593</v>
      </c>
      <c r="T1227" s="12" t="s">
        <v>25</v>
      </c>
      <c r="U1227" s="13" t="s">
        <v>251</v>
      </c>
      <c r="V1227" s="13" t="s">
        <v>142</v>
      </c>
      <c r="W1227" t="s">
        <v>190</v>
      </c>
      <c r="X1227" s="16" t="str">
        <f t="shared" si="248"/>
        <v xml:space="preserve">Mediacom (Switzerland) - CHE - Credit Suisse - 2016_EM_2016 - </v>
      </c>
      <c r="Y1227" s="17" t="s">
        <v>410</v>
      </c>
      <c r="Z1227" s="16" t="str">
        <f t="shared" si="249"/>
        <v>Mediacom (Switzerland)</v>
      </c>
      <c r="AA1227" s="16" t="str">
        <f t="shared" si="250"/>
        <v>Mediacom (Switzerland) - CHE - Credit Suisse</v>
      </c>
      <c r="AB1227" s="16" t="str">
        <f t="shared" si="251"/>
        <v>Xaxis Mobile_XAXIS-XM-MRT-D</v>
      </c>
      <c r="AC1227" s="16" t="str">
        <f>VLOOKUP($U1227,Sheet3!$A$1:$D$438,3,FALSE)</f>
        <v>30.05.2016</v>
      </c>
      <c r="AD1227" s="16" t="str">
        <f>VLOOKUP($U1227,Sheet3!$A$1:$D$438,4,FALSE)</f>
        <v>19.06.2016</v>
      </c>
      <c r="AE1227" s="20" t="str">
        <f t="shared" si="252"/>
        <v>Xaxis Mobile_XAXIS-XM-MRT-D_Juni 2016</v>
      </c>
      <c r="AF1227" s="20" t="s">
        <v>416</v>
      </c>
      <c r="AG1227" s="20" t="str">
        <f t="shared" si="253"/>
        <v>Xaxis Mobile</v>
      </c>
      <c r="AH1227" s="20" t="s">
        <v>420</v>
      </c>
      <c r="AI1227" s="21">
        <f t="shared" si="257"/>
        <v>28</v>
      </c>
      <c r="AJ1227" s="21">
        <f t="shared" si="258"/>
        <v>2800</v>
      </c>
      <c r="AK1227" s="22">
        <f t="shared" si="259"/>
        <v>100000</v>
      </c>
      <c r="AL1227" s="20" t="s">
        <v>702</v>
      </c>
      <c r="AM1227" s="20">
        <f>$AJ1227*VLOOKUP($AL1227,Sheet2!$C$1:$D$66,2,FALSE)</f>
        <v>1064</v>
      </c>
    </row>
    <row r="1228" spans="1:39" x14ac:dyDescent="0.25">
      <c r="A1228" s="1">
        <v>42556</v>
      </c>
      <c r="B1228" s="2">
        <v>19078</v>
      </c>
      <c r="C1228" s="3">
        <v>0</v>
      </c>
      <c r="D1228" s="4">
        <v>5</v>
      </c>
      <c r="E1228" s="5" t="s">
        <v>45</v>
      </c>
      <c r="F1228" s="6">
        <v>355.68</v>
      </c>
      <c r="G1228" s="7" t="s">
        <v>22</v>
      </c>
      <c r="H1228" s="8" t="s">
        <v>23</v>
      </c>
      <c r="I1228" s="9">
        <v>92.156000000000006</v>
      </c>
      <c r="J1228" s="6">
        <v>0</v>
      </c>
      <c r="K1228" s="6">
        <v>191.7</v>
      </c>
      <c r="L1228" s="6">
        <v>2396.0500000000002</v>
      </c>
      <c r="M1228" s="6">
        <v>2587.75</v>
      </c>
      <c r="N1228" s="10" t="s">
        <v>29</v>
      </c>
      <c r="O1228" s="10" t="s">
        <v>161</v>
      </c>
      <c r="P1228" s="11" t="s">
        <v>32</v>
      </c>
      <c r="Q1228" s="11" t="s">
        <v>37</v>
      </c>
      <c r="R1228" s="1">
        <v>42370</v>
      </c>
      <c r="S1228" s="1">
        <v>42593</v>
      </c>
      <c r="T1228" s="12" t="s">
        <v>25</v>
      </c>
      <c r="U1228" s="13" t="s">
        <v>251</v>
      </c>
      <c r="V1228" s="13" t="s">
        <v>142</v>
      </c>
      <c r="W1228" t="s">
        <v>190</v>
      </c>
      <c r="X1228" s="16" t="str">
        <f t="shared" si="248"/>
        <v xml:space="preserve">Mediacom (Switzerland) - CHE - Credit Suisse - 2016_EM_2016 - </v>
      </c>
      <c r="Y1228" s="17" t="s">
        <v>410</v>
      </c>
      <c r="Z1228" s="16" t="str">
        <f t="shared" si="249"/>
        <v>Mediacom (Switzerland)</v>
      </c>
      <c r="AA1228" s="16" t="str">
        <f t="shared" si="250"/>
        <v>Mediacom (Switzerland) - CHE - Credit Suisse</v>
      </c>
      <c r="AB1228" s="16" t="str">
        <f t="shared" si="251"/>
        <v>Xaxis Mobile_XAXIS-XM-MRT-F</v>
      </c>
      <c r="AC1228" s="16" t="str">
        <f>VLOOKUP($U1228,Sheet3!$A$1:$D$438,3,FALSE)</f>
        <v>30.05.2016</v>
      </c>
      <c r="AD1228" s="16" t="str">
        <f>VLOOKUP($U1228,Sheet3!$A$1:$D$438,4,FALSE)</f>
        <v>19.06.2016</v>
      </c>
      <c r="AE1228" s="20" t="str">
        <f t="shared" si="252"/>
        <v>Xaxis Mobile_XAXIS-XM-MRT-F_Juni 2016</v>
      </c>
      <c r="AF1228" s="20" t="s">
        <v>416</v>
      </c>
      <c r="AG1228" s="20" t="str">
        <f t="shared" si="253"/>
        <v>Xaxis Mobile</v>
      </c>
      <c r="AH1228" s="20" t="s">
        <v>420</v>
      </c>
      <c r="AI1228" s="21">
        <f t="shared" si="257"/>
        <v>25.999934893007509</v>
      </c>
      <c r="AJ1228" s="21">
        <f t="shared" si="258"/>
        <v>2396.0500000000002</v>
      </c>
      <c r="AK1228" s="22">
        <f t="shared" si="259"/>
        <v>92156</v>
      </c>
      <c r="AL1228" s="20" t="s">
        <v>702</v>
      </c>
      <c r="AM1228" s="20">
        <f>$AJ1228*VLOOKUP($AL1228,Sheet2!$C$1:$D$66,2,FALSE)</f>
        <v>910.49900000000002</v>
      </c>
    </row>
    <row r="1229" spans="1:39" x14ac:dyDescent="0.25">
      <c r="A1229" s="1">
        <v>42556</v>
      </c>
      <c r="B1229" s="2">
        <v>19078</v>
      </c>
      <c r="C1229" s="3">
        <v>0</v>
      </c>
      <c r="D1229" s="4">
        <v>11</v>
      </c>
      <c r="E1229" s="5" t="s">
        <v>45</v>
      </c>
      <c r="F1229" s="6">
        <v>45.67</v>
      </c>
      <c r="G1229" s="7" t="s">
        <v>22</v>
      </c>
      <c r="H1229" s="8" t="s">
        <v>23</v>
      </c>
      <c r="I1229" s="9">
        <v>11.834</v>
      </c>
      <c r="J1229" s="6">
        <v>0</v>
      </c>
      <c r="K1229" s="6">
        <v>26.5</v>
      </c>
      <c r="L1229" s="6">
        <v>331.35</v>
      </c>
      <c r="M1229" s="6">
        <v>357.85</v>
      </c>
      <c r="N1229" s="10" t="s">
        <v>29</v>
      </c>
      <c r="O1229" s="10" t="s">
        <v>161</v>
      </c>
      <c r="P1229" s="11" t="s">
        <v>32</v>
      </c>
      <c r="Q1229" s="11" t="s">
        <v>37</v>
      </c>
      <c r="R1229" s="1">
        <v>42370</v>
      </c>
      <c r="S1229" s="1">
        <v>42593</v>
      </c>
      <c r="T1229" s="12" t="s">
        <v>25</v>
      </c>
      <c r="U1229" s="13" t="s">
        <v>251</v>
      </c>
      <c r="V1229" s="13" t="s">
        <v>142</v>
      </c>
      <c r="W1229" t="s">
        <v>190</v>
      </c>
      <c r="X1229" s="16" t="str">
        <f t="shared" si="248"/>
        <v xml:space="preserve">Mediacom (Switzerland) - CHE - Credit Suisse - 2016_EM_2016 - </v>
      </c>
      <c r="Y1229" s="17" t="s">
        <v>410</v>
      </c>
      <c r="Z1229" s="16" t="str">
        <f t="shared" si="249"/>
        <v>Mediacom (Switzerland)</v>
      </c>
      <c r="AA1229" s="16" t="str">
        <f t="shared" si="250"/>
        <v>Mediacom (Switzerland) - CHE - Credit Suisse</v>
      </c>
      <c r="AB1229" s="16" t="str">
        <f t="shared" si="251"/>
        <v>Xaxis Mobile_XAXIS-XM-MRT-F</v>
      </c>
      <c r="AC1229" s="16" t="str">
        <f>VLOOKUP($U1229,Sheet3!$A$1:$D$438,3,FALSE)</f>
        <v>30.05.2016</v>
      </c>
      <c r="AD1229" s="16" t="str">
        <f>VLOOKUP($U1229,Sheet3!$A$1:$D$438,4,FALSE)</f>
        <v>19.06.2016</v>
      </c>
      <c r="AE1229" s="20" t="str">
        <f t="shared" si="252"/>
        <v>Xaxis Mobile_XAXIS-XM-MRT-F_Juni 2016</v>
      </c>
      <c r="AF1229" s="20" t="s">
        <v>416</v>
      </c>
      <c r="AG1229" s="20" t="str">
        <f t="shared" si="253"/>
        <v>Xaxis Mobile</v>
      </c>
      <c r="AH1229" s="20" t="s">
        <v>420</v>
      </c>
      <c r="AI1229" s="21">
        <f t="shared" si="257"/>
        <v>27.999830995436877</v>
      </c>
      <c r="AJ1229" s="21">
        <f t="shared" si="258"/>
        <v>331.35</v>
      </c>
      <c r="AK1229" s="22">
        <f t="shared" si="259"/>
        <v>11834</v>
      </c>
      <c r="AL1229" s="20" t="s">
        <v>702</v>
      </c>
      <c r="AM1229" s="20">
        <f>$AJ1229*VLOOKUP($AL1229,Sheet2!$C$1:$D$66,2,FALSE)</f>
        <v>125.91300000000001</v>
      </c>
    </row>
    <row r="1230" spans="1:39" x14ac:dyDescent="0.25">
      <c r="A1230" s="1">
        <v>42556</v>
      </c>
      <c r="B1230" s="2">
        <v>19078</v>
      </c>
      <c r="C1230" s="3">
        <v>0</v>
      </c>
      <c r="D1230" s="4">
        <v>6</v>
      </c>
      <c r="E1230" s="5" t="s">
        <v>46</v>
      </c>
      <c r="F1230" s="6">
        <v>179.13</v>
      </c>
      <c r="G1230" s="7" t="s">
        <v>22</v>
      </c>
      <c r="H1230" s="8" t="s">
        <v>23</v>
      </c>
      <c r="I1230" s="9">
        <v>18.596</v>
      </c>
      <c r="J1230" s="6">
        <v>0</v>
      </c>
      <c r="K1230" s="6">
        <v>38.700000000000003</v>
      </c>
      <c r="L1230" s="6">
        <v>483.5</v>
      </c>
      <c r="M1230" s="6">
        <v>522.20000000000005</v>
      </c>
      <c r="N1230" s="10" t="s">
        <v>29</v>
      </c>
      <c r="O1230" s="10" t="s">
        <v>161</v>
      </c>
      <c r="P1230" s="11" t="s">
        <v>32</v>
      </c>
      <c r="Q1230" s="11" t="s">
        <v>37</v>
      </c>
      <c r="R1230" s="1">
        <v>42370</v>
      </c>
      <c r="S1230" s="1">
        <v>42593</v>
      </c>
      <c r="T1230" s="12" t="s">
        <v>25</v>
      </c>
      <c r="U1230" s="13" t="s">
        <v>251</v>
      </c>
      <c r="V1230" s="13" t="s">
        <v>142</v>
      </c>
      <c r="W1230" t="s">
        <v>190</v>
      </c>
      <c r="X1230" s="16" t="str">
        <f t="shared" si="248"/>
        <v xml:space="preserve">Mediacom (Switzerland) - CHE - Credit Suisse - 2016_EM_2016 - </v>
      </c>
      <c r="Y1230" s="17" t="s">
        <v>410</v>
      </c>
      <c r="Z1230" s="16" t="str">
        <f t="shared" si="249"/>
        <v>Mediacom (Switzerland)</v>
      </c>
      <c r="AA1230" s="16" t="str">
        <f t="shared" si="250"/>
        <v>Mediacom (Switzerland) - CHE - Credit Suisse</v>
      </c>
      <c r="AB1230" s="16" t="str">
        <f t="shared" si="251"/>
        <v>Xaxis Mobile_XAXIS-XM-MRT-I</v>
      </c>
      <c r="AC1230" s="16" t="str">
        <f>VLOOKUP($U1230,Sheet3!$A$1:$D$438,3,FALSE)</f>
        <v>30.05.2016</v>
      </c>
      <c r="AD1230" s="16" t="str">
        <f>VLOOKUP($U1230,Sheet3!$A$1:$D$438,4,FALSE)</f>
        <v>19.06.2016</v>
      </c>
      <c r="AE1230" s="20" t="str">
        <f t="shared" si="252"/>
        <v>Xaxis Mobile_XAXIS-XM-MRT-I_Juni 2016</v>
      </c>
      <c r="AF1230" s="20" t="s">
        <v>416</v>
      </c>
      <c r="AG1230" s="20" t="str">
        <f t="shared" si="253"/>
        <v>Xaxis Mobile</v>
      </c>
      <c r="AH1230" s="20" t="s">
        <v>420</v>
      </c>
      <c r="AI1230" s="21">
        <f t="shared" si="257"/>
        <v>26.00021510002151</v>
      </c>
      <c r="AJ1230" s="21">
        <f t="shared" si="258"/>
        <v>483.5</v>
      </c>
      <c r="AK1230" s="22">
        <f t="shared" si="259"/>
        <v>18596</v>
      </c>
      <c r="AL1230" s="20" t="s">
        <v>702</v>
      </c>
      <c r="AM1230" s="20">
        <f>$AJ1230*VLOOKUP($AL1230,Sheet2!$C$1:$D$66,2,FALSE)</f>
        <v>183.73</v>
      </c>
    </row>
    <row r="1231" spans="1:39" x14ac:dyDescent="0.25">
      <c r="A1231" s="1">
        <v>42556</v>
      </c>
      <c r="B1231" s="2">
        <v>19078</v>
      </c>
      <c r="C1231" s="3">
        <v>0</v>
      </c>
      <c r="D1231" s="4">
        <v>12</v>
      </c>
      <c r="E1231" s="5" t="s">
        <v>46</v>
      </c>
      <c r="F1231" s="6">
        <v>22.48</v>
      </c>
      <c r="G1231" s="7" t="s">
        <v>22</v>
      </c>
      <c r="H1231" s="8" t="s">
        <v>23</v>
      </c>
      <c r="I1231" s="9">
        <v>2.3340000000000001</v>
      </c>
      <c r="J1231" s="6">
        <v>0</v>
      </c>
      <c r="K1231" s="6">
        <v>5.25</v>
      </c>
      <c r="L1231" s="6">
        <v>65.349999999999994</v>
      </c>
      <c r="M1231" s="6">
        <v>70.599999999999994</v>
      </c>
      <c r="N1231" s="10" t="s">
        <v>29</v>
      </c>
      <c r="O1231" s="10" t="s">
        <v>161</v>
      </c>
      <c r="P1231" s="11" t="s">
        <v>32</v>
      </c>
      <c r="Q1231" s="11" t="s">
        <v>37</v>
      </c>
      <c r="R1231" s="1">
        <v>42370</v>
      </c>
      <c r="S1231" s="1">
        <v>42593</v>
      </c>
      <c r="T1231" s="12" t="s">
        <v>25</v>
      </c>
      <c r="U1231" s="13" t="s">
        <v>251</v>
      </c>
      <c r="V1231" s="13" t="s">
        <v>142</v>
      </c>
      <c r="W1231" t="s">
        <v>190</v>
      </c>
      <c r="X1231" s="16" t="str">
        <f t="shared" si="248"/>
        <v xml:space="preserve">Mediacom (Switzerland) - CHE - Credit Suisse - 2016_EM_2016 - </v>
      </c>
      <c r="Y1231" s="17" t="s">
        <v>410</v>
      </c>
      <c r="Z1231" s="16" t="str">
        <f t="shared" si="249"/>
        <v>Mediacom (Switzerland)</v>
      </c>
      <c r="AA1231" s="16" t="str">
        <f t="shared" si="250"/>
        <v>Mediacom (Switzerland) - CHE - Credit Suisse</v>
      </c>
      <c r="AB1231" s="16" t="str">
        <f t="shared" si="251"/>
        <v>Xaxis Mobile_XAXIS-XM-MRT-I</v>
      </c>
      <c r="AC1231" s="16" t="str">
        <f>VLOOKUP($U1231,Sheet3!$A$1:$D$438,3,FALSE)</f>
        <v>30.05.2016</v>
      </c>
      <c r="AD1231" s="16" t="str">
        <f>VLOOKUP($U1231,Sheet3!$A$1:$D$438,4,FALSE)</f>
        <v>19.06.2016</v>
      </c>
      <c r="AE1231" s="20" t="str">
        <f t="shared" si="252"/>
        <v>Xaxis Mobile_XAXIS-XM-MRT-I_Juni 2016</v>
      </c>
      <c r="AF1231" s="20" t="s">
        <v>416</v>
      </c>
      <c r="AG1231" s="20" t="str">
        <f t="shared" si="253"/>
        <v>Xaxis Mobile</v>
      </c>
      <c r="AH1231" s="20" t="s">
        <v>420</v>
      </c>
      <c r="AI1231" s="21">
        <f t="shared" si="257"/>
        <v>27.999143101970862</v>
      </c>
      <c r="AJ1231" s="21">
        <f t="shared" si="258"/>
        <v>65.349999999999994</v>
      </c>
      <c r="AK1231" s="22">
        <f t="shared" si="259"/>
        <v>2334</v>
      </c>
      <c r="AL1231" s="20" t="s">
        <v>702</v>
      </c>
      <c r="AM1231" s="20">
        <f>$AJ1231*VLOOKUP($AL1231,Sheet2!$C$1:$D$66,2,FALSE)</f>
        <v>24.832999999999998</v>
      </c>
    </row>
    <row r="1232" spans="1:39" x14ac:dyDescent="0.25">
      <c r="A1232" s="1">
        <v>42556</v>
      </c>
      <c r="B1232" s="2">
        <v>19078</v>
      </c>
      <c r="C1232" s="3">
        <v>0</v>
      </c>
      <c r="D1232" s="4">
        <v>7</v>
      </c>
      <c r="E1232" s="5" t="s">
        <v>72</v>
      </c>
      <c r="F1232" s="6">
        <v>3973.93</v>
      </c>
      <c r="G1232" s="7" t="s">
        <v>22</v>
      </c>
      <c r="H1232" s="8" t="s">
        <v>23</v>
      </c>
      <c r="I1232" s="9">
        <v>235.07400000000001</v>
      </c>
      <c r="J1232" s="6">
        <v>0</v>
      </c>
      <c r="K1232" s="6">
        <v>545.35</v>
      </c>
      <c r="L1232" s="6">
        <v>6817.15</v>
      </c>
      <c r="M1232" s="6">
        <v>7362.5</v>
      </c>
      <c r="N1232" s="10" t="s">
        <v>29</v>
      </c>
      <c r="O1232" s="10" t="s">
        <v>161</v>
      </c>
      <c r="P1232" s="11" t="s">
        <v>32</v>
      </c>
      <c r="Q1232" s="11" t="s">
        <v>73</v>
      </c>
      <c r="R1232" s="1">
        <v>42370</v>
      </c>
      <c r="S1232" s="1">
        <v>42593</v>
      </c>
      <c r="T1232" s="12" t="s">
        <v>25</v>
      </c>
      <c r="U1232" s="13" t="s">
        <v>251</v>
      </c>
      <c r="V1232" s="13" t="s">
        <v>142</v>
      </c>
      <c r="W1232" t="s">
        <v>190</v>
      </c>
      <c r="X1232" s="16" t="str">
        <f t="shared" si="248"/>
        <v xml:space="preserve">Mediacom (Switzerland) - CHE - Credit Suisse - 2016_EM_2016 - </v>
      </c>
      <c r="Y1232" s="17" t="s">
        <v>410</v>
      </c>
      <c r="Z1232" s="16" t="str">
        <f t="shared" si="249"/>
        <v>Mediacom (Switzerland)</v>
      </c>
      <c r="AA1232" s="16" t="str">
        <f t="shared" si="250"/>
        <v>Mediacom (Switzerland) - CHE - Credit Suisse</v>
      </c>
      <c r="AB1232" s="16" t="str">
        <f t="shared" si="251"/>
        <v>Xaxis TV_XAXIS-XT-ROLLS-D</v>
      </c>
      <c r="AC1232" s="16" t="str">
        <f>VLOOKUP($U1232,Sheet3!$A$1:$D$438,3,FALSE)</f>
        <v>30.05.2016</v>
      </c>
      <c r="AD1232" s="16" t="str">
        <f>VLOOKUP($U1232,Sheet3!$A$1:$D$438,4,FALSE)</f>
        <v>19.06.2016</v>
      </c>
      <c r="AE1232" s="20" t="str">
        <f t="shared" si="252"/>
        <v>Xaxis TV_XAXIS-XT-ROLLS-D_Juni 2016</v>
      </c>
      <c r="AF1232" s="20" t="s">
        <v>816</v>
      </c>
      <c r="AG1232" s="20" t="str">
        <f t="shared" si="253"/>
        <v>Xaxis TV</v>
      </c>
      <c r="AH1232" s="20" t="s">
        <v>420</v>
      </c>
      <c r="AI1232" s="21">
        <f t="shared" si="257"/>
        <v>29.000017015918392</v>
      </c>
      <c r="AJ1232" s="21">
        <f t="shared" si="258"/>
        <v>6817.15</v>
      </c>
      <c r="AK1232" s="22">
        <f t="shared" si="259"/>
        <v>235074</v>
      </c>
      <c r="AL1232" s="20" t="s">
        <v>698</v>
      </c>
      <c r="AM1232" s="20">
        <f>$AJ1232*VLOOKUP($AL1232,Sheet2!$C$1:$D$66,2,FALSE)</f>
        <v>3749.4324999999999</v>
      </c>
    </row>
    <row r="1233" spans="1:39" x14ac:dyDescent="0.25">
      <c r="A1233" s="1">
        <v>42556</v>
      </c>
      <c r="B1233" s="2">
        <v>19078</v>
      </c>
      <c r="C1233" s="3">
        <v>0</v>
      </c>
      <c r="D1233" s="4">
        <v>13</v>
      </c>
      <c r="E1233" s="5" t="s">
        <v>72</v>
      </c>
      <c r="F1233" s="6">
        <v>1526.91</v>
      </c>
      <c r="G1233" s="7" t="s">
        <v>22</v>
      </c>
      <c r="H1233" s="8" t="s">
        <v>23</v>
      </c>
      <c r="I1233" s="9">
        <v>90.322999999999993</v>
      </c>
      <c r="J1233" s="6">
        <v>0</v>
      </c>
      <c r="K1233" s="6">
        <v>224</v>
      </c>
      <c r="L1233" s="6">
        <v>2800</v>
      </c>
      <c r="M1233" s="6">
        <v>3024</v>
      </c>
      <c r="N1233" s="10" t="s">
        <v>29</v>
      </c>
      <c r="O1233" s="10" t="s">
        <v>161</v>
      </c>
      <c r="P1233" s="11" t="s">
        <v>32</v>
      </c>
      <c r="Q1233" s="11" t="s">
        <v>73</v>
      </c>
      <c r="R1233" s="1">
        <v>42370</v>
      </c>
      <c r="S1233" s="1">
        <v>42593</v>
      </c>
      <c r="T1233" s="12" t="s">
        <v>25</v>
      </c>
      <c r="U1233" s="13" t="s">
        <v>251</v>
      </c>
      <c r="V1233" s="13" t="s">
        <v>142</v>
      </c>
      <c r="W1233" t="s">
        <v>190</v>
      </c>
      <c r="X1233" s="16" t="str">
        <f t="shared" si="248"/>
        <v xml:space="preserve">Mediacom (Switzerland) - CHE - Credit Suisse - 2016_EM_2016 - </v>
      </c>
      <c r="Y1233" s="17" t="s">
        <v>410</v>
      </c>
      <c r="Z1233" s="16" t="str">
        <f t="shared" si="249"/>
        <v>Mediacom (Switzerland)</v>
      </c>
      <c r="AA1233" s="16" t="str">
        <f t="shared" si="250"/>
        <v>Mediacom (Switzerland) - CHE - Credit Suisse</v>
      </c>
      <c r="AB1233" s="16" t="str">
        <f t="shared" si="251"/>
        <v>Xaxis TV_XAXIS-XT-ROLLS-D</v>
      </c>
      <c r="AC1233" s="16" t="str">
        <f>VLOOKUP($U1233,Sheet3!$A$1:$D$438,3,FALSE)</f>
        <v>30.05.2016</v>
      </c>
      <c r="AD1233" s="16" t="str">
        <f>VLOOKUP($U1233,Sheet3!$A$1:$D$438,4,FALSE)</f>
        <v>19.06.2016</v>
      </c>
      <c r="AE1233" s="20" t="str">
        <f t="shared" si="252"/>
        <v>Xaxis TV_XAXIS-XT-ROLLS-D_Juni 2016</v>
      </c>
      <c r="AF1233" s="20" t="s">
        <v>816</v>
      </c>
      <c r="AG1233" s="20" t="str">
        <f t="shared" si="253"/>
        <v>Xaxis TV</v>
      </c>
      <c r="AH1233" s="20" t="s">
        <v>420</v>
      </c>
      <c r="AI1233" s="21">
        <f t="shared" si="257"/>
        <v>30.999856072096808</v>
      </c>
      <c r="AJ1233" s="21">
        <f t="shared" si="258"/>
        <v>2800</v>
      </c>
      <c r="AK1233" s="22">
        <f t="shared" si="259"/>
        <v>90323</v>
      </c>
      <c r="AL1233" s="20" t="s">
        <v>698</v>
      </c>
      <c r="AM1233" s="20">
        <f>$AJ1233*VLOOKUP($AL1233,Sheet2!$C$1:$D$66,2,FALSE)</f>
        <v>1540.0000000000002</v>
      </c>
    </row>
    <row r="1234" spans="1:39" x14ac:dyDescent="0.25">
      <c r="A1234" s="1">
        <v>42556</v>
      </c>
      <c r="B1234" s="2">
        <v>19078</v>
      </c>
      <c r="C1234" s="3">
        <v>0</v>
      </c>
      <c r="D1234" s="4">
        <v>8</v>
      </c>
      <c r="E1234" s="5" t="s">
        <v>76</v>
      </c>
      <c r="F1234" s="6">
        <v>1352.08</v>
      </c>
      <c r="G1234" s="7" t="s">
        <v>22</v>
      </c>
      <c r="H1234" s="8" t="s">
        <v>23</v>
      </c>
      <c r="I1234" s="9">
        <v>83.578999999999994</v>
      </c>
      <c r="J1234" s="6">
        <v>0</v>
      </c>
      <c r="K1234" s="6">
        <v>193.9</v>
      </c>
      <c r="L1234" s="6">
        <v>2423.8000000000002</v>
      </c>
      <c r="M1234" s="6">
        <v>2617.6999999999998</v>
      </c>
      <c r="N1234" s="10" t="s">
        <v>29</v>
      </c>
      <c r="O1234" s="10" t="s">
        <v>161</v>
      </c>
      <c r="P1234" s="11" t="s">
        <v>32</v>
      </c>
      <c r="Q1234" s="11" t="s">
        <v>73</v>
      </c>
      <c r="R1234" s="1">
        <v>42370</v>
      </c>
      <c r="S1234" s="1">
        <v>42593</v>
      </c>
      <c r="T1234" s="12" t="s">
        <v>25</v>
      </c>
      <c r="U1234" s="13" t="s">
        <v>251</v>
      </c>
      <c r="V1234" s="13" t="s">
        <v>142</v>
      </c>
      <c r="W1234" t="s">
        <v>190</v>
      </c>
      <c r="X1234" s="16" t="str">
        <f t="shared" si="248"/>
        <v xml:space="preserve">Mediacom (Switzerland) - CHE - Credit Suisse - 2016_EM_2016 - </v>
      </c>
      <c r="Y1234" s="17" t="s">
        <v>410</v>
      </c>
      <c r="Z1234" s="16" t="str">
        <f t="shared" si="249"/>
        <v>Mediacom (Switzerland)</v>
      </c>
      <c r="AA1234" s="16" t="str">
        <f t="shared" si="250"/>
        <v>Mediacom (Switzerland) - CHE - Credit Suisse</v>
      </c>
      <c r="AB1234" s="16" t="str">
        <f t="shared" si="251"/>
        <v>Xaxis TV_XAXIS-XT-ROLLS-F</v>
      </c>
      <c r="AC1234" s="16" t="str">
        <f>VLOOKUP($U1234,Sheet3!$A$1:$D$438,3,FALSE)</f>
        <v>30.05.2016</v>
      </c>
      <c r="AD1234" s="16" t="str">
        <f>VLOOKUP($U1234,Sheet3!$A$1:$D$438,4,FALSE)</f>
        <v>19.06.2016</v>
      </c>
      <c r="AE1234" s="20" t="str">
        <f t="shared" si="252"/>
        <v>Xaxis TV_XAXIS-XT-ROLLS-F_Juni 2016</v>
      </c>
      <c r="AF1234" s="20" t="s">
        <v>816</v>
      </c>
      <c r="AG1234" s="20" t="str">
        <f t="shared" si="253"/>
        <v>Xaxis TV</v>
      </c>
      <c r="AH1234" s="20" t="s">
        <v>420</v>
      </c>
      <c r="AI1234" s="21">
        <f t="shared" si="257"/>
        <v>29.000107682551839</v>
      </c>
      <c r="AJ1234" s="21">
        <f t="shared" si="258"/>
        <v>2423.8000000000002</v>
      </c>
      <c r="AK1234" s="22">
        <f t="shared" si="259"/>
        <v>83579</v>
      </c>
      <c r="AL1234" s="20" t="s">
        <v>698</v>
      </c>
      <c r="AM1234" s="20">
        <f>$AJ1234*VLOOKUP($AL1234,Sheet2!$C$1:$D$66,2,FALSE)</f>
        <v>1333.0900000000001</v>
      </c>
    </row>
    <row r="1235" spans="1:39" x14ac:dyDescent="0.25">
      <c r="A1235" s="1">
        <v>42556</v>
      </c>
      <c r="B1235" s="2">
        <v>19078</v>
      </c>
      <c r="C1235" s="3">
        <v>0</v>
      </c>
      <c r="D1235" s="4">
        <v>14</v>
      </c>
      <c r="E1235" s="5" t="s">
        <v>76</v>
      </c>
      <c r="F1235" s="6">
        <v>158.18</v>
      </c>
      <c r="G1235" s="7" t="s">
        <v>22</v>
      </c>
      <c r="H1235" s="8" t="s">
        <v>23</v>
      </c>
      <c r="I1235" s="9">
        <v>9.7780000000000005</v>
      </c>
      <c r="J1235" s="6">
        <v>0</v>
      </c>
      <c r="K1235" s="6">
        <v>24.25</v>
      </c>
      <c r="L1235" s="6">
        <v>303.10000000000002</v>
      </c>
      <c r="M1235" s="6">
        <v>327.35000000000002</v>
      </c>
      <c r="N1235" s="10" t="s">
        <v>29</v>
      </c>
      <c r="O1235" s="10" t="s">
        <v>161</v>
      </c>
      <c r="P1235" s="11" t="s">
        <v>32</v>
      </c>
      <c r="Q1235" s="11" t="s">
        <v>73</v>
      </c>
      <c r="R1235" s="1">
        <v>42370</v>
      </c>
      <c r="S1235" s="1">
        <v>42593</v>
      </c>
      <c r="T1235" s="12" t="s">
        <v>25</v>
      </c>
      <c r="U1235" s="13" t="s">
        <v>251</v>
      </c>
      <c r="V1235" s="13" t="s">
        <v>142</v>
      </c>
      <c r="W1235" t="s">
        <v>190</v>
      </c>
      <c r="X1235" s="16" t="str">
        <f t="shared" si="248"/>
        <v xml:space="preserve">Mediacom (Switzerland) - CHE - Credit Suisse - 2016_EM_2016 - </v>
      </c>
      <c r="Y1235" s="17" t="s">
        <v>410</v>
      </c>
      <c r="Z1235" s="16" t="str">
        <f t="shared" si="249"/>
        <v>Mediacom (Switzerland)</v>
      </c>
      <c r="AA1235" s="16" t="str">
        <f t="shared" si="250"/>
        <v>Mediacom (Switzerland) - CHE - Credit Suisse</v>
      </c>
      <c r="AB1235" s="16" t="str">
        <f t="shared" si="251"/>
        <v>Xaxis TV_XAXIS-XT-ROLLS-F</v>
      </c>
      <c r="AC1235" s="16" t="str">
        <f>VLOOKUP($U1235,Sheet3!$A$1:$D$438,3,FALSE)</f>
        <v>30.05.2016</v>
      </c>
      <c r="AD1235" s="16" t="str">
        <f>VLOOKUP($U1235,Sheet3!$A$1:$D$438,4,FALSE)</f>
        <v>19.06.2016</v>
      </c>
      <c r="AE1235" s="20" t="str">
        <f t="shared" si="252"/>
        <v>Xaxis TV_XAXIS-XT-ROLLS-F_Juni 2016</v>
      </c>
      <c r="AF1235" s="20" t="s">
        <v>816</v>
      </c>
      <c r="AG1235" s="20" t="str">
        <f t="shared" si="253"/>
        <v>Xaxis TV</v>
      </c>
      <c r="AH1235" s="20" t="s">
        <v>420</v>
      </c>
      <c r="AI1235" s="21">
        <f t="shared" si="257"/>
        <v>30.998159132746984</v>
      </c>
      <c r="AJ1235" s="21">
        <f t="shared" si="258"/>
        <v>303.10000000000002</v>
      </c>
      <c r="AK1235" s="22">
        <f t="shared" si="259"/>
        <v>9778</v>
      </c>
      <c r="AL1235" s="20" t="s">
        <v>698</v>
      </c>
      <c r="AM1235" s="20">
        <f>$AJ1235*VLOOKUP($AL1235,Sheet2!$C$1:$D$66,2,FALSE)</f>
        <v>166.70500000000001</v>
      </c>
    </row>
    <row r="1236" spans="1:39" x14ac:dyDescent="0.25">
      <c r="A1236" s="1">
        <v>42556</v>
      </c>
      <c r="B1236" s="2">
        <v>19078</v>
      </c>
      <c r="C1236" s="3">
        <v>0</v>
      </c>
      <c r="D1236" s="4">
        <v>9</v>
      </c>
      <c r="E1236" s="5" t="s">
        <v>77</v>
      </c>
      <c r="F1236" s="6">
        <v>267.87</v>
      </c>
      <c r="G1236" s="7" t="s">
        <v>22</v>
      </c>
      <c r="H1236" s="8" t="s">
        <v>23</v>
      </c>
      <c r="I1236" s="9">
        <v>16.408999999999999</v>
      </c>
      <c r="J1236" s="6">
        <v>0</v>
      </c>
      <c r="K1236" s="6">
        <v>38.049999999999997</v>
      </c>
      <c r="L1236" s="6">
        <v>475.85</v>
      </c>
      <c r="M1236" s="6">
        <v>513.9</v>
      </c>
      <c r="N1236" s="10" t="s">
        <v>29</v>
      </c>
      <c r="O1236" s="10" t="s">
        <v>161</v>
      </c>
      <c r="P1236" s="11" t="s">
        <v>32</v>
      </c>
      <c r="Q1236" s="11" t="s">
        <v>73</v>
      </c>
      <c r="R1236" s="1">
        <v>42370</v>
      </c>
      <c r="S1236" s="1">
        <v>42593</v>
      </c>
      <c r="T1236" s="12" t="s">
        <v>25</v>
      </c>
      <c r="U1236" s="13" t="s">
        <v>251</v>
      </c>
      <c r="V1236" s="13" t="s">
        <v>142</v>
      </c>
      <c r="W1236" t="s">
        <v>190</v>
      </c>
      <c r="X1236" s="16" t="str">
        <f t="shared" si="248"/>
        <v xml:space="preserve">Mediacom (Switzerland) - CHE - Credit Suisse - 2016_EM_2016 - </v>
      </c>
      <c r="Y1236" s="17" t="s">
        <v>410</v>
      </c>
      <c r="Z1236" s="16" t="str">
        <f t="shared" si="249"/>
        <v>Mediacom (Switzerland)</v>
      </c>
      <c r="AA1236" s="16" t="str">
        <f t="shared" si="250"/>
        <v>Mediacom (Switzerland) - CHE - Credit Suisse</v>
      </c>
      <c r="AB1236" s="16" t="str">
        <f t="shared" si="251"/>
        <v>Xaxis TV_XAXIS-XT-ROLLS-I</v>
      </c>
      <c r="AC1236" s="16" t="str">
        <f>VLOOKUP($U1236,Sheet3!$A$1:$D$438,3,FALSE)</f>
        <v>30.05.2016</v>
      </c>
      <c r="AD1236" s="16" t="str">
        <f>VLOOKUP($U1236,Sheet3!$A$1:$D$438,4,FALSE)</f>
        <v>19.06.2016</v>
      </c>
      <c r="AE1236" s="20" t="str">
        <f t="shared" si="252"/>
        <v>Xaxis TV_XAXIS-XT-ROLLS-I_Juni 2016</v>
      </c>
      <c r="AF1236" s="20" t="s">
        <v>816</v>
      </c>
      <c r="AG1236" s="20" t="str">
        <f t="shared" si="253"/>
        <v>Xaxis TV</v>
      </c>
      <c r="AH1236" s="20" t="s">
        <v>420</v>
      </c>
      <c r="AI1236" s="21">
        <f t="shared" si="257"/>
        <v>28.999329636175268</v>
      </c>
      <c r="AJ1236" s="21">
        <f t="shared" si="258"/>
        <v>475.85</v>
      </c>
      <c r="AK1236" s="22">
        <f t="shared" si="259"/>
        <v>16409</v>
      </c>
      <c r="AL1236" s="20" t="s">
        <v>698</v>
      </c>
      <c r="AM1236" s="20">
        <f>$AJ1236*VLOOKUP($AL1236,Sheet2!$C$1:$D$66,2,FALSE)</f>
        <v>261.71750000000003</v>
      </c>
    </row>
    <row r="1237" spans="1:39" x14ac:dyDescent="0.25">
      <c r="A1237" s="1">
        <v>42556</v>
      </c>
      <c r="B1237" s="2">
        <v>19078</v>
      </c>
      <c r="C1237" s="3">
        <v>0</v>
      </c>
      <c r="D1237" s="4">
        <v>15</v>
      </c>
      <c r="E1237" s="5" t="s">
        <v>77</v>
      </c>
      <c r="F1237" s="6">
        <v>24.06</v>
      </c>
      <c r="G1237" s="7" t="s">
        <v>22</v>
      </c>
      <c r="H1237" s="8" t="s">
        <v>23</v>
      </c>
      <c r="I1237" s="9">
        <v>1.474</v>
      </c>
      <c r="J1237" s="6">
        <v>0</v>
      </c>
      <c r="K1237" s="6">
        <v>3.65</v>
      </c>
      <c r="L1237" s="6">
        <v>45.7</v>
      </c>
      <c r="M1237" s="6">
        <v>49.35</v>
      </c>
      <c r="N1237" s="10" t="s">
        <v>29</v>
      </c>
      <c r="O1237" s="10" t="s">
        <v>161</v>
      </c>
      <c r="P1237" s="11" t="s">
        <v>32</v>
      </c>
      <c r="Q1237" s="11" t="s">
        <v>73</v>
      </c>
      <c r="R1237" s="1">
        <v>42370</v>
      </c>
      <c r="S1237" s="1">
        <v>42593</v>
      </c>
      <c r="T1237" s="12" t="s">
        <v>25</v>
      </c>
      <c r="U1237" s="13" t="s">
        <v>251</v>
      </c>
      <c r="V1237" s="13" t="s">
        <v>142</v>
      </c>
      <c r="W1237" t="s">
        <v>190</v>
      </c>
      <c r="X1237" s="16" t="str">
        <f t="shared" si="248"/>
        <v xml:space="preserve">Mediacom (Switzerland) - CHE - Credit Suisse - 2016_EM_2016 - </v>
      </c>
      <c r="Y1237" s="17" t="s">
        <v>410</v>
      </c>
      <c r="Z1237" s="16" t="str">
        <f t="shared" si="249"/>
        <v>Mediacom (Switzerland)</v>
      </c>
      <c r="AA1237" s="16" t="str">
        <f t="shared" si="250"/>
        <v>Mediacom (Switzerland) - CHE - Credit Suisse</v>
      </c>
      <c r="AB1237" s="16" t="str">
        <f t="shared" si="251"/>
        <v>Xaxis TV_XAXIS-XT-ROLLS-I</v>
      </c>
      <c r="AC1237" s="16" t="str">
        <f>VLOOKUP($U1237,Sheet3!$A$1:$D$438,3,FALSE)</f>
        <v>30.05.2016</v>
      </c>
      <c r="AD1237" s="16" t="str">
        <f>VLOOKUP($U1237,Sheet3!$A$1:$D$438,4,FALSE)</f>
        <v>19.06.2016</v>
      </c>
      <c r="AE1237" s="20" t="str">
        <f t="shared" si="252"/>
        <v>Xaxis TV_XAXIS-XT-ROLLS-I_Juni 2016</v>
      </c>
      <c r="AF1237" s="20" t="s">
        <v>816</v>
      </c>
      <c r="AG1237" s="20" t="str">
        <f t="shared" si="253"/>
        <v>Xaxis TV</v>
      </c>
      <c r="AH1237" s="20" t="s">
        <v>420</v>
      </c>
      <c r="AI1237" s="21">
        <f t="shared" si="257"/>
        <v>31.004070556309365</v>
      </c>
      <c r="AJ1237" s="21">
        <f t="shared" si="258"/>
        <v>45.7</v>
      </c>
      <c r="AK1237" s="22">
        <f t="shared" si="259"/>
        <v>1474</v>
      </c>
      <c r="AL1237" s="20" t="s">
        <v>698</v>
      </c>
      <c r="AM1237" s="20">
        <f>$AJ1237*VLOOKUP($AL1237,Sheet2!$C$1:$D$66,2,FALSE)</f>
        <v>25.135000000000005</v>
      </c>
    </row>
    <row r="1238" spans="1:39" x14ac:dyDescent="0.25">
      <c r="A1238" s="1">
        <v>42556</v>
      </c>
      <c r="B1238" s="2">
        <v>19079</v>
      </c>
      <c r="C1238" s="3">
        <v>0</v>
      </c>
      <c r="D1238" s="4">
        <v>1</v>
      </c>
      <c r="E1238" s="5" t="s">
        <v>144</v>
      </c>
      <c r="F1238" s="6">
        <v>0</v>
      </c>
      <c r="G1238" s="7" t="s">
        <v>22</v>
      </c>
      <c r="H1238" s="8" t="s">
        <v>23</v>
      </c>
      <c r="I1238" s="9">
        <v>1</v>
      </c>
      <c r="J1238" s="6">
        <v>0</v>
      </c>
      <c r="K1238" s="6">
        <v>1111.0999999999999</v>
      </c>
      <c r="L1238" s="6">
        <v>13889</v>
      </c>
      <c r="M1238" s="6">
        <v>15000.1</v>
      </c>
      <c r="N1238" s="10" t="s">
        <v>74</v>
      </c>
      <c r="O1238" s="10" t="s">
        <v>161</v>
      </c>
      <c r="P1238" s="11" t="s">
        <v>32</v>
      </c>
      <c r="Q1238" s="11" t="s">
        <v>84</v>
      </c>
      <c r="R1238" s="1">
        <v>42370</v>
      </c>
      <c r="S1238" s="1">
        <v>42593</v>
      </c>
      <c r="T1238" s="12" t="s">
        <v>25</v>
      </c>
      <c r="U1238" s="13" t="s">
        <v>277</v>
      </c>
      <c r="V1238" s="13" t="s">
        <v>142</v>
      </c>
      <c r="W1238" t="s">
        <v>193</v>
      </c>
      <c r="X1238" s="16" t="str">
        <f t="shared" si="248"/>
        <v xml:space="preserve">Mediacom (Switzerland) - CHE - Emmi - 2016_ECL_Make_it_a_Yay_Day_-_Masthead - </v>
      </c>
      <c r="Y1238" s="17" t="s">
        <v>410</v>
      </c>
      <c r="Z1238" s="16" t="str">
        <f t="shared" si="249"/>
        <v>Mediacom (Switzerland)</v>
      </c>
      <c r="AA1238" s="16" t="str">
        <f t="shared" si="250"/>
        <v>Mediacom (Switzerland) - CHE - Emmi</v>
      </c>
      <c r="AB1238" s="16" t="str">
        <f t="shared" si="251"/>
        <v>Xaxis Masthead_XAXIS-MH-VIDEO</v>
      </c>
      <c r="AC1238" s="16" t="str">
        <f>VLOOKUP($U1238,Sheet3!$A$1:$D$438,3,FALSE)</f>
        <v>28.06.2016</v>
      </c>
      <c r="AD1238" s="16" t="str">
        <f>VLOOKUP($U1238,Sheet3!$A$1:$D$438,4,FALSE)</f>
        <v>28.06.2016</v>
      </c>
      <c r="AE1238" s="20" t="str">
        <f t="shared" si="252"/>
        <v>Xaxis Masthead_XAXIS-MH-VIDEO_Juni 2016</v>
      </c>
      <c r="AF1238" s="20" t="s">
        <v>415</v>
      </c>
      <c r="AG1238" s="20" t="str">
        <f t="shared" si="253"/>
        <v>Xaxis Masthead</v>
      </c>
      <c r="AH1238" s="20" t="s">
        <v>426</v>
      </c>
      <c r="AI1238" s="21">
        <f t="shared" ref="AI1238" si="260">(AJ1238/AK1238)</f>
        <v>13889</v>
      </c>
      <c r="AJ1238" s="21">
        <f t="shared" ref="AJ1238:AJ1239" si="261">L1238</f>
        <v>13889</v>
      </c>
      <c r="AK1238" s="22">
        <f t="shared" si="245"/>
        <v>1</v>
      </c>
      <c r="AL1238" s="20" t="s">
        <v>701</v>
      </c>
      <c r="AM1238" s="20">
        <f>$AJ1238*VLOOKUP($AL1238,Sheet2!$C$1:$D$66,2,FALSE)</f>
        <v>12412.883053763439</v>
      </c>
    </row>
    <row r="1239" spans="1:39" x14ac:dyDescent="0.25">
      <c r="A1239" s="1">
        <v>42556</v>
      </c>
      <c r="B1239" s="2">
        <v>19080</v>
      </c>
      <c r="C1239" s="3">
        <v>0</v>
      </c>
      <c r="D1239" s="4">
        <v>1</v>
      </c>
      <c r="E1239" s="5" t="s">
        <v>72</v>
      </c>
      <c r="F1239" s="6">
        <v>1520.93</v>
      </c>
      <c r="G1239" s="7" t="s">
        <v>22</v>
      </c>
      <c r="H1239" s="8" t="s">
        <v>23</v>
      </c>
      <c r="I1239" s="9">
        <v>89.968999999999994</v>
      </c>
      <c r="J1239" s="6">
        <v>0</v>
      </c>
      <c r="K1239" s="6">
        <v>266.3</v>
      </c>
      <c r="L1239" s="6">
        <v>3328.85</v>
      </c>
      <c r="M1239" s="6">
        <v>3595.15</v>
      </c>
      <c r="N1239" s="10" t="s">
        <v>74</v>
      </c>
      <c r="O1239" s="10" t="s">
        <v>161</v>
      </c>
      <c r="P1239" s="11" t="s">
        <v>32</v>
      </c>
      <c r="Q1239" s="11" t="s">
        <v>73</v>
      </c>
      <c r="R1239" s="1">
        <v>42370</v>
      </c>
      <c r="S1239" s="1">
        <v>42593</v>
      </c>
      <c r="T1239" s="12" t="s">
        <v>25</v>
      </c>
      <c r="U1239" s="13" t="s">
        <v>271</v>
      </c>
      <c r="V1239" s="13" t="s">
        <v>142</v>
      </c>
      <c r="W1239" t="s">
        <v>193</v>
      </c>
      <c r="X1239" s="16" t="str">
        <f t="shared" si="248"/>
        <v xml:space="preserve">Mediacom (Switzerland) - CHE - Emmi - 2016_Energy_Milk_High_Protein - </v>
      </c>
      <c r="Y1239" s="17" t="s">
        <v>410</v>
      </c>
      <c r="Z1239" s="16" t="str">
        <f t="shared" si="249"/>
        <v>Mediacom (Switzerland)</v>
      </c>
      <c r="AA1239" s="16" t="str">
        <f t="shared" si="250"/>
        <v>Mediacom (Switzerland) - CHE - Emmi</v>
      </c>
      <c r="AB1239" s="16" t="str">
        <f t="shared" si="251"/>
        <v>Xaxis TV_XAXIS-XT-ROLLS-D</v>
      </c>
      <c r="AC1239" s="16" t="str">
        <f>VLOOKUP($U1239,Sheet3!$A$1:$D$438,3,FALSE)</f>
        <v>14.03.2016</v>
      </c>
      <c r="AD1239" s="16" t="str">
        <f>VLOOKUP($U1239,Sheet3!$A$1:$D$438,4,FALSE)</f>
        <v>03.07.2016</v>
      </c>
      <c r="AE1239" s="20" t="str">
        <f t="shared" si="252"/>
        <v>Xaxis TV_XAXIS-XT-ROLLS-D_Juni 2016</v>
      </c>
      <c r="AF1239" s="20" t="s">
        <v>816</v>
      </c>
      <c r="AG1239" s="20" t="str">
        <f t="shared" si="253"/>
        <v>Xaxis TV</v>
      </c>
      <c r="AH1239" s="20" t="s">
        <v>420</v>
      </c>
      <c r="AI1239" s="21">
        <f t="shared" ref="AI1239" si="262">(AJ1239/AK1239)*1000</f>
        <v>36.999966655181233</v>
      </c>
      <c r="AJ1239" s="21">
        <f t="shared" si="261"/>
        <v>3328.85</v>
      </c>
      <c r="AK1239" s="22">
        <f t="shared" ref="AK1239" si="263">I1239*1000</f>
        <v>89969</v>
      </c>
      <c r="AL1239" s="20" t="s">
        <v>698</v>
      </c>
      <c r="AM1239" s="20">
        <f>$AJ1239*VLOOKUP($AL1239,Sheet2!$C$1:$D$66,2,FALSE)</f>
        <v>1830.8675000000001</v>
      </c>
    </row>
    <row r="1240" spans="1:39" x14ac:dyDescent="0.25">
      <c r="A1240" s="1">
        <v>42556</v>
      </c>
      <c r="B1240" s="2">
        <v>19081</v>
      </c>
      <c r="C1240" s="3">
        <v>0</v>
      </c>
      <c r="D1240" s="4">
        <v>1</v>
      </c>
      <c r="E1240" s="5" t="s">
        <v>72</v>
      </c>
      <c r="F1240" s="6">
        <v>1161.19</v>
      </c>
      <c r="G1240" s="7" t="s">
        <v>22</v>
      </c>
      <c r="H1240" s="8" t="s">
        <v>23</v>
      </c>
      <c r="I1240" s="9">
        <v>68.688999999999993</v>
      </c>
      <c r="J1240" s="6">
        <v>0</v>
      </c>
      <c r="K1240" s="6">
        <v>159.35</v>
      </c>
      <c r="L1240" s="6">
        <v>1992</v>
      </c>
      <c r="M1240" s="6">
        <v>2151.35</v>
      </c>
      <c r="N1240" s="10" t="s">
        <v>74</v>
      </c>
      <c r="O1240" s="10" t="s">
        <v>161</v>
      </c>
      <c r="P1240" s="11" t="s">
        <v>32</v>
      </c>
      <c r="Q1240" s="11" t="s">
        <v>73</v>
      </c>
      <c r="R1240" s="1">
        <v>42370</v>
      </c>
      <c r="S1240" s="1">
        <v>42593</v>
      </c>
      <c r="T1240" s="12" t="s">
        <v>25</v>
      </c>
      <c r="U1240" s="13" t="s">
        <v>275</v>
      </c>
      <c r="V1240" s="13" t="s">
        <v>142</v>
      </c>
      <c r="W1240" t="s">
        <v>193</v>
      </c>
      <c r="X1240" s="16" t="str">
        <f t="shared" si="248"/>
        <v xml:space="preserve">Mediacom (Switzerland) - CHE - Emmi - 2016_Jogurt_Pur__Online_Video_KW_18-24 - </v>
      </c>
      <c r="Y1240" s="17" t="s">
        <v>410</v>
      </c>
      <c r="Z1240" s="16" t="str">
        <f t="shared" si="249"/>
        <v>Mediacom (Switzerland)</v>
      </c>
      <c r="AA1240" s="16" t="str">
        <f t="shared" si="250"/>
        <v>Mediacom (Switzerland) - CHE - Emmi</v>
      </c>
      <c r="AB1240" s="16" t="str">
        <f t="shared" si="251"/>
        <v>Xaxis TV_XAXIS-XT-ROLLS-D</v>
      </c>
      <c r="AC1240" s="16" t="str">
        <f>VLOOKUP($U1240,Sheet3!$A$1:$D$438,3,FALSE)</f>
        <v>02.05.2016</v>
      </c>
      <c r="AD1240" s="16" t="str">
        <f>VLOOKUP($U1240,Sheet3!$A$1:$D$438,4,FALSE)</f>
        <v>19.06.2016</v>
      </c>
      <c r="AE1240" s="20" t="str">
        <f t="shared" si="252"/>
        <v>Xaxis TV_XAXIS-XT-ROLLS-D_Juni 2016</v>
      </c>
      <c r="AF1240" s="20" t="s">
        <v>816</v>
      </c>
      <c r="AG1240" s="20" t="str">
        <f t="shared" si="253"/>
        <v>Xaxis TV</v>
      </c>
      <c r="AH1240" s="20" t="s">
        <v>420</v>
      </c>
      <c r="AI1240" s="21">
        <f t="shared" ref="AI1240:AI1303" si="264">(AJ1240/AK1240)*1000</f>
        <v>29.000276609064041</v>
      </c>
      <c r="AJ1240" s="21">
        <f t="shared" ref="AJ1240:AJ1303" si="265">L1240</f>
        <v>1992</v>
      </c>
      <c r="AK1240" s="22">
        <f t="shared" ref="AK1240:AK1303" si="266">I1240*1000</f>
        <v>68689</v>
      </c>
      <c r="AL1240" s="20" t="s">
        <v>698</v>
      </c>
      <c r="AM1240" s="20">
        <f>$AJ1240*VLOOKUP($AL1240,Sheet2!$C$1:$D$66,2,FALSE)</f>
        <v>1095.6000000000001</v>
      </c>
    </row>
    <row r="1241" spans="1:39" x14ac:dyDescent="0.25">
      <c r="A1241" s="1">
        <v>42556</v>
      </c>
      <c r="B1241" s="2">
        <v>19081</v>
      </c>
      <c r="C1241" s="3">
        <v>0</v>
      </c>
      <c r="D1241" s="4">
        <v>2</v>
      </c>
      <c r="E1241" s="5" t="s">
        <v>76</v>
      </c>
      <c r="F1241" s="6">
        <v>354.14</v>
      </c>
      <c r="G1241" s="7" t="s">
        <v>22</v>
      </c>
      <c r="H1241" s="8" t="s">
        <v>23</v>
      </c>
      <c r="I1241" s="9">
        <v>21.890999999999998</v>
      </c>
      <c r="J1241" s="6">
        <v>0</v>
      </c>
      <c r="K1241" s="6">
        <v>50.8</v>
      </c>
      <c r="L1241" s="6">
        <v>634.85</v>
      </c>
      <c r="M1241" s="6">
        <v>685.65</v>
      </c>
      <c r="N1241" s="10" t="s">
        <v>74</v>
      </c>
      <c r="O1241" s="10" t="s">
        <v>161</v>
      </c>
      <c r="P1241" s="11" t="s">
        <v>32</v>
      </c>
      <c r="Q1241" s="11" t="s">
        <v>73</v>
      </c>
      <c r="R1241" s="1">
        <v>42370</v>
      </c>
      <c r="S1241" s="1">
        <v>42593</v>
      </c>
      <c r="T1241" s="12" t="s">
        <v>25</v>
      </c>
      <c r="U1241" s="13" t="s">
        <v>275</v>
      </c>
      <c r="V1241" s="13" t="s">
        <v>142</v>
      </c>
      <c r="W1241" t="s">
        <v>193</v>
      </c>
      <c r="X1241" s="16" t="str">
        <f t="shared" si="248"/>
        <v xml:space="preserve">Mediacom (Switzerland) - CHE - Emmi - 2016_Jogurt_Pur__Online_Video_KW_18-24 - </v>
      </c>
      <c r="Y1241" s="17" t="s">
        <v>410</v>
      </c>
      <c r="Z1241" s="16" t="str">
        <f t="shared" si="249"/>
        <v>Mediacom (Switzerland)</v>
      </c>
      <c r="AA1241" s="16" t="str">
        <f t="shared" si="250"/>
        <v>Mediacom (Switzerland) - CHE - Emmi</v>
      </c>
      <c r="AB1241" s="16" t="str">
        <f t="shared" si="251"/>
        <v>Xaxis TV_XAXIS-XT-ROLLS-F</v>
      </c>
      <c r="AC1241" s="16" t="str">
        <f>VLOOKUP($U1241,Sheet3!$A$1:$D$438,3,FALSE)</f>
        <v>02.05.2016</v>
      </c>
      <c r="AD1241" s="16" t="str">
        <f>VLOOKUP($U1241,Sheet3!$A$1:$D$438,4,FALSE)</f>
        <v>19.06.2016</v>
      </c>
      <c r="AE1241" s="20" t="str">
        <f t="shared" si="252"/>
        <v>Xaxis TV_XAXIS-XT-ROLLS-F_Juni 2016</v>
      </c>
      <c r="AF1241" s="20" t="s">
        <v>816</v>
      </c>
      <c r="AG1241" s="20" t="str">
        <f t="shared" si="253"/>
        <v>Xaxis TV</v>
      </c>
      <c r="AH1241" s="20" t="s">
        <v>420</v>
      </c>
      <c r="AI1241" s="21">
        <f t="shared" si="264"/>
        <v>29.000502489607602</v>
      </c>
      <c r="AJ1241" s="21">
        <f t="shared" si="265"/>
        <v>634.85</v>
      </c>
      <c r="AK1241" s="22">
        <f t="shared" si="266"/>
        <v>21891</v>
      </c>
      <c r="AL1241" s="20" t="s">
        <v>698</v>
      </c>
      <c r="AM1241" s="20">
        <f>$AJ1241*VLOOKUP($AL1241,Sheet2!$C$1:$D$66,2,FALSE)</f>
        <v>349.16750000000002</v>
      </c>
    </row>
    <row r="1242" spans="1:39" x14ac:dyDescent="0.25">
      <c r="A1242" s="1">
        <v>42556</v>
      </c>
      <c r="B1242" s="2">
        <v>19081</v>
      </c>
      <c r="C1242" s="3">
        <v>0</v>
      </c>
      <c r="D1242" s="4">
        <v>3</v>
      </c>
      <c r="E1242" s="5" t="s">
        <v>77</v>
      </c>
      <c r="F1242" s="6">
        <v>63.13</v>
      </c>
      <c r="G1242" s="7" t="s">
        <v>22</v>
      </c>
      <c r="H1242" s="8" t="s">
        <v>23</v>
      </c>
      <c r="I1242" s="9">
        <v>3.867</v>
      </c>
      <c r="J1242" s="6">
        <v>0</v>
      </c>
      <c r="K1242" s="6">
        <v>8.9499999999999993</v>
      </c>
      <c r="L1242" s="6">
        <v>112.15</v>
      </c>
      <c r="M1242" s="6">
        <v>121.1</v>
      </c>
      <c r="N1242" s="10" t="s">
        <v>74</v>
      </c>
      <c r="O1242" s="10" t="s">
        <v>161</v>
      </c>
      <c r="P1242" s="11" t="s">
        <v>32</v>
      </c>
      <c r="Q1242" s="11" t="s">
        <v>73</v>
      </c>
      <c r="R1242" s="1">
        <v>42370</v>
      </c>
      <c r="S1242" s="1">
        <v>42593</v>
      </c>
      <c r="T1242" s="12" t="s">
        <v>25</v>
      </c>
      <c r="U1242" s="13" t="s">
        <v>275</v>
      </c>
      <c r="V1242" s="13" t="s">
        <v>142</v>
      </c>
      <c r="W1242" t="s">
        <v>193</v>
      </c>
      <c r="X1242" s="16" t="str">
        <f t="shared" si="248"/>
        <v xml:space="preserve">Mediacom (Switzerland) - CHE - Emmi - 2016_Jogurt_Pur__Online_Video_KW_18-24 - </v>
      </c>
      <c r="Y1242" s="17" t="s">
        <v>410</v>
      </c>
      <c r="Z1242" s="16" t="str">
        <f t="shared" si="249"/>
        <v>Mediacom (Switzerland)</v>
      </c>
      <c r="AA1242" s="16" t="str">
        <f t="shared" si="250"/>
        <v>Mediacom (Switzerland) - CHE - Emmi</v>
      </c>
      <c r="AB1242" s="16" t="str">
        <f t="shared" si="251"/>
        <v>Xaxis TV_XAXIS-XT-ROLLS-I</v>
      </c>
      <c r="AC1242" s="16" t="str">
        <f>VLOOKUP($U1242,Sheet3!$A$1:$D$438,3,FALSE)</f>
        <v>02.05.2016</v>
      </c>
      <c r="AD1242" s="16" t="str">
        <f>VLOOKUP($U1242,Sheet3!$A$1:$D$438,4,FALSE)</f>
        <v>19.06.2016</v>
      </c>
      <c r="AE1242" s="20" t="str">
        <f t="shared" si="252"/>
        <v>Xaxis TV_XAXIS-XT-ROLLS-I_Juni 2016</v>
      </c>
      <c r="AF1242" s="20" t="s">
        <v>816</v>
      </c>
      <c r="AG1242" s="20" t="str">
        <f t="shared" si="253"/>
        <v>Xaxis TV</v>
      </c>
      <c r="AH1242" s="20" t="s">
        <v>420</v>
      </c>
      <c r="AI1242" s="21">
        <f t="shared" si="264"/>
        <v>29.00181018877683</v>
      </c>
      <c r="AJ1242" s="21">
        <f t="shared" si="265"/>
        <v>112.15</v>
      </c>
      <c r="AK1242" s="22">
        <f t="shared" si="266"/>
        <v>3867</v>
      </c>
      <c r="AL1242" s="20" t="s">
        <v>698</v>
      </c>
      <c r="AM1242" s="20">
        <f>$AJ1242*VLOOKUP($AL1242,Sheet2!$C$1:$D$66,2,FALSE)</f>
        <v>61.682500000000012</v>
      </c>
    </row>
    <row r="1243" spans="1:39" x14ac:dyDescent="0.25">
      <c r="A1243" s="1">
        <v>42556</v>
      </c>
      <c r="B1243" s="2">
        <v>19082</v>
      </c>
      <c r="C1243" s="3">
        <v>0</v>
      </c>
      <c r="D1243" s="4">
        <v>1</v>
      </c>
      <c r="E1243" s="5" t="s">
        <v>72</v>
      </c>
      <c r="F1243" s="6">
        <v>2014.64</v>
      </c>
      <c r="G1243" s="7" t="s">
        <v>22</v>
      </c>
      <c r="H1243" s="8" t="s">
        <v>23</v>
      </c>
      <c r="I1243" s="9">
        <v>119.17400000000001</v>
      </c>
      <c r="J1243" s="6">
        <v>0</v>
      </c>
      <c r="K1243" s="6">
        <v>276.5</v>
      </c>
      <c r="L1243" s="6">
        <v>3456.05</v>
      </c>
      <c r="M1243" s="6">
        <v>3732.55</v>
      </c>
      <c r="N1243" s="10" t="s">
        <v>74</v>
      </c>
      <c r="O1243" s="10" t="s">
        <v>161</v>
      </c>
      <c r="P1243" s="11" t="s">
        <v>32</v>
      </c>
      <c r="Q1243" s="11" t="s">
        <v>73</v>
      </c>
      <c r="R1243" s="1">
        <v>42370</v>
      </c>
      <c r="S1243" s="1">
        <v>42593</v>
      </c>
      <c r="T1243" s="12" t="s">
        <v>25</v>
      </c>
      <c r="U1243" s="13" t="s">
        <v>274</v>
      </c>
      <c r="V1243" s="13" t="s">
        <v>142</v>
      </c>
      <c r="W1243" t="s">
        <v>193</v>
      </c>
      <c r="X1243" s="16" t="str">
        <f t="shared" si="248"/>
        <v xml:space="preserve">Mediacom (Switzerland) - CHE - Emmi - 2016_ECL_Make_it_a_Yay_Day - </v>
      </c>
      <c r="Y1243" s="17" t="s">
        <v>410</v>
      </c>
      <c r="Z1243" s="16" t="str">
        <f t="shared" si="249"/>
        <v>Mediacom (Switzerland)</v>
      </c>
      <c r="AA1243" s="16" t="str">
        <f t="shared" si="250"/>
        <v>Mediacom (Switzerland) - CHE - Emmi</v>
      </c>
      <c r="AB1243" s="16" t="str">
        <f t="shared" si="251"/>
        <v>Xaxis TV_XAXIS-XT-ROLLS-D</v>
      </c>
      <c r="AC1243" s="16" t="str">
        <f>VLOOKUP($U1243,Sheet3!$A$1:$D$438,3,FALSE)</f>
        <v>18.04.2016</v>
      </c>
      <c r="AD1243" s="16" t="str">
        <f>VLOOKUP($U1243,Sheet3!$A$1:$D$438,4,FALSE)</f>
        <v>18.09.2016</v>
      </c>
      <c r="AE1243" s="20" t="str">
        <f t="shared" si="252"/>
        <v>Xaxis TV_XAXIS-XT-ROLLS-D_Juni 2016</v>
      </c>
      <c r="AF1243" s="20" t="s">
        <v>816</v>
      </c>
      <c r="AG1243" s="20" t="str">
        <f t="shared" si="253"/>
        <v>Xaxis TV</v>
      </c>
      <c r="AH1243" s="20" t="s">
        <v>420</v>
      </c>
      <c r="AI1243" s="21">
        <f t="shared" si="264"/>
        <v>29.000033564368067</v>
      </c>
      <c r="AJ1243" s="21">
        <f t="shared" si="265"/>
        <v>3456.05</v>
      </c>
      <c r="AK1243" s="22">
        <f t="shared" si="266"/>
        <v>119174</v>
      </c>
      <c r="AL1243" s="20" t="s">
        <v>698</v>
      </c>
      <c r="AM1243" s="20">
        <f>$AJ1243*VLOOKUP($AL1243,Sheet2!$C$1:$D$66,2,FALSE)</f>
        <v>1900.8275000000003</v>
      </c>
    </row>
    <row r="1244" spans="1:39" x14ac:dyDescent="0.25">
      <c r="A1244" s="1">
        <v>42556</v>
      </c>
      <c r="B1244" s="2">
        <v>19082</v>
      </c>
      <c r="C1244" s="3">
        <v>0</v>
      </c>
      <c r="D1244" s="4">
        <v>2</v>
      </c>
      <c r="E1244" s="5" t="s">
        <v>76</v>
      </c>
      <c r="F1244" s="6">
        <v>865.1</v>
      </c>
      <c r="G1244" s="7" t="s">
        <v>22</v>
      </c>
      <c r="H1244" s="8" t="s">
        <v>23</v>
      </c>
      <c r="I1244" s="9">
        <v>53.475999999999999</v>
      </c>
      <c r="J1244" s="6">
        <v>0</v>
      </c>
      <c r="K1244" s="6">
        <v>124.05</v>
      </c>
      <c r="L1244" s="6">
        <v>1550.8</v>
      </c>
      <c r="M1244" s="6">
        <v>1674.85</v>
      </c>
      <c r="N1244" s="10" t="s">
        <v>74</v>
      </c>
      <c r="O1244" s="10" t="s">
        <v>161</v>
      </c>
      <c r="P1244" s="11" t="s">
        <v>32</v>
      </c>
      <c r="Q1244" s="11" t="s">
        <v>73</v>
      </c>
      <c r="R1244" s="1">
        <v>42370</v>
      </c>
      <c r="S1244" s="1">
        <v>42593</v>
      </c>
      <c r="T1244" s="12" t="s">
        <v>25</v>
      </c>
      <c r="U1244" s="13" t="s">
        <v>274</v>
      </c>
      <c r="V1244" s="13" t="s">
        <v>142</v>
      </c>
      <c r="W1244" t="s">
        <v>193</v>
      </c>
      <c r="X1244" s="16" t="str">
        <f t="shared" si="248"/>
        <v xml:space="preserve">Mediacom (Switzerland) - CHE - Emmi - 2016_ECL_Make_it_a_Yay_Day - </v>
      </c>
      <c r="Y1244" s="17" t="s">
        <v>410</v>
      </c>
      <c r="Z1244" s="16" t="str">
        <f t="shared" si="249"/>
        <v>Mediacom (Switzerland)</v>
      </c>
      <c r="AA1244" s="16" t="str">
        <f t="shared" si="250"/>
        <v>Mediacom (Switzerland) - CHE - Emmi</v>
      </c>
      <c r="AB1244" s="16" t="str">
        <f t="shared" si="251"/>
        <v>Xaxis TV_XAXIS-XT-ROLLS-F</v>
      </c>
      <c r="AC1244" s="16" t="str">
        <f>VLOOKUP($U1244,Sheet3!$A$1:$D$438,3,FALSE)</f>
        <v>18.04.2016</v>
      </c>
      <c r="AD1244" s="16" t="str">
        <f>VLOOKUP($U1244,Sheet3!$A$1:$D$438,4,FALSE)</f>
        <v>18.09.2016</v>
      </c>
      <c r="AE1244" s="20" t="str">
        <f t="shared" si="252"/>
        <v>Xaxis TV_XAXIS-XT-ROLLS-F_Juni 2016</v>
      </c>
      <c r="AF1244" s="20" t="s">
        <v>816</v>
      </c>
      <c r="AG1244" s="20" t="str">
        <f t="shared" si="253"/>
        <v>Xaxis TV</v>
      </c>
      <c r="AH1244" s="20" t="s">
        <v>420</v>
      </c>
      <c r="AI1244" s="21">
        <f t="shared" si="264"/>
        <v>28.999925200089759</v>
      </c>
      <c r="AJ1244" s="21">
        <f t="shared" si="265"/>
        <v>1550.8</v>
      </c>
      <c r="AK1244" s="22">
        <f t="shared" si="266"/>
        <v>53476</v>
      </c>
      <c r="AL1244" s="20" t="s">
        <v>698</v>
      </c>
      <c r="AM1244" s="20">
        <f>$AJ1244*VLOOKUP($AL1244,Sheet2!$C$1:$D$66,2,FALSE)</f>
        <v>852.94</v>
      </c>
    </row>
    <row r="1245" spans="1:39" x14ac:dyDescent="0.25">
      <c r="A1245" s="1">
        <v>42556</v>
      </c>
      <c r="B1245" s="2">
        <v>19082</v>
      </c>
      <c r="C1245" s="3">
        <v>0</v>
      </c>
      <c r="D1245" s="4">
        <v>3</v>
      </c>
      <c r="E1245" s="5" t="s">
        <v>77</v>
      </c>
      <c r="F1245" s="6">
        <v>171.9</v>
      </c>
      <c r="G1245" s="7" t="s">
        <v>22</v>
      </c>
      <c r="H1245" s="8" t="s">
        <v>23</v>
      </c>
      <c r="I1245" s="9">
        <v>10.53</v>
      </c>
      <c r="J1245" s="6">
        <v>0</v>
      </c>
      <c r="K1245" s="6">
        <v>24.45</v>
      </c>
      <c r="L1245" s="6">
        <v>305.35000000000002</v>
      </c>
      <c r="M1245" s="6">
        <v>329.8</v>
      </c>
      <c r="N1245" s="10" t="s">
        <v>74</v>
      </c>
      <c r="O1245" s="10" t="s">
        <v>161</v>
      </c>
      <c r="P1245" s="11" t="s">
        <v>32</v>
      </c>
      <c r="Q1245" s="11" t="s">
        <v>73</v>
      </c>
      <c r="R1245" s="1">
        <v>42370</v>
      </c>
      <c r="S1245" s="1">
        <v>42593</v>
      </c>
      <c r="T1245" s="12" t="s">
        <v>25</v>
      </c>
      <c r="U1245" s="13" t="s">
        <v>274</v>
      </c>
      <c r="V1245" s="13" t="s">
        <v>142</v>
      </c>
      <c r="W1245" t="s">
        <v>193</v>
      </c>
      <c r="X1245" s="16" t="str">
        <f t="shared" si="248"/>
        <v xml:space="preserve">Mediacom (Switzerland) - CHE - Emmi - 2016_ECL_Make_it_a_Yay_Day - </v>
      </c>
      <c r="Y1245" s="17" t="s">
        <v>410</v>
      </c>
      <c r="Z1245" s="16" t="str">
        <f t="shared" si="249"/>
        <v>Mediacom (Switzerland)</v>
      </c>
      <c r="AA1245" s="16" t="str">
        <f t="shared" si="250"/>
        <v>Mediacom (Switzerland) - CHE - Emmi</v>
      </c>
      <c r="AB1245" s="16" t="str">
        <f t="shared" si="251"/>
        <v>Xaxis TV_XAXIS-XT-ROLLS-I</v>
      </c>
      <c r="AC1245" s="16" t="str">
        <f>VLOOKUP($U1245,Sheet3!$A$1:$D$438,3,FALSE)</f>
        <v>18.04.2016</v>
      </c>
      <c r="AD1245" s="16" t="str">
        <f>VLOOKUP($U1245,Sheet3!$A$1:$D$438,4,FALSE)</f>
        <v>18.09.2016</v>
      </c>
      <c r="AE1245" s="20" t="str">
        <f t="shared" si="252"/>
        <v>Xaxis TV_XAXIS-XT-ROLLS-I_Juni 2016</v>
      </c>
      <c r="AF1245" s="20" t="s">
        <v>816</v>
      </c>
      <c r="AG1245" s="20" t="str">
        <f t="shared" si="253"/>
        <v>Xaxis TV</v>
      </c>
      <c r="AH1245" s="20" t="s">
        <v>420</v>
      </c>
      <c r="AI1245" s="21">
        <f t="shared" si="264"/>
        <v>28.998100664767335</v>
      </c>
      <c r="AJ1245" s="21">
        <f t="shared" si="265"/>
        <v>305.35000000000002</v>
      </c>
      <c r="AK1245" s="22">
        <f t="shared" si="266"/>
        <v>10530</v>
      </c>
      <c r="AL1245" s="20" t="s">
        <v>698</v>
      </c>
      <c r="AM1245" s="20">
        <f>$AJ1245*VLOOKUP($AL1245,Sheet2!$C$1:$D$66,2,FALSE)</f>
        <v>167.94250000000002</v>
      </c>
    </row>
    <row r="1246" spans="1:39" x14ac:dyDescent="0.25">
      <c r="A1246" s="1">
        <v>42556</v>
      </c>
      <c r="B1246" s="2">
        <v>19083</v>
      </c>
      <c r="C1246" s="3">
        <v>0</v>
      </c>
      <c r="D1246" s="4">
        <v>1</v>
      </c>
      <c r="E1246" s="5" t="s">
        <v>72</v>
      </c>
      <c r="F1246" s="6">
        <v>1485.63</v>
      </c>
      <c r="G1246" s="7" t="s">
        <v>22</v>
      </c>
      <c r="H1246" s="8" t="s">
        <v>23</v>
      </c>
      <c r="I1246" s="9">
        <v>87.881</v>
      </c>
      <c r="J1246" s="6">
        <v>0</v>
      </c>
      <c r="K1246" s="6">
        <v>203.9</v>
      </c>
      <c r="L1246" s="6">
        <v>2548.5500000000002</v>
      </c>
      <c r="M1246" s="6">
        <v>2752.45</v>
      </c>
      <c r="N1246" s="10" t="s">
        <v>74</v>
      </c>
      <c r="O1246" s="10" t="s">
        <v>161</v>
      </c>
      <c r="P1246" s="11" t="s">
        <v>32</v>
      </c>
      <c r="Q1246" s="11" t="s">
        <v>73</v>
      </c>
      <c r="R1246" s="1">
        <v>42370</v>
      </c>
      <c r="S1246" s="1">
        <v>42593</v>
      </c>
      <c r="T1246" s="12" t="s">
        <v>25</v>
      </c>
      <c r="U1246" s="13" t="s">
        <v>278</v>
      </c>
      <c r="V1246" s="13" t="s">
        <v>142</v>
      </c>
      <c r="W1246" t="s">
        <v>193</v>
      </c>
      <c r="X1246" s="16" t="str">
        <f t="shared" si="248"/>
        <v xml:space="preserve">Mediacom (Switzerland) - CHE - Emmi - 2016_YoQua_Range_Online_Video_KW_25-28 - </v>
      </c>
      <c r="Y1246" s="17" t="s">
        <v>410</v>
      </c>
      <c r="Z1246" s="16" t="str">
        <f t="shared" si="249"/>
        <v>Mediacom (Switzerland)</v>
      </c>
      <c r="AA1246" s="16" t="str">
        <f t="shared" si="250"/>
        <v>Mediacom (Switzerland) - CHE - Emmi</v>
      </c>
      <c r="AB1246" s="16" t="str">
        <f t="shared" si="251"/>
        <v>Xaxis TV_XAXIS-XT-ROLLS-D</v>
      </c>
      <c r="AC1246" s="16" t="str">
        <f>VLOOKUP($U1246,Sheet3!$A$1:$D$438,3,FALSE)</f>
        <v>20.06.2016</v>
      </c>
      <c r="AD1246" s="16" t="str">
        <f>VLOOKUP($U1246,Sheet3!$A$1:$D$438,4,FALSE)</f>
        <v>17.07.2016</v>
      </c>
      <c r="AE1246" s="20" t="str">
        <f t="shared" si="252"/>
        <v>Xaxis TV_XAXIS-XT-ROLLS-D_Juni 2016</v>
      </c>
      <c r="AF1246" s="20" t="s">
        <v>816</v>
      </c>
      <c r="AG1246" s="20" t="str">
        <f t="shared" si="253"/>
        <v>Xaxis TV</v>
      </c>
      <c r="AH1246" s="20" t="s">
        <v>420</v>
      </c>
      <c r="AI1246" s="21">
        <f t="shared" si="264"/>
        <v>29.00001137902391</v>
      </c>
      <c r="AJ1246" s="21">
        <f t="shared" si="265"/>
        <v>2548.5500000000002</v>
      </c>
      <c r="AK1246" s="22">
        <f t="shared" si="266"/>
        <v>87881</v>
      </c>
      <c r="AL1246" s="20" t="s">
        <v>698</v>
      </c>
      <c r="AM1246" s="20">
        <f>$AJ1246*VLOOKUP($AL1246,Sheet2!$C$1:$D$66,2,FALSE)</f>
        <v>1401.7025000000001</v>
      </c>
    </row>
    <row r="1247" spans="1:39" x14ac:dyDescent="0.25">
      <c r="A1247" s="1">
        <v>42556</v>
      </c>
      <c r="B1247" s="2">
        <v>19083</v>
      </c>
      <c r="C1247" s="3">
        <v>0</v>
      </c>
      <c r="D1247" s="4">
        <v>2</v>
      </c>
      <c r="E1247" s="5" t="s">
        <v>76</v>
      </c>
      <c r="F1247" s="6">
        <v>69.03</v>
      </c>
      <c r="G1247" s="7" t="s">
        <v>22</v>
      </c>
      <c r="H1247" s="8" t="s">
        <v>23</v>
      </c>
      <c r="I1247" s="9">
        <v>4.2670000000000003</v>
      </c>
      <c r="J1247" s="6">
        <v>0</v>
      </c>
      <c r="K1247" s="6">
        <v>9.9</v>
      </c>
      <c r="L1247" s="6">
        <v>123.75</v>
      </c>
      <c r="M1247" s="6">
        <v>133.65</v>
      </c>
      <c r="N1247" s="10" t="s">
        <v>74</v>
      </c>
      <c r="O1247" s="10" t="s">
        <v>161</v>
      </c>
      <c r="P1247" s="11" t="s">
        <v>32</v>
      </c>
      <c r="Q1247" s="11" t="s">
        <v>73</v>
      </c>
      <c r="R1247" s="1">
        <v>42370</v>
      </c>
      <c r="S1247" s="1">
        <v>42593</v>
      </c>
      <c r="T1247" s="12" t="s">
        <v>25</v>
      </c>
      <c r="U1247" s="13" t="s">
        <v>278</v>
      </c>
      <c r="V1247" s="13" t="s">
        <v>142</v>
      </c>
      <c r="W1247" t="s">
        <v>193</v>
      </c>
      <c r="X1247" s="16" t="str">
        <f t="shared" si="248"/>
        <v xml:space="preserve">Mediacom (Switzerland) - CHE - Emmi - 2016_YoQua_Range_Online_Video_KW_25-28 - </v>
      </c>
      <c r="Y1247" s="17" t="s">
        <v>410</v>
      </c>
      <c r="Z1247" s="16" t="str">
        <f t="shared" si="249"/>
        <v>Mediacom (Switzerland)</v>
      </c>
      <c r="AA1247" s="16" t="str">
        <f t="shared" si="250"/>
        <v>Mediacom (Switzerland) - CHE - Emmi</v>
      </c>
      <c r="AB1247" s="16" t="str">
        <f t="shared" si="251"/>
        <v>Xaxis TV_XAXIS-XT-ROLLS-F</v>
      </c>
      <c r="AC1247" s="16" t="str">
        <f>VLOOKUP($U1247,Sheet3!$A$1:$D$438,3,FALSE)</f>
        <v>20.06.2016</v>
      </c>
      <c r="AD1247" s="16" t="str">
        <f>VLOOKUP($U1247,Sheet3!$A$1:$D$438,4,FALSE)</f>
        <v>17.07.2016</v>
      </c>
      <c r="AE1247" s="20" t="str">
        <f t="shared" si="252"/>
        <v>Xaxis TV_XAXIS-XT-ROLLS-F_Juni 2016</v>
      </c>
      <c r="AF1247" s="20" t="s">
        <v>816</v>
      </c>
      <c r="AG1247" s="20" t="str">
        <f t="shared" si="253"/>
        <v>Xaxis TV</v>
      </c>
      <c r="AH1247" s="20" t="s">
        <v>420</v>
      </c>
      <c r="AI1247" s="21">
        <f t="shared" si="264"/>
        <v>29.001640496836185</v>
      </c>
      <c r="AJ1247" s="21">
        <f t="shared" si="265"/>
        <v>123.75</v>
      </c>
      <c r="AK1247" s="22">
        <f t="shared" si="266"/>
        <v>4267</v>
      </c>
      <c r="AL1247" s="20" t="s">
        <v>698</v>
      </c>
      <c r="AM1247" s="20">
        <f>$AJ1247*VLOOKUP($AL1247,Sheet2!$C$1:$D$66,2,FALSE)</f>
        <v>68.0625</v>
      </c>
    </row>
    <row r="1248" spans="1:39" x14ac:dyDescent="0.25">
      <c r="A1248" s="1">
        <v>42556</v>
      </c>
      <c r="B1248" s="2">
        <v>19083</v>
      </c>
      <c r="C1248" s="3">
        <v>0</v>
      </c>
      <c r="D1248" s="4">
        <v>3</v>
      </c>
      <c r="E1248" s="5" t="s">
        <v>77</v>
      </c>
      <c r="F1248" s="6">
        <v>96.82</v>
      </c>
      <c r="G1248" s="7" t="s">
        <v>22</v>
      </c>
      <c r="H1248" s="8" t="s">
        <v>23</v>
      </c>
      <c r="I1248" s="9">
        <v>5.931</v>
      </c>
      <c r="J1248" s="6">
        <v>0</v>
      </c>
      <c r="K1248" s="6">
        <v>13.75</v>
      </c>
      <c r="L1248" s="6">
        <v>172</v>
      </c>
      <c r="M1248" s="6">
        <v>185.75</v>
      </c>
      <c r="N1248" s="10" t="s">
        <v>74</v>
      </c>
      <c r="O1248" s="10" t="s">
        <v>161</v>
      </c>
      <c r="P1248" s="11" t="s">
        <v>32</v>
      </c>
      <c r="Q1248" s="11" t="s">
        <v>73</v>
      </c>
      <c r="R1248" s="1">
        <v>42370</v>
      </c>
      <c r="S1248" s="1">
        <v>42593</v>
      </c>
      <c r="T1248" s="12" t="s">
        <v>25</v>
      </c>
      <c r="U1248" s="13" t="s">
        <v>278</v>
      </c>
      <c r="V1248" s="13" t="s">
        <v>142</v>
      </c>
      <c r="W1248" t="s">
        <v>193</v>
      </c>
      <c r="X1248" s="16" t="str">
        <f t="shared" si="248"/>
        <v xml:space="preserve">Mediacom (Switzerland) - CHE - Emmi - 2016_YoQua_Range_Online_Video_KW_25-28 - </v>
      </c>
      <c r="Y1248" s="17" t="s">
        <v>410</v>
      </c>
      <c r="Z1248" s="16" t="str">
        <f t="shared" si="249"/>
        <v>Mediacom (Switzerland)</v>
      </c>
      <c r="AA1248" s="16" t="str">
        <f t="shared" si="250"/>
        <v>Mediacom (Switzerland) - CHE - Emmi</v>
      </c>
      <c r="AB1248" s="16" t="str">
        <f t="shared" si="251"/>
        <v>Xaxis TV_XAXIS-XT-ROLLS-I</v>
      </c>
      <c r="AC1248" s="16" t="str">
        <f>VLOOKUP($U1248,Sheet3!$A$1:$D$438,3,FALSE)</f>
        <v>20.06.2016</v>
      </c>
      <c r="AD1248" s="16" t="str">
        <f>VLOOKUP($U1248,Sheet3!$A$1:$D$438,4,FALSE)</f>
        <v>17.07.2016</v>
      </c>
      <c r="AE1248" s="20" t="str">
        <f t="shared" si="252"/>
        <v>Xaxis TV_XAXIS-XT-ROLLS-I_Juni 2016</v>
      </c>
      <c r="AF1248" s="20" t="s">
        <v>816</v>
      </c>
      <c r="AG1248" s="20" t="str">
        <f t="shared" si="253"/>
        <v>Xaxis TV</v>
      </c>
      <c r="AH1248" s="20" t="s">
        <v>420</v>
      </c>
      <c r="AI1248" s="21">
        <f t="shared" si="264"/>
        <v>29.000168605631426</v>
      </c>
      <c r="AJ1248" s="21">
        <f t="shared" si="265"/>
        <v>172</v>
      </c>
      <c r="AK1248" s="22">
        <f t="shared" si="266"/>
        <v>5931</v>
      </c>
      <c r="AL1248" s="20" t="s">
        <v>698</v>
      </c>
      <c r="AM1248" s="20">
        <f>$AJ1248*VLOOKUP($AL1248,Sheet2!$C$1:$D$66,2,FALSE)</f>
        <v>94.600000000000009</v>
      </c>
    </row>
    <row r="1249" spans="1:39" x14ac:dyDescent="0.25">
      <c r="A1249" s="1">
        <v>42556</v>
      </c>
      <c r="B1249" s="2">
        <v>19084</v>
      </c>
      <c r="C1249" s="3">
        <v>0</v>
      </c>
      <c r="D1249" s="4">
        <v>1</v>
      </c>
      <c r="E1249" s="5" t="s">
        <v>72</v>
      </c>
      <c r="F1249" s="6">
        <v>3552.52</v>
      </c>
      <c r="G1249" s="7" t="s">
        <v>22</v>
      </c>
      <c r="H1249" s="8" t="s">
        <v>23</v>
      </c>
      <c r="I1249" s="9">
        <v>210.14599999999999</v>
      </c>
      <c r="J1249" s="6">
        <v>0</v>
      </c>
      <c r="K1249" s="6">
        <v>554.79999999999995</v>
      </c>
      <c r="L1249" s="6">
        <v>6934.8</v>
      </c>
      <c r="M1249" s="6">
        <v>7489.6</v>
      </c>
      <c r="N1249" s="10" t="s">
        <v>146</v>
      </c>
      <c r="O1249" s="10" t="s">
        <v>161</v>
      </c>
      <c r="P1249" s="11" t="s">
        <v>32</v>
      </c>
      <c r="Q1249" s="11" t="s">
        <v>73</v>
      </c>
      <c r="R1249" s="1">
        <v>42370</v>
      </c>
      <c r="S1249" s="1">
        <v>42593</v>
      </c>
      <c r="T1249" s="12" t="s">
        <v>25</v>
      </c>
      <c r="U1249" s="13" t="s">
        <v>281</v>
      </c>
      <c r="V1249" s="13" t="s">
        <v>142</v>
      </c>
      <c r="W1249" t="s">
        <v>194</v>
      </c>
      <c r="X1249" s="16" t="str">
        <f t="shared" si="248"/>
        <v xml:space="preserve">Mediacom (Switzerland) - CHE - GSK - 2016_Voltaren_Tripple_Effekt - </v>
      </c>
      <c r="Y1249" s="17" t="s">
        <v>410</v>
      </c>
      <c r="Z1249" s="16" t="str">
        <f t="shared" si="249"/>
        <v>Mediacom (Switzerland)</v>
      </c>
      <c r="AA1249" s="16" t="str">
        <f t="shared" si="250"/>
        <v>Mediacom (Switzerland) - CHE - GSK</v>
      </c>
      <c r="AB1249" s="16" t="str">
        <f t="shared" si="251"/>
        <v>Xaxis TV_XAXIS-XT-ROLLS-D</v>
      </c>
      <c r="AC1249" s="16" t="str">
        <f>VLOOKUP($U1249,Sheet3!$A$1:$D$438,3,FALSE)</f>
        <v>13.06.2016</v>
      </c>
      <c r="AD1249" s="16" t="str">
        <f>VLOOKUP($U1249,Sheet3!$A$1:$D$438,4,FALSE)</f>
        <v>17.07.2016</v>
      </c>
      <c r="AE1249" s="20" t="str">
        <f t="shared" si="252"/>
        <v>Xaxis TV_XAXIS-XT-ROLLS-D_Juni 2016</v>
      </c>
      <c r="AF1249" s="20" t="s">
        <v>816</v>
      </c>
      <c r="AG1249" s="20" t="str">
        <f t="shared" si="253"/>
        <v>Xaxis TV</v>
      </c>
      <c r="AH1249" s="20" t="s">
        <v>420</v>
      </c>
      <c r="AI1249" s="21">
        <f t="shared" si="264"/>
        <v>32.999914345264727</v>
      </c>
      <c r="AJ1249" s="21">
        <f t="shared" si="265"/>
        <v>6934.8</v>
      </c>
      <c r="AK1249" s="22">
        <f t="shared" si="266"/>
        <v>210146</v>
      </c>
      <c r="AL1249" s="20" t="s">
        <v>698</v>
      </c>
      <c r="AM1249" s="20">
        <f>$AJ1249*VLOOKUP($AL1249,Sheet2!$C$1:$D$66,2,FALSE)</f>
        <v>3814.1400000000003</v>
      </c>
    </row>
    <row r="1250" spans="1:39" x14ac:dyDescent="0.25">
      <c r="A1250" s="1">
        <v>42556</v>
      </c>
      <c r="B1250" s="2">
        <v>19084</v>
      </c>
      <c r="C1250" s="3">
        <v>0</v>
      </c>
      <c r="D1250" s="4">
        <v>3</v>
      </c>
      <c r="E1250" s="5" t="s">
        <v>72</v>
      </c>
      <c r="F1250" s="6">
        <v>1346.97</v>
      </c>
      <c r="G1250" s="7" t="s">
        <v>22</v>
      </c>
      <c r="H1250" s="8" t="s">
        <v>23</v>
      </c>
      <c r="I1250" s="9">
        <v>79.679000000000002</v>
      </c>
      <c r="J1250" s="6">
        <v>0</v>
      </c>
      <c r="K1250" s="6">
        <v>210.35</v>
      </c>
      <c r="L1250" s="6">
        <v>2629.4</v>
      </c>
      <c r="M1250" s="6">
        <v>2839.75</v>
      </c>
      <c r="N1250" s="10" t="s">
        <v>146</v>
      </c>
      <c r="O1250" s="10" t="s">
        <v>161</v>
      </c>
      <c r="P1250" s="11" t="s">
        <v>32</v>
      </c>
      <c r="Q1250" s="11" t="s">
        <v>73</v>
      </c>
      <c r="R1250" s="1">
        <v>42370</v>
      </c>
      <c r="S1250" s="1">
        <v>42593</v>
      </c>
      <c r="T1250" s="12" t="s">
        <v>25</v>
      </c>
      <c r="U1250" s="13" t="s">
        <v>281</v>
      </c>
      <c r="V1250" s="13" t="s">
        <v>142</v>
      </c>
      <c r="W1250" t="s">
        <v>194</v>
      </c>
      <c r="X1250" s="16" t="str">
        <f t="shared" si="248"/>
        <v xml:space="preserve">Mediacom (Switzerland) - CHE - GSK - 2016_Voltaren_Tripple_Effekt - </v>
      </c>
      <c r="Y1250" s="17" t="s">
        <v>410</v>
      </c>
      <c r="Z1250" s="16" t="str">
        <f t="shared" si="249"/>
        <v>Mediacom (Switzerland)</v>
      </c>
      <c r="AA1250" s="16" t="str">
        <f t="shared" si="250"/>
        <v>Mediacom (Switzerland) - CHE - GSK</v>
      </c>
      <c r="AB1250" s="16" t="str">
        <f t="shared" si="251"/>
        <v>Xaxis TV_XAXIS-XT-ROLLS-D</v>
      </c>
      <c r="AC1250" s="16" t="str">
        <f>VLOOKUP($U1250,Sheet3!$A$1:$D$438,3,FALSE)</f>
        <v>13.06.2016</v>
      </c>
      <c r="AD1250" s="16" t="str">
        <f>VLOOKUP($U1250,Sheet3!$A$1:$D$438,4,FALSE)</f>
        <v>17.07.2016</v>
      </c>
      <c r="AE1250" s="20" t="str">
        <f t="shared" si="252"/>
        <v>Xaxis TV_XAXIS-XT-ROLLS-D_Juni 2016</v>
      </c>
      <c r="AF1250" s="20" t="s">
        <v>816</v>
      </c>
      <c r="AG1250" s="20" t="str">
        <f t="shared" si="253"/>
        <v>Xaxis TV</v>
      </c>
      <c r="AH1250" s="20" t="s">
        <v>420</v>
      </c>
      <c r="AI1250" s="21">
        <f t="shared" si="264"/>
        <v>32.999912147491813</v>
      </c>
      <c r="AJ1250" s="21">
        <f t="shared" si="265"/>
        <v>2629.4</v>
      </c>
      <c r="AK1250" s="22">
        <f t="shared" si="266"/>
        <v>79679</v>
      </c>
      <c r="AL1250" s="20" t="s">
        <v>698</v>
      </c>
      <c r="AM1250" s="20">
        <f>$AJ1250*VLOOKUP($AL1250,Sheet2!$C$1:$D$66,2,FALSE)</f>
        <v>1446.17</v>
      </c>
    </row>
    <row r="1251" spans="1:39" x14ac:dyDescent="0.25">
      <c r="A1251" s="1">
        <v>42556</v>
      </c>
      <c r="B1251" s="2">
        <v>19084</v>
      </c>
      <c r="C1251" s="3">
        <v>0</v>
      </c>
      <c r="D1251" s="4">
        <v>2</v>
      </c>
      <c r="E1251" s="5" t="s">
        <v>76</v>
      </c>
      <c r="F1251" s="6">
        <v>787.66</v>
      </c>
      <c r="G1251" s="7" t="s">
        <v>22</v>
      </c>
      <c r="H1251" s="8" t="s">
        <v>23</v>
      </c>
      <c r="I1251" s="9">
        <v>48.689</v>
      </c>
      <c r="J1251" s="6">
        <v>0</v>
      </c>
      <c r="K1251" s="6">
        <v>128.55000000000001</v>
      </c>
      <c r="L1251" s="6">
        <v>1606.75</v>
      </c>
      <c r="M1251" s="6">
        <v>1735.3</v>
      </c>
      <c r="N1251" s="10" t="s">
        <v>146</v>
      </c>
      <c r="O1251" s="10" t="s">
        <v>161</v>
      </c>
      <c r="P1251" s="11" t="s">
        <v>32</v>
      </c>
      <c r="Q1251" s="11" t="s">
        <v>73</v>
      </c>
      <c r="R1251" s="1">
        <v>42370</v>
      </c>
      <c r="S1251" s="1">
        <v>42593</v>
      </c>
      <c r="T1251" s="12" t="s">
        <v>25</v>
      </c>
      <c r="U1251" s="13" t="s">
        <v>281</v>
      </c>
      <c r="V1251" s="13" t="s">
        <v>142</v>
      </c>
      <c r="W1251" t="s">
        <v>194</v>
      </c>
      <c r="X1251" s="16" t="str">
        <f t="shared" si="248"/>
        <v xml:space="preserve">Mediacom (Switzerland) - CHE - GSK - 2016_Voltaren_Tripple_Effekt - </v>
      </c>
      <c r="Y1251" s="17" t="s">
        <v>410</v>
      </c>
      <c r="Z1251" s="16" t="str">
        <f t="shared" si="249"/>
        <v>Mediacom (Switzerland)</v>
      </c>
      <c r="AA1251" s="16" t="str">
        <f t="shared" si="250"/>
        <v>Mediacom (Switzerland) - CHE - GSK</v>
      </c>
      <c r="AB1251" s="16" t="str">
        <f t="shared" si="251"/>
        <v>Xaxis TV_XAXIS-XT-ROLLS-F</v>
      </c>
      <c r="AC1251" s="16" t="str">
        <f>VLOOKUP($U1251,Sheet3!$A$1:$D$438,3,FALSE)</f>
        <v>13.06.2016</v>
      </c>
      <c r="AD1251" s="16" t="str">
        <f>VLOOKUP($U1251,Sheet3!$A$1:$D$438,4,FALSE)</f>
        <v>17.07.2016</v>
      </c>
      <c r="AE1251" s="20" t="str">
        <f t="shared" si="252"/>
        <v>Xaxis TV_XAXIS-XT-ROLLS-F_Juni 2016</v>
      </c>
      <c r="AF1251" s="20" t="s">
        <v>816</v>
      </c>
      <c r="AG1251" s="20" t="str">
        <f t="shared" si="253"/>
        <v>Xaxis TV</v>
      </c>
      <c r="AH1251" s="20" t="s">
        <v>420</v>
      </c>
      <c r="AI1251" s="21">
        <f t="shared" si="264"/>
        <v>33.000267000759926</v>
      </c>
      <c r="AJ1251" s="21">
        <f t="shared" si="265"/>
        <v>1606.75</v>
      </c>
      <c r="AK1251" s="22">
        <f t="shared" si="266"/>
        <v>48689</v>
      </c>
      <c r="AL1251" s="20" t="s">
        <v>698</v>
      </c>
      <c r="AM1251" s="20">
        <f>$AJ1251*VLOOKUP($AL1251,Sheet2!$C$1:$D$66,2,FALSE)</f>
        <v>883.71250000000009</v>
      </c>
    </row>
    <row r="1252" spans="1:39" x14ac:dyDescent="0.25">
      <c r="A1252" s="1">
        <v>42556</v>
      </c>
      <c r="B1252" s="2">
        <v>19084</v>
      </c>
      <c r="C1252" s="3">
        <v>0</v>
      </c>
      <c r="D1252" s="4">
        <v>4</v>
      </c>
      <c r="E1252" s="5" t="s">
        <v>76</v>
      </c>
      <c r="F1252" s="6">
        <v>456.38</v>
      </c>
      <c r="G1252" s="7" t="s">
        <v>22</v>
      </c>
      <c r="H1252" s="8" t="s">
        <v>23</v>
      </c>
      <c r="I1252" s="9">
        <v>28.210999999999999</v>
      </c>
      <c r="J1252" s="6">
        <v>0</v>
      </c>
      <c r="K1252" s="6">
        <v>74.5</v>
      </c>
      <c r="L1252" s="6">
        <v>930.95</v>
      </c>
      <c r="M1252" s="6">
        <v>1005.45</v>
      </c>
      <c r="N1252" s="10" t="s">
        <v>146</v>
      </c>
      <c r="O1252" s="10" t="s">
        <v>161</v>
      </c>
      <c r="P1252" s="11" t="s">
        <v>32</v>
      </c>
      <c r="Q1252" s="11" t="s">
        <v>73</v>
      </c>
      <c r="R1252" s="1">
        <v>42370</v>
      </c>
      <c r="S1252" s="1">
        <v>42593</v>
      </c>
      <c r="T1252" s="12" t="s">
        <v>25</v>
      </c>
      <c r="U1252" s="13" t="s">
        <v>281</v>
      </c>
      <c r="V1252" s="13" t="s">
        <v>142</v>
      </c>
      <c r="W1252" t="s">
        <v>194</v>
      </c>
      <c r="X1252" s="16" t="str">
        <f t="shared" si="248"/>
        <v xml:space="preserve">Mediacom (Switzerland) - CHE - GSK - 2016_Voltaren_Tripple_Effekt - </v>
      </c>
      <c r="Y1252" s="17" t="s">
        <v>410</v>
      </c>
      <c r="Z1252" s="16" t="str">
        <f t="shared" si="249"/>
        <v>Mediacom (Switzerland)</v>
      </c>
      <c r="AA1252" s="16" t="str">
        <f t="shared" si="250"/>
        <v>Mediacom (Switzerland) - CHE - GSK</v>
      </c>
      <c r="AB1252" s="16" t="str">
        <f t="shared" si="251"/>
        <v>Xaxis TV_XAXIS-XT-ROLLS-F</v>
      </c>
      <c r="AC1252" s="16" t="str">
        <f>VLOOKUP($U1252,Sheet3!$A$1:$D$438,3,FALSE)</f>
        <v>13.06.2016</v>
      </c>
      <c r="AD1252" s="16" t="str">
        <f>VLOOKUP($U1252,Sheet3!$A$1:$D$438,4,FALSE)</f>
        <v>17.07.2016</v>
      </c>
      <c r="AE1252" s="20" t="str">
        <f t="shared" si="252"/>
        <v>Xaxis TV_XAXIS-XT-ROLLS-F_Juni 2016</v>
      </c>
      <c r="AF1252" s="20" t="s">
        <v>816</v>
      </c>
      <c r="AG1252" s="20" t="str">
        <f t="shared" si="253"/>
        <v>Xaxis TV</v>
      </c>
      <c r="AH1252" s="20" t="s">
        <v>420</v>
      </c>
      <c r="AI1252" s="21">
        <f t="shared" si="264"/>
        <v>32.999539186842014</v>
      </c>
      <c r="AJ1252" s="21">
        <f t="shared" si="265"/>
        <v>930.95</v>
      </c>
      <c r="AK1252" s="22">
        <f t="shared" si="266"/>
        <v>28211</v>
      </c>
      <c r="AL1252" s="20" t="s">
        <v>698</v>
      </c>
      <c r="AM1252" s="20">
        <f>$AJ1252*VLOOKUP($AL1252,Sheet2!$C$1:$D$66,2,FALSE)</f>
        <v>512.02250000000004</v>
      </c>
    </row>
    <row r="1253" spans="1:39" x14ac:dyDescent="0.25">
      <c r="A1253" s="1">
        <v>42556</v>
      </c>
      <c r="B1253" s="2">
        <v>19085</v>
      </c>
      <c r="C1253" s="3">
        <v>0</v>
      </c>
      <c r="D1253" s="4">
        <v>1</v>
      </c>
      <c r="E1253" s="5" t="s">
        <v>72</v>
      </c>
      <c r="F1253" s="6">
        <v>4745.62</v>
      </c>
      <c r="G1253" s="7" t="s">
        <v>22</v>
      </c>
      <c r="H1253" s="8" t="s">
        <v>23</v>
      </c>
      <c r="I1253" s="9">
        <v>280.72300000000001</v>
      </c>
      <c r="J1253" s="6">
        <v>0</v>
      </c>
      <c r="K1253" s="6">
        <v>651.29999999999995</v>
      </c>
      <c r="L1253" s="6">
        <v>8140.95</v>
      </c>
      <c r="M1253" s="6">
        <v>8792.25</v>
      </c>
      <c r="N1253" s="10" t="s">
        <v>95</v>
      </c>
      <c r="O1253" s="10" t="s">
        <v>161</v>
      </c>
      <c r="P1253" s="11" t="s">
        <v>32</v>
      </c>
      <c r="Q1253" s="11" t="s">
        <v>73</v>
      </c>
      <c r="R1253" s="1">
        <v>42370</v>
      </c>
      <c r="S1253" s="1">
        <v>42593</v>
      </c>
      <c r="T1253" s="12" t="s">
        <v>25</v>
      </c>
      <c r="U1253" s="13" t="s">
        <v>295</v>
      </c>
      <c r="V1253" s="13" t="s">
        <v>142</v>
      </c>
      <c r="W1253" t="s">
        <v>195</v>
      </c>
      <c r="X1253" s="16" t="str">
        <f t="shared" si="248"/>
        <v xml:space="preserve">Mediacom (Switzerland) - CHE - Ikea - 2016_Mattress_Online_Video_April_2016 - </v>
      </c>
      <c r="Y1253" s="17" t="s">
        <v>410</v>
      </c>
      <c r="Z1253" s="16" t="str">
        <f t="shared" si="249"/>
        <v>Mediacom (Switzerland)</v>
      </c>
      <c r="AA1253" s="16" t="str">
        <f t="shared" si="250"/>
        <v>Mediacom (Switzerland) - CHE - Ikea</v>
      </c>
      <c r="AB1253" s="16" t="str">
        <f t="shared" si="251"/>
        <v>Xaxis TV_XAXIS-XT-ROLLS-D</v>
      </c>
      <c r="AC1253" s="16" t="str">
        <f>VLOOKUP($U1253,Sheet3!$A$1:$D$438,3,FALSE)</f>
        <v>12.04.2016</v>
      </c>
      <c r="AD1253" s="16" t="str">
        <f>VLOOKUP($U1253,Sheet3!$A$1:$D$438,4,FALSE)</f>
        <v>30.06.2016</v>
      </c>
      <c r="AE1253" s="20" t="str">
        <f t="shared" si="252"/>
        <v>Xaxis TV_XAXIS-XT-ROLLS-D_Juni 2016</v>
      </c>
      <c r="AF1253" s="20" t="s">
        <v>816</v>
      </c>
      <c r="AG1253" s="20" t="str">
        <f t="shared" si="253"/>
        <v>Xaxis TV</v>
      </c>
      <c r="AH1253" s="20" t="s">
        <v>420</v>
      </c>
      <c r="AI1253" s="21">
        <f t="shared" si="264"/>
        <v>28.999939442083477</v>
      </c>
      <c r="AJ1253" s="21">
        <f t="shared" si="265"/>
        <v>8140.95</v>
      </c>
      <c r="AK1253" s="22">
        <f t="shared" si="266"/>
        <v>280723</v>
      </c>
      <c r="AL1253" s="20" t="s">
        <v>698</v>
      </c>
      <c r="AM1253" s="20">
        <f>$AJ1253*VLOOKUP($AL1253,Sheet2!$C$1:$D$66,2,FALSE)</f>
        <v>4477.5225</v>
      </c>
    </row>
    <row r="1254" spans="1:39" x14ac:dyDescent="0.25">
      <c r="A1254" s="1">
        <v>42556</v>
      </c>
      <c r="B1254" s="2">
        <v>19085</v>
      </c>
      <c r="C1254" s="3">
        <v>0</v>
      </c>
      <c r="D1254" s="4">
        <v>2</v>
      </c>
      <c r="E1254" s="5" t="s">
        <v>76</v>
      </c>
      <c r="F1254" s="6">
        <v>1219.56</v>
      </c>
      <c r="G1254" s="7" t="s">
        <v>22</v>
      </c>
      <c r="H1254" s="8" t="s">
        <v>23</v>
      </c>
      <c r="I1254" s="9">
        <v>75.387</v>
      </c>
      <c r="J1254" s="6">
        <v>0</v>
      </c>
      <c r="K1254" s="6">
        <v>174.9</v>
      </c>
      <c r="L1254" s="6">
        <v>2186.1999999999998</v>
      </c>
      <c r="M1254" s="6">
        <v>2361.1</v>
      </c>
      <c r="N1254" s="10" t="s">
        <v>95</v>
      </c>
      <c r="O1254" s="10" t="s">
        <v>161</v>
      </c>
      <c r="P1254" s="11" t="s">
        <v>32</v>
      </c>
      <c r="Q1254" s="11" t="s">
        <v>73</v>
      </c>
      <c r="R1254" s="1">
        <v>42370</v>
      </c>
      <c r="S1254" s="1">
        <v>42593</v>
      </c>
      <c r="T1254" s="12" t="s">
        <v>25</v>
      </c>
      <c r="U1254" s="13" t="s">
        <v>295</v>
      </c>
      <c r="V1254" s="13" t="s">
        <v>142</v>
      </c>
      <c r="W1254" t="s">
        <v>195</v>
      </c>
      <c r="X1254" s="16" t="str">
        <f t="shared" si="248"/>
        <v xml:space="preserve">Mediacom (Switzerland) - CHE - Ikea - 2016_Mattress_Online_Video_April_2016 - </v>
      </c>
      <c r="Y1254" s="17" t="s">
        <v>410</v>
      </c>
      <c r="Z1254" s="16" t="str">
        <f t="shared" si="249"/>
        <v>Mediacom (Switzerland)</v>
      </c>
      <c r="AA1254" s="16" t="str">
        <f t="shared" si="250"/>
        <v>Mediacom (Switzerland) - CHE - Ikea</v>
      </c>
      <c r="AB1254" s="16" t="str">
        <f t="shared" si="251"/>
        <v>Xaxis TV_XAXIS-XT-ROLLS-F</v>
      </c>
      <c r="AC1254" s="16" t="str">
        <f>VLOOKUP($U1254,Sheet3!$A$1:$D$438,3,FALSE)</f>
        <v>12.04.2016</v>
      </c>
      <c r="AD1254" s="16" t="str">
        <f>VLOOKUP($U1254,Sheet3!$A$1:$D$438,4,FALSE)</f>
        <v>30.06.2016</v>
      </c>
      <c r="AE1254" s="20" t="str">
        <f t="shared" si="252"/>
        <v>Xaxis TV_XAXIS-XT-ROLLS-F_Juni 2016</v>
      </c>
      <c r="AF1254" s="20" t="s">
        <v>816</v>
      </c>
      <c r="AG1254" s="20" t="str">
        <f t="shared" si="253"/>
        <v>Xaxis TV</v>
      </c>
      <c r="AH1254" s="20" t="s">
        <v>420</v>
      </c>
      <c r="AI1254" s="21">
        <f t="shared" si="264"/>
        <v>28.999694907610063</v>
      </c>
      <c r="AJ1254" s="21">
        <f t="shared" si="265"/>
        <v>2186.1999999999998</v>
      </c>
      <c r="AK1254" s="22">
        <f t="shared" si="266"/>
        <v>75387</v>
      </c>
      <c r="AL1254" s="20" t="s">
        <v>698</v>
      </c>
      <c r="AM1254" s="20">
        <f>$AJ1254*VLOOKUP($AL1254,Sheet2!$C$1:$D$66,2,FALSE)</f>
        <v>1202.4100000000001</v>
      </c>
    </row>
    <row r="1255" spans="1:39" x14ac:dyDescent="0.25">
      <c r="A1255" s="1">
        <v>42556</v>
      </c>
      <c r="B1255" s="2">
        <v>19085</v>
      </c>
      <c r="C1255" s="3">
        <v>0</v>
      </c>
      <c r="D1255" s="4">
        <v>3</v>
      </c>
      <c r="E1255" s="5" t="s">
        <v>77</v>
      </c>
      <c r="F1255" s="6">
        <v>334.57</v>
      </c>
      <c r="G1255" s="7" t="s">
        <v>22</v>
      </c>
      <c r="H1255" s="8" t="s">
        <v>23</v>
      </c>
      <c r="I1255" s="9">
        <v>20.495000000000001</v>
      </c>
      <c r="J1255" s="6">
        <v>0</v>
      </c>
      <c r="K1255" s="6">
        <v>47.55</v>
      </c>
      <c r="L1255" s="6">
        <v>594.35</v>
      </c>
      <c r="M1255" s="6">
        <v>641.9</v>
      </c>
      <c r="N1255" s="10" t="s">
        <v>95</v>
      </c>
      <c r="O1255" s="10" t="s">
        <v>161</v>
      </c>
      <c r="P1255" s="11" t="s">
        <v>32</v>
      </c>
      <c r="Q1255" s="11" t="s">
        <v>73</v>
      </c>
      <c r="R1255" s="1">
        <v>42370</v>
      </c>
      <c r="S1255" s="1">
        <v>42593</v>
      </c>
      <c r="T1255" s="12" t="s">
        <v>25</v>
      </c>
      <c r="U1255" s="13" t="s">
        <v>295</v>
      </c>
      <c r="V1255" s="13" t="s">
        <v>142</v>
      </c>
      <c r="W1255" t="s">
        <v>195</v>
      </c>
      <c r="X1255" s="16" t="str">
        <f t="shared" si="248"/>
        <v xml:space="preserve">Mediacom (Switzerland) - CHE - Ikea - 2016_Mattress_Online_Video_April_2016 - </v>
      </c>
      <c r="Y1255" s="17" t="s">
        <v>410</v>
      </c>
      <c r="Z1255" s="16" t="str">
        <f t="shared" si="249"/>
        <v>Mediacom (Switzerland)</v>
      </c>
      <c r="AA1255" s="16" t="str">
        <f t="shared" si="250"/>
        <v>Mediacom (Switzerland) - CHE - Ikea</v>
      </c>
      <c r="AB1255" s="16" t="str">
        <f t="shared" si="251"/>
        <v>Xaxis TV_XAXIS-XT-ROLLS-I</v>
      </c>
      <c r="AC1255" s="16" t="str">
        <f>VLOOKUP($U1255,Sheet3!$A$1:$D$438,3,FALSE)</f>
        <v>12.04.2016</v>
      </c>
      <c r="AD1255" s="16" t="str">
        <f>VLOOKUP($U1255,Sheet3!$A$1:$D$438,4,FALSE)</f>
        <v>30.06.2016</v>
      </c>
      <c r="AE1255" s="20" t="str">
        <f t="shared" si="252"/>
        <v>Xaxis TV_XAXIS-XT-ROLLS-I_Juni 2016</v>
      </c>
      <c r="AF1255" s="20" t="s">
        <v>816</v>
      </c>
      <c r="AG1255" s="20" t="str">
        <f t="shared" si="253"/>
        <v>Xaxis TV</v>
      </c>
      <c r="AH1255" s="20" t="s">
        <v>420</v>
      </c>
      <c r="AI1255" s="21">
        <f t="shared" si="264"/>
        <v>28.999756038058067</v>
      </c>
      <c r="AJ1255" s="21">
        <f t="shared" si="265"/>
        <v>594.35</v>
      </c>
      <c r="AK1255" s="22">
        <f t="shared" si="266"/>
        <v>20495</v>
      </c>
      <c r="AL1255" s="20" t="s">
        <v>698</v>
      </c>
      <c r="AM1255" s="20">
        <f>$AJ1255*VLOOKUP($AL1255,Sheet2!$C$1:$D$66,2,FALSE)</f>
        <v>326.89250000000004</v>
      </c>
    </row>
    <row r="1256" spans="1:39" x14ac:dyDescent="0.25">
      <c r="A1256" s="1">
        <v>42556</v>
      </c>
      <c r="B1256" s="2">
        <v>19086</v>
      </c>
      <c r="C1256" s="3">
        <v>0</v>
      </c>
      <c r="D1256" s="4">
        <v>1</v>
      </c>
      <c r="E1256" s="5" t="s">
        <v>65</v>
      </c>
      <c r="F1256" s="6">
        <v>35.9</v>
      </c>
      <c r="G1256" s="7" t="s">
        <v>22</v>
      </c>
      <c r="H1256" s="8" t="s">
        <v>23</v>
      </c>
      <c r="I1256" s="9">
        <v>4.8440000000000003</v>
      </c>
      <c r="J1256" s="6">
        <v>0</v>
      </c>
      <c r="K1256" s="6">
        <v>10.85</v>
      </c>
      <c r="L1256" s="6">
        <v>135.65</v>
      </c>
      <c r="M1256" s="6">
        <v>146.5</v>
      </c>
      <c r="N1256" s="10" t="s">
        <v>68</v>
      </c>
      <c r="O1256" s="10" t="s">
        <v>161</v>
      </c>
      <c r="P1256" s="11" t="s">
        <v>32</v>
      </c>
      <c r="Q1256" s="11" t="s">
        <v>52</v>
      </c>
      <c r="R1256" s="1">
        <v>42370</v>
      </c>
      <c r="S1256" s="1">
        <v>42593</v>
      </c>
      <c r="T1256" s="12" t="s">
        <v>25</v>
      </c>
      <c r="U1256" s="13" t="s">
        <v>134</v>
      </c>
      <c r="V1256" s="13" t="s">
        <v>142</v>
      </c>
      <c r="W1256" t="s">
        <v>199</v>
      </c>
      <c r="X1256" s="16" t="str">
        <f t="shared" si="248"/>
        <v xml:space="preserve">Mediacom (Switzerland) - CHE - Skoda - 2016_Velowelt - </v>
      </c>
      <c r="Y1256" s="17" t="s">
        <v>410</v>
      </c>
      <c r="Z1256" s="16" t="str">
        <f t="shared" si="249"/>
        <v>Mediacom (Switzerland)</v>
      </c>
      <c r="AA1256" s="16" t="str">
        <f t="shared" si="250"/>
        <v>Mediacom (Switzerland) - CHE - Skoda</v>
      </c>
      <c r="AB1256" s="16" t="str">
        <f t="shared" si="251"/>
        <v>Xaxis Premium_XAXIS-XP-WB-D</v>
      </c>
      <c r="AC1256" s="16" t="str">
        <f>VLOOKUP($U1256,Sheet3!$A$1:$D$438,3,FALSE)</f>
        <v>18.04.2016</v>
      </c>
      <c r="AD1256" s="16" t="str">
        <f>VLOOKUP($U1256,Sheet3!$A$1:$D$438,4,FALSE)</f>
        <v>30.09.2016</v>
      </c>
      <c r="AE1256" s="20" t="str">
        <f t="shared" si="252"/>
        <v>Xaxis Premium_XAXIS-XP-WB-D_Juni 2016</v>
      </c>
      <c r="AF1256" s="20" t="s">
        <v>415</v>
      </c>
      <c r="AG1256" s="20" t="str">
        <f t="shared" si="253"/>
        <v>Xaxis Premium</v>
      </c>
      <c r="AH1256" s="20" t="s">
        <v>420</v>
      </c>
      <c r="AI1256" s="21">
        <f t="shared" si="264"/>
        <v>28.00371593724195</v>
      </c>
      <c r="AJ1256" s="21">
        <f t="shared" si="265"/>
        <v>135.65</v>
      </c>
      <c r="AK1256" s="22">
        <f t="shared" si="266"/>
        <v>4844</v>
      </c>
      <c r="AL1256" s="20" t="s">
        <v>696</v>
      </c>
      <c r="AM1256" s="20">
        <f>$AJ1256*VLOOKUP($AL1256,Sheet2!$C$1:$D$66,2,FALSE)</f>
        <v>72.055560674931655</v>
      </c>
    </row>
    <row r="1257" spans="1:39" x14ac:dyDescent="0.25">
      <c r="A1257" s="1">
        <v>42556</v>
      </c>
      <c r="B1257" s="2">
        <v>19086</v>
      </c>
      <c r="C1257" s="3">
        <v>0</v>
      </c>
      <c r="D1257" s="4">
        <v>2</v>
      </c>
      <c r="E1257" s="5" t="s">
        <v>65</v>
      </c>
      <c r="F1257" s="6">
        <v>43.23</v>
      </c>
      <c r="G1257" s="7" t="s">
        <v>22</v>
      </c>
      <c r="H1257" s="8" t="s">
        <v>23</v>
      </c>
      <c r="I1257" s="9">
        <v>5.8319999999999999</v>
      </c>
      <c r="J1257" s="6">
        <v>0</v>
      </c>
      <c r="K1257" s="6">
        <v>13.05</v>
      </c>
      <c r="L1257" s="6">
        <v>163.30000000000001</v>
      </c>
      <c r="M1257" s="6">
        <v>176.35</v>
      </c>
      <c r="N1257" s="10" t="s">
        <v>68</v>
      </c>
      <c r="O1257" s="10" t="s">
        <v>161</v>
      </c>
      <c r="P1257" s="11" t="s">
        <v>32</v>
      </c>
      <c r="Q1257" s="11" t="s">
        <v>52</v>
      </c>
      <c r="R1257" s="1">
        <v>42370</v>
      </c>
      <c r="S1257" s="1">
        <v>42593</v>
      </c>
      <c r="T1257" s="12" t="s">
        <v>25</v>
      </c>
      <c r="U1257" s="13" t="s">
        <v>134</v>
      </c>
      <c r="V1257" s="13" t="s">
        <v>142</v>
      </c>
      <c r="W1257" t="s">
        <v>199</v>
      </c>
      <c r="X1257" s="16" t="str">
        <f t="shared" si="248"/>
        <v xml:space="preserve">Mediacom (Switzerland) - CHE - Skoda - 2016_Velowelt - </v>
      </c>
      <c r="Y1257" s="17" t="s">
        <v>410</v>
      </c>
      <c r="Z1257" s="16" t="str">
        <f t="shared" si="249"/>
        <v>Mediacom (Switzerland)</v>
      </c>
      <c r="AA1257" s="16" t="str">
        <f t="shared" si="250"/>
        <v>Mediacom (Switzerland) - CHE - Skoda</v>
      </c>
      <c r="AB1257" s="16" t="str">
        <f t="shared" si="251"/>
        <v>Xaxis Premium_XAXIS-XP-WB-D</v>
      </c>
      <c r="AC1257" s="16" t="str">
        <f>VLOOKUP($U1257,Sheet3!$A$1:$D$438,3,FALSE)</f>
        <v>18.04.2016</v>
      </c>
      <c r="AD1257" s="16" t="str">
        <f>VLOOKUP($U1257,Sheet3!$A$1:$D$438,4,FALSE)</f>
        <v>30.09.2016</v>
      </c>
      <c r="AE1257" s="20" t="str">
        <f t="shared" si="252"/>
        <v>Xaxis Premium_XAXIS-XP-WB-D_Juni 2016</v>
      </c>
      <c r="AF1257" s="20" t="s">
        <v>415</v>
      </c>
      <c r="AG1257" s="20" t="str">
        <f t="shared" si="253"/>
        <v>Xaxis Premium</v>
      </c>
      <c r="AH1257" s="20" t="s">
        <v>420</v>
      </c>
      <c r="AI1257" s="21">
        <f t="shared" si="264"/>
        <v>28.000685871056241</v>
      </c>
      <c r="AJ1257" s="21">
        <f t="shared" si="265"/>
        <v>163.30000000000001</v>
      </c>
      <c r="AK1257" s="22">
        <f t="shared" si="266"/>
        <v>5832</v>
      </c>
      <c r="AL1257" s="20" t="s">
        <v>696</v>
      </c>
      <c r="AM1257" s="20">
        <f>$AJ1257*VLOOKUP($AL1257,Sheet2!$C$1:$D$66,2,FALSE)</f>
        <v>86.742890219066268</v>
      </c>
    </row>
    <row r="1258" spans="1:39" x14ac:dyDescent="0.25">
      <c r="A1258" s="1">
        <v>42556</v>
      </c>
      <c r="B1258" s="2">
        <v>19086</v>
      </c>
      <c r="C1258" s="3">
        <v>0</v>
      </c>
      <c r="D1258" s="4">
        <v>3</v>
      </c>
      <c r="E1258" s="5" t="s">
        <v>65</v>
      </c>
      <c r="F1258" s="6">
        <v>68.510000000000005</v>
      </c>
      <c r="G1258" s="7" t="s">
        <v>22</v>
      </c>
      <c r="H1258" s="8" t="s">
        <v>23</v>
      </c>
      <c r="I1258" s="9">
        <v>9.2430000000000003</v>
      </c>
      <c r="J1258" s="6">
        <v>0</v>
      </c>
      <c r="K1258" s="6">
        <v>20.7</v>
      </c>
      <c r="L1258" s="6">
        <v>258.8</v>
      </c>
      <c r="M1258" s="6">
        <v>279.5</v>
      </c>
      <c r="N1258" s="10" t="s">
        <v>68</v>
      </c>
      <c r="O1258" s="10" t="s">
        <v>161</v>
      </c>
      <c r="P1258" s="11" t="s">
        <v>32</v>
      </c>
      <c r="Q1258" s="11" t="s">
        <v>52</v>
      </c>
      <c r="R1258" s="1">
        <v>42370</v>
      </c>
      <c r="S1258" s="1">
        <v>42593</v>
      </c>
      <c r="T1258" s="12" t="s">
        <v>25</v>
      </c>
      <c r="U1258" s="13" t="s">
        <v>134</v>
      </c>
      <c r="V1258" s="13" t="s">
        <v>142</v>
      </c>
      <c r="W1258" t="s">
        <v>199</v>
      </c>
      <c r="X1258" s="16" t="str">
        <f t="shared" si="248"/>
        <v xml:space="preserve">Mediacom (Switzerland) - CHE - Skoda - 2016_Velowelt - </v>
      </c>
      <c r="Y1258" s="17" t="s">
        <v>410</v>
      </c>
      <c r="Z1258" s="16" t="str">
        <f t="shared" si="249"/>
        <v>Mediacom (Switzerland)</v>
      </c>
      <c r="AA1258" s="16" t="str">
        <f t="shared" si="250"/>
        <v>Mediacom (Switzerland) - CHE - Skoda</v>
      </c>
      <c r="AB1258" s="16" t="str">
        <f t="shared" si="251"/>
        <v>Xaxis Premium_XAXIS-XP-WB-D</v>
      </c>
      <c r="AC1258" s="16" t="str">
        <f>VLOOKUP($U1258,Sheet3!$A$1:$D$438,3,FALSE)</f>
        <v>18.04.2016</v>
      </c>
      <c r="AD1258" s="16" t="str">
        <f>VLOOKUP($U1258,Sheet3!$A$1:$D$438,4,FALSE)</f>
        <v>30.09.2016</v>
      </c>
      <c r="AE1258" s="20" t="str">
        <f t="shared" si="252"/>
        <v>Xaxis Premium_XAXIS-XP-WB-D_Juni 2016</v>
      </c>
      <c r="AF1258" s="20" t="s">
        <v>415</v>
      </c>
      <c r="AG1258" s="20" t="str">
        <f t="shared" si="253"/>
        <v>Xaxis Premium</v>
      </c>
      <c r="AH1258" s="20" t="s">
        <v>420</v>
      </c>
      <c r="AI1258" s="21">
        <f t="shared" si="264"/>
        <v>27.999567240073571</v>
      </c>
      <c r="AJ1258" s="21">
        <f t="shared" si="265"/>
        <v>258.8</v>
      </c>
      <c r="AK1258" s="22">
        <f t="shared" si="266"/>
        <v>9243</v>
      </c>
      <c r="AL1258" s="20" t="s">
        <v>696</v>
      </c>
      <c r="AM1258" s="20">
        <f>$AJ1258*VLOOKUP($AL1258,Sheet2!$C$1:$D$66,2,FALSE)</f>
        <v>137.47127978379885</v>
      </c>
    </row>
    <row r="1259" spans="1:39" x14ac:dyDescent="0.25">
      <c r="A1259" s="1">
        <v>42556</v>
      </c>
      <c r="B1259" s="2">
        <v>19086</v>
      </c>
      <c r="C1259" s="3">
        <v>0</v>
      </c>
      <c r="D1259" s="4">
        <v>4</v>
      </c>
      <c r="E1259" s="5" t="s">
        <v>65</v>
      </c>
      <c r="F1259" s="6">
        <v>68.87</v>
      </c>
      <c r="G1259" s="7" t="s">
        <v>22</v>
      </c>
      <c r="H1259" s="8" t="s">
        <v>23</v>
      </c>
      <c r="I1259" s="9">
        <v>9.2919999999999998</v>
      </c>
      <c r="J1259" s="6">
        <v>0</v>
      </c>
      <c r="K1259" s="6">
        <v>20.8</v>
      </c>
      <c r="L1259" s="6">
        <v>260.2</v>
      </c>
      <c r="M1259" s="6">
        <v>281</v>
      </c>
      <c r="N1259" s="10" t="s">
        <v>68</v>
      </c>
      <c r="O1259" s="10" t="s">
        <v>161</v>
      </c>
      <c r="P1259" s="11" t="s">
        <v>32</v>
      </c>
      <c r="Q1259" s="11" t="s">
        <v>52</v>
      </c>
      <c r="R1259" s="1">
        <v>42370</v>
      </c>
      <c r="S1259" s="1">
        <v>42593</v>
      </c>
      <c r="T1259" s="12" t="s">
        <v>25</v>
      </c>
      <c r="U1259" s="13" t="s">
        <v>134</v>
      </c>
      <c r="V1259" s="13" t="s">
        <v>142</v>
      </c>
      <c r="W1259" t="s">
        <v>199</v>
      </c>
      <c r="X1259" s="16" t="str">
        <f t="shared" si="248"/>
        <v xml:space="preserve">Mediacom (Switzerland) - CHE - Skoda - 2016_Velowelt - </v>
      </c>
      <c r="Y1259" s="17" t="s">
        <v>410</v>
      </c>
      <c r="Z1259" s="16" t="str">
        <f t="shared" si="249"/>
        <v>Mediacom (Switzerland)</v>
      </c>
      <c r="AA1259" s="16" t="str">
        <f t="shared" si="250"/>
        <v>Mediacom (Switzerland) - CHE - Skoda</v>
      </c>
      <c r="AB1259" s="16" t="str">
        <f t="shared" si="251"/>
        <v>Xaxis Premium_XAXIS-XP-WB-D</v>
      </c>
      <c r="AC1259" s="16" t="str">
        <f>VLOOKUP($U1259,Sheet3!$A$1:$D$438,3,FALSE)</f>
        <v>18.04.2016</v>
      </c>
      <c r="AD1259" s="16" t="str">
        <f>VLOOKUP($U1259,Sheet3!$A$1:$D$438,4,FALSE)</f>
        <v>30.09.2016</v>
      </c>
      <c r="AE1259" s="20" t="str">
        <f t="shared" si="252"/>
        <v>Xaxis Premium_XAXIS-XP-WB-D_Juni 2016</v>
      </c>
      <c r="AF1259" s="20" t="s">
        <v>415</v>
      </c>
      <c r="AG1259" s="20" t="str">
        <f t="shared" si="253"/>
        <v>Xaxis Premium</v>
      </c>
      <c r="AH1259" s="20" t="s">
        <v>420</v>
      </c>
      <c r="AI1259" s="21">
        <f t="shared" si="264"/>
        <v>28.002582866982348</v>
      </c>
      <c r="AJ1259" s="21">
        <f t="shared" si="265"/>
        <v>260.2</v>
      </c>
      <c r="AK1259" s="22">
        <f t="shared" si="266"/>
        <v>9292</v>
      </c>
      <c r="AL1259" s="20" t="s">
        <v>696</v>
      </c>
      <c r="AM1259" s="20">
        <f>$AJ1259*VLOOKUP($AL1259,Sheet2!$C$1:$D$66,2,FALSE)</f>
        <v>138.21494203919804</v>
      </c>
    </row>
    <row r="1260" spans="1:39" x14ac:dyDescent="0.25">
      <c r="A1260" s="1">
        <v>42556</v>
      </c>
      <c r="B1260" s="2">
        <v>19086</v>
      </c>
      <c r="C1260" s="3">
        <v>0</v>
      </c>
      <c r="D1260" s="4">
        <v>5</v>
      </c>
      <c r="E1260" s="5" t="s">
        <v>65</v>
      </c>
      <c r="F1260" s="6">
        <v>73.44</v>
      </c>
      <c r="G1260" s="7" t="s">
        <v>22</v>
      </c>
      <c r="H1260" s="8" t="s">
        <v>23</v>
      </c>
      <c r="I1260" s="9">
        <v>9.9079999999999995</v>
      </c>
      <c r="J1260" s="6">
        <v>0</v>
      </c>
      <c r="K1260" s="6">
        <v>22.2</v>
      </c>
      <c r="L1260" s="6">
        <v>277.39999999999998</v>
      </c>
      <c r="M1260" s="6">
        <v>299.60000000000002</v>
      </c>
      <c r="N1260" s="10" t="s">
        <v>68</v>
      </c>
      <c r="O1260" s="10" t="s">
        <v>161</v>
      </c>
      <c r="P1260" s="11" t="s">
        <v>32</v>
      </c>
      <c r="Q1260" s="11" t="s">
        <v>52</v>
      </c>
      <c r="R1260" s="1">
        <v>42370</v>
      </c>
      <c r="S1260" s="1">
        <v>42593</v>
      </c>
      <c r="T1260" s="12" t="s">
        <v>25</v>
      </c>
      <c r="U1260" s="13" t="s">
        <v>134</v>
      </c>
      <c r="V1260" s="13" t="s">
        <v>142</v>
      </c>
      <c r="W1260" t="s">
        <v>199</v>
      </c>
      <c r="X1260" s="16" t="str">
        <f t="shared" si="248"/>
        <v xml:space="preserve">Mediacom (Switzerland) - CHE - Skoda - 2016_Velowelt - </v>
      </c>
      <c r="Y1260" s="17" t="s">
        <v>410</v>
      </c>
      <c r="Z1260" s="16" t="str">
        <f t="shared" si="249"/>
        <v>Mediacom (Switzerland)</v>
      </c>
      <c r="AA1260" s="16" t="str">
        <f t="shared" si="250"/>
        <v>Mediacom (Switzerland) - CHE - Skoda</v>
      </c>
      <c r="AB1260" s="16" t="str">
        <f t="shared" si="251"/>
        <v>Xaxis Premium_XAXIS-XP-WB-D</v>
      </c>
      <c r="AC1260" s="16" t="str">
        <f>VLOOKUP($U1260,Sheet3!$A$1:$D$438,3,FALSE)</f>
        <v>18.04.2016</v>
      </c>
      <c r="AD1260" s="16" t="str">
        <f>VLOOKUP($U1260,Sheet3!$A$1:$D$438,4,FALSE)</f>
        <v>30.09.2016</v>
      </c>
      <c r="AE1260" s="20" t="str">
        <f t="shared" si="252"/>
        <v>Xaxis Premium_XAXIS-XP-WB-D_Juni 2016</v>
      </c>
      <c r="AF1260" s="20" t="s">
        <v>415</v>
      </c>
      <c r="AG1260" s="20" t="str">
        <f t="shared" si="253"/>
        <v>Xaxis Premium</v>
      </c>
      <c r="AH1260" s="20" t="s">
        <v>420</v>
      </c>
      <c r="AI1260" s="21">
        <f t="shared" si="264"/>
        <v>27.997577714977794</v>
      </c>
      <c r="AJ1260" s="21">
        <f t="shared" si="265"/>
        <v>277.39999999999998</v>
      </c>
      <c r="AK1260" s="22">
        <f t="shared" si="266"/>
        <v>9908</v>
      </c>
      <c r="AL1260" s="20" t="s">
        <v>696</v>
      </c>
      <c r="AM1260" s="20">
        <f>$AJ1260*VLOOKUP($AL1260,Sheet2!$C$1:$D$66,2,FALSE)</f>
        <v>147.35136403410274</v>
      </c>
    </row>
    <row r="1261" spans="1:39" x14ac:dyDescent="0.25">
      <c r="A1261" s="1">
        <v>42556</v>
      </c>
      <c r="B1261" s="2">
        <v>19086</v>
      </c>
      <c r="C1261" s="3">
        <v>0</v>
      </c>
      <c r="D1261" s="4">
        <v>6</v>
      </c>
      <c r="E1261" s="5" t="s">
        <v>65</v>
      </c>
      <c r="F1261" s="6">
        <v>56.31</v>
      </c>
      <c r="G1261" s="7" t="s">
        <v>22</v>
      </c>
      <c r="H1261" s="8" t="s">
        <v>23</v>
      </c>
      <c r="I1261" s="9">
        <v>7.5970000000000004</v>
      </c>
      <c r="J1261" s="6">
        <v>0</v>
      </c>
      <c r="K1261" s="6">
        <v>17</v>
      </c>
      <c r="L1261" s="6">
        <v>212.7</v>
      </c>
      <c r="M1261" s="6">
        <v>229.7</v>
      </c>
      <c r="N1261" s="10" t="s">
        <v>68</v>
      </c>
      <c r="O1261" s="10" t="s">
        <v>161</v>
      </c>
      <c r="P1261" s="11" t="s">
        <v>32</v>
      </c>
      <c r="Q1261" s="11" t="s">
        <v>52</v>
      </c>
      <c r="R1261" s="1">
        <v>42370</v>
      </c>
      <c r="S1261" s="1">
        <v>42593</v>
      </c>
      <c r="T1261" s="12" t="s">
        <v>25</v>
      </c>
      <c r="U1261" s="13" t="s">
        <v>134</v>
      </c>
      <c r="V1261" s="13" t="s">
        <v>142</v>
      </c>
      <c r="W1261" t="s">
        <v>199</v>
      </c>
      <c r="X1261" s="16" t="str">
        <f t="shared" si="248"/>
        <v xml:space="preserve">Mediacom (Switzerland) - CHE - Skoda - 2016_Velowelt - </v>
      </c>
      <c r="Y1261" s="17" t="s">
        <v>410</v>
      </c>
      <c r="Z1261" s="16" t="str">
        <f t="shared" si="249"/>
        <v>Mediacom (Switzerland)</v>
      </c>
      <c r="AA1261" s="16" t="str">
        <f t="shared" si="250"/>
        <v>Mediacom (Switzerland) - CHE - Skoda</v>
      </c>
      <c r="AB1261" s="16" t="str">
        <f t="shared" si="251"/>
        <v>Xaxis Premium_XAXIS-XP-WB-D</v>
      </c>
      <c r="AC1261" s="16" t="str">
        <f>VLOOKUP($U1261,Sheet3!$A$1:$D$438,3,FALSE)</f>
        <v>18.04.2016</v>
      </c>
      <c r="AD1261" s="16" t="str">
        <f>VLOOKUP($U1261,Sheet3!$A$1:$D$438,4,FALSE)</f>
        <v>30.09.2016</v>
      </c>
      <c r="AE1261" s="20" t="str">
        <f t="shared" si="252"/>
        <v>Xaxis Premium_XAXIS-XP-WB-D_Juni 2016</v>
      </c>
      <c r="AF1261" s="20" t="s">
        <v>415</v>
      </c>
      <c r="AG1261" s="20" t="str">
        <f t="shared" si="253"/>
        <v>Xaxis Premium</v>
      </c>
      <c r="AH1261" s="20" t="s">
        <v>420</v>
      </c>
      <c r="AI1261" s="21">
        <f t="shared" si="264"/>
        <v>27.997893905489008</v>
      </c>
      <c r="AJ1261" s="21">
        <f t="shared" si="265"/>
        <v>212.7</v>
      </c>
      <c r="AK1261" s="22">
        <f t="shared" si="266"/>
        <v>7597</v>
      </c>
      <c r="AL1261" s="20" t="s">
        <v>696</v>
      </c>
      <c r="AM1261" s="20">
        <f>$AJ1261*VLOOKUP($AL1261,Sheet2!$C$1:$D$66,2,FALSE)</f>
        <v>112.98354408815305</v>
      </c>
    </row>
    <row r="1262" spans="1:39" x14ac:dyDescent="0.25">
      <c r="A1262" s="1">
        <v>42556</v>
      </c>
      <c r="B1262" s="2">
        <v>19086</v>
      </c>
      <c r="C1262" s="3">
        <v>0</v>
      </c>
      <c r="D1262" s="4">
        <v>7</v>
      </c>
      <c r="E1262" s="5" t="s">
        <v>69</v>
      </c>
      <c r="F1262" s="6">
        <v>60.78</v>
      </c>
      <c r="G1262" s="7" t="s">
        <v>22</v>
      </c>
      <c r="H1262" s="8" t="s">
        <v>23</v>
      </c>
      <c r="I1262" s="9">
        <v>10.103999999999999</v>
      </c>
      <c r="J1262" s="6">
        <v>0</v>
      </c>
      <c r="K1262" s="6">
        <v>22.65</v>
      </c>
      <c r="L1262" s="6">
        <v>282.89999999999998</v>
      </c>
      <c r="M1262" s="6">
        <v>305.55</v>
      </c>
      <c r="N1262" s="10" t="s">
        <v>68</v>
      </c>
      <c r="O1262" s="10" t="s">
        <v>161</v>
      </c>
      <c r="P1262" s="11" t="s">
        <v>32</v>
      </c>
      <c r="Q1262" s="11" t="s">
        <v>52</v>
      </c>
      <c r="R1262" s="1">
        <v>42370</v>
      </c>
      <c r="S1262" s="1">
        <v>42593</v>
      </c>
      <c r="T1262" s="12" t="s">
        <v>25</v>
      </c>
      <c r="U1262" s="13" t="s">
        <v>134</v>
      </c>
      <c r="V1262" s="13" t="s">
        <v>142</v>
      </c>
      <c r="W1262" t="s">
        <v>199</v>
      </c>
      <c r="X1262" s="16" t="str">
        <f t="shared" si="248"/>
        <v xml:space="preserve">Mediacom (Switzerland) - CHE - Skoda - 2016_Velowelt - </v>
      </c>
      <c r="Y1262" s="17" t="s">
        <v>410</v>
      </c>
      <c r="Z1262" s="16" t="str">
        <f t="shared" si="249"/>
        <v>Mediacom (Switzerland)</v>
      </c>
      <c r="AA1262" s="16" t="str">
        <f t="shared" si="250"/>
        <v>Mediacom (Switzerland) - CHE - Skoda</v>
      </c>
      <c r="AB1262" s="16" t="str">
        <f t="shared" si="251"/>
        <v>Xaxis Premium_XAXIS-XP-WB-F</v>
      </c>
      <c r="AC1262" s="16" t="str">
        <f>VLOOKUP($U1262,Sheet3!$A$1:$D$438,3,FALSE)</f>
        <v>18.04.2016</v>
      </c>
      <c r="AD1262" s="16" t="str">
        <f>VLOOKUP($U1262,Sheet3!$A$1:$D$438,4,FALSE)</f>
        <v>30.09.2016</v>
      </c>
      <c r="AE1262" s="20" t="str">
        <f t="shared" si="252"/>
        <v>Xaxis Premium_XAXIS-XP-WB-F_Juni 2016</v>
      </c>
      <c r="AF1262" s="20" t="s">
        <v>415</v>
      </c>
      <c r="AG1262" s="20" t="str">
        <f t="shared" si="253"/>
        <v>Xaxis Premium</v>
      </c>
      <c r="AH1262" s="20" t="s">
        <v>420</v>
      </c>
      <c r="AI1262" s="21">
        <f t="shared" si="264"/>
        <v>27.99881235154394</v>
      </c>
      <c r="AJ1262" s="21">
        <f t="shared" si="265"/>
        <v>282.89999999999998</v>
      </c>
      <c r="AK1262" s="22">
        <f t="shared" si="266"/>
        <v>10104</v>
      </c>
      <c r="AL1262" s="20" t="s">
        <v>696</v>
      </c>
      <c r="AM1262" s="20">
        <f>$AJ1262*VLOOKUP($AL1262,Sheet2!$C$1:$D$66,2,FALSE)</f>
        <v>150.27289432317113</v>
      </c>
    </row>
    <row r="1263" spans="1:39" x14ac:dyDescent="0.25">
      <c r="A1263" s="1">
        <v>42556</v>
      </c>
      <c r="B1263" s="2">
        <v>19086</v>
      </c>
      <c r="C1263" s="3">
        <v>0</v>
      </c>
      <c r="D1263" s="4">
        <v>8</v>
      </c>
      <c r="E1263" s="5" t="s">
        <v>69</v>
      </c>
      <c r="F1263" s="6">
        <v>63.62</v>
      </c>
      <c r="G1263" s="7" t="s">
        <v>22</v>
      </c>
      <c r="H1263" s="8" t="s">
        <v>23</v>
      </c>
      <c r="I1263" s="9">
        <v>10.576000000000001</v>
      </c>
      <c r="J1263" s="6">
        <v>0</v>
      </c>
      <c r="K1263" s="6">
        <v>23.7</v>
      </c>
      <c r="L1263" s="6">
        <v>296.14999999999998</v>
      </c>
      <c r="M1263" s="6">
        <v>319.85000000000002</v>
      </c>
      <c r="N1263" s="10" t="s">
        <v>68</v>
      </c>
      <c r="O1263" s="10" t="s">
        <v>161</v>
      </c>
      <c r="P1263" s="11" t="s">
        <v>32</v>
      </c>
      <c r="Q1263" s="11" t="s">
        <v>52</v>
      </c>
      <c r="R1263" s="1">
        <v>42370</v>
      </c>
      <c r="S1263" s="1">
        <v>42593</v>
      </c>
      <c r="T1263" s="12" t="s">
        <v>25</v>
      </c>
      <c r="U1263" s="13" t="s">
        <v>134</v>
      </c>
      <c r="V1263" s="13" t="s">
        <v>142</v>
      </c>
      <c r="W1263" t="s">
        <v>199</v>
      </c>
      <c r="X1263" s="16" t="str">
        <f t="shared" si="248"/>
        <v xml:space="preserve">Mediacom (Switzerland) - CHE - Skoda - 2016_Velowelt - </v>
      </c>
      <c r="Y1263" s="17" t="s">
        <v>410</v>
      </c>
      <c r="Z1263" s="16" t="str">
        <f t="shared" si="249"/>
        <v>Mediacom (Switzerland)</v>
      </c>
      <c r="AA1263" s="16" t="str">
        <f t="shared" si="250"/>
        <v>Mediacom (Switzerland) - CHE - Skoda</v>
      </c>
      <c r="AB1263" s="16" t="str">
        <f t="shared" si="251"/>
        <v>Xaxis Premium_XAXIS-XP-WB-F</v>
      </c>
      <c r="AC1263" s="16" t="str">
        <f>VLOOKUP($U1263,Sheet3!$A$1:$D$438,3,FALSE)</f>
        <v>18.04.2016</v>
      </c>
      <c r="AD1263" s="16" t="str">
        <f>VLOOKUP($U1263,Sheet3!$A$1:$D$438,4,FALSE)</f>
        <v>30.09.2016</v>
      </c>
      <c r="AE1263" s="20" t="str">
        <f t="shared" si="252"/>
        <v>Xaxis Premium_XAXIS-XP-WB-F_Juni 2016</v>
      </c>
      <c r="AF1263" s="20" t="s">
        <v>415</v>
      </c>
      <c r="AG1263" s="20" t="str">
        <f t="shared" si="253"/>
        <v>Xaxis Premium</v>
      </c>
      <c r="AH1263" s="20" t="s">
        <v>420</v>
      </c>
      <c r="AI1263" s="21">
        <f t="shared" si="264"/>
        <v>28.002080181543118</v>
      </c>
      <c r="AJ1263" s="21">
        <f t="shared" si="265"/>
        <v>296.14999999999998</v>
      </c>
      <c r="AK1263" s="22">
        <f t="shared" si="266"/>
        <v>10576</v>
      </c>
      <c r="AL1263" s="20" t="s">
        <v>696</v>
      </c>
      <c r="AM1263" s="20">
        <f>$AJ1263*VLOOKUP($AL1263,Sheet2!$C$1:$D$66,2,FALSE)</f>
        <v>157.31112638319945</v>
      </c>
    </row>
    <row r="1264" spans="1:39" x14ac:dyDescent="0.25">
      <c r="A1264" s="1">
        <v>42556</v>
      </c>
      <c r="B1264" s="2">
        <v>19086</v>
      </c>
      <c r="C1264" s="3">
        <v>0</v>
      </c>
      <c r="D1264" s="4">
        <v>9</v>
      </c>
      <c r="E1264" s="5" t="s">
        <v>70</v>
      </c>
      <c r="F1264" s="6">
        <v>15.26</v>
      </c>
      <c r="G1264" s="7" t="s">
        <v>22</v>
      </c>
      <c r="H1264" s="8" t="s">
        <v>23</v>
      </c>
      <c r="I1264" s="9">
        <v>2.6930000000000001</v>
      </c>
      <c r="J1264" s="6">
        <v>0</v>
      </c>
      <c r="K1264" s="6">
        <v>6.05</v>
      </c>
      <c r="L1264" s="6">
        <v>75.400000000000006</v>
      </c>
      <c r="M1264" s="6">
        <v>81.45</v>
      </c>
      <c r="N1264" s="10" t="s">
        <v>68</v>
      </c>
      <c r="O1264" s="10" t="s">
        <v>161</v>
      </c>
      <c r="P1264" s="11" t="s">
        <v>32</v>
      </c>
      <c r="Q1264" s="11" t="s">
        <v>52</v>
      </c>
      <c r="R1264" s="1">
        <v>42370</v>
      </c>
      <c r="S1264" s="1">
        <v>42593</v>
      </c>
      <c r="T1264" s="12" t="s">
        <v>25</v>
      </c>
      <c r="U1264" s="13" t="s">
        <v>134</v>
      </c>
      <c r="V1264" s="13" t="s">
        <v>142</v>
      </c>
      <c r="W1264" t="s">
        <v>199</v>
      </c>
      <c r="X1264" s="16" t="str">
        <f t="shared" si="248"/>
        <v xml:space="preserve">Mediacom (Switzerland) - CHE - Skoda - 2016_Velowelt - </v>
      </c>
      <c r="Y1264" s="17" t="s">
        <v>410</v>
      </c>
      <c r="Z1264" s="16" t="str">
        <f t="shared" si="249"/>
        <v>Mediacom (Switzerland)</v>
      </c>
      <c r="AA1264" s="16" t="str">
        <f t="shared" si="250"/>
        <v>Mediacom (Switzerland) - CHE - Skoda</v>
      </c>
      <c r="AB1264" s="16" t="str">
        <f t="shared" si="251"/>
        <v>Xaxis Premium_XAXIS-XP-WB-I</v>
      </c>
      <c r="AC1264" s="16" t="str">
        <f>VLOOKUP($U1264,Sheet3!$A$1:$D$438,3,FALSE)</f>
        <v>18.04.2016</v>
      </c>
      <c r="AD1264" s="16" t="str">
        <f>VLOOKUP($U1264,Sheet3!$A$1:$D$438,4,FALSE)</f>
        <v>30.09.2016</v>
      </c>
      <c r="AE1264" s="20" t="str">
        <f t="shared" si="252"/>
        <v>Xaxis Premium_XAXIS-XP-WB-I_Juni 2016</v>
      </c>
      <c r="AF1264" s="20" t="s">
        <v>415</v>
      </c>
      <c r="AG1264" s="20" t="str">
        <f t="shared" si="253"/>
        <v>Xaxis Premium</v>
      </c>
      <c r="AH1264" s="20" t="s">
        <v>420</v>
      </c>
      <c r="AI1264" s="21">
        <f t="shared" si="264"/>
        <v>27.998514667656892</v>
      </c>
      <c r="AJ1264" s="21">
        <f t="shared" si="265"/>
        <v>75.400000000000006</v>
      </c>
      <c r="AK1264" s="22">
        <f t="shared" si="266"/>
        <v>2693</v>
      </c>
      <c r="AL1264" s="20" t="s">
        <v>696</v>
      </c>
      <c r="AM1264" s="20">
        <f>$AJ1264*VLOOKUP($AL1264,Sheet2!$C$1:$D$66,2,FALSE)</f>
        <v>40.051524326500896</v>
      </c>
    </row>
    <row r="1265" spans="1:39" x14ac:dyDescent="0.25">
      <c r="A1265" s="1">
        <v>42556</v>
      </c>
      <c r="B1265" s="2">
        <v>19087</v>
      </c>
      <c r="C1265" s="3">
        <v>0</v>
      </c>
      <c r="D1265" s="4">
        <v>4</v>
      </c>
      <c r="E1265" s="5" t="s">
        <v>65</v>
      </c>
      <c r="F1265" s="6">
        <v>119.71</v>
      </c>
      <c r="G1265" s="7" t="s">
        <v>22</v>
      </c>
      <c r="H1265" s="8" t="s">
        <v>23</v>
      </c>
      <c r="I1265" s="9">
        <v>16.149999999999999</v>
      </c>
      <c r="J1265" s="6">
        <v>0</v>
      </c>
      <c r="K1265" s="6">
        <v>36.200000000000003</v>
      </c>
      <c r="L1265" s="6">
        <v>452.2</v>
      </c>
      <c r="M1265" s="6">
        <v>488.4</v>
      </c>
      <c r="N1265" s="10" t="s">
        <v>68</v>
      </c>
      <c r="O1265" s="10" t="s">
        <v>161</v>
      </c>
      <c r="P1265" s="11" t="s">
        <v>32</v>
      </c>
      <c r="Q1265" s="11" t="s">
        <v>52</v>
      </c>
      <c r="R1265" s="1">
        <v>42370</v>
      </c>
      <c r="S1265" s="1">
        <v>42593</v>
      </c>
      <c r="T1265" s="12" t="s">
        <v>25</v>
      </c>
      <c r="U1265" s="13" t="s">
        <v>141</v>
      </c>
      <c r="V1265" s="13" t="s">
        <v>142</v>
      </c>
      <c r="W1265" t="s">
        <v>199</v>
      </c>
      <c r="X1265" s="16" t="str">
        <f t="shared" si="248"/>
        <v xml:space="preserve">Mediacom (Switzerland) - CHE - Skoda - 2016_Octavia - </v>
      </c>
      <c r="Y1265" s="17" t="s">
        <v>410</v>
      </c>
      <c r="Z1265" s="16" t="str">
        <f t="shared" si="249"/>
        <v>Mediacom (Switzerland)</v>
      </c>
      <c r="AA1265" s="16" t="str">
        <f t="shared" si="250"/>
        <v>Mediacom (Switzerland) - CHE - Skoda</v>
      </c>
      <c r="AB1265" s="16" t="str">
        <f t="shared" si="251"/>
        <v>Xaxis Premium_XAXIS-XP-WB-D</v>
      </c>
      <c r="AC1265" s="16" t="str">
        <f>VLOOKUP($U1265,Sheet3!$A$1:$D$438,3,FALSE)</f>
        <v>16.05.2016</v>
      </c>
      <c r="AD1265" s="16" t="str">
        <f>VLOOKUP($U1265,Sheet3!$A$1:$D$438,4,FALSE)</f>
        <v>12.06.2016</v>
      </c>
      <c r="AE1265" s="20" t="str">
        <f t="shared" si="252"/>
        <v>Xaxis Premium_XAXIS-XP-WB-D_Juni 2016</v>
      </c>
      <c r="AF1265" s="20" t="s">
        <v>415</v>
      </c>
      <c r="AG1265" s="20" t="str">
        <f t="shared" si="253"/>
        <v>Xaxis Premium</v>
      </c>
      <c r="AH1265" s="20" t="s">
        <v>420</v>
      </c>
      <c r="AI1265" s="21">
        <f t="shared" si="264"/>
        <v>28.000000000000004</v>
      </c>
      <c r="AJ1265" s="21">
        <f t="shared" si="265"/>
        <v>452.2</v>
      </c>
      <c r="AK1265" s="22">
        <f t="shared" si="266"/>
        <v>16149.999999999998</v>
      </c>
      <c r="AL1265" s="20" t="s">
        <v>696</v>
      </c>
      <c r="AM1265" s="20">
        <f>$AJ1265*VLOOKUP($AL1265,Sheet2!$C$1:$D$66,2,FALSE)</f>
        <v>240.20290849394834</v>
      </c>
    </row>
    <row r="1266" spans="1:39" x14ac:dyDescent="0.25">
      <c r="A1266" s="1">
        <v>42556</v>
      </c>
      <c r="B1266" s="2">
        <v>19087</v>
      </c>
      <c r="C1266" s="3">
        <v>0</v>
      </c>
      <c r="D1266" s="4">
        <v>5</v>
      </c>
      <c r="E1266" s="5" t="s">
        <v>69</v>
      </c>
      <c r="F1266" s="6">
        <v>479.19</v>
      </c>
      <c r="G1266" s="7" t="s">
        <v>22</v>
      </c>
      <c r="H1266" s="8" t="s">
        <v>23</v>
      </c>
      <c r="I1266" s="9">
        <v>79.664000000000001</v>
      </c>
      <c r="J1266" s="6">
        <v>0</v>
      </c>
      <c r="K1266" s="6">
        <v>178.45</v>
      </c>
      <c r="L1266" s="6">
        <v>2230.6</v>
      </c>
      <c r="M1266" s="6">
        <v>2409.0500000000002</v>
      </c>
      <c r="N1266" s="10" t="s">
        <v>68</v>
      </c>
      <c r="O1266" s="10" t="s">
        <v>161</v>
      </c>
      <c r="P1266" s="11" t="s">
        <v>32</v>
      </c>
      <c r="Q1266" s="11" t="s">
        <v>52</v>
      </c>
      <c r="R1266" s="1">
        <v>42370</v>
      </c>
      <c r="S1266" s="1">
        <v>42593</v>
      </c>
      <c r="T1266" s="12" t="s">
        <v>25</v>
      </c>
      <c r="U1266" s="13" t="s">
        <v>141</v>
      </c>
      <c r="V1266" s="13" t="s">
        <v>142</v>
      </c>
      <c r="W1266" t="s">
        <v>199</v>
      </c>
      <c r="X1266" s="16" t="str">
        <f t="shared" si="248"/>
        <v xml:space="preserve">Mediacom (Switzerland) - CHE - Skoda - 2016_Octavia - </v>
      </c>
      <c r="Y1266" s="17" t="s">
        <v>410</v>
      </c>
      <c r="Z1266" s="16" t="str">
        <f t="shared" si="249"/>
        <v>Mediacom (Switzerland)</v>
      </c>
      <c r="AA1266" s="16" t="str">
        <f t="shared" si="250"/>
        <v>Mediacom (Switzerland) - CHE - Skoda</v>
      </c>
      <c r="AB1266" s="16" t="str">
        <f t="shared" si="251"/>
        <v>Xaxis Premium_XAXIS-XP-WB-F</v>
      </c>
      <c r="AC1266" s="16" t="str">
        <f>VLOOKUP($U1266,Sheet3!$A$1:$D$438,3,FALSE)</f>
        <v>16.05.2016</v>
      </c>
      <c r="AD1266" s="16" t="str">
        <f>VLOOKUP($U1266,Sheet3!$A$1:$D$438,4,FALSE)</f>
        <v>12.06.2016</v>
      </c>
      <c r="AE1266" s="20" t="str">
        <f t="shared" si="252"/>
        <v>Xaxis Premium_XAXIS-XP-WB-F_Juni 2016</v>
      </c>
      <c r="AF1266" s="20" t="s">
        <v>415</v>
      </c>
      <c r="AG1266" s="20" t="str">
        <f t="shared" si="253"/>
        <v>Xaxis Premium</v>
      </c>
      <c r="AH1266" s="20" t="s">
        <v>420</v>
      </c>
      <c r="AI1266" s="21">
        <f t="shared" si="264"/>
        <v>28.000100421771439</v>
      </c>
      <c r="AJ1266" s="21">
        <f t="shared" si="265"/>
        <v>2230.6</v>
      </c>
      <c r="AK1266" s="22">
        <f t="shared" si="266"/>
        <v>79664</v>
      </c>
      <c r="AL1266" s="20" t="s">
        <v>696</v>
      </c>
      <c r="AM1266" s="20">
        <f>$AJ1266*VLOOKUP($AL1266,Sheet2!$C$1:$D$66,2,FALSE)</f>
        <v>1184.8664477810728</v>
      </c>
    </row>
    <row r="1267" spans="1:39" x14ac:dyDescent="0.25">
      <c r="A1267" s="1">
        <v>42556</v>
      </c>
      <c r="B1267" s="2">
        <v>19087</v>
      </c>
      <c r="C1267" s="3">
        <v>0</v>
      </c>
      <c r="D1267" s="4">
        <v>6</v>
      </c>
      <c r="E1267" s="5" t="s">
        <v>70</v>
      </c>
      <c r="F1267" s="6">
        <v>20.43</v>
      </c>
      <c r="G1267" s="7" t="s">
        <v>22</v>
      </c>
      <c r="H1267" s="8" t="s">
        <v>23</v>
      </c>
      <c r="I1267" s="9">
        <v>3.6059999999999999</v>
      </c>
      <c r="J1267" s="6">
        <v>0</v>
      </c>
      <c r="K1267" s="6">
        <v>8.1</v>
      </c>
      <c r="L1267" s="6">
        <v>100.95</v>
      </c>
      <c r="M1267" s="6">
        <v>109.05</v>
      </c>
      <c r="N1267" s="10" t="s">
        <v>68</v>
      </c>
      <c r="O1267" s="10" t="s">
        <v>161</v>
      </c>
      <c r="P1267" s="11" t="s">
        <v>32</v>
      </c>
      <c r="Q1267" s="11" t="s">
        <v>52</v>
      </c>
      <c r="R1267" s="1">
        <v>42370</v>
      </c>
      <c r="S1267" s="1">
        <v>42593</v>
      </c>
      <c r="T1267" s="12" t="s">
        <v>25</v>
      </c>
      <c r="U1267" s="13" t="s">
        <v>141</v>
      </c>
      <c r="V1267" s="13" t="s">
        <v>142</v>
      </c>
      <c r="W1267" t="s">
        <v>199</v>
      </c>
      <c r="X1267" s="16" t="str">
        <f t="shared" si="248"/>
        <v xml:space="preserve">Mediacom (Switzerland) - CHE - Skoda - 2016_Octavia - </v>
      </c>
      <c r="Y1267" s="17" t="s">
        <v>410</v>
      </c>
      <c r="Z1267" s="16" t="str">
        <f t="shared" si="249"/>
        <v>Mediacom (Switzerland)</v>
      </c>
      <c r="AA1267" s="16" t="str">
        <f t="shared" si="250"/>
        <v>Mediacom (Switzerland) - CHE - Skoda</v>
      </c>
      <c r="AB1267" s="16" t="str">
        <f t="shared" si="251"/>
        <v>Xaxis Premium_XAXIS-XP-WB-I</v>
      </c>
      <c r="AC1267" s="16" t="str">
        <f>VLOOKUP($U1267,Sheet3!$A$1:$D$438,3,FALSE)</f>
        <v>16.05.2016</v>
      </c>
      <c r="AD1267" s="16" t="str">
        <f>VLOOKUP($U1267,Sheet3!$A$1:$D$438,4,FALSE)</f>
        <v>12.06.2016</v>
      </c>
      <c r="AE1267" s="20" t="str">
        <f t="shared" si="252"/>
        <v>Xaxis Premium_XAXIS-XP-WB-I_Juni 2016</v>
      </c>
      <c r="AF1267" s="20" t="s">
        <v>415</v>
      </c>
      <c r="AG1267" s="20" t="str">
        <f t="shared" si="253"/>
        <v>Xaxis Premium</v>
      </c>
      <c r="AH1267" s="20" t="s">
        <v>420</v>
      </c>
      <c r="AI1267" s="21">
        <f t="shared" si="264"/>
        <v>27.995008319467555</v>
      </c>
      <c r="AJ1267" s="21">
        <f t="shared" si="265"/>
        <v>100.95</v>
      </c>
      <c r="AK1267" s="22">
        <f t="shared" si="266"/>
        <v>3606</v>
      </c>
      <c r="AL1267" s="20" t="s">
        <v>696</v>
      </c>
      <c r="AM1267" s="20">
        <f>$AJ1267*VLOOKUP($AL1267,Sheet2!$C$1:$D$66,2,FALSE)</f>
        <v>53.623360487536679</v>
      </c>
    </row>
    <row r="1268" spans="1:39" x14ac:dyDescent="0.25">
      <c r="A1268" s="1">
        <v>42556</v>
      </c>
      <c r="B1268" s="2">
        <v>19087</v>
      </c>
      <c r="C1268" s="3">
        <v>0</v>
      </c>
      <c r="D1268" s="4">
        <v>1</v>
      </c>
      <c r="E1268" s="5" t="s">
        <v>72</v>
      </c>
      <c r="F1268" s="6">
        <v>1266.8800000000001</v>
      </c>
      <c r="G1268" s="7" t="s">
        <v>22</v>
      </c>
      <c r="H1268" s="8" t="s">
        <v>23</v>
      </c>
      <c r="I1268" s="9">
        <v>74.941000000000003</v>
      </c>
      <c r="J1268" s="6">
        <v>0</v>
      </c>
      <c r="K1268" s="6">
        <v>173.85</v>
      </c>
      <c r="L1268" s="6">
        <v>2173.3000000000002</v>
      </c>
      <c r="M1268" s="6">
        <v>2347.15</v>
      </c>
      <c r="N1268" s="10" t="s">
        <v>68</v>
      </c>
      <c r="O1268" s="10" t="s">
        <v>161</v>
      </c>
      <c r="P1268" s="11" t="s">
        <v>32</v>
      </c>
      <c r="Q1268" s="11" t="s">
        <v>73</v>
      </c>
      <c r="R1268" s="1">
        <v>42370</v>
      </c>
      <c r="S1268" s="1">
        <v>42593</v>
      </c>
      <c r="T1268" s="12" t="s">
        <v>25</v>
      </c>
      <c r="U1268" s="13" t="s">
        <v>141</v>
      </c>
      <c r="V1268" s="13" t="s">
        <v>142</v>
      </c>
      <c r="W1268" t="s">
        <v>199</v>
      </c>
      <c r="X1268" s="16" t="str">
        <f t="shared" si="248"/>
        <v xml:space="preserve">Mediacom (Switzerland) - CHE - Skoda - 2016_Octavia - </v>
      </c>
      <c r="Y1268" s="17" t="s">
        <v>410</v>
      </c>
      <c r="Z1268" s="16" t="str">
        <f t="shared" si="249"/>
        <v>Mediacom (Switzerland)</v>
      </c>
      <c r="AA1268" s="16" t="str">
        <f t="shared" si="250"/>
        <v>Mediacom (Switzerland) - CHE - Skoda</v>
      </c>
      <c r="AB1268" s="16" t="str">
        <f t="shared" si="251"/>
        <v>Xaxis TV_XAXIS-XT-ROLLS-D</v>
      </c>
      <c r="AC1268" s="16" t="str">
        <f>VLOOKUP($U1268,Sheet3!$A$1:$D$438,3,FALSE)</f>
        <v>16.05.2016</v>
      </c>
      <c r="AD1268" s="16" t="str">
        <f>VLOOKUP($U1268,Sheet3!$A$1:$D$438,4,FALSE)</f>
        <v>12.06.2016</v>
      </c>
      <c r="AE1268" s="20" t="str">
        <f t="shared" si="252"/>
        <v>Xaxis TV_XAXIS-XT-ROLLS-D_Juni 2016</v>
      </c>
      <c r="AF1268" s="20" t="s">
        <v>816</v>
      </c>
      <c r="AG1268" s="20" t="str">
        <f t="shared" si="253"/>
        <v>Xaxis TV</v>
      </c>
      <c r="AH1268" s="20" t="s">
        <v>420</v>
      </c>
      <c r="AI1268" s="21">
        <f t="shared" si="264"/>
        <v>29.000146782135282</v>
      </c>
      <c r="AJ1268" s="21">
        <f t="shared" si="265"/>
        <v>2173.3000000000002</v>
      </c>
      <c r="AK1268" s="22">
        <f t="shared" si="266"/>
        <v>74941</v>
      </c>
      <c r="AL1268" s="20" t="s">
        <v>698</v>
      </c>
      <c r="AM1268" s="20">
        <f>$AJ1268*VLOOKUP($AL1268,Sheet2!$C$1:$D$66,2,FALSE)</f>
        <v>1195.3150000000003</v>
      </c>
    </row>
    <row r="1269" spans="1:39" x14ac:dyDescent="0.25">
      <c r="A1269" s="1">
        <v>42556</v>
      </c>
      <c r="B1269" s="2">
        <v>19087</v>
      </c>
      <c r="C1269" s="3">
        <v>0</v>
      </c>
      <c r="D1269" s="4">
        <v>2</v>
      </c>
      <c r="E1269" s="5" t="s">
        <v>76</v>
      </c>
      <c r="F1269" s="6">
        <v>1125.23</v>
      </c>
      <c r="G1269" s="7" t="s">
        <v>22</v>
      </c>
      <c r="H1269" s="8" t="s">
        <v>23</v>
      </c>
      <c r="I1269" s="9">
        <v>69.555999999999997</v>
      </c>
      <c r="J1269" s="6">
        <v>0</v>
      </c>
      <c r="K1269" s="6">
        <v>161.35</v>
      </c>
      <c r="L1269" s="6">
        <v>2017.1</v>
      </c>
      <c r="M1269" s="6">
        <v>2178.4499999999998</v>
      </c>
      <c r="N1269" s="10" t="s">
        <v>68</v>
      </c>
      <c r="O1269" s="10" t="s">
        <v>161</v>
      </c>
      <c r="P1269" s="11" t="s">
        <v>32</v>
      </c>
      <c r="Q1269" s="11" t="s">
        <v>73</v>
      </c>
      <c r="R1269" s="1">
        <v>42370</v>
      </c>
      <c r="S1269" s="1">
        <v>42593</v>
      </c>
      <c r="T1269" s="12" t="s">
        <v>25</v>
      </c>
      <c r="U1269" s="13" t="s">
        <v>141</v>
      </c>
      <c r="V1269" s="13" t="s">
        <v>142</v>
      </c>
      <c r="W1269" t="s">
        <v>199</v>
      </c>
      <c r="X1269" s="16" t="str">
        <f t="shared" ref="X1269:X1332" si="267">CONCATENATE(W1269," - ","2016_",U1269," - ")</f>
        <v xml:space="preserve">Mediacom (Switzerland) - CHE - Skoda - 2016_Octavia - </v>
      </c>
      <c r="Y1269" s="17" t="s">
        <v>410</v>
      </c>
      <c r="Z1269" s="16" t="str">
        <f t="shared" ref="Z1269:Z1332" si="268">O1269</f>
        <v>Mediacom (Switzerland)</v>
      </c>
      <c r="AA1269" s="16" t="str">
        <f t="shared" ref="AA1269:AA1332" si="269">W1269</f>
        <v>Mediacom (Switzerland) - CHE - Skoda</v>
      </c>
      <c r="AB1269" s="16" t="str">
        <f t="shared" ref="AB1269:AB1332" si="270">CONCATENATE(Q1269,"_",E1269)</f>
        <v>Xaxis TV_XAXIS-XT-ROLLS-F</v>
      </c>
      <c r="AC1269" s="16" t="str">
        <f>VLOOKUP($U1269,Sheet3!$A$1:$D$438,3,FALSE)</f>
        <v>16.05.2016</v>
      </c>
      <c r="AD1269" s="16" t="str">
        <f>VLOOKUP($U1269,Sheet3!$A$1:$D$438,4,FALSE)</f>
        <v>12.06.2016</v>
      </c>
      <c r="AE1269" s="20" t="str">
        <f t="shared" ref="AE1269:AE1332" si="271">CONCATENATE(AB1269,"_",V1269)</f>
        <v>Xaxis TV_XAXIS-XT-ROLLS-F_Juni 2016</v>
      </c>
      <c r="AF1269" s="20" t="s">
        <v>816</v>
      </c>
      <c r="AG1269" s="20" t="str">
        <f t="shared" ref="AG1269:AG1332" si="272">Q1269</f>
        <v>Xaxis TV</v>
      </c>
      <c r="AH1269" s="20" t="s">
        <v>420</v>
      </c>
      <c r="AI1269" s="21">
        <f t="shared" si="264"/>
        <v>28.999654954281443</v>
      </c>
      <c r="AJ1269" s="21">
        <f t="shared" si="265"/>
        <v>2017.1</v>
      </c>
      <c r="AK1269" s="22">
        <f t="shared" si="266"/>
        <v>69556</v>
      </c>
      <c r="AL1269" s="20" t="s">
        <v>698</v>
      </c>
      <c r="AM1269" s="20">
        <f>$AJ1269*VLOOKUP($AL1269,Sheet2!$C$1:$D$66,2,FALSE)</f>
        <v>1109.405</v>
      </c>
    </row>
    <row r="1270" spans="1:39" x14ac:dyDescent="0.25">
      <c r="A1270" s="1">
        <v>42556</v>
      </c>
      <c r="B1270" s="2">
        <v>19087</v>
      </c>
      <c r="C1270" s="3">
        <v>0</v>
      </c>
      <c r="D1270" s="4">
        <v>3</v>
      </c>
      <c r="E1270" s="5" t="s">
        <v>77</v>
      </c>
      <c r="F1270" s="6">
        <v>94.67</v>
      </c>
      <c r="G1270" s="7" t="s">
        <v>22</v>
      </c>
      <c r="H1270" s="8" t="s">
        <v>23</v>
      </c>
      <c r="I1270" s="9">
        <v>5.7990000000000004</v>
      </c>
      <c r="J1270" s="6">
        <v>0</v>
      </c>
      <c r="K1270" s="6">
        <v>13.45</v>
      </c>
      <c r="L1270" s="6">
        <v>168.15</v>
      </c>
      <c r="M1270" s="6">
        <v>181.6</v>
      </c>
      <c r="N1270" s="10" t="s">
        <v>68</v>
      </c>
      <c r="O1270" s="10" t="s">
        <v>161</v>
      </c>
      <c r="P1270" s="11" t="s">
        <v>32</v>
      </c>
      <c r="Q1270" s="11" t="s">
        <v>73</v>
      </c>
      <c r="R1270" s="1">
        <v>42370</v>
      </c>
      <c r="S1270" s="1">
        <v>42593</v>
      </c>
      <c r="T1270" s="12" t="s">
        <v>25</v>
      </c>
      <c r="U1270" s="13" t="s">
        <v>141</v>
      </c>
      <c r="V1270" s="13" t="s">
        <v>142</v>
      </c>
      <c r="W1270" t="s">
        <v>199</v>
      </c>
      <c r="X1270" s="16" t="str">
        <f t="shared" si="267"/>
        <v xml:space="preserve">Mediacom (Switzerland) - CHE - Skoda - 2016_Octavia - </v>
      </c>
      <c r="Y1270" s="17" t="s">
        <v>410</v>
      </c>
      <c r="Z1270" s="16" t="str">
        <f t="shared" si="268"/>
        <v>Mediacom (Switzerland)</v>
      </c>
      <c r="AA1270" s="16" t="str">
        <f t="shared" si="269"/>
        <v>Mediacom (Switzerland) - CHE - Skoda</v>
      </c>
      <c r="AB1270" s="16" t="str">
        <f t="shared" si="270"/>
        <v>Xaxis TV_XAXIS-XT-ROLLS-I</v>
      </c>
      <c r="AC1270" s="16" t="str">
        <f>VLOOKUP($U1270,Sheet3!$A$1:$D$438,3,FALSE)</f>
        <v>16.05.2016</v>
      </c>
      <c r="AD1270" s="16" t="str">
        <f>VLOOKUP($U1270,Sheet3!$A$1:$D$438,4,FALSE)</f>
        <v>12.06.2016</v>
      </c>
      <c r="AE1270" s="20" t="str">
        <f t="shared" si="271"/>
        <v>Xaxis TV_XAXIS-XT-ROLLS-I_Juni 2016</v>
      </c>
      <c r="AF1270" s="20" t="s">
        <v>816</v>
      </c>
      <c r="AG1270" s="20" t="str">
        <f t="shared" si="272"/>
        <v>Xaxis TV</v>
      </c>
      <c r="AH1270" s="20" t="s">
        <v>420</v>
      </c>
      <c r="AI1270" s="21">
        <f t="shared" si="264"/>
        <v>28.996378685980343</v>
      </c>
      <c r="AJ1270" s="21">
        <f t="shared" si="265"/>
        <v>168.15</v>
      </c>
      <c r="AK1270" s="22">
        <f t="shared" si="266"/>
        <v>5799</v>
      </c>
      <c r="AL1270" s="20" t="s">
        <v>698</v>
      </c>
      <c r="AM1270" s="20">
        <f>$AJ1270*VLOOKUP($AL1270,Sheet2!$C$1:$D$66,2,FALSE)</f>
        <v>92.482500000000016</v>
      </c>
    </row>
    <row r="1271" spans="1:39" x14ac:dyDescent="0.25">
      <c r="A1271" s="1">
        <v>42556</v>
      </c>
      <c r="B1271" s="2">
        <v>19088</v>
      </c>
      <c r="C1271" s="3">
        <v>0</v>
      </c>
      <c r="D1271" s="4">
        <v>4</v>
      </c>
      <c r="E1271" s="5" t="s">
        <v>72</v>
      </c>
      <c r="F1271" s="6">
        <v>2584.91</v>
      </c>
      <c r="G1271" s="7" t="s">
        <v>22</v>
      </c>
      <c r="H1271" s="8" t="s">
        <v>23</v>
      </c>
      <c r="I1271" s="9">
        <v>152.90799999999999</v>
      </c>
      <c r="J1271" s="6">
        <v>0</v>
      </c>
      <c r="K1271" s="6">
        <v>354.75</v>
      </c>
      <c r="L1271" s="6">
        <v>4434.3500000000004</v>
      </c>
      <c r="M1271" s="6">
        <v>4789.1000000000004</v>
      </c>
      <c r="N1271" s="10" t="s">
        <v>68</v>
      </c>
      <c r="O1271" s="10" t="s">
        <v>161</v>
      </c>
      <c r="P1271" s="11" t="s">
        <v>32</v>
      </c>
      <c r="Q1271" s="11" t="s">
        <v>73</v>
      </c>
      <c r="R1271" s="1">
        <v>42370</v>
      </c>
      <c r="S1271" s="1">
        <v>42593</v>
      </c>
      <c r="T1271" s="12" t="s">
        <v>25</v>
      </c>
      <c r="U1271" s="13" t="s">
        <v>360</v>
      </c>
      <c r="V1271" s="13" t="s">
        <v>142</v>
      </c>
      <c r="W1271" t="s">
        <v>199</v>
      </c>
      <c r="X1271" s="16" t="str">
        <f t="shared" si="267"/>
        <v xml:space="preserve">Mediacom (Switzerland) - CHE - Skoda - 2016_Swissness_2._Flight - </v>
      </c>
      <c r="Y1271" s="17" t="s">
        <v>410</v>
      </c>
      <c r="Z1271" s="16" t="str">
        <f t="shared" si="268"/>
        <v>Mediacom (Switzerland)</v>
      </c>
      <c r="AA1271" s="16" t="str">
        <f t="shared" si="269"/>
        <v>Mediacom (Switzerland) - CHE - Skoda</v>
      </c>
      <c r="AB1271" s="16" t="str">
        <f t="shared" si="270"/>
        <v>Xaxis TV_XAXIS-XT-ROLLS-D</v>
      </c>
      <c r="AC1271" s="16" t="str">
        <f>VLOOKUP($U1271,Sheet3!$A$1:$D$438,3,FALSE)</f>
        <v>13.06.2016</v>
      </c>
      <c r="AD1271" s="16" t="str">
        <f>VLOOKUP($U1271,Sheet3!$A$1:$D$438,4,FALSE)</f>
        <v xml:space="preserve"> 10.7.2016</v>
      </c>
      <c r="AE1271" s="20" t="str">
        <f t="shared" si="271"/>
        <v>Xaxis TV_XAXIS-XT-ROLLS-D_Juni 2016</v>
      </c>
      <c r="AF1271" s="20" t="s">
        <v>816</v>
      </c>
      <c r="AG1271" s="20" t="str">
        <f t="shared" si="272"/>
        <v>Xaxis TV</v>
      </c>
      <c r="AH1271" s="20" t="s">
        <v>420</v>
      </c>
      <c r="AI1271" s="21">
        <f t="shared" si="264"/>
        <v>29.000117717843413</v>
      </c>
      <c r="AJ1271" s="21">
        <f t="shared" si="265"/>
        <v>4434.3500000000004</v>
      </c>
      <c r="AK1271" s="22">
        <f t="shared" si="266"/>
        <v>152908</v>
      </c>
      <c r="AL1271" s="20" t="s">
        <v>698</v>
      </c>
      <c r="AM1271" s="20">
        <f>$AJ1271*VLOOKUP($AL1271,Sheet2!$C$1:$D$66,2,FALSE)</f>
        <v>2438.8925000000004</v>
      </c>
    </row>
    <row r="1272" spans="1:39" x14ac:dyDescent="0.25">
      <c r="A1272" s="1">
        <v>42556</v>
      </c>
      <c r="B1272" s="2">
        <v>19088</v>
      </c>
      <c r="C1272" s="3">
        <v>0</v>
      </c>
      <c r="D1272" s="4">
        <v>5</v>
      </c>
      <c r="E1272" s="5" t="s">
        <v>76</v>
      </c>
      <c r="F1272" s="6">
        <v>374.6</v>
      </c>
      <c r="G1272" s="7" t="s">
        <v>22</v>
      </c>
      <c r="H1272" s="8" t="s">
        <v>23</v>
      </c>
      <c r="I1272" s="9">
        <v>23.155999999999999</v>
      </c>
      <c r="J1272" s="6">
        <v>0</v>
      </c>
      <c r="K1272" s="6">
        <v>53.7</v>
      </c>
      <c r="L1272" s="6">
        <v>671.5</v>
      </c>
      <c r="M1272" s="6">
        <v>725.2</v>
      </c>
      <c r="N1272" s="10" t="s">
        <v>68</v>
      </c>
      <c r="O1272" s="10" t="s">
        <v>161</v>
      </c>
      <c r="P1272" s="11" t="s">
        <v>32</v>
      </c>
      <c r="Q1272" s="11" t="s">
        <v>73</v>
      </c>
      <c r="R1272" s="1">
        <v>42370</v>
      </c>
      <c r="S1272" s="1">
        <v>42593</v>
      </c>
      <c r="T1272" s="12" t="s">
        <v>25</v>
      </c>
      <c r="U1272" s="13" t="s">
        <v>360</v>
      </c>
      <c r="V1272" s="13" t="s">
        <v>142</v>
      </c>
      <c r="W1272" t="s">
        <v>199</v>
      </c>
      <c r="X1272" s="16" t="str">
        <f t="shared" si="267"/>
        <v xml:space="preserve">Mediacom (Switzerland) - CHE - Skoda - 2016_Swissness_2._Flight - </v>
      </c>
      <c r="Y1272" s="17" t="s">
        <v>410</v>
      </c>
      <c r="Z1272" s="16" t="str">
        <f t="shared" si="268"/>
        <v>Mediacom (Switzerland)</v>
      </c>
      <c r="AA1272" s="16" t="str">
        <f t="shared" si="269"/>
        <v>Mediacom (Switzerland) - CHE - Skoda</v>
      </c>
      <c r="AB1272" s="16" t="str">
        <f t="shared" si="270"/>
        <v>Xaxis TV_XAXIS-XT-ROLLS-F</v>
      </c>
      <c r="AC1272" s="16" t="str">
        <f>VLOOKUP($U1272,Sheet3!$A$1:$D$438,3,FALSE)</f>
        <v>13.06.2016</v>
      </c>
      <c r="AD1272" s="16" t="str">
        <f>VLOOKUP($U1272,Sheet3!$A$1:$D$438,4,FALSE)</f>
        <v xml:space="preserve"> 10.7.2016</v>
      </c>
      <c r="AE1272" s="20" t="str">
        <f t="shared" si="271"/>
        <v>Xaxis TV_XAXIS-XT-ROLLS-F_Juni 2016</v>
      </c>
      <c r="AF1272" s="20" t="s">
        <v>816</v>
      </c>
      <c r="AG1272" s="20" t="str">
        <f t="shared" si="272"/>
        <v>Xaxis TV</v>
      </c>
      <c r="AH1272" s="20" t="s">
        <v>420</v>
      </c>
      <c r="AI1272" s="21">
        <f t="shared" si="264"/>
        <v>28.998963551563307</v>
      </c>
      <c r="AJ1272" s="21">
        <f t="shared" si="265"/>
        <v>671.5</v>
      </c>
      <c r="AK1272" s="22">
        <f t="shared" si="266"/>
        <v>23156</v>
      </c>
      <c r="AL1272" s="20" t="s">
        <v>698</v>
      </c>
      <c r="AM1272" s="20">
        <f>$AJ1272*VLOOKUP($AL1272,Sheet2!$C$1:$D$66,2,FALSE)</f>
        <v>369.32500000000005</v>
      </c>
    </row>
    <row r="1273" spans="1:39" x14ac:dyDescent="0.25">
      <c r="A1273" s="1">
        <v>42556</v>
      </c>
      <c r="B1273" s="2">
        <v>19088</v>
      </c>
      <c r="C1273" s="3">
        <v>0</v>
      </c>
      <c r="D1273" s="4">
        <v>6</v>
      </c>
      <c r="E1273" s="5" t="s">
        <v>77</v>
      </c>
      <c r="F1273" s="6">
        <v>140.65</v>
      </c>
      <c r="G1273" s="7" t="s">
        <v>22</v>
      </c>
      <c r="H1273" s="8" t="s">
        <v>23</v>
      </c>
      <c r="I1273" s="9">
        <v>8.6159999999999997</v>
      </c>
      <c r="J1273" s="6">
        <v>0</v>
      </c>
      <c r="K1273" s="6">
        <v>20</v>
      </c>
      <c r="L1273" s="6">
        <v>249.85</v>
      </c>
      <c r="M1273" s="6">
        <v>269.85000000000002</v>
      </c>
      <c r="N1273" s="10" t="s">
        <v>68</v>
      </c>
      <c r="O1273" s="10" t="s">
        <v>161</v>
      </c>
      <c r="P1273" s="11" t="s">
        <v>32</v>
      </c>
      <c r="Q1273" s="11" t="s">
        <v>73</v>
      </c>
      <c r="R1273" s="1">
        <v>42370</v>
      </c>
      <c r="S1273" s="1">
        <v>42593</v>
      </c>
      <c r="T1273" s="12" t="s">
        <v>25</v>
      </c>
      <c r="U1273" s="13" t="s">
        <v>360</v>
      </c>
      <c r="V1273" s="13" t="s">
        <v>142</v>
      </c>
      <c r="W1273" t="s">
        <v>199</v>
      </c>
      <c r="X1273" s="16" t="str">
        <f t="shared" si="267"/>
        <v xml:space="preserve">Mediacom (Switzerland) - CHE - Skoda - 2016_Swissness_2._Flight - </v>
      </c>
      <c r="Y1273" s="17" t="s">
        <v>410</v>
      </c>
      <c r="Z1273" s="16" t="str">
        <f t="shared" si="268"/>
        <v>Mediacom (Switzerland)</v>
      </c>
      <c r="AA1273" s="16" t="str">
        <f t="shared" si="269"/>
        <v>Mediacom (Switzerland) - CHE - Skoda</v>
      </c>
      <c r="AB1273" s="16" t="str">
        <f t="shared" si="270"/>
        <v>Xaxis TV_XAXIS-XT-ROLLS-I</v>
      </c>
      <c r="AC1273" s="16" t="str">
        <f>VLOOKUP($U1273,Sheet3!$A$1:$D$438,3,FALSE)</f>
        <v>13.06.2016</v>
      </c>
      <c r="AD1273" s="16" t="str">
        <f>VLOOKUP($U1273,Sheet3!$A$1:$D$438,4,FALSE)</f>
        <v xml:space="preserve"> 10.7.2016</v>
      </c>
      <c r="AE1273" s="20" t="str">
        <f t="shared" si="271"/>
        <v>Xaxis TV_XAXIS-XT-ROLLS-I_Juni 2016</v>
      </c>
      <c r="AF1273" s="20" t="s">
        <v>816</v>
      </c>
      <c r="AG1273" s="20" t="str">
        <f t="shared" si="272"/>
        <v>Xaxis TV</v>
      </c>
      <c r="AH1273" s="20" t="s">
        <v>420</v>
      </c>
      <c r="AI1273" s="21">
        <f t="shared" si="264"/>
        <v>28.998375116063137</v>
      </c>
      <c r="AJ1273" s="21">
        <f t="shared" si="265"/>
        <v>249.85</v>
      </c>
      <c r="AK1273" s="22">
        <f t="shared" si="266"/>
        <v>8616</v>
      </c>
      <c r="AL1273" s="20" t="s">
        <v>698</v>
      </c>
      <c r="AM1273" s="20">
        <f>$AJ1273*VLOOKUP($AL1273,Sheet2!$C$1:$D$66,2,FALSE)</f>
        <v>137.41750000000002</v>
      </c>
    </row>
    <row r="1274" spans="1:39" x14ac:dyDescent="0.25">
      <c r="A1274" s="1">
        <v>42556</v>
      </c>
      <c r="B1274" s="2">
        <v>19088</v>
      </c>
      <c r="C1274" s="3">
        <v>0</v>
      </c>
      <c r="D1274" s="4">
        <v>1</v>
      </c>
      <c r="E1274" s="5" t="s">
        <v>65</v>
      </c>
      <c r="F1274" s="6">
        <v>921.63</v>
      </c>
      <c r="G1274" s="7" t="s">
        <v>22</v>
      </c>
      <c r="H1274" s="8" t="s">
        <v>23</v>
      </c>
      <c r="I1274" s="9">
        <v>124.34099999999999</v>
      </c>
      <c r="J1274" s="6">
        <v>0</v>
      </c>
      <c r="K1274" s="6">
        <v>238.75</v>
      </c>
      <c r="L1274" s="6">
        <v>2984.2</v>
      </c>
      <c r="M1274" s="6">
        <v>3222.95</v>
      </c>
      <c r="N1274" s="10" t="s">
        <v>68</v>
      </c>
      <c r="O1274" s="10" t="s">
        <v>161</v>
      </c>
      <c r="P1274" s="11" t="s">
        <v>32</v>
      </c>
      <c r="Q1274" s="11" t="s">
        <v>52</v>
      </c>
      <c r="R1274" s="1">
        <v>42370</v>
      </c>
      <c r="S1274" s="1">
        <v>42593</v>
      </c>
      <c r="T1274" s="12" t="s">
        <v>25</v>
      </c>
      <c r="U1274" s="13" t="s">
        <v>360</v>
      </c>
      <c r="V1274" s="13" t="s">
        <v>142</v>
      </c>
      <c r="W1274" t="s">
        <v>199</v>
      </c>
      <c r="X1274" s="16" t="str">
        <f t="shared" si="267"/>
        <v xml:space="preserve">Mediacom (Switzerland) - CHE - Skoda - 2016_Swissness_2._Flight - </v>
      </c>
      <c r="Y1274" s="17" t="s">
        <v>410</v>
      </c>
      <c r="Z1274" s="16" t="str">
        <f t="shared" si="268"/>
        <v>Mediacom (Switzerland)</v>
      </c>
      <c r="AA1274" s="16" t="str">
        <f t="shared" si="269"/>
        <v>Mediacom (Switzerland) - CHE - Skoda</v>
      </c>
      <c r="AB1274" s="16" t="str">
        <f t="shared" si="270"/>
        <v>Xaxis Premium_XAXIS-XP-WB-D</v>
      </c>
      <c r="AC1274" s="16" t="str">
        <f>VLOOKUP($U1274,Sheet3!$A$1:$D$438,3,FALSE)</f>
        <v>13.06.2016</v>
      </c>
      <c r="AD1274" s="16" t="str">
        <f>VLOOKUP($U1274,Sheet3!$A$1:$D$438,4,FALSE)</f>
        <v xml:space="preserve"> 10.7.2016</v>
      </c>
      <c r="AE1274" s="20" t="str">
        <f t="shared" si="271"/>
        <v>Xaxis Premium_XAXIS-XP-WB-D_Juni 2016</v>
      </c>
      <c r="AF1274" s="20" t="s">
        <v>415</v>
      </c>
      <c r="AG1274" s="20" t="str">
        <f t="shared" si="272"/>
        <v>Xaxis Premium</v>
      </c>
      <c r="AH1274" s="20" t="s">
        <v>420</v>
      </c>
      <c r="AI1274" s="21">
        <f t="shared" si="264"/>
        <v>24.000128678392482</v>
      </c>
      <c r="AJ1274" s="21">
        <f t="shared" si="265"/>
        <v>2984.2</v>
      </c>
      <c r="AK1274" s="22">
        <f t="shared" si="266"/>
        <v>124341</v>
      </c>
      <c r="AL1274" s="20" t="s">
        <v>696</v>
      </c>
      <c r="AM1274" s="20">
        <f>$AJ1274*VLOOKUP($AL1274,Sheet2!$C$1:$D$66,2,FALSE)</f>
        <v>1585.1692161159676</v>
      </c>
    </row>
    <row r="1275" spans="1:39" x14ac:dyDescent="0.25">
      <c r="A1275" s="1">
        <v>42556</v>
      </c>
      <c r="B1275" s="2">
        <v>19088</v>
      </c>
      <c r="C1275" s="3">
        <v>0</v>
      </c>
      <c r="D1275" s="4">
        <v>2</v>
      </c>
      <c r="E1275" s="5" t="s">
        <v>69</v>
      </c>
      <c r="F1275" s="6">
        <v>721.98</v>
      </c>
      <c r="G1275" s="7" t="s">
        <v>22</v>
      </c>
      <c r="H1275" s="8" t="s">
        <v>23</v>
      </c>
      <c r="I1275" s="9">
        <v>120.02800000000001</v>
      </c>
      <c r="J1275" s="6">
        <v>0</v>
      </c>
      <c r="K1275" s="6">
        <v>230.45</v>
      </c>
      <c r="L1275" s="6">
        <v>2880.65</v>
      </c>
      <c r="M1275" s="6">
        <v>3111.1</v>
      </c>
      <c r="N1275" s="10" t="s">
        <v>68</v>
      </c>
      <c r="O1275" s="10" t="s">
        <v>161</v>
      </c>
      <c r="P1275" s="11" t="s">
        <v>32</v>
      </c>
      <c r="Q1275" s="11" t="s">
        <v>52</v>
      </c>
      <c r="R1275" s="1">
        <v>42370</v>
      </c>
      <c r="S1275" s="1">
        <v>42593</v>
      </c>
      <c r="T1275" s="12" t="s">
        <v>25</v>
      </c>
      <c r="U1275" s="13" t="s">
        <v>360</v>
      </c>
      <c r="V1275" s="13" t="s">
        <v>142</v>
      </c>
      <c r="W1275" t="s">
        <v>199</v>
      </c>
      <c r="X1275" s="16" t="str">
        <f t="shared" si="267"/>
        <v xml:space="preserve">Mediacom (Switzerland) - CHE - Skoda - 2016_Swissness_2._Flight - </v>
      </c>
      <c r="Y1275" s="17" t="s">
        <v>410</v>
      </c>
      <c r="Z1275" s="16" t="str">
        <f t="shared" si="268"/>
        <v>Mediacom (Switzerland)</v>
      </c>
      <c r="AA1275" s="16" t="str">
        <f t="shared" si="269"/>
        <v>Mediacom (Switzerland) - CHE - Skoda</v>
      </c>
      <c r="AB1275" s="16" t="str">
        <f t="shared" si="270"/>
        <v>Xaxis Premium_XAXIS-XP-WB-F</v>
      </c>
      <c r="AC1275" s="16" t="str">
        <f>VLOOKUP($U1275,Sheet3!$A$1:$D$438,3,FALSE)</f>
        <v>13.06.2016</v>
      </c>
      <c r="AD1275" s="16" t="str">
        <f>VLOOKUP($U1275,Sheet3!$A$1:$D$438,4,FALSE)</f>
        <v xml:space="preserve"> 10.7.2016</v>
      </c>
      <c r="AE1275" s="20" t="str">
        <f t="shared" si="271"/>
        <v>Xaxis Premium_XAXIS-XP-WB-F_Juni 2016</v>
      </c>
      <c r="AF1275" s="20" t="s">
        <v>415</v>
      </c>
      <c r="AG1275" s="20" t="str">
        <f t="shared" si="272"/>
        <v>Xaxis Premium</v>
      </c>
      <c r="AH1275" s="20" t="s">
        <v>420</v>
      </c>
      <c r="AI1275" s="21">
        <f t="shared" si="264"/>
        <v>23.999816709434466</v>
      </c>
      <c r="AJ1275" s="21">
        <f t="shared" si="265"/>
        <v>2880.65</v>
      </c>
      <c r="AK1275" s="22">
        <f t="shared" si="266"/>
        <v>120028</v>
      </c>
      <c r="AL1275" s="20" t="s">
        <v>696</v>
      </c>
      <c r="AM1275" s="20">
        <f>$AJ1275*VLOOKUP($AL1275,Sheet2!$C$1:$D$66,2,FALSE)</f>
        <v>1530.1647685826897</v>
      </c>
    </row>
    <row r="1276" spans="1:39" x14ac:dyDescent="0.25">
      <c r="A1276" s="1">
        <v>42556</v>
      </c>
      <c r="B1276" s="2">
        <v>19088</v>
      </c>
      <c r="C1276" s="3">
        <v>0</v>
      </c>
      <c r="D1276" s="4">
        <v>3</v>
      </c>
      <c r="E1276" s="5" t="s">
        <v>70</v>
      </c>
      <c r="F1276" s="6">
        <v>34.5</v>
      </c>
      <c r="G1276" s="7" t="s">
        <v>22</v>
      </c>
      <c r="H1276" s="8" t="s">
        <v>23</v>
      </c>
      <c r="I1276" s="9">
        <v>6.0880000000000001</v>
      </c>
      <c r="J1276" s="6">
        <v>0</v>
      </c>
      <c r="K1276" s="6">
        <v>11.7</v>
      </c>
      <c r="L1276" s="6">
        <v>146.1</v>
      </c>
      <c r="M1276" s="6">
        <v>157.80000000000001</v>
      </c>
      <c r="N1276" s="10" t="s">
        <v>68</v>
      </c>
      <c r="O1276" s="10" t="s">
        <v>161</v>
      </c>
      <c r="P1276" s="11" t="s">
        <v>32</v>
      </c>
      <c r="Q1276" s="11" t="s">
        <v>52</v>
      </c>
      <c r="R1276" s="1">
        <v>42370</v>
      </c>
      <c r="S1276" s="1">
        <v>42593</v>
      </c>
      <c r="T1276" s="12" t="s">
        <v>25</v>
      </c>
      <c r="U1276" s="13" t="s">
        <v>360</v>
      </c>
      <c r="V1276" s="13" t="s">
        <v>142</v>
      </c>
      <c r="W1276" t="s">
        <v>199</v>
      </c>
      <c r="X1276" s="16" t="str">
        <f t="shared" si="267"/>
        <v xml:space="preserve">Mediacom (Switzerland) - CHE - Skoda - 2016_Swissness_2._Flight - </v>
      </c>
      <c r="Y1276" s="17" t="s">
        <v>410</v>
      </c>
      <c r="Z1276" s="16" t="str">
        <f t="shared" si="268"/>
        <v>Mediacom (Switzerland)</v>
      </c>
      <c r="AA1276" s="16" t="str">
        <f t="shared" si="269"/>
        <v>Mediacom (Switzerland) - CHE - Skoda</v>
      </c>
      <c r="AB1276" s="16" t="str">
        <f t="shared" si="270"/>
        <v>Xaxis Premium_XAXIS-XP-WB-I</v>
      </c>
      <c r="AC1276" s="16" t="str">
        <f>VLOOKUP($U1276,Sheet3!$A$1:$D$438,3,FALSE)</f>
        <v>13.06.2016</v>
      </c>
      <c r="AD1276" s="16" t="str">
        <f>VLOOKUP($U1276,Sheet3!$A$1:$D$438,4,FALSE)</f>
        <v xml:space="preserve"> 10.7.2016</v>
      </c>
      <c r="AE1276" s="20" t="str">
        <f t="shared" si="271"/>
        <v>Xaxis Premium_XAXIS-XP-WB-I_Juni 2016</v>
      </c>
      <c r="AF1276" s="20" t="s">
        <v>415</v>
      </c>
      <c r="AG1276" s="20" t="str">
        <f t="shared" si="272"/>
        <v>Xaxis Premium</v>
      </c>
      <c r="AH1276" s="20" t="s">
        <v>420</v>
      </c>
      <c r="AI1276" s="21">
        <f t="shared" si="264"/>
        <v>23.998028909329829</v>
      </c>
      <c r="AJ1276" s="21">
        <f t="shared" si="265"/>
        <v>146.1</v>
      </c>
      <c r="AK1276" s="22">
        <f t="shared" si="266"/>
        <v>6088</v>
      </c>
      <c r="AL1276" s="20" t="s">
        <v>696</v>
      </c>
      <c r="AM1276" s="20">
        <f>$AJ1276*VLOOKUP($AL1276,Sheet2!$C$1:$D$66,2,FALSE)</f>
        <v>77.606468224161546</v>
      </c>
    </row>
    <row r="1277" spans="1:39" x14ac:dyDescent="0.25">
      <c r="A1277" s="1">
        <v>42556</v>
      </c>
      <c r="B1277" s="2">
        <v>19089</v>
      </c>
      <c r="C1277" s="3">
        <v>0</v>
      </c>
      <c r="D1277" s="4">
        <v>2</v>
      </c>
      <c r="E1277" s="5" t="s">
        <v>41</v>
      </c>
      <c r="F1277" s="6">
        <v>552.12</v>
      </c>
      <c r="G1277" s="7" t="s">
        <v>22</v>
      </c>
      <c r="H1277" s="8" t="s">
        <v>23</v>
      </c>
      <c r="I1277" s="9">
        <v>58.414999999999999</v>
      </c>
      <c r="J1277" s="6">
        <v>0</v>
      </c>
      <c r="K1277" s="6">
        <v>149.55000000000001</v>
      </c>
      <c r="L1277" s="6">
        <v>1869.3</v>
      </c>
      <c r="M1277" s="6">
        <v>2018.85</v>
      </c>
      <c r="N1277" s="10" t="s">
        <v>79</v>
      </c>
      <c r="O1277" s="10" t="s">
        <v>161</v>
      </c>
      <c r="P1277" s="11" t="s">
        <v>32</v>
      </c>
      <c r="Q1277" s="11" t="s">
        <v>37</v>
      </c>
      <c r="R1277" s="1">
        <v>42370</v>
      </c>
      <c r="S1277" s="1">
        <v>42593</v>
      </c>
      <c r="T1277" s="12" t="s">
        <v>25</v>
      </c>
      <c r="U1277" s="13" t="s">
        <v>361</v>
      </c>
      <c r="V1277" s="13" t="s">
        <v>142</v>
      </c>
      <c r="W1277" t="s">
        <v>201</v>
      </c>
      <c r="X1277" s="16" t="str">
        <f t="shared" si="267"/>
        <v xml:space="preserve">Mediacom (Switzerland) - CHE - SONY Mobile - 2016_Experia_X_Launch - </v>
      </c>
      <c r="Y1277" s="17" t="s">
        <v>410</v>
      </c>
      <c r="Z1277" s="16" t="str">
        <f t="shared" si="268"/>
        <v>Mediacom (Switzerland)</v>
      </c>
      <c r="AA1277" s="16" t="str">
        <f t="shared" si="269"/>
        <v>Mediacom (Switzerland) - CHE - SONY Mobile</v>
      </c>
      <c r="AB1277" s="16" t="str">
        <f t="shared" si="270"/>
        <v>Xaxis Mobile_XAXIS-XM-MRT-D</v>
      </c>
      <c r="AC1277" s="16" t="str">
        <f>VLOOKUP($U1277,Sheet3!$A$1:$D$438,3,FALSE)</f>
        <v>31.05.2016</v>
      </c>
      <c r="AD1277" s="16" t="str">
        <f>VLOOKUP($U1277,Sheet3!$A$1:$D$438,4,FALSE)</f>
        <v>25.08.2016</v>
      </c>
      <c r="AE1277" s="20" t="str">
        <f t="shared" si="271"/>
        <v>Xaxis Mobile_XAXIS-XM-MRT-D_Juni 2016</v>
      </c>
      <c r="AF1277" s="20" t="s">
        <v>416</v>
      </c>
      <c r="AG1277" s="20" t="str">
        <f t="shared" si="272"/>
        <v>Xaxis Mobile</v>
      </c>
      <c r="AH1277" s="20" t="s">
        <v>420</v>
      </c>
      <c r="AI1277" s="21">
        <f t="shared" si="264"/>
        <v>32.000342377813922</v>
      </c>
      <c r="AJ1277" s="21">
        <f t="shared" si="265"/>
        <v>1869.3</v>
      </c>
      <c r="AK1277" s="22">
        <f t="shared" si="266"/>
        <v>58415</v>
      </c>
      <c r="AL1277" s="20" t="s">
        <v>702</v>
      </c>
      <c r="AM1277" s="20">
        <f>$AJ1277*VLOOKUP($AL1277,Sheet2!$C$1:$D$66,2,FALSE)</f>
        <v>710.33399999999995</v>
      </c>
    </row>
    <row r="1278" spans="1:39" x14ac:dyDescent="0.25">
      <c r="A1278" s="1">
        <v>42556</v>
      </c>
      <c r="B1278" s="2">
        <v>19089</v>
      </c>
      <c r="C1278" s="3">
        <v>0</v>
      </c>
      <c r="D1278" s="4">
        <v>1</v>
      </c>
      <c r="E1278" s="5" t="s">
        <v>72</v>
      </c>
      <c r="F1278" s="6">
        <v>992.83</v>
      </c>
      <c r="G1278" s="7" t="s">
        <v>22</v>
      </c>
      <c r="H1278" s="8" t="s">
        <v>23</v>
      </c>
      <c r="I1278" s="9">
        <v>58.73</v>
      </c>
      <c r="J1278" s="6">
        <v>0</v>
      </c>
      <c r="K1278" s="6">
        <v>164.45</v>
      </c>
      <c r="L1278" s="6">
        <v>2055.5500000000002</v>
      </c>
      <c r="M1278" s="6">
        <v>2220</v>
      </c>
      <c r="N1278" s="10" t="s">
        <v>79</v>
      </c>
      <c r="O1278" s="10" t="s">
        <v>161</v>
      </c>
      <c r="P1278" s="11" t="s">
        <v>32</v>
      </c>
      <c r="Q1278" s="11" t="s">
        <v>73</v>
      </c>
      <c r="R1278" s="1">
        <v>42370</v>
      </c>
      <c r="S1278" s="1">
        <v>42593</v>
      </c>
      <c r="T1278" s="12" t="s">
        <v>25</v>
      </c>
      <c r="U1278" s="13" t="s">
        <v>361</v>
      </c>
      <c r="V1278" s="13" t="s">
        <v>142</v>
      </c>
      <c r="W1278" t="s">
        <v>201</v>
      </c>
      <c r="X1278" s="16" t="str">
        <f t="shared" si="267"/>
        <v xml:space="preserve">Mediacom (Switzerland) - CHE - SONY Mobile - 2016_Experia_X_Launch - </v>
      </c>
      <c r="Y1278" s="17" t="s">
        <v>410</v>
      </c>
      <c r="Z1278" s="16" t="str">
        <f t="shared" si="268"/>
        <v>Mediacom (Switzerland)</v>
      </c>
      <c r="AA1278" s="16" t="str">
        <f t="shared" si="269"/>
        <v>Mediacom (Switzerland) - CHE - SONY Mobile</v>
      </c>
      <c r="AB1278" s="16" t="str">
        <f t="shared" si="270"/>
        <v>Xaxis TV_XAXIS-XT-ROLLS-D</v>
      </c>
      <c r="AC1278" s="16" t="str">
        <f>VLOOKUP($U1278,Sheet3!$A$1:$D$438,3,FALSE)</f>
        <v>31.05.2016</v>
      </c>
      <c r="AD1278" s="16" t="str">
        <f>VLOOKUP($U1278,Sheet3!$A$1:$D$438,4,FALSE)</f>
        <v>25.08.2016</v>
      </c>
      <c r="AE1278" s="20" t="str">
        <f t="shared" si="271"/>
        <v>Xaxis TV_XAXIS-XT-ROLLS-D_Juni 2016</v>
      </c>
      <c r="AF1278" s="20" t="s">
        <v>816</v>
      </c>
      <c r="AG1278" s="20" t="str">
        <f t="shared" si="272"/>
        <v>Xaxis TV</v>
      </c>
      <c r="AH1278" s="20" t="s">
        <v>420</v>
      </c>
      <c r="AI1278" s="21">
        <f t="shared" si="264"/>
        <v>35</v>
      </c>
      <c r="AJ1278" s="21">
        <f t="shared" si="265"/>
        <v>2055.5500000000002</v>
      </c>
      <c r="AK1278" s="22">
        <f t="shared" si="266"/>
        <v>58730</v>
      </c>
      <c r="AL1278" s="20" t="s">
        <v>698</v>
      </c>
      <c r="AM1278" s="20">
        <f>$AJ1278*VLOOKUP($AL1278,Sheet2!$C$1:$D$66,2,FALSE)</f>
        <v>1130.5525000000002</v>
      </c>
    </row>
    <row r="1279" spans="1:39" x14ac:dyDescent="0.25">
      <c r="A1279" s="1">
        <v>42556</v>
      </c>
      <c r="B1279" s="2">
        <v>19090</v>
      </c>
      <c r="C1279" s="3">
        <v>0</v>
      </c>
      <c r="D1279" s="4">
        <v>1</v>
      </c>
      <c r="E1279" s="5" t="s">
        <v>61</v>
      </c>
      <c r="F1279" s="6">
        <v>705.13</v>
      </c>
      <c r="G1279" s="7" t="s">
        <v>22</v>
      </c>
      <c r="H1279" s="8" t="s">
        <v>23</v>
      </c>
      <c r="I1279" s="9">
        <v>154.506</v>
      </c>
      <c r="J1279" s="6">
        <v>0</v>
      </c>
      <c r="K1279" s="6">
        <v>148.30000000000001</v>
      </c>
      <c r="L1279" s="6">
        <v>1854.05</v>
      </c>
      <c r="M1279" s="6">
        <v>2002.35</v>
      </c>
      <c r="N1279" s="10" t="s">
        <v>82</v>
      </c>
      <c r="O1279" s="10" t="s">
        <v>161</v>
      </c>
      <c r="P1279" s="11" t="s">
        <v>32</v>
      </c>
      <c r="Q1279" s="11" t="s">
        <v>52</v>
      </c>
      <c r="R1279" s="1">
        <v>42370</v>
      </c>
      <c r="S1279" s="1">
        <v>42593</v>
      </c>
      <c r="T1279" s="12" t="s">
        <v>25</v>
      </c>
      <c r="U1279" s="13" t="s">
        <v>379</v>
      </c>
      <c r="V1279" s="13" t="s">
        <v>142</v>
      </c>
      <c r="W1279" t="s">
        <v>203</v>
      </c>
      <c r="X1279" s="16" t="str">
        <f t="shared" si="267"/>
        <v xml:space="preserve">Mediacom (Switzerland) - CHE - Tempur Sealy International - 2016_Q2_2016 - </v>
      </c>
      <c r="Y1279" s="17" t="s">
        <v>410</v>
      </c>
      <c r="Z1279" s="16" t="str">
        <f t="shared" si="268"/>
        <v>Mediacom (Switzerland)</v>
      </c>
      <c r="AA1279" s="16" t="str">
        <f t="shared" si="269"/>
        <v>Mediacom (Switzerland) - CHE - Tempur Sealy International</v>
      </c>
      <c r="AB1279" s="16" t="str">
        <f t="shared" si="270"/>
        <v>Xaxis Premium_XAXIS-XP-UAP-D</v>
      </c>
      <c r="AC1279" s="16" t="str">
        <f>VLOOKUP($U1279,Sheet3!$A$1:$D$438,3,FALSE)</f>
        <v>07.04.2016</v>
      </c>
      <c r="AD1279" s="16" t="str">
        <f>VLOOKUP($U1279,Sheet3!$A$1:$D$438,4,FALSE)</f>
        <v>30.06.2016</v>
      </c>
      <c r="AE1279" s="20" t="str">
        <f t="shared" si="271"/>
        <v>Xaxis Premium_XAXIS-XP-UAP-D_Juni 2016</v>
      </c>
      <c r="AF1279" s="20" t="s">
        <v>415</v>
      </c>
      <c r="AG1279" s="20" t="str">
        <f t="shared" si="272"/>
        <v>Xaxis Premium</v>
      </c>
      <c r="AH1279" s="20" t="s">
        <v>420</v>
      </c>
      <c r="AI1279" s="21">
        <f t="shared" si="264"/>
        <v>11.999857610707675</v>
      </c>
      <c r="AJ1279" s="21">
        <f t="shared" si="265"/>
        <v>1854.05</v>
      </c>
      <c r="AK1279" s="22">
        <f t="shared" si="266"/>
        <v>154506</v>
      </c>
      <c r="AL1279" s="20" t="s">
        <v>697</v>
      </c>
      <c r="AM1279" s="20">
        <f>$AJ1279*VLOOKUP($AL1279,Sheet2!$C$1:$D$66,2,FALSE)</f>
        <v>459.38601818011438</v>
      </c>
    </row>
    <row r="1280" spans="1:39" x14ac:dyDescent="0.25">
      <c r="A1280" s="1">
        <v>42556</v>
      </c>
      <c r="B1280" s="2">
        <v>19090</v>
      </c>
      <c r="C1280" s="3">
        <v>0</v>
      </c>
      <c r="D1280" s="4">
        <v>2</v>
      </c>
      <c r="E1280" s="5" t="s">
        <v>63</v>
      </c>
      <c r="F1280" s="6">
        <v>247.91</v>
      </c>
      <c r="G1280" s="7" t="s">
        <v>22</v>
      </c>
      <c r="H1280" s="8" t="s">
        <v>23</v>
      </c>
      <c r="I1280" s="9">
        <v>53.941000000000003</v>
      </c>
      <c r="J1280" s="6">
        <v>0</v>
      </c>
      <c r="K1280" s="6">
        <v>51.8</v>
      </c>
      <c r="L1280" s="6">
        <v>647.29999999999995</v>
      </c>
      <c r="M1280" s="6">
        <v>699.1</v>
      </c>
      <c r="N1280" s="10" t="s">
        <v>82</v>
      </c>
      <c r="O1280" s="10" t="s">
        <v>161</v>
      </c>
      <c r="P1280" s="11" t="s">
        <v>32</v>
      </c>
      <c r="Q1280" s="11" t="s">
        <v>52</v>
      </c>
      <c r="R1280" s="1">
        <v>42370</v>
      </c>
      <c r="S1280" s="1">
        <v>42593</v>
      </c>
      <c r="T1280" s="12" t="s">
        <v>25</v>
      </c>
      <c r="U1280" s="13" t="s">
        <v>379</v>
      </c>
      <c r="V1280" s="13" t="s">
        <v>142</v>
      </c>
      <c r="W1280" t="s">
        <v>203</v>
      </c>
      <c r="X1280" s="16" t="str">
        <f t="shared" si="267"/>
        <v xml:space="preserve">Mediacom (Switzerland) - CHE - Tempur Sealy International - 2016_Q2_2016 - </v>
      </c>
      <c r="Y1280" s="17" t="s">
        <v>410</v>
      </c>
      <c r="Z1280" s="16" t="str">
        <f t="shared" si="268"/>
        <v>Mediacom (Switzerland)</v>
      </c>
      <c r="AA1280" s="16" t="str">
        <f t="shared" si="269"/>
        <v>Mediacom (Switzerland) - CHE - Tempur Sealy International</v>
      </c>
      <c r="AB1280" s="16" t="str">
        <f t="shared" si="270"/>
        <v>Xaxis Premium_XAXIS-XP-UAP-F</v>
      </c>
      <c r="AC1280" s="16" t="str">
        <f>VLOOKUP($U1280,Sheet3!$A$1:$D$438,3,FALSE)</f>
        <v>07.04.2016</v>
      </c>
      <c r="AD1280" s="16" t="str">
        <f>VLOOKUP($U1280,Sheet3!$A$1:$D$438,4,FALSE)</f>
        <v>30.06.2016</v>
      </c>
      <c r="AE1280" s="20" t="str">
        <f t="shared" si="271"/>
        <v>Xaxis Premium_XAXIS-XP-UAP-F_Juni 2016</v>
      </c>
      <c r="AF1280" s="20" t="s">
        <v>415</v>
      </c>
      <c r="AG1280" s="20" t="str">
        <f t="shared" si="272"/>
        <v>Xaxis Premium</v>
      </c>
      <c r="AH1280" s="20" t="s">
        <v>420</v>
      </c>
      <c r="AI1280" s="21">
        <f t="shared" si="264"/>
        <v>12.000148310190763</v>
      </c>
      <c r="AJ1280" s="21">
        <f t="shared" si="265"/>
        <v>647.29999999999995</v>
      </c>
      <c r="AK1280" s="22">
        <f t="shared" si="266"/>
        <v>53941</v>
      </c>
      <c r="AL1280" s="20" t="s">
        <v>697</v>
      </c>
      <c r="AM1280" s="20">
        <f>$AJ1280*VLOOKUP($AL1280,Sheet2!$C$1:$D$66,2,FALSE)</f>
        <v>160.38433136538282</v>
      </c>
    </row>
    <row r="1281" spans="1:39" x14ac:dyDescent="0.25">
      <c r="A1281" s="1">
        <v>42556</v>
      </c>
      <c r="B1281" s="2">
        <v>19090</v>
      </c>
      <c r="C1281" s="3">
        <v>0</v>
      </c>
      <c r="D1281" s="4">
        <v>4</v>
      </c>
      <c r="E1281" s="5" t="s">
        <v>65</v>
      </c>
      <c r="F1281" s="6">
        <v>523.46</v>
      </c>
      <c r="G1281" s="7" t="s">
        <v>22</v>
      </c>
      <c r="H1281" s="8" t="s">
        <v>23</v>
      </c>
      <c r="I1281" s="9">
        <v>70.622</v>
      </c>
      <c r="J1281" s="6">
        <v>0</v>
      </c>
      <c r="K1281" s="6">
        <v>158.19999999999999</v>
      </c>
      <c r="L1281" s="6">
        <v>1977.4</v>
      </c>
      <c r="M1281" s="6">
        <v>2135.6</v>
      </c>
      <c r="N1281" s="10" t="s">
        <v>82</v>
      </c>
      <c r="O1281" s="10" t="s">
        <v>161</v>
      </c>
      <c r="P1281" s="11" t="s">
        <v>32</v>
      </c>
      <c r="Q1281" s="11" t="s">
        <v>52</v>
      </c>
      <c r="R1281" s="1">
        <v>42370</v>
      </c>
      <c r="S1281" s="1">
        <v>42593</v>
      </c>
      <c r="T1281" s="12" t="s">
        <v>25</v>
      </c>
      <c r="U1281" s="13" t="s">
        <v>379</v>
      </c>
      <c r="V1281" s="13" t="s">
        <v>142</v>
      </c>
      <c r="W1281" t="s">
        <v>203</v>
      </c>
      <c r="X1281" s="16" t="str">
        <f t="shared" si="267"/>
        <v xml:space="preserve">Mediacom (Switzerland) - CHE - Tempur Sealy International - 2016_Q2_2016 - </v>
      </c>
      <c r="Y1281" s="17" t="s">
        <v>410</v>
      </c>
      <c r="Z1281" s="16" t="str">
        <f t="shared" si="268"/>
        <v>Mediacom (Switzerland)</v>
      </c>
      <c r="AA1281" s="16" t="str">
        <f t="shared" si="269"/>
        <v>Mediacom (Switzerland) - CHE - Tempur Sealy International</v>
      </c>
      <c r="AB1281" s="16" t="str">
        <f t="shared" si="270"/>
        <v>Xaxis Premium_XAXIS-XP-WB-D</v>
      </c>
      <c r="AC1281" s="16" t="str">
        <f>VLOOKUP($U1281,Sheet3!$A$1:$D$438,3,FALSE)</f>
        <v>07.04.2016</v>
      </c>
      <c r="AD1281" s="16" t="str">
        <f>VLOOKUP($U1281,Sheet3!$A$1:$D$438,4,FALSE)</f>
        <v>30.06.2016</v>
      </c>
      <c r="AE1281" s="20" t="str">
        <f t="shared" si="271"/>
        <v>Xaxis Premium_XAXIS-XP-WB-D_Juni 2016</v>
      </c>
      <c r="AF1281" s="20" t="s">
        <v>415</v>
      </c>
      <c r="AG1281" s="20" t="str">
        <f t="shared" si="272"/>
        <v>Xaxis Premium</v>
      </c>
      <c r="AH1281" s="20" t="s">
        <v>420</v>
      </c>
      <c r="AI1281" s="21">
        <f t="shared" si="264"/>
        <v>27.99977344170372</v>
      </c>
      <c r="AJ1281" s="21">
        <f t="shared" si="265"/>
        <v>1977.4</v>
      </c>
      <c r="AK1281" s="22">
        <f t="shared" si="266"/>
        <v>70622</v>
      </c>
      <c r="AL1281" s="20" t="s">
        <v>696</v>
      </c>
      <c r="AM1281" s="20">
        <f>$AJ1281*VLOOKUP($AL1281,Sheet2!$C$1:$D$66,2,FALSE)</f>
        <v>1050.3698170188711</v>
      </c>
    </row>
    <row r="1282" spans="1:39" x14ac:dyDescent="0.25">
      <c r="A1282" s="1">
        <v>42556</v>
      </c>
      <c r="B1282" s="2">
        <v>19090</v>
      </c>
      <c r="C1282" s="3">
        <v>0</v>
      </c>
      <c r="D1282" s="4">
        <v>5</v>
      </c>
      <c r="E1282" s="5" t="s">
        <v>69</v>
      </c>
      <c r="F1282" s="6">
        <v>167.22</v>
      </c>
      <c r="G1282" s="7" t="s">
        <v>22</v>
      </c>
      <c r="H1282" s="8" t="s">
        <v>23</v>
      </c>
      <c r="I1282" s="9">
        <v>27.8</v>
      </c>
      <c r="J1282" s="6">
        <v>0</v>
      </c>
      <c r="K1282" s="6">
        <v>62.25</v>
      </c>
      <c r="L1282" s="6">
        <v>778.4</v>
      </c>
      <c r="M1282" s="6">
        <v>840.65</v>
      </c>
      <c r="N1282" s="10" t="s">
        <v>82</v>
      </c>
      <c r="O1282" s="10" t="s">
        <v>161</v>
      </c>
      <c r="P1282" s="11" t="s">
        <v>32</v>
      </c>
      <c r="Q1282" s="11" t="s">
        <v>52</v>
      </c>
      <c r="R1282" s="1">
        <v>42370</v>
      </c>
      <c r="S1282" s="1">
        <v>42593</v>
      </c>
      <c r="T1282" s="12" t="s">
        <v>25</v>
      </c>
      <c r="U1282" s="13" t="s">
        <v>379</v>
      </c>
      <c r="V1282" s="13" t="s">
        <v>142</v>
      </c>
      <c r="W1282" t="s">
        <v>203</v>
      </c>
      <c r="X1282" s="16" t="str">
        <f t="shared" si="267"/>
        <v xml:space="preserve">Mediacom (Switzerland) - CHE - Tempur Sealy International - 2016_Q2_2016 - </v>
      </c>
      <c r="Y1282" s="17" t="s">
        <v>410</v>
      </c>
      <c r="Z1282" s="16" t="str">
        <f t="shared" si="268"/>
        <v>Mediacom (Switzerland)</v>
      </c>
      <c r="AA1282" s="16" t="str">
        <f t="shared" si="269"/>
        <v>Mediacom (Switzerland) - CHE - Tempur Sealy International</v>
      </c>
      <c r="AB1282" s="16" t="str">
        <f t="shared" si="270"/>
        <v>Xaxis Premium_XAXIS-XP-WB-F</v>
      </c>
      <c r="AC1282" s="16" t="str">
        <f>VLOOKUP($U1282,Sheet3!$A$1:$D$438,3,FALSE)</f>
        <v>07.04.2016</v>
      </c>
      <c r="AD1282" s="16" t="str">
        <f>VLOOKUP($U1282,Sheet3!$A$1:$D$438,4,FALSE)</f>
        <v>30.06.2016</v>
      </c>
      <c r="AE1282" s="20" t="str">
        <f t="shared" si="271"/>
        <v>Xaxis Premium_XAXIS-XP-WB-F_Juni 2016</v>
      </c>
      <c r="AF1282" s="20" t="s">
        <v>415</v>
      </c>
      <c r="AG1282" s="20" t="str">
        <f t="shared" si="272"/>
        <v>Xaxis Premium</v>
      </c>
      <c r="AH1282" s="20" t="s">
        <v>420</v>
      </c>
      <c r="AI1282" s="21">
        <f t="shared" si="264"/>
        <v>28</v>
      </c>
      <c r="AJ1282" s="21">
        <f t="shared" si="265"/>
        <v>778.4</v>
      </c>
      <c r="AK1282" s="22">
        <f t="shared" si="266"/>
        <v>27800</v>
      </c>
      <c r="AL1282" s="20" t="s">
        <v>696</v>
      </c>
      <c r="AM1282" s="20">
        <f>$AJ1282*VLOOKUP($AL1282,Sheet2!$C$1:$D$66,2,FALSE)</f>
        <v>413.47621400196681</v>
      </c>
    </row>
    <row r="1283" spans="1:39" x14ac:dyDescent="0.25">
      <c r="A1283" s="1">
        <v>42556</v>
      </c>
      <c r="B1283" s="2">
        <v>19090</v>
      </c>
      <c r="C1283" s="3">
        <v>0</v>
      </c>
      <c r="D1283" s="4">
        <v>7</v>
      </c>
      <c r="E1283" s="5" t="s">
        <v>41</v>
      </c>
      <c r="F1283" s="6">
        <v>469.24</v>
      </c>
      <c r="G1283" s="7" t="s">
        <v>22</v>
      </c>
      <c r="H1283" s="8" t="s">
        <v>23</v>
      </c>
      <c r="I1283" s="9">
        <v>49.646000000000001</v>
      </c>
      <c r="J1283" s="6">
        <v>0</v>
      </c>
      <c r="K1283" s="6">
        <v>119.15</v>
      </c>
      <c r="L1283" s="6">
        <v>1489.4</v>
      </c>
      <c r="M1283" s="6">
        <v>1608.55</v>
      </c>
      <c r="N1283" s="10" t="s">
        <v>82</v>
      </c>
      <c r="O1283" s="10" t="s">
        <v>161</v>
      </c>
      <c r="P1283" s="11" t="s">
        <v>32</v>
      </c>
      <c r="Q1283" s="11" t="s">
        <v>37</v>
      </c>
      <c r="R1283" s="1">
        <v>42370</v>
      </c>
      <c r="S1283" s="1">
        <v>42593</v>
      </c>
      <c r="T1283" s="12" t="s">
        <v>25</v>
      </c>
      <c r="U1283" s="13" t="s">
        <v>379</v>
      </c>
      <c r="V1283" s="13" t="s">
        <v>142</v>
      </c>
      <c r="W1283" t="s">
        <v>203</v>
      </c>
      <c r="X1283" s="16" t="str">
        <f t="shared" si="267"/>
        <v xml:space="preserve">Mediacom (Switzerland) - CHE - Tempur Sealy International - 2016_Q2_2016 - </v>
      </c>
      <c r="Y1283" s="17" t="s">
        <v>410</v>
      </c>
      <c r="Z1283" s="16" t="str">
        <f t="shared" si="268"/>
        <v>Mediacom (Switzerland)</v>
      </c>
      <c r="AA1283" s="16" t="str">
        <f t="shared" si="269"/>
        <v>Mediacom (Switzerland) - CHE - Tempur Sealy International</v>
      </c>
      <c r="AB1283" s="16" t="str">
        <f t="shared" si="270"/>
        <v>Xaxis Mobile_XAXIS-XM-MRT-D</v>
      </c>
      <c r="AC1283" s="16" t="str">
        <f>VLOOKUP($U1283,Sheet3!$A$1:$D$438,3,FALSE)</f>
        <v>07.04.2016</v>
      </c>
      <c r="AD1283" s="16" t="str">
        <f>VLOOKUP($U1283,Sheet3!$A$1:$D$438,4,FALSE)</f>
        <v>30.06.2016</v>
      </c>
      <c r="AE1283" s="20" t="str">
        <f t="shared" si="271"/>
        <v>Xaxis Mobile_XAXIS-XM-MRT-D_Juni 2016</v>
      </c>
      <c r="AF1283" s="20" t="s">
        <v>416</v>
      </c>
      <c r="AG1283" s="20" t="str">
        <f t="shared" si="272"/>
        <v>Xaxis Mobile</v>
      </c>
      <c r="AH1283" s="20" t="s">
        <v>420</v>
      </c>
      <c r="AI1283" s="21">
        <f t="shared" si="264"/>
        <v>30.000402852193535</v>
      </c>
      <c r="AJ1283" s="21">
        <f t="shared" si="265"/>
        <v>1489.4</v>
      </c>
      <c r="AK1283" s="22">
        <f t="shared" si="266"/>
        <v>49646</v>
      </c>
      <c r="AL1283" s="20" t="s">
        <v>702</v>
      </c>
      <c r="AM1283" s="20">
        <f>$AJ1283*VLOOKUP($AL1283,Sheet2!$C$1:$D$66,2,FALSE)</f>
        <v>565.97200000000009</v>
      </c>
    </row>
    <row r="1284" spans="1:39" x14ac:dyDescent="0.25">
      <c r="A1284" s="1">
        <v>42556</v>
      </c>
      <c r="B1284" s="2">
        <v>19090</v>
      </c>
      <c r="C1284" s="3">
        <v>0</v>
      </c>
      <c r="D1284" s="4">
        <v>8</v>
      </c>
      <c r="E1284" s="5" t="s">
        <v>45</v>
      </c>
      <c r="F1284" s="6">
        <v>91.87</v>
      </c>
      <c r="G1284" s="7" t="s">
        <v>22</v>
      </c>
      <c r="H1284" s="8" t="s">
        <v>23</v>
      </c>
      <c r="I1284" s="9">
        <v>23.803000000000001</v>
      </c>
      <c r="J1284" s="6">
        <v>0</v>
      </c>
      <c r="K1284" s="6">
        <v>57.15</v>
      </c>
      <c r="L1284" s="6">
        <v>714.1</v>
      </c>
      <c r="M1284" s="6">
        <v>771.25</v>
      </c>
      <c r="N1284" s="10" t="s">
        <v>82</v>
      </c>
      <c r="O1284" s="10" t="s">
        <v>161</v>
      </c>
      <c r="P1284" s="11" t="s">
        <v>32</v>
      </c>
      <c r="Q1284" s="11" t="s">
        <v>37</v>
      </c>
      <c r="R1284" s="1">
        <v>42370</v>
      </c>
      <c r="S1284" s="1">
        <v>42593</v>
      </c>
      <c r="T1284" s="12" t="s">
        <v>25</v>
      </c>
      <c r="U1284" s="13" t="s">
        <v>379</v>
      </c>
      <c r="V1284" s="13" t="s">
        <v>142</v>
      </c>
      <c r="W1284" t="s">
        <v>203</v>
      </c>
      <c r="X1284" s="16" t="str">
        <f t="shared" si="267"/>
        <v xml:space="preserve">Mediacom (Switzerland) - CHE - Tempur Sealy International - 2016_Q2_2016 - </v>
      </c>
      <c r="Y1284" s="17" t="s">
        <v>410</v>
      </c>
      <c r="Z1284" s="16" t="str">
        <f t="shared" si="268"/>
        <v>Mediacom (Switzerland)</v>
      </c>
      <c r="AA1284" s="16" t="str">
        <f t="shared" si="269"/>
        <v>Mediacom (Switzerland) - CHE - Tempur Sealy International</v>
      </c>
      <c r="AB1284" s="16" t="str">
        <f t="shared" si="270"/>
        <v>Xaxis Mobile_XAXIS-XM-MRT-F</v>
      </c>
      <c r="AC1284" s="16" t="str">
        <f>VLOOKUP($U1284,Sheet3!$A$1:$D$438,3,FALSE)</f>
        <v>07.04.2016</v>
      </c>
      <c r="AD1284" s="16" t="str">
        <f>VLOOKUP($U1284,Sheet3!$A$1:$D$438,4,FALSE)</f>
        <v>30.06.2016</v>
      </c>
      <c r="AE1284" s="20" t="str">
        <f t="shared" si="271"/>
        <v>Xaxis Mobile_XAXIS-XM-MRT-F_Juni 2016</v>
      </c>
      <c r="AF1284" s="20" t="s">
        <v>416</v>
      </c>
      <c r="AG1284" s="20" t="str">
        <f t="shared" si="272"/>
        <v>Xaxis Mobile</v>
      </c>
      <c r="AH1284" s="20" t="s">
        <v>420</v>
      </c>
      <c r="AI1284" s="21">
        <f t="shared" si="264"/>
        <v>30.000420115111542</v>
      </c>
      <c r="AJ1284" s="21">
        <f t="shared" si="265"/>
        <v>714.1</v>
      </c>
      <c r="AK1284" s="22">
        <f t="shared" si="266"/>
        <v>23803</v>
      </c>
      <c r="AL1284" s="20" t="s">
        <v>702</v>
      </c>
      <c r="AM1284" s="20">
        <f>$AJ1284*VLOOKUP($AL1284,Sheet2!$C$1:$D$66,2,FALSE)</f>
        <v>271.358</v>
      </c>
    </row>
    <row r="1285" spans="1:39" x14ac:dyDescent="0.25">
      <c r="A1285" s="1">
        <v>42556</v>
      </c>
      <c r="B1285" s="2">
        <v>19091</v>
      </c>
      <c r="C1285" s="3">
        <v>0</v>
      </c>
      <c r="D1285" s="4">
        <v>1</v>
      </c>
      <c r="E1285" s="5" t="s">
        <v>72</v>
      </c>
      <c r="F1285" s="6">
        <v>3950.16</v>
      </c>
      <c r="G1285" s="7" t="s">
        <v>22</v>
      </c>
      <c r="H1285" s="8" t="s">
        <v>23</v>
      </c>
      <c r="I1285" s="9">
        <v>233.66800000000001</v>
      </c>
      <c r="J1285" s="6">
        <v>0</v>
      </c>
      <c r="K1285" s="6">
        <v>616.9</v>
      </c>
      <c r="L1285" s="6">
        <v>7711.05</v>
      </c>
      <c r="M1285" s="6">
        <v>8327.9500000000007</v>
      </c>
      <c r="N1285" s="10" t="s">
        <v>82</v>
      </c>
      <c r="O1285" s="10" t="s">
        <v>161</v>
      </c>
      <c r="P1285" s="11" t="s">
        <v>32</v>
      </c>
      <c r="Q1285" s="11" t="s">
        <v>73</v>
      </c>
      <c r="R1285" s="1">
        <v>42370</v>
      </c>
      <c r="S1285" s="1">
        <v>42593</v>
      </c>
      <c r="T1285" s="12" t="s">
        <v>25</v>
      </c>
      <c r="U1285" s="13" t="s">
        <v>381</v>
      </c>
      <c r="V1285" s="13" t="s">
        <v>142</v>
      </c>
      <c r="W1285" t="s">
        <v>203</v>
      </c>
      <c r="X1285" s="16" t="str">
        <f t="shared" si="267"/>
        <v xml:space="preserve">Mediacom (Switzerland) - CHE - Tempur Sealy International - 2016_Q2_Online_Video - </v>
      </c>
      <c r="Y1285" s="17" t="s">
        <v>410</v>
      </c>
      <c r="Z1285" s="16" t="str">
        <f t="shared" si="268"/>
        <v>Mediacom (Switzerland)</v>
      </c>
      <c r="AA1285" s="16" t="str">
        <f t="shared" si="269"/>
        <v>Mediacom (Switzerland) - CHE - Tempur Sealy International</v>
      </c>
      <c r="AB1285" s="16" t="str">
        <f t="shared" si="270"/>
        <v>Xaxis TV_XAXIS-XT-ROLLS-D</v>
      </c>
      <c r="AC1285" s="16" t="str">
        <f>VLOOKUP($U1285,Sheet3!$A$1:$D$438,3,FALSE)</f>
        <v>07.04.2016</v>
      </c>
      <c r="AD1285" s="16" t="str">
        <f>VLOOKUP($U1285,Sheet3!$A$1:$D$438,4,FALSE)</f>
        <v>30.06.2016</v>
      </c>
      <c r="AE1285" s="20" t="str">
        <f t="shared" si="271"/>
        <v>Xaxis TV_XAXIS-XT-ROLLS-D_Juni 2016</v>
      </c>
      <c r="AF1285" s="20" t="s">
        <v>816</v>
      </c>
      <c r="AG1285" s="20" t="str">
        <f t="shared" si="272"/>
        <v>Xaxis TV</v>
      </c>
      <c r="AH1285" s="20" t="s">
        <v>420</v>
      </c>
      <c r="AI1285" s="21">
        <f t="shared" si="264"/>
        <v>33.000025677456904</v>
      </c>
      <c r="AJ1285" s="21">
        <f t="shared" si="265"/>
        <v>7711.05</v>
      </c>
      <c r="AK1285" s="22">
        <f t="shared" si="266"/>
        <v>233668</v>
      </c>
      <c r="AL1285" s="20" t="s">
        <v>698</v>
      </c>
      <c r="AM1285" s="20">
        <f>$AJ1285*VLOOKUP($AL1285,Sheet2!$C$1:$D$66,2,FALSE)</f>
        <v>4241.0775000000003</v>
      </c>
    </row>
    <row r="1286" spans="1:39" x14ac:dyDescent="0.25">
      <c r="A1286" s="1">
        <v>42556</v>
      </c>
      <c r="B1286" s="2">
        <v>19091</v>
      </c>
      <c r="C1286" s="3">
        <v>0</v>
      </c>
      <c r="D1286" s="4">
        <v>2</v>
      </c>
      <c r="E1286" s="5" t="s">
        <v>76</v>
      </c>
      <c r="F1286" s="6">
        <v>806.75</v>
      </c>
      <c r="G1286" s="7" t="s">
        <v>22</v>
      </c>
      <c r="H1286" s="8" t="s">
        <v>23</v>
      </c>
      <c r="I1286" s="9">
        <v>49.869</v>
      </c>
      <c r="J1286" s="6">
        <v>0</v>
      </c>
      <c r="K1286" s="6">
        <v>131.65</v>
      </c>
      <c r="L1286" s="6">
        <v>1645.7</v>
      </c>
      <c r="M1286" s="6">
        <v>1777.35</v>
      </c>
      <c r="N1286" s="10" t="s">
        <v>82</v>
      </c>
      <c r="O1286" s="10" t="s">
        <v>161</v>
      </c>
      <c r="P1286" s="11" t="s">
        <v>32</v>
      </c>
      <c r="Q1286" s="11" t="s">
        <v>73</v>
      </c>
      <c r="R1286" s="1">
        <v>42370</v>
      </c>
      <c r="S1286" s="1">
        <v>42593</v>
      </c>
      <c r="T1286" s="12" t="s">
        <v>25</v>
      </c>
      <c r="U1286" s="13" t="s">
        <v>381</v>
      </c>
      <c r="V1286" s="13" t="s">
        <v>142</v>
      </c>
      <c r="W1286" t="s">
        <v>203</v>
      </c>
      <c r="X1286" s="16" t="str">
        <f t="shared" si="267"/>
        <v xml:space="preserve">Mediacom (Switzerland) - CHE - Tempur Sealy International - 2016_Q2_Online_Video - </v>
      </c>
      <c r="Y1286" s="17" t="s">
        <v>410</v>
      </c>
      <c r="Z1286" s="16" t="str">
        <f t="shared" si="268"/>
        <v>Mediacom (Switzerland)</v>
      </c>
      <c r="AA1286" s="16" t="str">
        <f t="shared" si="269"/>
        <v>Mediacom (Switzerland) - CHE - Tempur Sealy International</v>
      </c>
      <c r="AB1286" s="16" t="str">
        <f t="shared" si="270"/>
        <v>Xaxis TV_XAXIS-XT-ROLLS-F</v>
      </c>
      <c r="AC1286" s="16" t="str">
        <f>VLOOKUP($U1286,Sheet3!$A$1:$D$438,3,FALSE)</f>
        <v>07.04.2016</v>
      </c>
      <c r="AD1286" s="16" t="str">
        <f>VLOOKUP($U1286,Sheet3!$A$1:$D$438,4,FALSE)</f>
        <v>30.06.2016</v>
      </c>
      <c r="AE1286" s="20" t="str">
        <f t="shared" si="271"/>
        <v>Xaxis TV_XAXIS-XT-ROLLS-F_Juni 2016</v>
      </c>
      <c r="AF1286" s="20" t="s">
        <v>816</v>
      </c>
      <c r="AG1286" s="20" t="str">
        <f t="shared" si="272"/>
        <v>Xaxis TV</v>
      </c>
      <c r="AH1286" s="20" t="s">
        <v>420</v>
      </c>
      <c r="AI1286" s="21">
        <f t="shared" si="264"/>
        <v>33.00046120836592</v>
      </c>
      <c r="AJ1286" s="21">
        <f t="shared" si="265"/>
        <v>1645.7</v>
      </c>
      <c r="AK1286" s="22">
        <f t="shared" si="266"/>
        <v>49869</v>
      </c>
      <c r="AL1286" s="20" t="s">
        <v>698</v>
      </c>
      <c r="AM1286" s="20">
        <f>$AJ1286*VLOOKUP($AL1286,Sheet2!$C$1:$D$66,2,FALSE)</f>
        <v>905.1350000000001</v>
      </c>
    </row>
    <row r="1287" spans="1:39" x14ac:dyDescent="0.25">
      <c r="A1287" s="1">
        <v>42556</v>
      </c>
      <c r="B1287" s="2">
        <v>19092</v>
      </c>
      <c r="C1287" s="3">
        <v>0</v>
      </c>
      <c r="D1287" s="4">
        <v>4</v>
      </c>
      <c r="E1287" s="5" t="s">
        <v>53</v>
      </c>
      <c r="F1287" s="6">
        <v>63.83</v>
      </c>
      <c r="G1287" s="7" t="s">
        <v>22</v>
      </c>
      <c r="H1287" s="8" t="s">
        <v>23</v>
      </c>
      <c r="I1287" s="9">
        <v>10.026</v>
      </c>
      <c r="J1287" s="6">
        <v>0</v>
      </c>
      <c r="K1287" s="6">
        <v>15.25</v>
      </c>
      <c r="L1287" s="6">
        <v>190.5</v>
      </c>
      <c r="M1287" s="6">
        <v>205.75</v>
      </c>
      <c r="N1287" s="10" t="s">
        <v>26</v>
      </c>
      <c r="O1287" s="10" t="s">
        <v>161</v>
      </c>
      <c r="P1287" s="11" t="s">
        <v>32</v>
      </c>
      <c r="Q1287" s="11" t="s">
        <v>52</v>
      </c>
      <c r="R1287" s="1">
        <v>42370</v>
      </c>
      <c r="S1287" s="1">
        <v>42593</v>
      </c>
      <c r="T1287" s="12" t="s">
        <v>25</v>
      </c>
      <c r="U1287" s="13" t="s">
        <v>394</v>
      </c>
      <c r="V1287" s="13" t="s">
        <v>142</v>
      </c>
      <c r="W1287" t="s">
        <v>204</v>
      </c>
      <c r="X1287" s="16" t="str">
        <f t="shared" si="267"/>
        <v xml:space="preserve">Mediacom (Switzerland) - CHE - Volkswagen AG - 2016_Tiguan_Launch - </v>
      </c>
      <c r="Y1287" s="17" t="s">
        <v>410</v>
      </c>
      <c r="Z1287" s="16" t="str">
        <f t="shared" si="268"/>
        <v>Mediacom (Switzerland)</v>
      </c>
      <c r="AA1287" s="16" t="str">
        <f t="shared" si="269"/>
        <v>Mediacom (Switzerland) - CHE - Volkswagen AG</v>
      </c>
      <c r="AB1287" s="16" t="str">
        <f t="shared" si="270"/>
        <v>Xaxis Premium_XAXIS-XP-HP-D</v>
      </c>
      <c r="AC1287" s="16" t="str">
        <f>VLOOKUP($U1287,Sheet3!$A$1:$D$438,3,FALSE)</f>
        <v>07.05.2016</v>
      </c>
      <c r="AD1287" s="16" t="str">
        <f>VLOOKUP($U1287,Sheet3!$A$1:$D$438,4,FALSE)</f>
        <v>04.06.2016</v>
      </c>
      <c r="AE1287" s="20" t="str">
        <f t="shared" si="271"/>
        <v>Xaxis Premium_XAXIS-XP-HP-D_Juni 2016</v>
      </c>
      <c r="AF1287" s="20" t="s">
        <v>415</v>
      </c>
      <c r="AG1287" s="20" t="str">
        <f t="shared" si="272"/>
        <v>Xaxis Premium</v>
      </c>
      <c r="AH1287" s="20" t="s">
        <v>420</v>
      </c>
      <c r="AI1287" s="21">
        <f t="shared" si="264"/>
        <v>19.000598444045483</v>
      </c>
      <c r="AJ1287" s="21">
        <f t="shared" si="265"/>
        <v>190.5</v>
      </c>
      <c r="AK1287" s="22">
        <f t="shared" si="266"/>
        <v>10026</v>
      </c>
      <c r="AL1287" s="20" t="s">
        <v>695</v>
      </c>
      <c r="AM1287" s="20">
        <f>$AJ1287*VLOOKUP($AL1287,Sheet2!$C$1:$D$66,2,FALSE)</f>
        <v>97.386028825187481</v>
      </c>
    </row>
    <row r="1288" spans="1:39" x14ac:dyDescent="0.25">
      <c r="A1288" s="1">
        <v>42556</v>
      </c>
      <c r="B1288" s="2">
        <v>19092</v>
      </c>
      <c r="C1288" s="3">
        <v>0</v>
      </c>
      <c r="D1288" s="4">
        <v>5</v>
      </c>
      <c r="E1288" s="5" t="s">
        <v>53</v>
      </c>
      <c r="F1288" s="6">
        <v>145.4</v>
      </c>
      <c r="G1288" s="7" t="s">
        <v>22</v>
      </c>
      <c r="H1288" s="8" t="s">
        <v>23</v>
      </c>
      <c r="I1288" s="9">
        <v>22.838999999999999</v>
      </c>
      <c r="J1288" s="6">
        <v>0</v>
      </c>
      <c r="K1288" s="6">
        <v>42</v>
      </c>
      <c r="L1288" s="6">
        <v>525.29999999999995</v>
      </c>
      <c r="M1288" s="6">
        <v>567.29999999999995</v>
      </c>
      <c r="N1288" s="10" t="s">
        <v>26</v>
      </c>
      <c r="O1288" s="10" t="s">
        <v>161</v>
      </c>
      <c r="P1288" s="11" t="s">
        <v>32</v>
      </c>
      <c r="Q1288" s="11" t="s">
        <v>52</v>
      </c>
      <c r="R1288" s="1">
        <v>42370</v>
      </c>
      <c r="S1288" s="1">
        <v>42593</v>
      </c>
      <c r="T1288" s="12" t="s">
        <v>25</v>
      </c>
      <c r="U1288" s="13" t="s">
        <v>394</v>
      </c>
      <c r="V1288" s="13" t="s">
        <v>142</v>
      </c>
      <c r="W1288" t="s">
        <v>204</v>
      </c>
      <c r="X1288" s="16" t="str">
        <f t="shared" si="267"/>
        <v xml:space="preserve">Mediacom (Switzerland) - CHE - Volkswagen AG - 2016_Tiguan_Launch - </v>
      </c>
      <c r="Y1288" s="17" t="s">
        <v>410</v>
      </c>
      <c r="Z1288" s="16" t="str">
        <f t="shared" si="268"/>
        <v>Mediacom (Switzerland)</v>
      </c>
      <c r="AA1288" s="16" t="str">
        <f t="shared" si="269"/>
        <v>Mediacom (Switzerland) - CHE - Volkswagen AG</v>
      </c>
      <c r="AB1288" s="16" t="str">
        <f t="shared" si="270"/>
        <v>Xaxis Premium_XAXIS-XP-HP-D</v>
      </c>
      <c r="AC1288" s="16" t="str">
        <f>VLOOKUP($U1288,Sheet3!$A$1:$D$438,3,FALSE)</f>
        <v>07.05.2016</v>
      </c>
      <c r="AD1288" s="16" t="str">
        <f>VLOOKUP($U1288,Sheet3!$A$1:$D$438,4,FALSE)</f>
        <v>04.06.2016</v>
      </c>
      <c r="AE1288" s="20" t="str">
        <f t="shared" si="271"/>
        <v>Xaxis Premium_XAXIS-XP-HP-D_Juni 2016</v>
      </c>
      <c r="AF1288" s="20" t="s">
        <v>415</v>
      </c>
      <c r="AG1288" s="20" t="str">
        <f t="shared" si="272"/>
        <v>Xaxis Premium</v>
      </c>
      <c r="AH1288" s="20" t="s">
        <v>420</v>
      </c>
      <c r="AI1288" s="21">
        <f t="shared" si="264"/>
        <v>23.000131354262443</v>
      </c>
      <c r="AJ1288" s="21">
        <f t="shared" si="265"/>
        <v>525.29999999999995</v>
      </c>
      <c r="AK1288" s="22">
        <f t="shared" si="266"/>
        <v>22839</v>
      </c>
      <c r="AL1288" s="20" t="s">
        <v>695</v>
      </c>
      <c r="AM1288" s="20">
        <f>$AJ1288*VLOOKUP($AL1288,Sheet2!$C$1:$D$66,2,FALSE)</f>
        <v>268.54005743764293</v>
      </c>
    </row>
    <row r="1289" spans="1:39" x14ac:dyDescent="0.25">
      <c r="A1289" s="1">
        <v>42556</v>
      </c>
      <c r="B1289" s="2">
        <v>19092</v>
      </c>
      <c r="C1289" s="3">
        <v>0</v>
      </c>
      <c r="D1289" s="4">
        <v>6</v>
      </c>
      <c r="E1289" s="5" t="s">
        <v>59</v>
      </c>
      <c r="F1289" s="6">
        <v>1.28</v>
      </c>
      <c r="G1289" s="7" t="s">
        <v>22</v>
      </c>
      <c r="H1289" s="8" t="s">
        <v>23</v>
      </c>
      <c r="I1289" s="9">
        <v>0.221</v>
      </c>
      <c r="J1289" s="6">
        <v>0</v>
      </c>
      <c r="K1289" s="6">
        <v>0.35</v>
      </c>
      <c r="L1289" s="6">
        <v>4.2</v>
      </c>
      <c r="M1289" s="6">
        <v>4.55</v>
      </c>
      <c r="N1289" s="10" t="s">
        <v>26</v>
      </c>
      <c r="O1289" s="10" t="s">
        <v>161</v>
      </c>
      <c r="P1289" s="11" t="s">
        <v>32</v>
      </c>
      <c r="Q1289" s="11" t="s">
        <v>52</v>
      </c>
      <c r="R1289" s="1">
        <v>42370</v>
      </c>
      <c r="S1289" s="1">
        <v>42593</v>
      </c>
      <c r="T1289" s="12" t="s">
        <v>25</v>
      </c>
      <c r="U1289" s="13" t="s">
        <v>394</v>
      </c>
      <c r="V1289" s="13" t="s">
        <v>142</v>
      </c>
      <c r="W1289" t="s">
        <v>204</v>
      </c>
      <c r="X1289" s="16" t="str">
        <f t="shared" si="267"/>
        <v xml:space="preserve">Mediacom (Switzerland) - CHE - Volkswagen AG - 2016_Tiguan_Launch - </v>
      </c>
      <c r="Y1289" s="17" t="s">
        <v>410</v>
      </c>
      <c r="Z1289" s="16" t="str">
        <f t="shared" si="268"/>
        <v>Mediacom (Switzerland)</v>
      </c>
      <c r="AA1289" s="16" t="str">
        <f t="shared" si="269"/>
        <v>Mediacom (Switzerland) - CHE - Volkswagen AG</v>
      </c>
      <c r="AB1289" s="16" t="str">
        <f t="shared" si="270"/>
        <v>Xaxis Premium_XAXIS-XP-HP-F</v>
      </c>
      <c r="AC1289" s="16" t="str">
        <f>VLOOKUP($U1289,Sheet3!$A$1:$D$438,3,FALSE)</f>
        <v>07.05.2016</v>
      </c>
      <c r="AD1289" s="16" t="str">
        <f>VLOOKUP($U1289,Sheet3!$A$1:$D$438,4,FALSE)</f>
        <v>04.06.2016</v>
      </c>
      <c r="AE1289" s="20" t="str">
        <f t="shared" si="271"/>
        <v>Xaxis Premium_XAXIS-XP-HP-F_Juni 2016</v>
      </c>
      <c r="AF1289" s="20" t="s">
        <v>415</v>
      </c>
      <c r="AG1289" s="20" t="str">
        <f t="shared" si="272"/>
        <v>Xaxis Premium</v>
      </c>
      <c r="AH1289" s="20" t="s">
        <v>420</v>
      </c>
      <c r="AI1289" s="21">
        <f t="shared" si="264"/>
        <v>19.004524886877832</v>
      </c>
      <c r="AJ1289" s="21">
        <f t="shared" si="265"/>
        <v>4.2</v>
      </c>
      <c r="AK1289" s="22">
        <f t="shared" si="266"/>
        <v>221</v>
      </c>
      <c r="AL1289" s="20" t="s">
        <v>695</v>
      </c>
      <c r="AM1289" s="20">
        <f>$AJ1289*VLOOKUP($AL1289,Sheet2!$C$1:$D$66,2,FALSE)</f>
        <v>2.1470935489017711</v>
      </c>
    </row>
    <row r="1290" spans="1:39" x14ac:dyDescent="0.25">
      <c r="A1290" s="1">
        <v>42556</v>
      </c>
      <c r="B1290" s="2">
        <v>19092</v>
      </c>
      <c r="C1290" s="3">
        <v>0</v>
      </c>
      <c r="D1290" s="4">
        <v>7</v>
      </c>
      <c r="E1290" s="5" t="s">
        <v>59</v>
      </c>
      <c r="F1290" s="6">
        <v>123.99</v>
      </c>
      <c r="G1290" s="7" t="s">
        <v>22</v>
      </c>
      <c r="H1290" s="8" t="s">
        <v>23</v>
      </c>
      <c r="I1290" s="9">
        <v>21.437999999999999</v>
      </c>
      <c r="J1290" s="6">
        <v>0</v>
      </c>
      <c r="K1290" s="6">
        <v>39.450000000000003</v>
      </c>
      <c r="L1290" s="6">
        <v>493.05</v>
      </c>
      <c r="M1290" s="6">
        <v>532.5</v>
      </c>
      <c r="N1290" s="10" t="s">
        <v>26</v>
      </c>
      <c r="O1290" s="10" t="s">
        <v>161</v>
      </c>
      <c r="P1290" s="11" t="s">
        <v>32</v>
      </c>
      <c r="Q1290" s="11" t="s">
        <v>52</v>
      </c>
      <c r="R1290" s="1">
        <v>42370</v>
      </c>
      <c r="S1290" s="1">
        <v>42593</v>
      </c>
      <c r="T1290" s="12" t="s">
        <v>25</v>
      </c>
      <c r="U1290" s="13" t="s">
        <v>394</v>
      </c>
      <c r="V1290" s="13" t="s">
        <v>142</v>
      </c>
      <c r="W1290" t="s">
        <v>204</v>
      </c>
      <c r="X1290" s="16" t="str">
        <f t="shared" si="267"/>
        <v xml:space="preserve">Mediacom (Switzerland) - CHE - Volkswagen AG - 2016_Tiguan_Launch - </v>
      </c>
      <c r="Y1290" s="17" t="s">
        <v>410</v>
      </c>
      <c r="Z1290" s="16" t="str">
        <f t="shared" si="268"/>
        <v>Mediacom (Switzerland)</v>
      </c>
      <c r="AA1290" s="16" t="str">
        <f t="shared" si="269"/>
        <v>Mediacom (Switzerland) - CHE - Volkswagen AG</v>
      </c>
      <c r="AB1290" s="16" t="str">
        <f t="shared" si="270"/>
        <v>Xaxis Premium_XAXIS-XP-HP-F</v>
      </c>
      <c r="AC1290" s="16" t="str">
        <f>VLOOKUP($U1290,Sheet3!$A$1:$D$438,3,FALSE)</f>
        <v>07.05.2016</v>
      </c>
      <c r="AD1290" s="16" t="str">
        <f>VLOOKUP($U1290,Sheet3!$A$1:$D$438,4,FALSE)</f>
        <v>04.06.2016</v>
      </c>
      <c r="AE1290" s="20" t="str">
        <f t="shared" si="271"/>
        <v>Xaxis Premium_XAXIS-XP-HP-F_Juni 2016</v>
      </c>
      <c r="AF1290" s="20" t="s">
        <v>415</v>
      </c>
      <c r="AG1290" s="20" t="str">
        <f t="shared" si="272"/>
        <v>Xaxis Premium</v>
      </c>
      <c r="AH1290" s="20" t="s">
        <v>420</v>
      </c>
      <c r="AI1290" s="21">
        <f t="shared" si="264"/>
        <v>22.998880492583265</v>
      </c>
      <c r="AJ1290" s="21">
        <f t="shared" si="265"/>
        <v>493.05</v>
      </c>
      <c r="AK1290" s="22">
        <f t="shared" si="266"/>
        <v>21438</v>
      </c>
      <c r="AL1290" s="20" t="s">
        <v>695</v>
      </c>
      <c r="AM1290" s="20">
        <f>$AJ1290*VLOOKUP($AL1290,Sheet2!$C$1:$D$66,2,FALSE)</f>
        <v>252.05344625857578</v>
      </c>
    </row>
    <row r="1291" spans="1:39" x14ac:dyDescent="0.25">
      <c r="A1291" s="1">
        <v>42556</v>
      </c>
      <c r="B1291" s="2">
        <v>19092</v>
      </c>
      <c r="C1291" s="3">
        <v>0</v>
      </c>
      <c r="D1291" s="4">
        <v>9</v>
      </c>
      <c r="E1291" s="5" t="s">
        <v>41</v>
      </c>
      <c r="F1291" s="6">
        <v>62.84</v>
      </c>
      <c r="G1291" s="7" t="s">
        <v>22</v>
      </c>
      <c r="H1291" s="8" t="s">
        <v>23</v>
      </c>
      <c r="I1291" s="9">
        <v>6.649</v>
      </c>
      <c r="J1291" s="6">
        <v>0</v>
      </c>
      <c r="K1291" s="6">
        <v>14.9</v>
      </c>
      <c r="L1291" s="6">
        <v>186.15</v>
      </c>
      <c r="M1291" s="6">
        <v>201.05</v>
      </c>
      <c r="N1291" s="10" t="s">
        <v>26</v>
      </c>
      <c r="O1291" s="10" t="s">
        <v>161</v>
      </c>
      <c r="P1291" s="11" t="s">
        <v>32</v>
      </c>
      <c r="Q1291" s="11" t="s">
        <v>37</v>
      </c>
      <c r="R1291" s="1">
        <v>42370</v>
      </c>
      <c r="S1291" s="1">
        <v>42593</v>
      </c>
      <c r="T1291" s="12" t="s">
        <v>25</v>
      </c>
      <c r="U1291" s="13" t="s">
        <v>394</v>
      </c>
      <c r="V1291" s="13" t="s">
        <v>142</v>
      </c>
      <c r="W1291" t="s">
        <v>204</v>
      </c>
      <c r="X1291" s="16" t="str">
        <f t="shared" si="267"/>
        <v xml:space="preserve">Mediacom (Switzerland) - CHE - Volkswagen AG - 2016_Tiguan_Launch - </v>
      </c>
      <c r="Y1291" s="17" t="s">
        <v>410</v>
      </c>
      <c r="Z1291" s="16" t="str">
        <f t="shared" si="268"/>
        <v>Mediacom (Switzerland)</v>
      </c>
      <c r="AA1291" s="16" t="str">
        <f t="shared" si="269"/>
        <v>Mediacom (Switzerland) - CHE - Volkswagen AG</v>
      </c>
      <c r="AB1291" s="16" t="str">
        <f t="shared" si="270"/>
        <v>Xaxis Mobile_XAXIS-XM-MRT-D</v>
      </c>
      <c r="AC1291" s="16" t="str">
        <f>VLOOKUP($U1291,Sheet3!$A$1:$D$438,3,FALSE)</f>
        <v>07.05.2016</v>
      </c>
      <c r="AD1291" s="16" t="str">
        <f>VLOOKUP($U1291,Sheet3!$A$1:$D$438,4,FALSE)</f>
        <v>04.06.2016</v>
      </c>
      <c r="AE1291" s="20" t="str">
        <f t="shared" si="271"/>
        <v>Xaxis Mobile_XAXIS-XM-MRT-D_Juni 2016</v>
      </c>
      <c r="AF1291" s="20" t="s">
        <v>416</v>
      </c>
      <c r="AG1291" s="20" t="str">
        <f t="shared" si="272"/>
        <v>Xaxis Mobile</v>
      </c>
      <c r="AH1291" s="20" t="s">
        <v>420</v>
      </c>
      <c r="AI1291" s="21">
        <f t="shared" si="264"/>
        <v>27.996691231764174</v>
      </c>
      <c r="AJ1291" s="21">
        <f t="shared" si="265"/>
        <v>186.15</v>
      </c>
      <c r="AK1291" s="22">
        <f t="shared" si="266"/>
        <v>6649</v>
      </c>
      <c r="AL1291" s="20" t="s">
        <v>702</v>
      </c>
      <c r="AM1291" s="20">
        <f>$AJ1291*VLOOKUP($AL1291,Sheet2!$C$1:$D$66,2,FALSE)</f>
        <v>70.737000000000009</v>
      </c>
    </row>
    <row r="1292" spans="1:39" x14ac:dyDescent="0.25">
      <c r="A1292" s="1">
        <v>42556</v>
      </c>
      <c r="B1292" s="2">
        <v>19092</v>
      </c>
      <c r="C1292" s="3">
        <v>0</v>
      </c>
      <c r="D1292" s="4">
        <v>10</v>
      </c>
      <c r="E1292" s="5" t="s">
        <v>45</v>
      </c>
      <c r="F1292" s="6">
        <v>44.81</v>
      </c>
      <c r="G1292" s="7" t="s">
        <v>22</v>
      </c>
      <c r="H1292" s="8" t="s">
        <v>23</v>
      </c>
      <c r="I1292" s="9">
        <v>11.611000000000001</v>
      </c>
      <c r="J1292" s="6">
        <v>0</v>
      </c>
      <c r="K1292" s="6">
        <v>26</v>
      </c>
      <c r="L1292" s="6">
        <v>325.10000000000002</v>
      </c>
      <c r="M1292" s="6">
        <v>351.1</v>
      </c>
      <c r="N1292" s="10" t="s">
        <v>26</v>
      </c>
      <c r="O1292" s="10" t="s">
        <v>161</v>
      </c>
      <c r="P1292" s="11" t="s">
        <v>32</v>
      </c>
      <c r="Q1292" s="11" t="s">
        <v>37</v>
      </c>
      <c r="R1292" s="1">
        <v>42370</v>
      </c>
      <c r="S1292" s="1">
        <v>42593</v>
      </c>
      <c r="T1292" s="12" t="s">
        <v>25</v>
      </c>
      <c r="U1292" s="13" t="s">
        <v>394</v>
      </c>
      <c r="V1292" s="13" t="s">
        <v>142</v>
      </c>
      <c r="W1292" t="s">
        <v>204</v>
      </c>
      <c r="X1292" s="16" t="str">
        <f t="shared" si="267"/>
        <v xml:space="preserve">Mediacom (Switzerland) - CHE - Volkswagen AG - 2016_Tiguan_Launch - </v>
      </c>
      <c r="Y1292" s="17" t="s">
        <v>410</v>
      </c>
      <c r="Z1292" s="16" t="str">
        <f t="shared" si="268"/>
        <v>Mediacom (Switzerland)</v>
      </c>
      <c r="AA1292" s="16" t="str">
        <f t="shared" si="269"/>
        <v>Mediacom (Switzerland) - CHE - Volkswagen AG</v>
      </c>
      <c r="AB1292" s="16" t="str">
        <f t="shared" si="270"/>
        <v>Xaxis Mobile_XAXIS-XM-MRT-F</v>
      </c>
      <c r="AC1292" s="16" t="str">
        <f>VLOOKUP($U1292,Sheet3!$A$1:$D$438,3,FALSE)</f>
        <v>07.05.2016</v>
      </c>
      <c r="AD1292" s="16" t="str">
        <f>VLOOKUP($U1292,Sheet3!$A$1:$D$438,4,FALSE)</f>
        <v>04.06.2016</v>
      </c>
      <c r="AE1292" s="20" t="str">
        <f t="shared" si="271"/>
        <v>Xaxis Mobile_XAXIS-XM-MRT-F_Juni 2016</v>
      </c>
      <c r="AF1292" s="20" t="s">
        <v>416</v>
      </c>
      <c r="AG1292" s="20" t="str">
        <f t="shared" si="272"/>
        <v>Xaxis Mobile</v>
      </c>
      <c r="AH1292" s="20" t="s">
        <v>420</v>
      </c>
      <c r="AI1292" s="21">
        <f t="shared" si="264"/>
        <v>27.999310998191373</v>
      </c>
      <c r="AJ1292" s="21">
        <f t="shared" si="265"/>
        <v>325.10000000000002</v>
      </c>
      <c r="AK1292" s="22">
        <f t="shared" si="266"/>
        <v>11611</v>
      </c>
      <c r="AL1292" s="20" t="s">
        <v>702</v>
      </c>
      <c r="AM1292" s="20">
        <f>$AJ1292*VLOOKUP($AL1292,Sheet2!$C$1:$D$66,2,FALSE)</f>
        <v>123.53800000000001</v>
      </c>
    </row>
    <row r="1293" spans="1:39" x14ac:dyDescent="0.25">
      <c r="A1293" s="1">
        <v>42556</v>
      </c>
      <c r="B1293" s="2">
        <v>19092</v>
      </c>
      <c r="C1293" s="3">
        <v>0</v>
      </c>
      <c r="D1293" s="4">
        <v>1</v>
      </c>
      <c r="E1293" s="5" t="s">
        <v>72</v>
      </c>
      <c r="F1293" s="6">
        <v>631.32000000000005</v>
      </c>
      <c r="G1293" s="7" t="s">
        <v>22</v>
      </c>
      <c r="H1293" s="8" t="s">
        <v>23</v>
      </c>
      <c r="I1293" s="9">
        <v>37.344999999999999</v>
      </c>
      <c r="J1293" s="6">
        <v>0</v>
      </c>
      <c r="K1293" s="6">
        <v>86.65</v>
      </c>
      <c r="L1293" s="6">
        <v>1083</v>
      </c>
      <c r="M1293" s="6">
        <v>1169.6500000000001</v>
      </c>
      <c r="N1293" s="10" t="s">
        <v>26</v>
      </c>
      <c r="O1293" s="10" t="s">
        <v>161</v>
      </c>
      <c r="P1293" s="11" t="s">
        <v>32</v>
      </c>
      <c r="Q1293" s="11" t="s">
        <v>73</v>
      </c>
      <c r="R1293" s="1">
        <v>42370</v>
      </c>
      <c r="S1293" s="1">
        <v>42593</v>
      </c>
      <c r="T1293" s="12" t="s">
        <v>25</v>
      </c>
      <c r="U1293" s="13" t="s">
        <v>394</v>
      </c>
      <c r="V1293" s="13" t="s">
        <v>142</v>
      </c>
      <c r="W1293" t="s">
        <v>204</v>
      </c>
      <c r="X1293" s="16" t="str">
        <f t="shared" si="267"/>
        <v xml:space="preserve">Mediacom (Switzerland) - CHE - Volkswagen AG - 2016_Tiguan_Launch - </v>
      </c>
      <c r="Y1293" s="17" t="s">
        <v>410</v>
      </c>
      <c r="Z1293" s="16" t="str">
        <f t="shared" si="268"/>
        <v>Mediacom (Switzerland)</v>
      </c>
      <c r="AA1293" s="16" t="str">
        <f t="shared" si="269"/>
        <v>Mediacom (Switzerland) - CHE - Volkswagen AG</v>
      </c>
      <c r="AB1293" s="16" t="str">
        <f t="shared" si="270"/>
        <v>Xaxis TV_XAXIS-XT-ROLLS-D</v>
      </c>
      <c r="AC1293" s="16" t="str">
        <f>VLOOKUP($U1293,Sheet3!$A$1:$D$438,3,FALSE)</f>
        <v>07.05.2016</v>
      </c>
      <c r="AD1293" s="16" t="str">
        <f>VLOOKUP($U1293,Sheet3!$A$1:$D$438,4,FALSE)</f>
        <v>04.06.2016</v>
      </c>
      <c r="AE1293" s="20" t="str">
        <f t="shared" si="271"/>
        <v>Xaxis TV_XAXIS-XT-ROLLS-D_Juni 2016</v>
      </c>
      <c r="AF1293" s="20" t="s">
        <v>816</v>
      </c>
      <c r="AG1293" s="20" t="str">
        <f t="shared" si="272"/>
        <v>Xaxis TV</v>
      </c>
      <c r="AH1293" s="20" t="s">
        <v>420</v>
      </c>
      <c r="AI1293" s="21">
        <f t="shared" si="264"/>
        <v>28.999866113268176</v>
      </c>
      <c r="AJ1293" s="21">
        <f t="shared" si="265"/>
        <v>1083</v>
      </c>
      <c r="AK1293" s="22">
        <f t="shared" si="266"/>
        <v>37345</v>
      </c>
      <c r="AL1293" s="20" t="s">
        <v>698</v>
      </c>
      <c r="AM1293" s="20">
        <f>$AJ1293*VLOOKUP($AL1293,Sheet2!$C$1:$D$66,2,FALSE)</f>
        <v>595.65000000000009</v>
      </c>
    </row>
    <row r="1294" spans="1:39" x14ac:dyDescent="0.25">
      <c r="A1294" s="1">
        <v>42556</v>
      </c>
      <c r="B1294" s="2">
        <v>19092</v>
      </c>
      <c r="C1294" s="3">
        <v>0</v>
      </c>
      <c r="D1294" s="4">
        <v>2</v>
      </c>
      <c r="E1294" s="5" t="s">
        <v>76</v>
      </c>
      <c r="F1294" s="6">
        <v>195.84</v>
      </c>
      <c r="G1294" s="7" t="s">
        <v>22</v>
      </c>
      <c r="H1294" s="8" t="s">
        <v>23</v>
      </c>
      <c r="I1294" s="9">
        <v>12.106</v>
      </c>
      <c r="J1294" s="6">
        <v>0</v>
      </c>
      <c r="K1294" s="6">
        <v>28.1</v>
      </c>
      <c r="L1294" s="6">
        <v>351.05</v>
      </c>
      <c r="M1294" s="6">
        <v>379.15</v>
      </c>
      <c r="N1294" s="10" t="s">
        <v>26</v>
      </c>
      <c r="O1294" s="10" t="s">
        <v>161</v>
      </c>
      <c r="P1294" s="11" t="s">
        <v>32</v>
      </c>
      <c r="Q1294" s="11" t="s">
        <v>73</v>
      </c>
      <c r="R1294" s="1">
        <v>42370</v>
      </c>
      <c r="S1294" s="1">
        <v>42593</v>
      </c>
      <c r="T1294" s="12" t="s">
        <v>25</v>
      </c>
      <c r="U1294" s="13" t="s">
        <v>394</v>
      </c>
      <c r="V1294" s="13" t="s">
        <v>142</v>
      </c>
      <c r="W1294" t="s">
        <v>204</v>
      </c>
      <c r="X1294" s="16" t="str">
        <f t="shared" si="267"/>
        <v xml:space="preserve">Mediacom (Switzerland) - CHE - Volkswagen AG - 2016_Tiguan_Launch - </v>
      </c>
      <c r="Y1294" s="17" t="s">
        <v>410</v>
      </c>
      <c r="Z1294" s="16" t="str">
        <f t="shared" si="268"/>
        <v>Mediacom (Switzerland)</v>
      </c>
      <c r="AA1294" s="16" t="str">
        <f t="shared" si="269"/>
        <v>Mediacom (Switzerland) - CHE - Volkswagen AG</v>
      </c>
      <c r="AB1294" s="16" t="str">
        <f t="shared" si="270"/>
        <v>Xaxis TV_XAXIS-XT-ROLLS-F</v>
      </c>
      <c r="AC1294" s="16" t="str">
        <f>VLOOKUP($U1294,Sheet3!$A$1:$D$438,3,FALSE)</f>
        <v>07.05.2016</v>
      </c>
      <c r="AD1294" s="16" t="str">
        <f>VLOOKUP($U1294,Sheet3!$A$1:$D$438,4,FALSE)</f>
        <v>04.06.2016</v>
      </c>
      <c r="AE1294" s="20" t="str">
        <f t="shared" si="271"/>
        <v>Xaxis TV_XAXIS-XT-ROLLS-F_Juni 2016</v>
      </c>
      <c r="AF1294" s="20" t="s">
        <v>816</v>
      </c>
      <c r="AG1294" s="20" t="str">
        <f t="shared" si="272"/>
        <v>Xaxis TV</v>
      </c>
      <c r="AH1294" s="20" t="s">
        <v>420</v>
      </c>
      <c r="AI1294" s="21">
        <f t="shared" si="264"/>
        <v>28.998017511977533</v>
      </c>
      <c r="AJ1294" s="21">
        <f t="shared" si="265"/>
        <v>351.05</v>
      </c>
      <c r="AK1294" s="22">
        <f t="shared" si="266"/>
        <v>12106</v>
      </c>
      <c r="AL1294" s="20" t="s">
        <v>698</v>
      </c>
      <c r="AM1294" s="20">
        <f>$AJ1294*VLOOKUP($AL1294,Sheet2!$C$1:$D$66,2,FALSE)</f>
        <v>193.07750000000001</v>
      </c>
    </row>
    <row r="1295" spans="1:39" x14ac:dyDescent="0.25">
      <c r="A1295" s="1">
        <v>42556</v>
      </c>
      <c r="B1295" s="2">
        <v>19092</v>
      </c>
      <c r="C1295" s="3">
        <v>0</v>
      </c>
      <c r="D1295" s="4">
        <v>8</v>
      </c>
      <c r="E1295" s="5" t="s">
        <v>76</v>
      </c>
      <c r="F1295" s="6">
        <v>185.94</v>
      </c>
      <c r="G1295" s="7" t="s">
        <v>22</v>
      </c>
      <c r="H1295" s="8" t="s">
        <v>23</v>
      </c>
      <c r="I1295" s="9">
        <v>11.494</v>
      </c>
      <c r="J1295" s="6">
        <v>0</v>
      </c>
      <c r="K1295" s="6">
        <v>28.5</v>
      </c>
      <c r="L1295" s="6">
        <v>356.3</v>
      </c>
      <c r="M1295" s="6">
        <v>384.8</v>
      </c>
      <c r="N1295" s="10" t="s">
        <v>26</v>
      </c>
      <c r="O1295" s="10" t="s">
        <v>161</v>
      </c>
      <c r="P1295" s="11" t="s">
        <v>32</v>
      </c>
      <c r="Q1295" s="11" t="s">
        <v>73</v>
      </c>
      <c r="R1295" s="1">
        <v>42370</v>
      </c>
      <c r="S1295" s="1">
        <v>42593</v>
      </c>
      <c r="T1295" s="12" t="s">
        <v>25</v>
      </c>
      <c r="U1295" s="13" t="s">
        <v>394</v>
      </c>
      <c r="V1295" s="13" t="s">
        <v>142</v>
      </c>
      <c r="W1295" t="s">
        <v>204</v>
      </c>
      <c r="X1295" s="16" t="str">
        <f t="shared" si="267"/>
        <v xml:space="preserve">Mediacom (Switzerland) - CHE - Volkswagen AG - 2016_Tiguan_Launch - </v>
      </c>
      <c r="Y1295" s="17" t="s">
        <v>410</v>
      </c>
      <c r="Z1295" s="16" t="str">
        <f t="shared" si="268"/>
        <v>Mediacom (Switzerland)</v>
      </c>
      <c r="AA1295" s="16" t="str">
        <f t="shared" si="269"/>
        <v>Mediacom (Switzerland) - CHE - Volkswagen AG</v>
      </c>
      <c r="AB1295" s="16" t="str">
        <f t="shared" si="270"/>
        <v>Xaxis TV_XAXIS-XT-ROLLS-F</v>
      </c>
      <c r="AC1295" s="16" t="str">
        <f>VLOOKUP($U1295,Sheet3!$A$1:$D$438,3,FALSE)</f>
        <v>07.05.2016</v>
      </c>
      <c r="AD1295" s="16" t="str">
        <f>VLOOKUP($U1295,Sheet3!$A$1:$D$438,4,FALSE)</f>
        <v>04.06.2016</v>
      </c>
      <c r="AE1295" s="20" t="str">
        <f t="shared" si="271"/>
        <v>Xaxis TV_XAXIS-XT-ROLLS-F_Juni 2016</v>
      </c>
      <c r="AF1295" s="20" t="s">
        <v>816</v>
      </c>
      <c r="AG1295" s="20" t="str">
        <f t="shared" si="272"/>
        <v>Xaxis TV</v>
      </c>
      <c r="AH1295" s="20" t="s">
        <v>420</v>
      </c>
      <c r="AI1295" s="21">
        <f t="shared" si="264"/>
        <v>30.99878197320341</v>
      </c>
      <c r="AJ1295" s="21">
        <f t="shared" si="265"/>
        <v>356.3</v>
      </c>
      <c r="AK1295" s="22">
        <f t="shared" si="266"/>
        <v>11494</v>
      </c>
      <c r="AL1295" s="20" t="s">
        <v>698</v>
      </c>
      <c r="AM1295" s="20">
        <f>$AJ1295*VLOOKUP($AL1295,Sheet2!$C$1:$D$66,2,FALSE)</f>
        <v>195.96500000000003</v>
      </c>
    </row>
    <row r="1296" spans="1:39" x14ac:dyDescent="0.25">
      <c r="A1296" s="1">
        <v>42556</v>
      </c>
      <c r="B1296" s="2">
        <v>19092</v>
      </c>
      <c r="C1296" s="3">
        <v>0</v>
      </c>
      <c r="D1296" s="4">
        <v>3</v>
      </c>
      <c r="E1296" s="5" t="s">
        <v>77</v>
      </c>
      <c r="F1296" s="6">
        <v>110.86</v>
      </c>
      <c r="G1296" s="7" t="s">
        <v>22</v>
      </c>
      <c r="H1296" s="8" t="s">
        <v>23</v>
      </c>
      <c r="I1296" s="9">
        <v>6.7910000000000004</v>
      </c>
      <c r="J1296" s="6">
        <v>0</v>
      </c>
      <c r="K1296" s="6">
        <v>15.75</v>
      </c>
      <c r="L1296" s="6">
        <v>196.95</v>
      </c>
      <c r="M1296" s="6">
        <v>212.7</v>
      </c>
      <c r="N1296" s="10" t="s">
        <v>26</v>
      </c>
      <c r="O1296" s="10" t="s">
        <v>161</v>
      </c>
      <c r="P1296" s="11" t="s">
        <v>32</v>
      </c>
      <c r="Q1296" s="11" t="s">
        <v>73</v>
      </c>
      <c r="R1296" s="1">
        <v>42370</v>
      </c>
      <c r="S1296" s="1">
        <v>42593</v>
      </c>
      <c r="T1296" s="12" t="s">
        <v>25</v>
      </c>
      <c r="U1296" s="13" t="s">
        <v>394</v>
      </c>
      <c r="V1296" s="13" t="s">
        <v>142</v>
      </c>
      <c r="W1296" t="s">
        <v>204</v>
      </c>
      <c r="X1296" s="16" t="str">
        <f t="shared" si="267"/>
        <v xml:space="preserve">Mediacom (Switzerland) - CHE - Volkswagen AG - 2016_Tiguan_Launch - </v>
      </c>
      <c r="Y1296" s="17" t="s">
        <v>410</v>
      </c>
      <c r="Z1296" s="16" t="str">
        <f t="shared" si="268"/>
        <v>Mediacom (Switzerland)</v>
      </c>
      <c r="AA1296" s="16" t="str">
        <f t="shared" si="269"/>
        <v>Mediacom (Switzerland) - CHE - Volkswagen AG</v>
      </c>
      <c r="AB1296" s="16" t="str">
        <f t="shared" si="270"/>
        <v>Xaxis TV_XAXIS-XT-ROLLS-I</v>
      </c>
      <c r="AC1296" s="16" t="str">
        <f>VLOOKUP($U1296,Sheet3!$A$1:$D$438,3,FALSE)</f>
        <v>07.05.2016</v>
      </c>
      <c r="AD1296" s="16" t="str">
        <f>VLOOKUP($U1296,Sheet3!$A$1:$D$438,4,FALSE)</f>
        <v>04.06.2016</v>
      </c>
      <c r="AE1296" s="20" t="str">
        <f t="shared" si="271"/>
        <v>Xaxis TV_XAXIS-XT-ROLLS-I_Juni 2016</v>
      </c>
      <c r="AF1296" s="20" t="s">
        <v>816</v>
      </c>
      <c r="AG1296" s="20" t="str">
        <f t="shared" si="272"/>
        <v>Xaxis TV</v>
      </c>
      <c r="AH1296" s="20" t="s">
        <v>420</v>
      </c>
      <c r="AI1296" s="21">
        <f t="shared" si="264"/>
        <v>29.001619790899721</v>
      </c>
      <c r="AJ1296" s="21">
        <f t="shared" si="265"/>
        <v>196.95</v>
      </c>
      <c r="AK1296" s="22">
        <f t="shared" si="266"/>
        <v>6791</v>
      </c>
      <c r="AL1296" s="20" t="s">
        <v>698</v>
      </c>
      <c r="AM1296" s="20">
        <f>$AJ1296*VLOOKUP($AL1296,Sheet2!$C$1:$D$66,2,FALSE)</f>
        <v>108.32250000000001</v>
      </c>
    </row>
    <row r="1297" spans="1:39" x14ac:dyDescent="0.25">
      <c r="A1297" s="1">
        <v>42556</v>
      </c>
      <c r="B1297" s="2">
        <v>19094</v>
      </c>
      <c r="C1297" s="3">
        <v>0</v>
      </c>
      <c r="D1297" s="4">
        <v>1</v>
      </c>
      <c r="E1297" s="5" t="s">
        <v>61</v>
      </c>
      <c r="F1297" s="6">
        <v>1249.9000000000001</v>
      </c>
      <c r="G1297" s="7" t="s">
        <v>22</v>
      </c>
      <c r="H1297" s="8" t="s">
        <v>23</v>
      </c>
      <c r="I1297" s="9">
        <v>273.87200000000001</v>
      </c>
      <c r="J1297" s="6">
        <v>0</v>
      </c>
      <c r="K1297" s="6">
        <v>175.3</v>
      </c>
      <c r="L1297" s="6">
        <v>2191</v>
      </c>
      <c r="M1297" s="6">
        <v>2366.3000000000002</v>
      </c>
      <c r="N1297" s="10" t="s">
        <v>55</v>
      </c>
      <c r="O1297" s="10" t="s">
        <v>163</v>
      </c>
      <c r="P1297" s="11" t="s">
        <v>32</v>
      </c>
      <c r="Q1297" s="11" t="s">
        <v>52</v>
      </c>
      <c r="R1297" s="1">
        <v>42370</v>
      </c>
      <c r="S1297" s="1">
        <v>42593</v>
      </c>
      <c r="T1297" s="12" t="s">
        <v>25</v>
      </c>
      <c r="U1297" s="13" t="s">
        <v>276</v>
      </c>
      <c r="V1297" s="13" t="s">
        <v>142</v>
      </c>
      <c r="W1297" t="s">
        <v>206</v>
      </c>
      <c r="X1297" s="16" t="str">
        <f t="shared" si="267"/>
        <v xml:space="preserve">Mindshare (Switzerland) - CHE - FORD MOTOR COMPANY - 2016_Motorcraft_Q2 - </v>
      </c>
      <c r="Y1297" s="17" t="s">
        <v>410</v>
      </c>
      <c r="Z1297" s="16" t="str">
        <f t="shared" si="268"/>
        <v>Mindshare (Switzerland)</v>
      </c>
      <c r="AA1297" s="16" t="str">
        <f t="shared" si="269"/>
        <v>Mindshare (Switzerland) - CHE - FORD MOTOR COMPANY</v>
      </c>
      <c r="AB1297" s="16" t="str">
        <f t="shared" si="270"/>
        <v>Xaxis Premium_XAXIS-XP-UAP-D</v>
      </c>
      <c r="AC1297" s="16" t="str">
        <f>VLOOKUP($U1297,Sheet3!$A$1:$D$438,3,FALSE)</f>
        <v>13.06.2016</v>
      </c>
      <c r="AD1297" s="16" t="str">
        <f>VLOOKUP($U1297,Sheet3!$A$1:$D$438,4,FALSE)</f>
        <v>31.07.2016</v>
      </c>
      <c r="AE1297" s="20" t="str">
        <f t="shared" si="271"/>
        <v>Xaxis Premium_XAXIS-XP-UAP-D_Juni 2016</v>
      </c>
      <c r="AF1297" s="20" t="s">
        <v>415</v>
      </c>
      <c r="AG1297" s="20" t="str">
        <f t="shared" si="272"/>
        <v>Xaxis Premium</v>
      </c>
      <c r="AH1297" s="20" t="s">
        <v>420</v>
      </c>
      <c r="AI1297" s="21">
        <f t="shared" si="264"/>
        <v>8.0000876321785359</v>
      </c>
      <c r="AJ1297" s="21">
        <f t="shared" si="265"/>
        <v>2191</v>
      </c>
      <c r="AK1297" s="22">
        <f t="shared" si="266"/>
        <v>273872</v>
      </c>
      <c r="AL1297" s="20" t="s">
        <v>697</v>
      </c>
      <c r="AM1297" s="20">
        <f>$AJ1297*VLOOKUP($AL1297,Sheet2!$C$1:$D$66,2,FALSE)</f>
        <v>542.87358260706594</v>
      </c>
    </row>
    <row r="1298" spans="1:39" x14ac:dyDescent="0.25">
      <c r="A1298" s="1">
        <v>42556</v>
      </c>
      <c r="B1298" s="2">
        <v>19094</v>
      </c>
      <c r="C1298" s="3">
        <v>0</v>
      </c>
      <c r="D1298" s="4">
        <v>2</v>
      </c>
      <c r="E1298" s="5" t="s">
        <v>63</v>
      </c>
      <c r="F1298" s="6">
        <v>470.13</v>
      </c>
      <c r="G1298" s="7" t="s">
        <v>22</v>
      </c>
      <c r="H1298" s="8" t="s">
        <v>23</v>
      </c>
      <c r="I1298" s="9">
        <v>102.291</v>
      </c>
      <c r="J1298" s="6">
        <v>0</v>
      </c>
      <c r="K1298" s="6">
        <v>65.45</v>
      </c>
      <c r="L1298" s="6">
        <v>818.35</v>
      </c>
      <c r="M1298" s="6">
        <v>883.8</v>
      </c>
      <c r="N1298" s="10" t="s">
        <v>55</v>
      </c>
      <c r="O1298" s="10" t="s">
        <v>163</v>
      </c>
      <c r="P1298" s="11" t="s">
        <v>32</v>
      </c>
      <c r="Q1298" s="11" t="s">
        <v>52</v>
      </c>
      <c r="R1298" s="1">
        <v>42370</v>
      </c>
      <c r="S1298" s="1">
        <v>42593</v>
      </c>
      <c r="T1298" s="12" t="s">
        <v>25</v>
      </c>
      <c r="U1298" s="13" t="s">
        <v>276</v>
      </c>
      <c r="V1298" s="13" t="s">
        <v>142</v>
      </c>
      <c r="W1298" t="s">
        <v>206</v>
      </c>
      <c r="X1298" s="16" t="str">
        <f t="shared" si="267"/>
        <v xml:space="preserve">Mindshare (Switzerland) - CHE - FORD MOTOR COMPANY - 2016_Motorcraft_Q2 - </v>
      </c>
      <c r="Y1298" s="17" t="s">
        <v>410</v>
      </c>
      <c r="Z1298" s="16" t="str">
        <f t="shared" si="268"/>
        <v>Mindshare (Switzerland)</v>
      </c>
      <c r="AA1298" s="16" t="str">
        <f t="shared" si="269"/>
        <v>Mindshare (Switzerland) - CHE - FORD MOTOR COMPANY</v>
      </c>
      <c r="AB1298" s="16" t="str">
        <f t="shared" si="270"/>
        <v>Xaxis Premium_XAXIS-XP-UAP-F</v>
      </c>
      <c r="AC1298" s="16" t="str">
        <f>VLOOKUP($U1298,Sheet3!$A$1:$D$438,3,FALSE)</f>
        <v>13.06.2016</v>
      </c>
      <c r="AD1298" s="16" t="str">
        <f>VLOOKUP($U1298,Sheet3!$A$1:$D$438,4,FALSE)</f>
        <v>31.07.2016</v>
      </c>
      <c r="AE1298" s="20" t="str">
        <f t="shared" si="271"/>
        <v>Xaxis Premium_XAXIS-XP-UAP-F_Juni 2016</v>
      </c>
      <c r="AF1298" s="20" t="s">
        <v>415</v>
      </c>
      <c r="AG1298" s="20" t="str">
        <f t="shared" si="272"/>
        <v>Xaxis Premium</v>
      </c>
      <c r="AH1298" s="20" t="s">
        <v>420</v>
      </c>
      <c r="AI1298" s="21">
        <f t="shared" si="264"/>
        <v>8.0002150726847923</v>
      </c>
      <c r="AJ1298" s="21">
        <f t="shared" si="265"/>
        <v>818.35</v>
      </c>
      <c r="AK1298" s="22">
        <f t="shared" si="266"/>
        <v>102291</v>
      </c>
      <c r="AL1298" s="20" t="s">
        <v>697</v>
      </c>
      <c r="AM1298" s="20">
        <f>$AJ1298*VLOOKUP($AL1298,Sheet2!$C$1:$D$66,2,FALSE)</f>
        <v>202.76613250866836</v>
      </c>
    </row>
    <row r="1299" spans="1:39" x14ac:dyDescent="0.25">
      <c r="A1299" s="1">
        <v>42556</v>
      </c>
      <c r="B1299" s="2">
        <v>19095</v>
      </c>
      <c r="C1299" s="3">
        <v>0</v>
      </c>
      <c r="D1299" s="4">
        <v>7</v>
      </c>
      <c r="E1299" s="5" t="s">
        <v>41</v>
      </c>
      <c r="F1299" s="6">
        <v>2887.07</v>
      </c>
      <c r="G1299" s="7" t="s">
        <v>22</v>
      </c>
      <c r="H1299" s="8" t="s">
        <v>23</v>
      </c>
      <c r="I1299" s="9">
        <v>305.45499999999998</v>
      </c>
      <c r="J1299" s="6">
        <v>0</v>
      </c>
      <c r="K1299" s="6">
        <v>537.6</v>
      </c>
      <c r="L1299" s="6">
        <v>6720</v>
      </c>
      <c r="M1299" s="6">
        <v>7257.6</v>
      </c>
      <c r="N1299" s="10" t="s">
        <v>55</v>
      </c>
      <c r="O1299" s="10" t="s">
        <v>163</v>
      </c>
      <c r="P1299" s="11" t="s">
        <v>32</v>
      </c>
      <c r="Q1299" s="11" t="s">
        <v>37</v>
      </c>
      <c r="R1299" s="1">
        <v>42370</v>
      </c>
      <c r="S1299" s="1">
        <v>42593</v>
      </c>
      <c r="T1299" s="12" t="s">
        <v>25</v>
      </c>
      <c r="U1299" s="13" t="s">
        <v>267</v>
      </c>
      <c r="V1299" s="13" t="s">
        <v>142</v>
      </c>
      <c r="W1299" t="s">
        <v>206</v>
      </c>
      <c r="X1299" s="16" t="str">
        <f t="shared" si="267"/>
        <v xml:space="preserve">Mindshare (Switzerland) - CHE - FORD MOTOR COMPANY - 2016_Kuga_Navi - </v>
      </c>
      <c r="Y1299" s="17" t="s">
        <v>410</v>
      </c>
      <c r="Z1299" s="16" t="str">
        <f t="shared" si="268"/>
        <v>Mindshare (Switzerland)</v>
      </c>
      <c r="AA1299" s="16" t="str">
        <f t="shared" si="269"/>
        <v>Mindshare (Switzerland) - CHE - FORD MOTOR COMPANY</v>
      </c>
      <c r="AB1299" s="16" t="str">
        <f t="shared" si="270"/>
        <v>Xaxis Mobile_XAXIS-XM-MRT-D</v>
      </c>
      <c r="AC1299" s="16" t="str">
        <f>VLOOKUP($U1299,Sheet3!$A$1:$D$438,3,FALSE)</f>
        <v>01.06.2016</v>
      </c>
      <c r="AD1299" s="16" t="str">
        <f>VLOOKUP($U1299,Sheet3!$A$1:$D$438,4,FALSE)</f>
        <v>30.06.2016</v>
      </c>
      <c r="AE1299" s="20" t="str">
        <f t="shared" si="271"/>
        <v>Xaxis Mobile_XAXIS-XM-MRT-D_Juni 2016</v>
      </c>
      <c r="AF1299" s="20" t="s">
        <v>416</v>
      </c>
      <c r="AG1299" s="20" t="str">
        <f t="shared" si="272"/>
        <v>Xaxis Mobile</v>
      </c>
      <c r="AH1299" s="20" t="s">
        <v>420</v>
      </c>
      <c r="AI1299" s="21">
        <f t="shared" si="264"/>
        <v>21.999967261953479</v>
      </c>
      <c r="AJ1299" s="21">
        <f t="shared" si="265"/>
        <v>6720</v>
      </c>
      <c r="AK1299" s="22">
        <f t="shared" si="266"/>
        <v>305455</v>
      </c>
      <c r="AL1299" s="20" t="s">
        <v>702</v>
      </c>
      <c r="AM1299" s="20">
        <f>$AJ1299*VLOOKUP($AL1299,Sheet2!$C$1:$D$66,2,FALSE)</f>
        <v>2553.6</v>
      </c>
    </row>
    <row r="1300" spans="1:39" x14ac:dyDescent="0.25">
      <c r="A1300" s="1">
        <v>42556</v>
      </c>
      <c r="B1300" s="2">
        <v>19095</v>
      </c>
      <c r="C1300" s="3">
        <v>0</v>
      </c>
      <c r="D1300" s="4">
        <v>8</v>
      </c>
      <c r="E1300" s="5" t="s">
        <v>45</v>
      </c>
      <c r="F1300" s="6">
        <v>421.04</v>
      </c>
      <c r="G1300" s="7" t="s">
        <v>22</v>
      </c>
      <c r="H1300" s="8" t="s">
        <v>23</v>
      </c>
      <c r="I1300" s="9">
        <v>109.09099999999999</v>
      </c>
      <c r="J1300" s="6">
        <v>0</v>
      </c>
      <c r="K1300" s="6">
        <v>192</v>
      </c>
      <c r="L1300" s="6">
        <v>2400</v>
      </c>
      <c r="M1300" s="6">
        <v>2592</v>
      </c>
      <c r="N1300" s="10" t="s">
        <v>55</v>
      </c>
      <c r="O1300" s="10" t="s">
        <v>163</v>
      </c>
      <c r="P1300" s="11" t="s">
        <v>32</v>
      </c>
      <c r="Q1300" s="11" t="s">
        <v>37</v>
      </c>
      <c r="R1300" s="1">
        <v>42370</v>
      </c>
      <c r="S1300" s="1">
        <v>42593</v>
      </c>
      <c r="T1300" s="12" t="s">
        <v>25</v>
      </c>
      <c r="U1300" s="13" t="s">
        <v>267</v>
      </c>
      <c r="V1300" s="13" t="s">
        <v>142</v>
      </c>
      <c r="W1300" t="s">
        <v>206</v>
      </c>
      <c r="X1300" s="16" t="str">
        <f t="shared" si="267"/>
        <v xml:space="preserve">Mindshare (Switzerland) - CHE - FORD MOTOR COMPANY - 2016_Kuga_Navi - </v>
      </c>
      <c r="Y1300" s="17" t="s">
        <v>410</v>
      </c>
      <c r="Z1300" s="16" t="str">
        <f t="shared" si="268"/>
        <v>Mindshare (Switzerland)</v>
      </c>
      <c r="AA1300" s="16" t="str">
        <f t="shared" si="269"/>
        <v>Mindshare (Switzerland) - CHE - FORD MOTOR COMPANY</v>
      </c>
      <c r="AB1300" s="16" t="str">
        <f t="shared" si="270"/>
        <v>Xaxis Mobile_XAXIS-XM-MRT-F</v>
      </c>
      <c r="AC1300" s="16" t="str">
        <f>VLOOKUP($U1300,Sheet3!$A$1:$D$438,3,FALSE)</f>
        <v>01.06.2016</v>
      </c>
      <c r="AD1300" s="16" t="str">
        <f>VLOOKUP($U1300,Sheet3!$A$1:$D$438,4,FALSE)</f>
        <v>30.06.2016</v>
      </c>
      <c r="AE1300" s="20" t="str">
        <f t="shared" si="271"/>
        <v>Xaxis Mobile_XAXIS-XM-MRT-F_Juni 2016</v>
      </c>
      <c r="AF1300" s="20" t="s">
        <v>416</v>
      </c>
      <c r="AG1300" s="20" t="str">
        <f t="shared" si="272"/>
        <v>Xaxis Mobile</v>
      </c>
      <c r="AH1300" s="20" t="s">
        <v>420</v>
      </c>
      <c r="AI1300" s="21">
        <f t="shared" si="264"/>
        <v>21.999981666681943</v>
      </c>
      <c r="AJ1300" s="21">
        <f t="shared" si="265"/>
        <v>2400</v>
      </c>
      <c r="AK1300" s="22">
        <f t="shared" si="266"/>
        <v>109091</v>
      </c>
      <c r="AL1300" s="20" t="s">
        <v>702</v>
      </c>
      <c r="AM1300" s="20">
        <f>$AJ1300*VLOOKUP($AL1300,Sheet2!$C$1:$D$66,2,FALSE)</f>
        <v>912</v>
      </c>
    </row>
    <row r="1301" spans="1:39" x14ac:dyDescent="0.25">
      <c r="A1301" s="1">
        <v>42556</v>
      </c>
      <c r="B1301" s="2">
        <v>19095</v>
      </c>
      <c r="C1301" s="3">
        <v>0</v>
      </c>
      <c r="D1301" s="4">
        <v>9</v>
      </c>
      <c r="E1301" s="5" t="s">
        <v>46</v>
      </c>
      <c r="F1301" s="6">
        <v>210.17</v>
      </c>
      <c r="G1301" s="7" t="s">
        <v>22</v>
      </c>
      <c r="H1301" s="8" t="s">
        <v>23</v>
      </c>
      <c r="I1301" s="9">
        <v>21.818000000000001</v>
      </c>
      <c r="J1301" s="6">
        <v>0</v>
      </c>
      <c r="K1301" s="6">
        <v>38.4</v>
      </c>
      <c r="L1301" s="6">
        <v>480</v>
      </c>
      <c r="M1301" s="6">
        <v>518.4</v>
      </c>
      <c r="N1301" s="10" t="s">
        <v>55</v>
      </c>
      <c r="O1301" s="10" t="s">
        <v>163</v>
      </c>
      <c r="P1301" s="11" t="s">
        <v>32</v>
      </c>
      <c r="Q1301" s="11" t="s">
        <v>37</v>
      </c>
      <c r="R1301" s="1">
        <v>42370</v>
      </c>
      <c r="S1301" s="1">
        <v>42593</v>
      </c>
      <c r="T1301" s="12" t="s">
        <v>25</v>
      </c>
      <c r="U1301" s="13" t="s">
        <v>267</v>
      </c>
      <c r="V1301" s="13" t="s">
        <v>142</v>
      </c>
      <c r="W1301" t="s">
        <v>206</v>
      </c>
      <c r="X1301" s="16" t="str">
        <f t="shared" si="267"/>
        <v xml:space="preserve">Mindshare (Switzerland) - CHE - FORD MOTOR COMPANY - 2016_Kuga_Navi - </v>
      </c>
      <c r="Y1301" s="17" t="s">
        <v>410</v>
      </c>
      <c r="Z1301" s="16" t="str">
        <f t="shared" si="268"/>
        <v>Mindshare (Switzerland)</v>
      </c>
      <c r="AA1301" s="16" t="str">
        <f t="shared" si="269"/>
        <v>Mindshare (Switzerland) - CHE - FORD MOTOR COMPANY</v>
      </c>
      <c r="AB1301" s="16" t="str">
        <f t="shared" si="270"/>
        <v>Xaxis Mobile_XAXIS-XM-MRT-I</v>
      </c>
      <c r="AC1301" s="16" t="str">
        <f>VLOOKUP($U1301,Sheet3!$A$1:$D$438,3,FALSE)</f>
        <v>01.06.2016</v>
      </c>
      <c r="AD1301" s="16" t="str">
        <f>VLOOKUP($U1301,Sheet3!$A$1:$D$438,4,FALSE)</f>
        <v>30.06.2016</v>
      </c>
      <c r="AE1301" s="20" t="str">
        <f t="shared" si="271"/>
        <v>Xaxis Mobile_XAXIS-XM-MRT-I_Juni 2016</v>
      </c>
      <c r="AF1301" s="20" t="s">
        <v>416</v>
      </c>
      <c r="AG1301" s="20" t="str">
        <f t="shared" si="272"/>
        <v>Xaxis Mobile</v>
      </c>
      <c r="AH1301" s="20" t="s">
        <v>420</v>
      </c>
      <c r="AI1301" s="21">
        <f t="shared" si="264"/>
        <v>22.000183334861124</v>
      </c>
      <c r="AJ1301" s="21">
        <f t="shared" si="265"/>
        <v>480</v>
      </c>
      <c r="AK1301" s="22">
        <f t="shared" si="266"/>
        <v>21818</v>
      </c>
      <c r="AL1301" s="20" t="s">
        <v>702</v>
      </c>
      <c r="AM1301" s="20">
        <f>$AJ1301*VLOOKUP($AL1301,Sheet2!$C$1:$D$66,2,FALSE)</f>
        <v>182.4</v>
      </c>
    </row>
    <row r="1302" spans="1:39" x14ac:dyDescent="0.25">
      <c r="A1302" s="1">
        <v>42556</v>
      </c>
      <c r="B1302" s="2">
        <v>19095</v>
      </c>
      <c r="C1302" s="3">
        <v>0</v>
      </c>
      <c r="D1302" s="4">
        <v>4</v>
      </c>
      <c r="E1302" s="5" t="s">
        <v>53</v>
      </c>
      <c r="F1302" s="6">
        <v>3327.56</v>
      </c>
      <c r="G1302" s="7" t="s">
        <v>22</v>
      </c>
      <c r="H1302" s="8" t="s">
        <v>23</v>
      </c>
      <c r="I1302" s="9">
        <v>522.66700000000003</v>
      </c>
      <c r="J1302" s="6">
        <v>0</v>
      </c>
      <c r="K1302" s="6">
        <v>627.20000000000005</v>
      </c>
      <c r="L1302" s="6">
        <v>7840</v>
      </c>
      <c r="M1302" s="6">
        <v>8467.2000000000007</v>
      </c>
      <c r="N1302" s="10" t="s">
        <v>55</v>
      </c>
      <c r="O1302" s="10" t="s">
        <v>163</v>
      </c>
      <c r="P1302" s="11" t="s">
        <v>32</v>
      </c>
      <c r="Q1302" s="11" t="s">
        <v>52</v>
      </c>
      <c r="R1302" s="1">
        <v>42370</v>
      </c>
      <c r="S1302" s="1">
        <v>42593</v>
      </c>
      <c r="T1302" s="12" t="s">
        <v>25</v>
      </c>
      <c r="U1302" s="13" t="s">
        <v>267</v>
      </c>
      <c r="V1302" s="13" t="s">
        <v>142</v>
      </c>
      <c r="W1302" t="s">
        <v>206</v>
      </c>
      <c r="X1302" s="16" t="str">
        <f t="shared" si="267"/>
        <v xml:space="preserve">Mindshare (Switzerland) - CHE - FORD MOTOR COMPANY - 2016_Kuga_Navi - </v>
      </c>
      <c r="Y1302" s="17" t="s">
        <v>410</v>
      </c>
      <c r="Z1302" s="16" t="str">
        <f t="shared" si="268"/>
        <v>Mindshare (Switzerland)</v>
      </c>
      <c r="AA1302" s="16" t="str">
        <f t="shared" si="269"/>
        <v>Mindshare (Switzerland) - CHE - FORD MOTOR COMPANY</v>
      </c>
      <c r="AB1302" s="16" t="str">
        <f t="shared" si="270"/>
        <v>Xaxis Premium_XAXIS-XP-HP-D</v>
      </c>
      <c r="AC1302" s="16" t="str">
        <f>VLOOKUP($U1302,Sheet3!$A$1:$D$438,3,FALSE)</f>
        <v>01.06.2016</v>
      </c>
      <c r="AD1302" s="16" t="str">
        <f>VLOOKUP($U1302,Sheet3!$A$1:$D$438,4,FALSE)</f>
        <v>30.06.2016</v>
      </c>
      <c r="AE1302" s="20" t="str">
        <f t="shared" si="271"/>
        <v>Xaxis Premium_XAXIS-XP-HP-D_Juni 2016</v>
      </c>
      <c r="AF1302" s="20" t="s">
        <v>415</v>
      </c>
      <c r="AG1302" s="20" t="str">
        <f t="shared" si="272"/>
        <v>Xaxis Premium</v>
      </c>
      <c r="AH1302" s="20" t="s">
        <v>420</v>
      </c>
      <c r="AI1302" s="21">
        <f t="shared" si="264"/>
        <v>14.999990433679569</v>
      </c>
      <c r="AJ1302" s="21">
        <f t="shared" si="265"/>
        <v>7840</v>
      </c>
      <c r="AK1302" s="22">
        <f t="shared" si="266"/>
        <v>522667.00000000006</v>
      </c>
      <c r="AL1302" s="20" t="s">
        <v>695</v>
      </c>
      <c r="AM1302" s="20">
        <f>$AJ1302*VLOOKUP($AL1302,Sheet2!$C$1:$D$66,2,FALSE)</f>
        <v>4007.9079579499726</v>
      </c>
    </row>
    <row r="1303" spans="1:39" x14ac:dyDescent="0.25">
      <c r="A1303" s="1">
        <v>42556</v>
      </c>
      <c r="B1303" s="2">
        <v>19095</v>
      </c>
      <c r="C1303" s="3">
        <v>0</v>
      </c>
      <c r="D1303" s="4">
        <v>5</v>
      </c>
      <c r="E1303" s="5" t="s">
        <v>59</v>
      </c>
      <c r="F1303" s="6">
        <v>1079.6099999999999</v>
      </c>
      <c r="G1303" s="7" t="s">
        <v>22</v>
      </c>
      <c r="H1303" s="8" t="s">
        <v>23</v>
      </c>
      <c r="I1303" s="9">
        <v>186.667</v>
      </c>
      <c r="J1303" s="6">
        <v>0</v>
      </c>
      <c r="K1303" s="6">
        <v>224</v>
      </c>
      <c r="L1303" s="6">
        <v>2800</v>
      </c>
      <c r="M1303" s="6">
        <v>3024</v>
      </c>
      <c r="N1303" s="10" t="s">
        <v>55</v>
      </c>
      <c r="O1303" s="10" t="s">
        <v>163</v>
      </c>
      <c r="P1303" s="11" t="s">
        <v>32</v>
      </c>
      <c r="Q1303" s="11" t="s">
        <v>52</v>
      </c>
      <c r="R1303" s="1">
        <v>42370</v>
      </c>
      <c r="S1303" s="1">
        <v>42593</v>
      </c>
      <c r="T1303" s="12" t="s">
        <v>25</v>
      </c>
      <c r="U1303" s="13" t="s">
        <v>267</v>
      </c>
      <c r="V1303" s="13" t="s">
        <v>142</v>
      </c>
      <c r="W1303" t="s">
        <v>206</v>
      </c>
      <c r="X1303" s="16" t="str">
        <f t="shared" si="267"/>
        <v xml:space="preserve">Mindshare (Switzerland) - CHE - FORD MOTOR COMPANY - 2016_Kuga_Navi - </v>
      </c>
      <c r="Y1303" s="17" t="s">
        <v>410</v>
      </c>
      <c r="Z1303" s="16" t="str">
        <f t="shared" si="268"/>
        <v>Mindshare (Switzerland)</v>
      </c>
      <c r="AA1303" s="16" t="str">
        <f t="shared" si="269"/>
        <v>Mindshare (Switzerland) - CHE - FORD MOTOR COMPANY</v>
      </c>
      <c r="AB1303" s="16" t="str">
        <f t="shared" si="270"/>
        <v>Xaxis Premium_XAXIS-XP-HP-F</v>
      </c>
      <c r="AC1303" s="16" t="str">
        <f>VLOOKUP($U1303,Sheet3!$A$1:$D$438,3,FALSE)</f>
        <v>01.06.2016</v>
      </c>
      <c r="AD1303" s="16" t="str">
        <f>VLOOKUP($U1303,Sheet3!$A$1:$D$438,4,FALSE)</f>
        <v>30.06.2016</v>
      </c>
      <c r="AE1303" s="20" t="str">
        <f t="shared" si="271"/>
        <v>Xaxis Premium_XAXIS-XP-HP-F_Juni 2016</v>
      </c>
      <c r="AF1303" s="20" t="s">
        <v>415</v>
      </c>
      <c r="AG1303" s="20" t="str">
        <f t="shared" si="272"/>
        <v>Xaxis Premium</v>
      </c>
      <c r="AH1303" s="20" t="s">
        <v>420</v>
      </c>
      <c r="AI1303" s="21">
        <f t="shared" si="264"/>
        <v>14.999973214333545</v>
      </c>
      <c r="AJ1303" s="21">
        <f t="shared" si="265"/>
        <v>2800</v>
      </c>
      <c r="AK1303" s="22">
        <f t="shared" si="266"/>
        <v>186667</v>
      </c>
      <c r="AL1303" s="20" t="s">
        <v>695</v>
      </c>
      <c r="AM1303" s="20">
        <f>$AJ1303*VLOOKUP($AL1303,Sheet2!$C$1:$D$66,2,FALSE)</f>
        <v>1431.3956992678475</v>
      </c>
    </row>
    <row r="1304" spans="1:39" x14ac:dyDescent="0.25">
      <c r="A1304" s="1">
        <v>42556</v>
      </c>
      <c r="B1304" s="2">
        <v>19095</v>
      </c>
      <c r="C1304" s="3">
        <v>0</v>
      </c>
      <c r="D1304" s="4">
        <v>6</v>
      </c>
      <c r="E1304" s="5" t="s">
        <v>60</v>
      </c>
      <c r="F1304" s="6">
        <v>252.33</v>
      </c>
      <c r="G1304" s="7" t="s">
        <v>22</v>
      </c>
      <c r="H1304" s="8" t="s">
        <v>23</v>
      </c>
      <c r="I1304" s="9">
        <v>37.332999999999998</v>
      </c>
      <c r="J1304" s="6">
        <v>0</v>
      </c>
      <c r="K1304" s="6">
        <v>44.8</v>
      </c>
      <c r="L1304" s="6">
        <v>560</v>
      </c>
      <c r="M1304" s="6">
        <v>604.79999999999995</v>
      </c>
      <c r="N1304" s="10" t="s">
        <v>55</v>
      </c>
      <c r="O1304" s="10" t="s">
        <v>163</v>
      </c>
      <c r="P1304" s="11" t="s">
        <v>32</v>
      </c>
      <c r="Q1304" s="11" t="s">
        <v>52</v>
      </c>
      <c r="R1304" s="1">
        <v>42370</v>
      </c>
      <c r="S1304" s="1">
        <v>42593</v>
      </c>
      <c r="T1304" s="12" t="s">
        <v>25</v>
      </c>
      <c r="U1304" s="13" t="s">
        <v>267</v>
      </c>
      <c r="V1304" s="13" t="s">
        <v>142</v>
      </c>
      <c r="W1304" t="s">
        <v>206</v>
      </c>
      <c r="X1304" s="16" t="str">
        <f t="shared" si="267"/>
        <v xml:space="preserve">Mindshare (Switzerland) - CHE - FORD MOTOR COMPANY - 2016_Kuga_Navi - </v>
      </c>
      <c r="Y1304" s="17" t="s">
        <v>410</v>
      </c>
      <c r="Z1304" s="16" t="str">
        <f t="shared" si="268"/>
        <v>Mindshare (Switzerland)</v>
      </c>
      <c r="AA1304" s="16" t="str">
        <f t="shared" si="269"/>
        <v>Mindshare (Switzerland) - CHE - FORD MOTOR COMPANY</v>
      </c>
      <c r="AB1304" s="16" t="str">
        <f t="shared" si="270"/>
        <v>Xaxis Premium_XAXIS-XP-HP-I</v>
      </c>
      <c r="AC1304" s="16" t="str">
        <f>VLOOKUP($U1304,Sheet3!$A$1:$D$438,3,FALSE)</f>
        <v>01.06.2016</v>
      </c>
      <c r="AD1304" s="16" t="str">
        <f>VLOOKUP($U1304,Sheet3!$A$1:$D$438,4,FALSE)</f>
        <v>30.06.2016</v>
      </c>
      <c r="AE1304" s="20" t="str">
        <f t="shared" si="271"/>
        <v>Xaxis Premium_XAXIS-XP-HP-I_Juni 2016</v>
      </c>
      <c r="AF1304" s="20" t="s">
        <v>415</v>
      </c>
      <c r="AG1304" s="20" t="str">
        <f t="shared" si="272"/>
        <v>Xaxis Premium</v>
      </c>
      <c r="AH1304" s="20" t="s">
        <v>420</v>
      </c>
      <c r="AI1304" s="21">
        <f t="shared" ref="AI1304:AI1334" si="273">(AJ1304/AK1304)*1000</f>
        <v>15.00013392976723</v>
      </c>
      <c r="AJ1304" s="21">
        <f t="shared" ref="AJ1304:AJ1334" si="274">L1304</f>
        <v>560</v>
      </c>
      <c r="AK1304" s="22">
        <f t="shared" ref="AK1304:AK1334" si="275">I1304*1000</f>
        <v>37333</v>
      </c>
      <c r="AL1304" s="20" t="s">
        <v>695</v>
      </c>
      <c r="AM1304" s="20">
        <f>$AJ1304*VLOOKUP($AL1304,Sheet2!$C$1:$D$66,2,FALSE)</f>
        <v>286.27913985356946</v>
      </c>
    </row>
    <row r="1305" spans="1:39" x14ac:dyDescent="0.25">
      <c r="A1305" s="1">
        <v>42556</v>
      </c>
      <c r="B1305" s="2">
        <v>19095</v>
      </c>
      <c r="C1305" s="3">
        <v>0</v>
      </c>
      <c r="D1305" s="4">
        <v>1</v>
      </c>
      <c r="E1305" s="5" t="s">
        <v>65</v>
      </c>
      <c r="F1305" s="6">
        <v>2905.54</v>
      </c>
      <c r="G1305" s="7" t="s">
        <v>22</v>
      </c>
      <c r="H1305" s="8" t="s">
        <v>23</v>
      </c>
      <c r="I1305" s="9">
        <v>392</v>
      </c>
      <c r="J1305" s="6">
        <v>0</v>
      </c>
      <c r="K1305" s="6">
        <v>627.20000000000005</v>
      </c>
      <c r="L1305" s="6">
        <v>7840</v>
      </c>
      <c r="M1305" s="6">
        <v>8467.2000000000007</v>
      </c>
      <c r="N1305" s="10" t="s">
        <v>55</v>
      </c>
      <c r="O1305" s="10" t="s">
        <v>163</v>
      </c>
      <c r="P1305" s="11" t="s">
        <v>32</v>
      </c>
      <c r="Q1305" s="11" t="s">
        <v>52</v>
      </c>
      <c r="R1305" s="1">
        <v>42370</v>
      </c>
      <c r="S1305" s="1">
        <v>42593</v>
      </c>
      <c r="T1305" s="12" t="s">
        <v>25</v>
      </c>
      <c r="U1305" s="13" t="s">
        <v>267</v>
      </c>
      <c r="V1305" s="13" t="s">
        <v>142</v>
      </c>
      <c r="W1305" t="s">
        <v>206</v>
      </c>
      <c r="X1305" s="16" t="str">
        <f t="shared" si="267"/>
        <v xml:space="preserve">Mindshare (Switzerland) - CHE - FORD MOTOR COMPANY - 2016_Kuga_Navi - </v>
      </c>
      <c r="Y1305" s="17" t="s">
        <v>410</v>
      </c>
      <c r="Z1305" s="16" t="str">
        <f t="shared" si="268"/>
        <v>Mindshare (Switzerland)</v>
      </c>
      <c r="AA1305" s="16" t="str">
        <f t="shared" si="269"/>
        <v>Mindshare (Switzerland) - CHE - FORD MOTOR COMPANY</v>
      </c>
      <c r="AB1305" s="16" t="str">
        <f t="shared" si="270"/>
        <v>Xaxis Premium_XAXIS-XP-WB-D</v>
      </c>
      <c r="AC1305" s="16" t="str">
        <f>VLOOKUP($U1305,Sheet3!$A$1:$D$438,3,FALSE)</f>
        <v>01.06.2016</v>
      </c>
      <c r="AD1305" s="16" t="str">
        <f>VLOOKUP($U1305,Sheet3!$A$1:$D$438,4,FALSE)</f>
        <v>30.06.2016</v>
      </c>
      <c r="AE1305" s="20" t="str">
        <f t="shared" si="271"/>
        <v>Xaxis Premium_XAXIS-XP-WB-D_Juni 2016</v>
      </c>
      <c r="AF1305" s="20" t="s">
        <v>415</v>
      </c>
      <c r="AG1305" s="20" t="str">
        <f t="shared" si="272"/>
        <v>Xaxis Premium</v>
      </c>
      <c r="AH1305" s="20" t="s">
        <v>420</v>
      </c>
      <c r="AI1305" s="21">
        <f t="shared" si="273"/>
        <v>20</v>
      </c>
      <c r="AJ1305" s="21">
        <f t="shared" si="274"/>
        <v>7840</v>
      </c>
      <c r="AK1305" s="22">
        <f t="shared" si="275"/>
        <v>392000</v>
      </c>
      <c r="AL1305" s="20" t="s">
        <v>696</v>
      </c>
      <c r="AM1305" s="20">
        <f>$AJ1305*VLOOKUP($AL1305,Sheet2!$C$1:$D$66,2,FALSE)</f>
        <v>4164.5086302356367</v>
      </c>
    </row>
    <row r="1306" spans="1:39" x14ac:dyDescent="0.25">
      <c r="A1306" s="1">
        <v>42556</v>
      </c>
      <c r="B1306" s="2">
        <v>19095</v>
      </c>
      <c r="C1306" s="3">
        <v>0</v>
      </c>
      <c r="D1306" s="4">
        <v>2</v>
      </c>
      <c r="E1306" s="5" t="s">
        <v>69</v>
      </c>
      <c r="F1306" s="6">
        <v>842.11</v>
      </c>
      <c r="G1306" s="7" t="s">
        <v>22</v>
      </c>
      <c r="H1306" s="8" t="s">
        <v>23</v>
      </c>
      <c r="I1306" s="9">
        <v>140</v>
      </c>
      <c r="J1306" s="6">
        <v>0</v>
      </c>
      <c r="K1306" s="6">
        <v>224</v>
      </c>
      <c r="L1306" s="6">
        <v>2800</v>
      </c>
      <c r="M1306" s="6">
        <v>3024</v>
      </c>
      <c r="N1306" s="10" t="s">
        <v>55</v>
      </c>
      <c r="O1306" s="10" t="s">
        <v>163</v>
      </c>
      <c r="P1306" s="11" t="s">
        <v>32</v>
      </c>
      <c r="Q1306" s="11" t="s">
        <v>52</v>
      </c>
      <c r="R1306" s="1">
        <v>42370</v>
      </c>
      <c r="S1306" s="1">
        <v>42593</v>
      </c>
      <c r="T1306" s="12" t="s">
        <v>25</v>
      </c>
      <c r="U1306" s="13" t="s">
        <v>267</v>
      </c>
      <c r="V1306" s="13" t="s">
        <v>142</v>
      </c>
      <c r="W1306" t="s">
        <v>206</v>
      </c>
      <c r="X1306" s="16" t="str">
        <f t="shared" si="267"/>
        <v xml:space="preserve">Mindshare (Switzerland) - CHE - FORD MOTOR COMPANY - 2016_Kuga_Navi - </v>
      </c>
      <c r="Y1306" s="17" t="s">
        <v>410</v>
      </c>
      <c r="Z1306" s="16" t="str">
        <f t="shared" si="268"/>
        <v>Mindshare (Switzerland)</v>
      </c>
      <c r="AA1306" s="16" t="str">
        <f t="shared" si="269"/>
        <v>Mindshare (Switzerland) - CHE - FORD MOTOR COMPANY</v>
      </c>
      <c r="AB1306" s="16" t="str">
        <f t="shared" si="270"/>
        <v>Xaxis Premium_XAXIS-XP-WB-F</v>
      </c>
      <c r="AC1306" s="16" t="str">
        <f>VLOOKUP($U1306,Sheet3!$A$1:$D$438,3,FALSE)</f>
        <v>01.06.2016</v>
      </c>
      <c r="AD1306" s="16" t="str">
        <f>VLOOKUP($U1306,Sheet3!$A$1:$D$438,4,FALSE)</f>
        <v>30.06.2016</v>
      </c>
      <c r="AE1306" s="20" t="str">
        <f t="shared" si="271"/>
        <v>Xaxis Premium_XAXIS-XP-WB-F_Juni 2016</v>
      </c>
      <c r="AF1306" s="20" t="s">
        <v>415</v>
      </c>
      <c r="AG1306" s="20" t="str">
        <f t="shared" si="272"/>
        <v>Xaxis Premium</v>
      </c>
      <c r="AH1306" s="20" t="s">
        <v>420</v>
      </c>
      <c r="AI1306" s="21">
        <f t="shared" si="273"/>
        <v>20</v>
      </c>
      <c r="AJ1306" s="21">
        <f t="shared" si="274"/>
        <v>2800</v>
      </c>
      <c r="AK1306" s="22">
        <f t="shared" si="275"/>
        <v>140000</v>
      </c>
      <c r="AL1306" s="20" t="s">
        <v>696</v>
      </c>
      <c r="AM1306" s="20">
        <f>$AJ1306*VLOOKUP($AL1306,Sheet2!$C$1:$D$66,2,FALSE)</f>
        <v>1487.3245107984417</v>
      </c>
    </row>
    <row r="1307" spans="1:39" x14ac:dyDescent="0.25">
      <c r="A1307" s="1">
        <v>42556</v>
      </c>
      <c r="B1307" s="2">
        <v>19095</v>
      </c>
      <c r="C1307" s="3">
        <v>0</v>
      </c>
      <c r="D1307" s="4">
        <v>3</v>
      </c>
      <c r="E1307" s="5" t="s">
        <v>70</v>
      </c>
      <c r="F1307" s="6">
        <v>158.65</v>
      </c>
      <c r="G1307" s="7" t="s">
        <v>22</v>
      </c>
      <c r="H1307" s="8" t="s">
        <v>23</v>
      </c>
      <c r="I1307" s="9">
        <v>28</v>
      </c>
      <c r="J1307" s="6">
        <v>0</v>
      </c>
      <c r="K1307" s="6">
        <v>44.8</v>
      </c>
      <c r="L1307" s="6">
        <v>560</v>
      </c>
      <c r="M1307" s="6">
        <v>604.79999999999995</v>
      </c>
      <c r="N1307" s="10" t="s">
        <v>55</v>
      </c>
      <c r="O1307" s="10" t="s">
        <v>163</v>
      </c>
      <c r="P1307" s="11" t="s">
        <v>32</v>
      </c>
      <c r="Q1307" s="11" t="s">
        <v>52</v>
      </c>
      <c r="R1307" s="1">
        <v>42370</v>
      </c>
      <c r="S1307" s="1">
        <v>42593</v>
      </c>
      <c r="T1307" s="12" t="s">
        <v>25</v>
      </c>
      <c r="U1307" s="13" t="s">
        <v>267</v>
      </c>
      <c r="V1307" s="13" t="s">
        <v>142</v>
      </c>
      <c r="W1307" t="s">
        <v>206</v>
      </c>
      <c r="X1307" s="16" t="str">
        <f t="shared" si="267"/>
        <v xml:space="preserve">Mindshare (Switzerland) - CHE - FORD MOTOR COMPANY - 2016_Kuga_Navi - </v>
      </c>
      <c r="Y1307" s="17" t="s">
        <v>410</v>
      </c>
      <c r="Z1307" s="16" t="str">
        <f t="shared" si="268"/>
        <v>Mindshare (Switzerland)</v>
      </c>
      <c r="AA1307" s="16" t="str">
        <f t="shared" si="269"/>
        <v>Mindshare (Switzerland) - CHE - FORD MOTOR COMPANY</v>
      </c>
      <c r="AB1307" s="16" t="str">
        <f t="shared" si="270"/>
        <v>Xaxis Premium_XAXIS-XP-WB-I</v>
      </c>
      <c r="AC1307" s="16" t="str">
        <f>VLOOKUP($U1307,Sheet3!$A$1:$D$438,3,FALSE)</f>
        <v>01.06.2016</v>
      </c>
      <c r="AD1307" s="16" t="str">
        <f>VLOOKUP($U1307,Sheet3!$A$1:$D$438,4,FALSE)</f>
        <v>30.06.2016</v>
      </c>
      <c r="AE1307" s="20" t="str">
        <f t="shared" si="271"/>
        <v>Xaxis Premium_XAXIS-XP-WB-I_Juni 2016</v>
      </c>
      <c r="AF1307" s="20" t="s">
        <v>415</v>
      </c>
      <c r="AG1307" s="20" t="str">
        <f t="shared" si="272"/>
        <v>Xaxis Premium</v>
      </c>
      <c r="AH1307" s="20" t="s">
        <v>420</v>
      </c>
      <c r="AI1307" s="21">
        <f t="shared" si="273"/>
        <v>20</v>
      </c>
      <c r="AJ1307" s="21">
        <f t="shared" si="274"/>
        <v>560</v>
      </c>
      <c r="AK1307" s="22">
        <f t="shared" si="275"/>
        <v>28000</v>
      </c>
      <c r="AL1307" s="20" t="s">
        <v>696</v>
      </c>
      <c r="AM1307" s="20">
        <f>$AJ1307*VLOOKUP($AL1307,Sheet2!$C$1:$D$66,2,FALSE)</f>
        <v>297.46490215968834</v>
      </c>
    </row>
    <row r="1308" spans="1:39" x14ac:dyDescent="0.25">
      <c r="A1308" s="1">
        <v>42556</v>
      </c>
      <c r="B1308" s="2">
        <v>19096</v>
      </c>
      <c r="C1308" s="3">
        <v>0</v>
      </c>
      <c r="D1308" s="4">
        <v>4</v>
      </c>
      <c r="E1308" s="5" t="s">
        <v>53</v>
      </c>
      <c r="F1308" s="6">
        <v>3518.33</v>
      </c>
      <c r="G1308" s="7" t="s">
        <v>22</v>
      </c>
      <c r="H1308" s="8" t="s">
        <v>23</v>
      </c>
      <c r="I1308" s="9">
        <v>552.63199999999995</v>
      </c>
      <c r="J1308" s="6">
        <v>0</v>
      </c>
      <c r="K1308" s="6">
        <v>840</v>
      </c>
      <c r="L1308" s="6">
        <v>10500</v>
      </c>
      <c r="M1308" s="6">
        <v>11340</v>
      </c>
      <c r="N1308" s="10" t="s">
        <v>55</v>
      </c>
      <c r="O1308" s="10" t="s">
        <v>163</v>
      </c>
      <c r="P1308" s="11" t="s">
        <v>32</v>
      </c>
      <c r="Q1308" s="11" t="s">
        <v>52</v>
      </c>
      <c r="R1308" s="1">
        <v>42370</v>
      </c>
      <c r="S1308" s="1">
        <v>42593</v>
      </c>
      <c r="T1308" s="12" t="s">
        <v>25</v>
      </c>
      <c r="U1308" s="13" t="s">
        <v>268</v>
      </c>
      <c r="V1308" s="13" t="s">
        <v>142</v>
      </c>
      <c r="W1308" t="s">
        <v>206</v>
      </c>
      <c r="X1308" s="16" t="str">
        <f t="shared" si="267"/>
        <v xml:space="preserve">Mindshare (Switzerland) - CHE - FORD MOTOR COMPANY - 2016_CV_Transit - </v>
      </c>
      <c r="Y1308" s="17" t="s">
        <v>410</v>
      </c>
      <c r="Z1308" s="16" t="str">
        <f t="shared" si="268"/>
        <v>Mindshare (Switzerland)</v>
      </c>
      <c r="AA1308" s="16" t="str">
        <f t="shared" si="269"/>
        <v>Mindshare (Switzerland) - CHE - FORD MOTOR COMPANY</v>
      </c>
      <c r="AB1308" s="16" t="str">
        <f t="shared" si="270"/>
        <v>Xaxis Premium_XAXIS-XP-HP-D</v>
      </c>
      <c r="AC1308" s="16" t="str">
        <f>VLOOKUP($U1308,Sheet3!$A$1:$D$438,3,FALSE)</f>
        <v>06.06.2016</v>
      </c>
      <c r="AD1308" s="16" t="str">
        <f>VLOOKUP($U1308,Sheet3!$A$1:$D$438,4,FALSE)</f>
        <v>30.06.2016</v>
      </c>
      <c r="AE1308" s="20" t="str">
        <f t="shared" si="271"/>
        <v>Xaxis Premium_XAXIS-XP-HP-D_Juni 2016</v>
      </c>
      <c r="AF1308" s="20" t="s">
        <v>415</v>
      </c>
      <c r="AG1308" s="20" t="str">
        <f t="shared" si="272"/>
        <v>Xaxis Premium</v>
      </c>
      <c r="AH1308" s="20" t="s">
        <v>420</v>
      </c>
      <c r="AI1308" s="21">
        <f t="shared" si="273"/>
        <v>18.999985523820552</v>
      </c>
      <c r="AJ1308" s="21">
        <f t="shared" si="274"/>
        <v>10500</v>
      </c>
      <c r="AK1308" s="22">
        <f t="shared" si="275"/>
        <v>552632</v>
      </c>
      <c r="AL1308" s="20" t="s">
        <v>695</v>
      </c>
      <c r="AM1308" s="20">
        <f>$AJ1308*VLOOKUP($AL1308,Sheet2!$C$1:$D$66,2,FALSE)</f>
        <v>5367.7338722544282</v>
      </c>
    </row>
    <row r="1309" spans="1:39" x14ac:dyDescent="0.25">
      <c r="A1309" s="1">
        <v>42556</v>
      </c>
      <c r="B1309" s="2">
        <v>19096</v>
      </c>
      <c r="C1309" s="3">
        <v>0</v>
      </c>
      <c r="D1309" s="4">
        <v>5</v>
      </c>
      <c r="E1309" s="5" t="s">
        <v>59</v>
      </c>
      <c r="F1309" s="6">
        <v>1141.5</v>
      </c>
      <c r="G1309" s="7" t="s">
        <v>22</v>
      </c>
      <c r="H1309" s="8" t="s">
        <v>23</v>
      </c>
      <c r="I1309" s="9">
        <v>197.36799999999999</v>
      </c>
      <c r="J1309" s="6">
        <v>0</v>
      </c>
      <c r="K1309" s="6">
        <v>300</v>
      </c>
      <c r="L1309" s="6">
        <v>3750</v>
      </c>
      <c r="M1309" s="6">
        <v>4050</v>
      </c>
      <c r="N1309" s="10" t="s">
        <v>55</v>
      </c>
      <c r="O1309" s="10" t="s">
        <v>163</v>
      </c>
      <c r="P1309" s="11" t="s">
        <v>32</v>
      </c>
      <c r="Q1309" s="11" t="s">
        <v>52</v>
      </c>
      <c r="R1309" s="1">
        <v>42370</v>
      </c>
      <c r="S1309" s="1">
        <v>42593</v>
      </c>
      <c r="T1309" s="12" t="s">
        <v>25</v>
      </c>
      <c r="U1309" s="13" t="s">
        <v>268</v>
      </c>
      <c r="V1309" s="13" t="s">
        <v>142</v>
      </c>
      <c r="W1309" t="s">
        <v>206</v>
      </c>
      <c r="X1309" s="16" t="str">
        <f t="shared" si="267"/>
        <v xml:space="preserve">Mindshare (Switzerland) - CHE - FORD MOTOR COMPANY - 2016_CV_Transit - </v>
      </c>
      <c r="Y1309" s="17" t="s">
        <v>410</v>
      </c>
      <c r="Z1309" s="16" t="str">
        <f t="shared" si="268"/>
        <v>Mindshare (Switzerland)</v>
      </c>
      <c r="AA1309" s="16" t="str">
        <f t="shared" si="269"/>
        <v>Mindshare (Switzerland) - CHE - FORD MOTOR COMPANY</v>
      </c>
      <c r="AB1309" s="16" t="str">
        <f t="shared" si="270"/>
        <v>Xaxis Premium_XAXIS-XP-HP-F</v>
      </c>
      <c r="AC1309" s="16" t="str">
        <f>VLOOKUP($U1309,Sheet3!$A$1:$D$438,3,FALSE)</f>
        <v>06.06.2016</v>
      </c>
      <c r="AD1309" s="16" t="str">
        <f>VLOOKUP($U1309,Sheet3!$A$1:$D$438,4,FALSE)</f>
        <v>30.06.2016</v>
      </c>
      <c r="AE1309" s="20" t="str">
        <f t="shared" si="271"/>
        <v>Xaxis Premium_XAXIS-XP-HP-F_Juni 2016</v>
      </c>
      <c r="AF1309" s="20" t="s">
        <v>415</v>
      </c>
      <c r="AG1309" s="20" t="str">
        <f t="shared" si="272"/>
        <v>Xaxis Premium</v>
      </c>
      <c r="AH1309" s="20" t="s">
        <v>420</v>
      </c>
      <c r="AI1309" s="21">
        <f t="shared" si="273"/>
        <v>19.000040533419803</v>
      </c>
      <c r="AJ1309" s="21">
        <f t="shared" si="274"/>
        <v>3750</v>
      </c>
      <c r="AK1309" s="22">
        <f t="shared" si="275"/>
        <v>197368</v>
      </c>
      <c r="AL1309" s="20" t="s">
        <v>695</v>
      </c>
      <c r="AM1309" s="20">
        <f>$AJ1309*VLOOKUP($AL1309,Sheet2!$C$1:$D$66,2,FALSE)</f>
        <v>1917.0478115194385</v>
      </c>
    </row>
    <row r="1310" spans="1:39" x14ac:dyDescent="0.25">
      <c r="A1310" s="1">
        <v>42556</v>
      </c>
      <c r="B1310" s="2">
        <v>19096</v>
      </c>
      <c r="C1310" s="3">
        <v>0</v>
      </c>
      <c r="D1310" s="4">
        <v>6</v>
      </c>
      <c r="E1310" s="5" t="s">
        <v>60</v>
      </c>
      <c r="F1310" s="6">
        <v>266.8</v>
      </c>
      <c r="G1310" s="7" t="s">
        <v>22</v>
      </c>
      <c r="H1310" s="8" t="s">
        <v>23</v>
      </c>
      <c r="I1310" s="9">
        <v>39.473999999999997</v>
      </c>
      <c r="J1310" s="6">
        <v>0</v>
      </c>
      <c r="K1310" s="6">
        <v>60</v>
      </c>
      <c r="L1310" s="6">
        <v>750</v>
      </c>
      <c r="M1310" s="6">
        <v>810</v>
      </c>
      <c r="N1310" s="10" t="s">
        <v>55</v>
      </c>
      <c r="O1310" s="10" t="s">
        <v>163</v>
      </c>
      <c r="P1310" s="11" t="s">
        <v>32</v>
      </c>
      <c r="Q1310" s="11" t="s">
        <v>52</v>
      </c>
      <c r="R1310" s="1">
        <v>42370</v>
      </c>
      <c r="S1310" s="1">
        <v>42593</v>
      </c>
      <c r="T1310" s="12" t="s">
        <v>25</v>
      </c>
      <c r="U1310" s="13" t="s">
        <v>268</v>
      </c>
      <c r="V1310" s="13" t="s">
        <v>142</v>
      </c>
      <c r="W1310" t="s">
        <v>206</v>
      </c>
      <c r="X1310" s="16" t="str">
        <f t="shared" si="267"/>
        <v xml:space="preserve">Mindshare (Switzerland) - CHE - FORD MOTOR COMPANY - 2016_CV_Transit - </v>
      </c>
      <c r="Y1310" s="17" t="s">
        <v>410</v>
      </c>
      <c r="Z1310" s="16" t="str">
        <f t="shared" si="268"/>
        <v>Mindshare (Switzerland)</v>
      </c>
      <c r="AA1310" s="16" t="str">
        <f t="shared" si="269"/>
        <v>Mindshare (Switzerland) - CHE - FORD MOTOR COMPANY</v>
      </c>
      <c r="AB1310" s="16" t="str">
        <f t="shared" si="270"/>
        <v>Xaxis Premium_XAXIS-XP-HP-I</v>
      </c>
      <c r="AC1310" s="16" t="str">
        <f>VLOOKUP($U1310,Sheet3!$A$1:$D$438,3,FALSE)</f>
        <v>06.06.2016</v>
      </c>
      <c r="AD1310" s="16" t="str">
        <f>VLOOKUP($U1310,Sheet3!$A$1:$D$438,4,FALSE)</f>
        <v>30.06.2016</v>
      </c>
      <c r="AE1310" s="20" t="str">
        <f t="shared" si="271"/>
        <v>Xaxis Premium_XAXIS-XP-HP-I_Juni 2016</v>
      </c>
      <c r="AF1310" s="20" t="s">
        <v>415</v>
      </c>
      <c r="AG1310" s="20" t="str">
        <f t="shared" si="272"/>
        <v>Xaxis Premium</v>
      </c>
      <c r="AH1310" s="20" t="s">
        <v>420</v>
      </c>
      <c r="AI1310" s="21">
        <f t="shared" si="273"/>
        <v>18.999848001215987</v>
      </c>
      <c r="AJ1310" s="21">
        <f t="shared" si="274"/>
        <v>750</v>
      </c>
      <c r="AK1310" s="22">
        <f t="shared" si="275"/>
        <v>39474</v>
      </c>
      <c r="AL1310" s="20" t="s">
        <v>695</v>
      </c>
      <c r="AM1310" s="20">
        <f>$AJ1310*VLOOKUP($AL1310,Sheet2!$C$1:$D$66,2,FALSE)</f>
        <v>383.4095623038877</v>
      </c>
    </row>
    <row r="1311" spans="1:39" x14ac:dyDescent="0.25">
      <c r="A1311" s="1">
        <v>42556</v>
      </c>
      <c r="B1311" s="2">
        <v>19096</v>
      </c>
      <c r="C1311" s="3">
        <v>0</v>
      </c>
      <c r="D1311" s="4">
        <v>1</v>
      </c>
      <c r="E1311" s="5" t="s">
        <v>65</v>
      </c>
      <c r="F1311" s="6">
        <v>3706.05</v>
      </c>
      <c r="G1311" s="7" t="s">
        <v>22</v>
      </c>
      <c r="H1311" s="8" t="s">
        <v>23</v>
      </c>
      <c r="I1311" s="9">
        <v>500</v>
      </c>
      <c r="J1311" s="6">
        <v>0</v>
      </c>
      <c r="K1311" s="6">
        <v>960</v>
      </c>
      <c r="L1311" s="6">
        <v>12000</v>
      </c>
      <c r="M1311" s="6">
        <v>12960</v>
      </c>
      <c r="N1311" s="10" t="s">
        <v>55</v>
      </c>
      <c r="O1311" s="10" t="s">
        <v>163</v>
      </c>
      <c r="P1311" s="11" t="s">
        <v>32</v>
      </c>
      <c r="Q1311" s="11" t="s">
        <v>52</v>
      </c>
      <c r="R1311" s="1">
        <v>42370</v>
      </c>
      <c r="S1311" s="1">
        <v>42593</v>
      </c>
      <c r="T1311" s="12" t="s">
        <v>25</v>
      </c>
      <c r="U1311" s="13" t="s">
        <v>268</v>
      </c>
      <c r="V1311" s="13" t="s">
        <v>142</v>
      </c>
      <c r="W1311" t="s">
        <v>206</v>
      </c>
      <c r="X1311" s="16" t="str">
        <f t="shared" si="267"/>
        <v xml:space="preserve">Mindshare (Switzerland) - CHE - FORD MOTOR COMPANY - 2016_CV_Transit - </v>
      </c>
      <c r="Y1311" s="17" t="s">
        <v>410</v>
      </c>
      <c r="Z1311" s="16" t="str">
        <f t="shared" si="268"/>
        <v>Mindshare (Switzerland)</v>
      </c>
      <c r="AA1311" s="16" t="str">
        <f t="shared" si="269"/>
        <v>Mindshare (Switzerland) - CHE - FORD MOTOR COMPANY</v>
      </c>
      <c r="AB1311" s="16" t="str">
        <f t="shared" si="270"/>
        <v>Xaxis Premium_XAXIS-XP-WB-D</v>
      </c>
      <c r="AC1311" s="16" t="str">
        <f>VLOOKUP($U1311,Sheet3!$A$1:$D$438,3,FALSE)</f>
        <v>06.06.2016</v>
      </c>
      <c r="AD1311" s="16" t="str">
        <f>VLOOKUP($U1311,Sheet3!$A$1:$D$438,4,FALSE)</f>
        <v>30.06.2016</v>
      </c>
      <c r="AE1311" s="20" t="str">
        <f t="shared" si="271"/>
        <v>Xaxis Premium_XAXIS-XP-WB-D_Juni 2016</v>
      </c>
      <c r="AF1311" s="20" t="s">
        <v>415</v>
      </c>
      <c r="AG1311" s="20" t="str">
        <f t="shared" si="272"/>
        <v>Xaxis Premium</v>
      </c>
      <c r="AH1311" s="20" t="s">
        <v>420</v>
      </c>
      <c r="AI1311" s="21">
        <f t="shared" si="273"/>
        <v>24</v>
      </c>
      <c r="AJ1311" s="21">
        <f t="shared" si="274"/>
        <v>12000</v>
      </c>
      <c r="AK1311" s="22">
        <f t="shared" si="275"/>
        <v>500000</v>
      </c>
      <c r="AL1311" s="20" t="s">
        <v>696</v>
      </c>
      <c r="AM1311" s="20">
        <f>$AJ1311*VLOOKUP($AL1311,Sheet2!$C$1:$D$66,2,FALSE)</f>
        <v>6374.2479034218932</v>
      </c>
    </row>
    <row r="1312" spans="1:39" x14ac:dyDescent="0.25">
      <c r="A1312" s="1">
        <v>42556</v>
      </c>
      <c r="B1312" s="2">
        <v>19096</v>
      </c>
      <c r="C1312" s="3">
        <v>0</v>
      </c>
      <c r="D1312" s="4">
        <v>2</v>
      </c>
      <c r="E1312" s="5" t="s">
        <v>69</v>
      </c>
      <c r="F1312" s="6">
        <v>884.32</v>
      </c>
      <c r="G1312" s="7" t="s">
        <v>22</v>
      </c>
      <c r="H1312" s="8" t="s">
        <v>23</v>
      </c>
      <c r="I1312" s="9">
        <v>147.01599999999999</v>
      </c>
      <c r="J1312" s="6">
        <v>0</v>
      </c>
      <c r="K1312" s="6">
        <v>282.25</v>
      </c>
      <c r="L1312" s="6">
        <v>3528.4</v>
      </c>
      <c r="M1312" s="6">
        <v>3810.65</v>
      </c>
      <c r="N1312" s="10" t="s">
        <v>55</v>
      </c>
      <c r="O1312" s="10" t="s">
        <v>163</v>
      </c>
      <c r="P1312" s="11" t="s">
        <v>32</v>
      </c>
      <c r="Q1312" s="11" t="s">
        <v>52</v>
      </c>
      <c r="R1312" s="1">
        <v>42370</v>
      </c>
      <c r="S1312" s="1">
        <v>42593</v>
      </c>
      <c r="T1312" s="12" t="s">
        <v>25</v>
      </c>
      <c r="U1312" s="13" t="s">
        <v>268</v>
      </c>
      <c r="V1312" s="13" t="s">
        <v>142</v>
      </c>
      <c r="W1312" t="s">
        <v>206</v>
      </c>
      <c r="X1312" s="16" t="str">
        <f t="shared" si="267"/>
        <v xml:space="preserve">Mindshare (Switzerland) - CHE - FORD MOTOR COMPANY - 2016_CV_Transit - </v>
      </c>
      <c r="Y1312" s="17" t="s">
        <v>410</v>
      </c>
      <c r="Z1312" s="16" t="str">
        <f t="shared" si="268"/>
        <v>Mindshare (Switzerland)</v>
      </c>
      <c r="AA1312" s="16" t="str">
        <f t="shared" si="269"/>
        <v>Mindshare (Switzerland) - CHE - FORD MOTOR COMPANY</v>
      </c>
      <c r="AB1312" s="16" t="str">
        <f t="shared" si="270"/>
        <v>Xaxis Premium_XAXIS-XP-WB-F</v>
      </c>
      <c r="AC1312" s="16" t="str">
        <f>VLOOKUP($U1312,Sheet3!$A$1:$D$438,3,FALSE)</f>
        <v>06.06.2016</v>
      </c>
      <c r="AD1312" s="16" t="str">
        <f>VLOOKUP($U1312,Sheet3!$A$1:$D$438,4,FALSE)</f>
        <v>30.06.2016</v>
      </c>
      <c r="AE1312" s="20" t="str">
        <f t="shared" si="271"/>
        <v>Xaxis Premium_XAXIS-XP-WB-F_Juni 2016</v>
      </c>
      <c r="AF1312" s="20" t="s">
        <v>415</v>
      </c>
      <c r="AG1312" s="20" t="str">
        <f t="shared" si="272"/>
        <v>Xaxis Premium</v>
      </c>
      <c r="AH1312" s="20" t="s">
        <v>420</v>
      </c>
      <c r="AI1312" s="21">
        <f t="shared" si="273"/>
        <v>24.00010883169179</v>
      </c>
      <c r="AJ1312" s="21">
        <f t="shared" si="274"/>
        <v>3528.4</v>
      </c>
      <c r="AK1312" s="22">
        <f t="shared" si="275"/>
        <v>147016</v>
      </c>
      <c r="AL1312" s="20" t="s">
        <v>696</v>
      </c>
      <c r="AM1312" s="20">
        <f>$AJ1312*VLOOKUP($AL1312,Sheet2!$C$1:$D$66,2,FALSE)</f>
        <v>1874.2413585361508</v>
      </c>
    </row>
    <row r="1313" spans="1:39" x14ac:dyDescent="0.25">
      <c r="A1313" s="1">
        <v>42556</v>
      </c>
      <c r="B1313" s="2">
        <v>19096</v>
      </c>
      <c r="C1313" s="3">
        <v>0</v>
      </c>
      <c r="D1313" s="4">
        <v>3</v>
      </c>
      <c r="E1313" s="5" t="s">
        <v>70</v>
      </c>
      <c r="F1313" s="6">
        <v>177.07</v>
      </c>
      <c r="G1313" s="7" t="s">
        <v>22</v>
      </c>
      <c r="H1313" s="8" t="s">
        <v>23</v>
      </c>
      <c r="I1313" s="9">
        <v>31.25</v>
      </c>
      <c r="J1313" s="6">
        <v>0</v>
      </c>
      <c r="K1313" s="6">
        <v>60</v>
      </c>
      <c r="L1313" s="6">
        <v>750</v>
      </c>
      <c r="M1313" s="6">
        <v>810</v>
      </c>
      <c r="N1313" s="10" t="s">
        <v>55</v>
      </c>
      <c r="O1313" s="10" t="s">
        <v>163</v>
      </c>
      <c r="P1313" s="11" t="s">
        <v>32</v>
      </c>
      <c r="Q1313" s="11" t="s">
        <v>52</v>
      </c>
      <c r="R1313" s="1">
        <v>42370</v>
      </c>
      <c r="S1313" s="1">
        <v>42593</v>
      </c>
      <c r="T1313" s="12" t="s">
        <v>25</v>
      </c>
      <c r="U1313" s="13" t="s">
        <v>268</v>
      </c>
      <c r="V1313" s="13" t="s">
        <v>142</v>
      </c>
      <c r="W1313" t="s">
        <v>206</v>
      </c>
      <c r="X1313" s="16" t="str">
        <f t="shared" si="267"/>
        <v xml:space="preserve">Mindshare (Switzerland) - CHE - FORD MOTOR COMPANY - 2016_CV_Transit - </v>
      </c>
      <c r="Y1313" s="17" t="s">
        <v>410</v>
      </c>
      <c r="Z1313" s="16" t="str">
        <f t="shared" si="268"/>
        <v>Mindshare (Switzerland)</v>
      </c>
      <c r="AA1313" s="16" t="str">
        <f t="shared" si="269"/>
        <v>Mindshare (Switzerland) - CHE - FORD MOTOR COMPANY</v>
      </c>
      <c r="AB1313" s="16" t="str">
        <f t="shared" si="270"/>
        <v>Xaxis Premium_XAXIS-XP-WB-I</v>
      </c>
      <c r="AC1313" s="16" t="str">
        <f>VLOOKUP($U1313,Sheet3!$A$1:$D$438,3,FALSE)</f>
        <v>06.06.2016</v>
      </c>
      <c r="AD1313" s="16" t="str">
        <f>VLOOKUP($U1313,Sheet3!$A$1:$D$438,4,FALSE)</f>
        <v>30.06.2016</v>
      </c>
      <c r="AE1313" s="20" t="str">
        <f t="shared" si="271"/>
        <v>Xaxis Premium_XAXIS-XP-WB-I_Juni 2016</v>
      </c>
      <c r="AF1313" s="20" t="s">
        <v>415</v>
      </c>
      <c r="AG1313" s="20" t="str">
        <f t="shared" si="272"/>
        <v>Xaxis Premium</v>
      </c>
      <c r="AH1313" s="20" t="s">
        <v>420</v>
      </c>
      <c r="AI1313" s="21">
        <f t="shared" si="273"/>
        <v>24</v>
      </c>
      <c r="AJ1313" s="21">
        <f t="shared" si="274"/>
        <v>750</v>
      </c>
      <c r="AK1313" s="22">
        <f t="shared" si="275"/>
        <v>31250</v>
      </c>
      <c r="AL1313" s="20" t="s">
        <v>696</v>
      </c>
      <c r="AM1313" s="20">
        <f>$AJ1313*VLOOKUP($AL1313,Sheet2!$C$1:$D$66,2,FALSE)</f>
        <v>398.39049396386832</v>
      </c>
    </row>
    <row r="1314" spans="1:39" x14ac:dyDescent="0.25">
      <c r="A1314" s="1">
        <v>42556</v>
      </c>
      <c r="B1314" s="2">
        <v>19096</v>
      </c>
      <c r="C1314" s="3">
        <v>0</v>
      </c>
      <c r="D1314" s="4">
        <v>7</v>
      </c>
      <c r="E1314" s="5" t="s">
        <v>41</v>
      </c>
      <c r="F1314" s="6">
        <v>2544.69</v>
      </c>
      <c r="G1314" s="7" t="s">
        <v>22</v>
      </c>
      <c r="H1314" s="8" t="s">
        <v>23</v>
      </c>
      <c r="I1314" s="9">
        <v>269.23099999999999</v>
      </c>
      <c r="J1314" s="6">
        <v>0</v>
      </c>
      <c r="K1314" s="6">
        <v>560</v>
      </c>
      <c r="L1314" s="6">
        <v>7000</v>
      </c>
      <c r="M1314" s="6">
        <v>7560</v>
      </c>
      <c r="N1314" s="10" t="s">
        <v>55</v>
      </c>
      <c r="O1314" s="10" t="s">
        <v>163</v>
      </c>
      <c r="P1314" s="11" t="s">
        <v>32</v>
      </c>
      <c r="Q1314" s="11" t="s">
        <v>37</v>
      </c>
      <c r="R1314" s="1">
        <v>42370</v>
      </c>
      <c r="S1314" s="1">
        <v>42593</v>
      </c>
      <c r="T1314" s="12" t="s">
        <v>25</v>
      </c>
      <c r="U1314" s="13" t="s">
        <v>268</v>
      </c>
      <c r="V1314" s="13" t="s">
        <v>142</v>
      </c>
      <c r="W1314" t="s">
        <v>206</v>
      </c>
      <c r="X1314" s="16" t="str">
        <f t="shared" si="267"/>
        <v xml:space="preserve">Mindshare (Switzerland) - CHE - FORD MOTOR COMPANY - 2016_CV_Transit - </v>
      </c>
      <c r="Y1314" s="17" t="s">
        <v>410</v>
      </c>
      <c r="Z1314" s="16" t="str">
        <f t="shared" si="268"/>
        <v>Mindshare (Switzerland)</v>
      </c>
      <c r="AA1314" s="16" t="str">
        <f t="shared" si="269"/>
        <v>Mindshare (Switzerland) - CHE - FORD MOTOR COMPANY</v>
      </c>
      <c r="AB1314" s="16" t="str">
        <f t="shared" si="270"/>
        <v>Xaxis Mobile_XAXIS-XM-MRT-D</v>
      </c>
      <c r="AC1314" s="16" t="str">
        <f>VLOOKUP($U1314,Sheet3!$A$1:$D$438,3,FALSE)</f>
        <v>06.06.2016</v>
      </c>
      <c r="AD1314" s="16" t="str">
        <f>VLOOKUP($U1314,Sheet3!$A$1:$D$438,4,FALSE)</f>
        <v>30.06.2016</v>
      </c>
      <c r="AE1314" s="20" t="str">
        <f t="shared" si="271"/>
        <v>Xaxis Mobile_XAXIS-XM-MRT-D_Juni 2016</v>
      </c>
      <c r="AF1314" s="20" t="s">
        <v>416</v>
      </c>
      <c r="AG1314" s="20" t="str">
        <f t="shared" si="272"/>
        <v>Xaxis Mobile</v>
      </c>
      <c r="AH1314" s="20" t="s">
        <v>420</v>
      </c>
      <c r="AI1314" s="21">
        <f t="shared" si="273"/>
        <v>25.999977714304816</v>
      </c>
      <c r="AJ1314" s="21">
        <f t="shared" si="274"/>
        <v>7000</v>
      </c>
      <c r="AK1314" s="22">
        <f t="shared" si="275"/>
        <v>269231</v>
      </c>
      <c r="AL1314" s="20" t="s">
        <v>702</v>
      </c>
      <c r="AM1314" s="20">
        <f>$AJ1314*VLOOKUP($AL1314,Sheet2!$C$1:$D$66,2,FALSE)</f>
        <v>2660</v>
      </c>
    </row>
    <row r="1315" spans="1:39" x14ac:dyDescent="0.25">
      <c r="A1315" s="1">
        <v>42556</v>
      </c>
      <c r="B1315" s="2">
        <v>19096</v>
      </c>
      <c r="C1315" s="3">
        <v>0</v>
      </c>
      <c r="D1315" s="4">
        <v>8</v>
      </c>
      <c r="E1315" s="5" t="s">
        <v>45</v>
      </c>
      <c r="F1315" s="6">
        <v>371.11</v>
      </c>
      <c r="G1315" s="7" t="s">
        <v>22</v>
      </c>
      <c r="H1315" s="8" t="s">
        <v>23</v>
      </c>
      <c r="I1315" s="9">
        <v>96.153999999999996</v>
      </c>
      <c r="J1315" s="6">
        <v>0</v>
      </c>
      <c r="K1315" s="6">
        <v>200</v>
      </c>
      <c r="L1315" s="6">
        <v>2500</v>
      </c>
      <c r="M1315" s="6">
        <v>2700</v>
      </c>
      <c r="N1315" s="10" t="s">
        <v>55</v>
      </c>
      <c r="O1315" s="10" t="s">
        <v>163</v>
      </c>
      <c r="P1315" s="11" t="s">
        <v>32</v>
      </c>
      <c r="Q1315" s="11" t="s">
        <v>37</v>
      </c>
      <c r="R1315" s="1">
        <v>42370</v>
      </c>
      <c r="S1315" s="1">
        <v>42593</v>
      </c>
      <c r="T1315" s="12" t="s">
        <v>25</v>
      </c>
      <c r="U1315" s="13" t="s">
        <v>268</v>
      </c>
      <c r="V1315" s="13" t="s">
        <v>142</v>
      </c>
      <c r="W1315" t="s">
        <v>206</v>
      </c>
      <c r="X1315" s="16" t="str">
        <f t="shared" si="267"/>
        <v xml:space="preserve">Mindshare (Switzerland) - CHE - FORD MOTOR COMPANY - 2016_CV_Transit - </v>
      </c>
      <c r="Y1315" s="17" t="s">
        <v>410</v>
      </c>
      <c r="Z1315" s="16" t="str">
        <f t="shared" si="268"/>
        <v>Mindshare (Switzerland)</v>
      </c>
      <c r="AA1315" s="16" t="str">
        <f t="shared" si="269"/>
        <v>Mindshare (Switzerland) - CHE - FORD MOTOR COMPANY</v>
      </c>
      <c r="AB1315" s="16" t="str">
        <f t="shared" si="270"/>
        <v>Xaxis Mobile_XAXIS-XM-MRT-F</v>
      </c>
      <c r="AC1315" s="16" t="str">
        <f>VLOOKUP($U1315,Sheet3!$A$1:$D$438,3,FALSE)</f>
        <v>06.06.2016</v>
      </c>
      <c r="AD1315" s="16" t="str">
        <f>VLOOKUP($U1315,Sheet3!$A$1:$D$438,4,FALSE)</f>
        <v>30.06.2016</v>
      </c>
      <c r="AE1315" s="20" t="str">
        <f t="shared" si="271"/>
        <v>Xaxis Mobile_XAXIS-XM-MRT-F_Juni 2016</v>
      </c>
      <c r="AF1315" s="20" t="s">
        <v>416</v>
      </c>
      <c r="AG1315" s="20" t="str">
        <f t="shared" si="272"/>
        <v>Xaxis Mobile</v>
      </c>
      <c r="AH1315" s="20" t="s">
        <v>420</v>
      </c>
      <c r="AI1315" s="21">
        <f t="shared" si="273"/>
        <v>25.999958400066561</v>
      </c>
      <c r="AJ1315" s="21">
        <f t="shared" si="274"/>
        <v>2500</v>
      </c>
      <c r="AK1315" s="22">
        <f t="shared" si="275"/>
        <v>96154</v>
      </c>
      <c r="AL1315" s="20" t="s">
        <v>702</v>
      </c>
      <c r="AM1315" s="20">
        <f>$AJ1315*VLOOKUP($AL1315,Sheet2!$C$1:$D$66,2,FALSE)</f>
        <v>950</v>
      </c>
    </row>
    <row r="1316" spans="1:39" x14ac:dyDescent="0.25">
      <c r="A1316" s="1">
        <v>42556</v>
      </c>
      <c r="B1316" s="2">
        <v>19096</v>
      </c>
      <c r="C1316" s="3">
        <v>0</v>
      </c>
      <c r="D1316" s="4">
        <v>9</v>
      </c>
      <c r="E1316" s="5" t="s">
        <v>46</v>
      </c>
      <c r="F1316" s="6">
        <v>185.25</v>
      </c>
      <c r="G1316" s="7" t="s">
        <v>22</v>
      </c>
      <c r="H1316" s="8" t="s">
        <v>23</v>
      </c>
      <c r="I1316" s="9">
        <v>19.231000000000002</v>
      </c>
      <c r="J1316" s="6">
        <v>0</v>
      </c>
      <c r="K1316" s="6">
        <v>40</v>
      </c>
      <c r="L1316" s="6">
        <v>500</v>
      </c>
      <c r="M1316" s="6">
        <v>540</v>
      </c>
      <c r="N1316" s="10" t="s">
        <v>55</v>
      </c>
      <c r="O1316" s="10" t="s">
        <v>163</v>
      </c>
      <c r="P1316" s="11" t="s">
        <v>32</v>
      </c>
      <c r="Q1316" s="11" t="s">
        <v>37</v>
      </c>
      <c r="R1316" s="1">
        <v>42370</v>
      </c>
      <c r="S1316" s="1">
        <v>42593</v>
      </c>
      <c r="T1316" s="12" t="s">
        <v>25</v>
      </c>
      <c r="U1316" s="13" t="s">
        <v>268</v>
      </c>
      <c r="V1316" s="13" t="s">
        <v>142</v>
      </c>
      <c r="W1316" t="s">
        <v>206</v>
      </c>
      <c r="X1316" s="16" t="str">
        <f t="shared" si="267"/>
        <v xml:space="preserve">Mindshare (Switzerland) - CHE - FORD MOTOR COMPANY - 2016_CV_Transit - </v>
      </c>
      <c r="Y1316" s="17" t="s">
        <v>410</v>
      </c>
      <c r="Z1316" s="16" t="str">
        <f t="shared" si="268"/>
        <v>Mindshare (Switzerland)</v>
      </c>
      <c r="AA1316" s="16" t="str">
        <f t="shared" si="269"/>
        <v>Mindshare (Switzerland) - CHE - FORD MOTOR COMPANY</v>
      </c>
      <c r="AB1316" s="16" t="str">
        <f t="shared" si="270"/>
        <v>Xaxis Mobile_XAXIS-XM-MRT-I</v>
      </c>
      <c r="AC1316" s="16" t="str">
        <f>VLOOKUP($U1316,Sheet3!$A$1:$D$438,3,FALSE)</f>
        <v>06.06.2016</v>
      </c>
      <c r="AD1316" s="16" t="str">
        <f>VLOOKUP($U1316,Sheet3!$A$1:$D$438,4,FALSE)</f>
        <v>30.06.2016</v>
      </c>
      <c r="AE1316" s="20" t="str">
        <f t="shared" si="271"/>
        <v>Xaxis Mobile_XAXIS-XM-MRT-I_Juni 2016</v>
      </c>
      <c r="AF1316" s="20" t="s">
        <v>416</v>
      </c>
      <c r="AG1316" s="20" t="str">
        <f t="shared" si="272"/>
        <v>Xaxis Mobile</v>
      </c>
      <c r="AH1316" s="20" t="s">
        <v>420</v>
      </c>
      <c r="AI1316" s="21">
        <f t="shared" si="273"/>
        <v>25.999688003743955</v>
      </c>
      <c r="AJ1316" s="21">
        <f t="shared" si="274"/>
        <v>500</v>
      </c>
      <c r="AK1316" s="22">
        <f t="shared" si="275"/>
        <v>19231</v>
      </c>
      <c r="AL1316" s="20" t="s">
        <v>702</v>
      </c>
      <c r="AM1316" s="20">
        <f>$AJ1316*VLOOKUP($AL1316,Sheet2!$C$1:$D$66,2,FALSE)</f>
        <v>190</v>
      </c>
    </row>
    <row r="1317" spans="1:39" x14ac:dyDescent="0.25">
      <c r="A1317" s="1">
        <v>42556</v>
      </c>
      <c r="B1317" s="2">
        <v>19097</v>
      </c>
      <c r="C1317" s="3">
        <v>0</v>
      </c>
      <c r="D1317" s="4">
        <v>1</v>
      </c>
      <c r="E1317" s="5" t="s">
        <v>53</v>
      </c>
      <c r="F1317" s="6">
        <v>1274.92</v>
      </c>
      <c r="G1317" s="7" t="s">
        <v>22</v>
      </c>
      <c r="H1317" s="8" t="s">
        <v>23</v>
      </c>
      <c r="I1317" s="9">
        <v>200.25399999999999</v>
      </c>
      <c r="J1317" s="6">
        <v>0</v>
      </c>
      <c r="K1317" s="6">
        <v>240.3</v>
      </c>
      <c r="L1317" s="6">
        <v>3003.8</v>
      </c>
      <c r="M1317" s="6">
        <v>3244.1</v>
      </c>
      <c r="N1317" s="10" t="s">
        <v>55</v>
      </c>
      <c r="O1317" s="10" t="s">
        <v>163</v>
      </c>
      <c r="P1317" s="11" t="s">
        <v>32</v>
      </c>
      <c r="Q1317" s="11" t="s">
        <v>52</v>
      </c>
      <c r="R1317" s="1">
        <v>42370</v>
      </c>
      <c r="S1317" s="1">
        <v>42593</v>
      </c>
      <c r="T1317" s="12" t="s">
        <v>25</v>
      </c>
      <c r="U1317" s="13" t="s">
        <v>269</v>
      </c>
      <c r="V1317" s="13" t="s">
        <v>142</v>
      </c>
      <c r="W1317" t="s">
        <v>206</v>
      </c>
      <c r="X1317" s="16" t="str">
        <f t="shared" si="267"/>
        <v xml:space="preserve">Mindshare (Switzerland) - CHE - FORD MOTOR COMPANY - 2016_Edge_Pre-Launch - </v>
      </c>
      <c r="Y1317" s="17" t="s">
        <v>410</v>
      </c>
      <c r="Z1317" s="16" t="str">
        <f t="shared" si="268"/>
        <v>Mindshare (Switzerland)</v>
      </c>
      <c r="AA1317" s="16" t="str">
        <f t="shared" si="269"/>
        <v>Mindshare (Switzerland) - CHE - FORD MOTOR COMPANY</v>
      </c>
      <c r="AB1317" s="16" t="str">
        <f t="shared" si="270"/>
        <v>Xaxis Premium_XAXIS-XP-HP-D</v>
      </c>
      <c r="AC1317" s="16" t="str">
        <f>VLOOKUP($U1317,Sheet3!$A$1:$D$438,3,FALSE)</f>
        <v>17.06.2016</v>
      </c>
      <c r="AD1317" s="16" t="str">
        <f>VLOOKUP($U1317,Sheet3!$A$1:$D$438,4,FALSE)</f>
        <v>28.08.2016</v>
      </c>
      <c r="AE1317" s="20" t="str">
        <f t="shared" si="271"/>
        <v>Xaxis Premium_XAXIS-XP-HP-D_Juni 2016</v>
      </c>
      <c r="AF1317" s="20" t="s">
        <v>415</v>
      </c>
      <c r="AG1317" s="20" t="str">
        <f t="shared" si="272"/>
        <v>Xaxis Premium</v>
      </c>
      <c r="AH1317" s="20" t="s">
        <v>420</v>
      </c>
      <c r="AI1317" s="21">
        <f t="shared" si="273"/>
        <v>14.999950063419458</v>
      </c>
      <c r="AJ1317" s="21">
        <f t="shared" si="274"/>
        <v>3003.8</v>
      </c>
      <c r="AK1317" s="22">
        <f t="shared" si="275"/>
        <v>200254</v>
      </c>
      <c r="AL1317" s="20" t="s">
        <v>695</v>
      </c>
      <c r="AM1317" s="20">
        <f>$AJ1317*VLOOKUP($AL1317,Sheet2!$C$1:$D$66,2,FALSE)</f>
        <v>1535.5808576645572</v>
      </c>
    </row>
    <row r="1318" spans="1:39" x14ac:dyDescent="0.25">
      <c r="A1318" s="1">
        <v>42556</v>
      </c>
      <c r="B1318" s="2">
        <v>19097</v>
      </c>
      <c r="C1318" s="3">
        <v>0</v>
      </c>
      <c r="D1318" s="4">
        <v>2</v>
      </c>
      <c r="E1318" s="5" t="s">
        <v>59</v>
      </c>
      <c r="F1318" s="6">
        <v>436.72</v>
      </c>
      <c r="G1318" s="7" t="s">
        <v>22</v>
      </c>
      <c r="H1318" s="8" t="s">
        <v>23</v>
      </c>
      <c r="I1318" s="9">
        <v>75.510000000000005</v>
      </c>
      <c r="J1318" s="6">
        <v>0</v>
      </c>
      <c r="K1318" s="6">
        <v>90.6</v>
      </c>
      <c r="L1318" s="6">
        <v>1132.6500000000001</v>
      </c>
      <c r="M1318" s="6">
        <v>1223.25</v>
      </c>
      <c r="N1318" s="10" t="s">
        <v>55</v>
      </c>
      <c r="O1318" s="10" t="s">
        <v>163</v>
      </c>
      <c r="P1318" s="11" t="s">
        <v>32</v>
      </c>
      <c r="Q1318" s="11" t="s">
        <v>52</v>
      </c>
      <c r="R1318" s="1">
        <v>42370</v>
      </c>
      <c r="S1318" s="1">
        <v>42593</v>
      </c>
      <c r="T1318" s="12" t="s">
        <v>25</v>
      </c>
      <c r="U1318" s="13" t="s">
        <v>269</v>
      </c>
      <c r="V1318" s="13" t="s">
        <v>142</v>
      </c>
      <c r="W1318" t="s">
        <v>206</v>
      </c>
      <c r="X1318" s="16" t="str">
        <f t="shared" si="267"/>
        <v xml:space="preserve">Mindshare (Switzerland) - CHE - FORD MOTOR COMPANY - 2016_Edge_Pre-Launch - </v>
      </c>
      <c r="Y1318" s="17" t="s">
        <v>410</v>
      </c>
      <c r="Z1318" s="16" t="str">
        <f t="shared" si="268"/>
        <v>Mindshare (Switzerland)</v>
      </c>
      <c r="AA1318" s="16" t="str">
        <f t="shared" si="269"/>
        <v>Mindshare (Switzerland) - CHE - FORD MOTOR COMPANY</v>
      </c>
      <c r="AB1318" s="16" t="str">
        <f t="shared" si="270"/>
        <v>Xaxis Premium_XAXIS-XP-HP-F</v>
      </c>
      <c r="AC1318" s="16" t="str">
        <f>VLOOKUP($U1318,Sheet3!$A$1:$D$438,3,FALSE)</f>
        <v>17.06.2016</v>
      </c>
      <c r="AD1318" s="16" t="str">
        <f>VLOOKUP($U1318,Sheet3!$A$1:$D$438,4,FALSE)</f>
        <v>28.08.2016</v>
      </c>
      <c r="AE1318" s="20" t="str">
        <f t="shared" si="271"/>
        <v>Xaxis Premium_XAXIS-XP-HP-F_Juni 2016</v>
      </c>
      <c r="AF1318" s="20" t="s">
        <v>415</v>
      </c>
      <c r="AG1318" s="20" t="str">
        <f t="shared" si="272"/>
        <v>Xaxis Premium</v>
      </c>
      <c r="AH1318" s="20" t="s">
        <v>420</v>
      </c>
      <c r="AI1318" s="21">
        <f t="shared" si="273"/>
        <v>15.000000000000002</v>
      </c>
      <c r="AJ1318" s="21">
        <f t="shared" si="274"/>
        <v>1132.6500000000001</v>
      </c>
      <c r="AK1318" s="22">
        <f t="shared" si="275"/>
        <v>75510</v>
      </c>
      <c r="AL1318" s="20" t="s">
        <v>695</v>
      </c>
      <c r="AM1318" s="20">
        <f>$AJ1318*VLOOKUP($AL1318,Sheet2!$C$1:$D$66,2,FALSE)</f>
        <v>579.02512099133128</v>
      </c>
    </row>
    <row r="1319" spans="1:39" x14ac:dyDescent="0.25">
      <c r="A1319" s="1">
        <v>42556</v>
      </c>
      <c r="B1319" s="2">
        <v>19097</v>
      </c>
      <c r="C1319" s="3">
        <v>0</v>
      </c>
      <c r="D1319" s="4">
        <v>3</v>
      </c>
      <c r="E1319" s="5" t="s">
        <v>60</v>
      </c>
      <c r="F1319" s="6">
        <v>109</v>
      </c>
      <c r="G1319" s="7" t="s">
        <v>22</v>
      </c>
      <c r="H1319" s="8" t="s">
        <v>23</v>
      </c>
      <c r="I1319" s="9">
        <v>16.126999999999999</v>
      </c>
      <c r="J1319" s="6">
        <v>0</v>
      </c>
      <c r="K1319" s="6">
        <v>19.350000000000001</v>
      </c>
      <c r="L1319" s="6">
        <v>241.9</v>
      </c>
      <c r="M1319" s="6">
        <v>261.25</v>
      </c>
      <c r="N1319" s="10" t="s">
        <v>55</v>
      </c>
      <c r="O1319" s="10" t="s">
        <v>163</v>
      </c>
      <c r="P1319" s="11" t="s">
        <v>32</v>
      </c>
      <c r="Q1319" s="11" t="s">
        <v>52</v>
      </c>
      <c r="R1319" s="1">
        <v>42370</v>
      </c>
      <c r="S1319" s="1">
        <v>42593</v>
      </c>
      <c r="T1319" s="12" t="s">
        <v>25</v>
      </c>
      <c r="U1319" s="13" t="s">
        <v>269</v>
      </c>
      <c r="V1319" s="13" t="s">
        <v>142</v>
      </c>
      <c r="W1319" t="s">
        <v>206</v>
      </c>
      <c r="X1319" s="16" t="str">
        <f t="shared" si="267"/>
        <v xml:space="preserve">Mindshare (Switzerland) - CHE - FORD MOTOR COMPANY - 2016_Edge_Pre-Launch - </v>
      </c>
      <c r="Y1319" s="17" t="s">
        <v>410</v>
      </c>
      <c r="Z1319" s="16" t="str">
        <f t="shared" si="268"/>
        <v>Mindshare (Switzerland)</v>
      </c>
      <c r="AA1319" s="16" t="str">
        <f t="shared" si="269"/>
        <v>Mindshare (Switzerland) - CHE - FORD MOTOR COMPANY</v>
      </c>
      <c r="AB1319" s="16" t="str">
        <f t="shared" si="270"/>
        <v>Xaxis Premium_XAXIS-XP-HP-I</v>
      </c>
      <c r="AC1319" s="16" t="str">
        <f>VLOOKUP($U1319,Sheet3!$A$1:$D$438,3,FALSE)</f>
        <v>17.06.2016</v>
      </c>
      <c r="AD1319" s="16" t="str">
        <f>VLOOKUP($U1319,Sheet3!$A$1:$D$438,4,FALSE)</f>
        <v>28.08.2016</v>
      </c>
      <c r="AE1319" s="20" t="str">
        <f t="shared" si="271"/>
        <v>Xaxis Premium_XAXIS-XP-HP-I_Juni 2016</v>
      </c>
      <c r="AF1319" s="20" t="s">
        <v>415</v>
      </c>
      <c r="AG1319" s="20" t="str">
        <f t="shared" si="272"/>
        <v>Xaxis Premium</v>
      </c>
      <c r="AH1319" s="20" t="s">
        <v>420</v>
      </c>
      <c r="AI1319" s="21">
        <f t="shared" si="273"/>
        <v>14.999689960935079</v>
      </c>
      <c r="AJ1319" s="21">
        <f t="shared" si="274"/>
        <v>241.9</v>
      </c>
      <c r="AK1319" s="22">
        <f t="shared" si="275"/>
        <v>16126.999999999998</v>
      </c>
      <c r="AL1319" s="20" t="s">
        <v>695</v>
      </c>
      <c r="AM1319" s="20">
        <f>$AJ1319*VLOOKUP($AL1319,Sheet2!$C$1:$D$66,2,FALSE)</f>
        <v>123.66236416174725</v>
      </c>
    </row>
    <row r="1320" spans="1:39" x14ac:dyDescent="0.25">
      <c r="A1320" s="1">
        <v>42556</v>
      </c>
      <c r="B1320" s="2">
        <v>19097</v>
      </c>
      <c r="C1320" s="3">
        <v>0</v>
      </c>
      <c r="D1320" s="4">
        <v>4</v>
      </c>
      <c r="E1320" s="5" t="s">
        <v>65</v>
      </c>
      <c r="F1320" s="6">
        <v>1231.79</v>
      </c>
      <c r="G1320" s="7" t="s">
        <v>22</v>
      </c>
      <c r="H1320" s="8" t="s">
        <v>23</v>
      </c>
      <c r="I1320" s="9">
        <v>166.18700000000001</v>
      </c>
      <c r="J1320" s="6">
        <v>0</v>
      </c>
      <c r="K1320" s="6">
        <v>265.89999999999998</v>
      </c>
      <c r="L1320" s="6">
        <v>3323.75</v>
      </c>
      <c r="M1320" s="6">
        <v>3589.65</v>
      </c>
      <c r="N1320" s="10" t="s">
        <v>55</v>
      </c>
      <c r="O1320" s="10" t="s">
        <v>163</v>
      </c>
      <c r="P1320" s="11" t="s">
        <v>32</v>
      </c>
      <c r="Q1320" s="11" t="s">
        <v>52</v>
      </c>
      <c r="R1320" s="1">
        <v>42370</v>
      </c>
      <c r="S1320" s="1">
        <v>42593</v>
      </c>
      <c r="T1320" s="12" t="s">
        <v>25</v>
      </c>
      <c r="U1320" s="13" t="s">
        <v>269</v>
      </c>
      <c r="V1320" s="13" t="s">
        <v>142</v>
      </c>
      <c r="W1320" t="s">
        <v>206</v>
      </c>
      <c r="X1320" s="16" t="str">
        <f t="shared" si="267"/>
        <v xml:space="preserve">Mindshare (Switzerland) - CHE - FORD MOTOR COMPANY - 2016_Edge_Pre-Launch - </v>
      </c>
      <c r="Y1320" s="17" t="s">
        <v>410</v>
      </c>
      <c r="Z1320" s="16" t="str">
        <f t="shared" si="268"/>
        <v>Mindshare (Switzerland)</v>
      </c>
      <c r="AA1320" s="16" t="str">
        <f t="shared" si="269"/>
        <v>Mindshare (Switzerland) - CHE - FORD MOTOR COMPANY</v>
      </c>
      <c r="AB1320" s="16" t="str">
        <f t="shared" si="270"/>
        <v>Xaxis Premium_XAXIS-XP-WB-D</v>
      </c>
      <c r="AC1320" s="16" t="str">
        <f>VLOOKUP($U1320,Sheet3!$A$1:$D$438,3,FALSE)</f>
        <v>17.06.2016</v>
      </c>
      <c r="AD1320" s="16" t="str">
        <f>VLOOKUP($U1320,Sheet3!$A$1:$D$438,4,FALSE)</f>
        <v>28.08.2016</v>
      </c>
      <c r="AE1320" s="20" t="str">
        <f t="shared" si="271"/>
        <v>Xaxis Premium_XAXIS-XP-WB-D_Juni 2016</v>
      </c>
      <c r="AF1320" s="20" t="s">
        <v>415</v>
      </c>
      <c r="AG1320" s="20" t="str">
        <f t="shared" si="272"/>
        <v>Xaxis Premium</v>
      </c>
      <c r="AH1320" s="20" t="s">
        <v>420</v>
      </c>
      <c r="AI1320" s="21">
        <f t="shared" si="273"/>
        <v>20.000060173178408</v>
      </c>
      <c r="AJ1320" s="21">
        <f t="shared" si="274"/>
        <v>3323.75</v>
      </c>
      <c r="AK1320" s="22">
        <f t="shared" si="275"/>
        <v>166187</v>
      </c>
      <c r="AL1320" s="20" t="s">
        <v>696</v>
      </c>
      <c r="AM1320" s="20">
        <f>$AJ1320*VLOOKUP($AL1320,Sheet2!$C$1:$D$66,2,FALSE)</f>
        <v>1765.5338724165431</v>
      </c>
    </row>
    <row r="1321" spans="1:39" x14ac:dyDescent="0.25">
      <c r="A1321" s="1">
        <v>42556</v>
      </c>
      <c r="B1321" s="2">
        <v>19097</v>
      </c>
      <c r="C1321" s="3">
        <v>0</v>
      </c>
      <c r="D1321" s="4">
        <v>5</v>
      </c>
      <c r="E1321" s="5" t="s">
        <v>69</v>
      </c>
      <c r="F1321" s="6">
        <v>368.06</v>
      </c>
      <c r="G1321" s="7" t="s">
        <v>22</v>
      </c>
      <c r="H1321" s="8" t="s">
        <v>23</v>
      </c>
      <c r="I1321" s="9">
        <v>61.19</v>
      </c>
      <c r="J1321" s="6">
        <v>0</v>
      </c>
      <c r="K1321" s="6">
        <v>97.9</v>
      </c>
      <c r="L1321" s="6">
        <v>1223.8</v>
      </c>
      <c r="M1321" s="6">
        <v>1321.7</v>
      </c>
      <c r="N1321" s="10" t="s">
        <v>55</v>
      </c>
      <c r="O1321" s="10" t="s">
        <v>163</v>
      </c>
      <c r="P1321" s="11" t="s">
        <v>32</v>
      </c>
      <c r="Q1321" s="11" t="s">
        <v>52</v>
      </c>
      <c r="R1321" s="1">
        <v>42370</v>
      </c>
      <c r="S1321" s="1">
        <v>42593</v>
      </c>
      <c r="T1321" s="12" t="s">
        <v>25</v>
      </c>
      <c r="U1321" s="13" t="s">
        <v>269</v>
      </c>
      <c r="V1321" s="13" t="s">
        <v>142</v>
      </c>
      <c r="W1321" t="s">
        <v>206</v>
      </c>
      <c r="X1321" s="16" t="str">
        <f t="shared" si="267"/>
        <v xml:space="preserve">Mindshare (Switzerland) - CHE - FORD MOTOR COMPANY - 2016_Edge_Pre-Launch - </v>
      </c>
      <c r="Y1321" s="17" t="s">
        <v>410</v>
      </c>
      <c r="Z1321" s="16" t="str">
        <f t="shared" si="268"/>
        <v>Mindshare (Switzerland)</v>
      </c>
      <c r="AA1321" s="16" t="str">
        <f t="shared" si="269"/>
        <v>Mindshare (Switzerland) - CHE - FORD MOTOR COMPANY</v>
      </c>
      <c r="AB1321" s="16" t="str">
        <f t="shared" si="270"/>
        <v>Xaxis Premium_XAXIS-XP-WB-F</v>
      </c>
      <c r="AC1321" s="16" t="str">
        <f>VLOOKUP($U1321,Sheet3!$A$1:$D$438,3,FALSE)</f>
        <v>17.06.2016</v>
      </c>
      <c r="AD1321" s="16" t="str">
        <f>VLOOKUP($U1321,Sheet3!$A$1:$D$438,4,FALSE)</f>
        <v>28.08.2016</v>
      </c>
      <c r="AE1321" s="20" t="str">
        <f t="shared" si="271"/>
        <v>Xaxis Premium_XAXIS-XP-WB-F_Juni 2016</v>
      </c>
      <c r="AF1321" s="20" t="s">
        <v>415</v>
      </c>
      <c r="AG1321" s="20" t="str">
        <f t="shared" si="272"/>
        <v>Xaxis Premium</v>
      </c>
      <c r="AH1321" s="20" t="s">
        <v>420</v>
      </c>
      <c r="AI1321" s="21">
        <f t="shared" si="273"/>
        <v>20</v>
      </c>
      <c r="AJ1321" s="21">
        <f t="shared" si="274"/>
        <v>1223.8</v>
      </c>
      <c r="AK1321" s="22">
        <f t="shared" si="275"/>
        <v>61190</v>
      </c>
      <c r="AL1321" s="20" t="s">
        <v>696</v>
      </c>
      <c r="AM1321" s="20">
        <f>$AJ1321*VLOOKUP($AL1321,Sheet2!$C$1:$D$66,2,FALSE)</f>
        <v>650.06704868397605</v>
      </c>
    </row>
    <row r="1322" spans="1:39" x14ac:dyDescent="0.25">
      <c r="A1322" s="1">
        <v>42556</v>
      </c>
      <c r="B1322" s="2">
        <v>19097</v>
      </c>
      <c r="C1322" s="3">
        <v>0</v>
      </c>
      <c r="D1322" s="4">
        <v>6</v>
      </c>
      <c r="E1322" s="5" t="s">
        <v>70</v>
      </c>
      <c r="F1322" s="6">
        <v>76.790000000000006</v>
      </c>
      <c r="G1322" s="7" t="s">
        <v>22</v>
      </c>
      <c r="H1322" s="8" t="s">
        <v>23</v>
      </c>
      <c r="I1322" s="9">
        <v>13.553000000000001</v>
      </c>
      <c r="J1322" s="6">
        <v>0</v>
      </c>
      <c r="K1322" s="6">
        <v>21.7</v>
      </c>
      <c r="L1322" s="6">
        <v>271.05</v>
      </c>
      <c r="M1322" s="6">
        <v>292.75</v>
      </c>
      <c r="N1322" s="10" t="s">
        <v>55</v>
      </c>
      <c r="O1322" s="10" t="s">
        <v>163</v>
      </c>
      <c r="P1322" s="11" t="s">
        <v>32</v>
      </c>
      <c r="Q1322" s="11" t="s">
        <v>52</v>
      </c>
      <c r="R1322" s="1">
        <v>42370</v>
      </c>
      <c r="S1322" s="1">
        <v>42593</v>
      </c>
      <c r="T1322" s="12" t="s">
        <v>25</v>
      </c>
      <c r="U1322" s="13" t="s">
        <v>269</v>
      </c>
      <c r="V1322" s="13" t="s">
        <v>142</v>
      </c>
      <c r="W1322" t="s">
        <v>206</v>
      </c>
      <c r="X1322" s="16" t="str">
        <f t="shared" si="267"/>
        <v xml:space="preserve">Mindshare (Switzerland) - CHE - FORD MOTOR COMPANY - 2016_Edge_Pre-Launch - </v>
      </c>
      <c r="Y1322" s="17" t="s">
        <v>410</v>
      </c>
      <c r="Z1322" s="16" t="str">
        <f t="shared" si="268"/>
        <v>Mindshare (Switzerland)</v>
      </c>
      <c r="AA1322" s="16" t="str">
        <f t="shared" si="269"/>
        <v>Mindshare (Switzerland) - CHE - FORD MOTOR COMPANY</v>
      </c>
      <c r="AB1322" s="16" t="str">
        <f t="shared" si="270"/>
        <v>Xaxis Premium_XAXIS-XP-WB-I</v>
      </c>
      <c r="AC1322" s="16" t="str">
        <f>VLOOKUP($U1322,Sheet3!$A$1:$D$438,3,FALSE)</f>
        <v>17.06.2016</v>
      </c>
      <c r="AD1322" s="16" t="str">
        <f>VLOOKUP($U1322,Sheet3!$A$1:$D$438,4,FALSE)</f>
        <v>28.08.2016</v>
      </c>
      <c r="AE1322" s="20" t="str">
        <f t="shared" si="271"/>
        <v>Xaxis Premium_XAXIS-XP-WB-I_Juni 2016</v>
      </c>
      <c r="AF1322" s="20" t="s">
        <v>415</v>
      </c>
      <c r="AG1322" s="20" t="str">
        <f t="shared" si="272"/>
        <v>Xaxis Premium</v>
      </c>
      <c r="AH1322" s="20" t="s">
        <v>420</v>
      </c>
      <c r="AI1322" s="21">
        <f t="shared" si="273"/>
        <v>19.999262155980226</v>
      </c>
      <c r="AJ1322" s="21">
        <f t="shared" si="274"/>
        <v>271.05</v>
      </c>
      <c r="AK1322" s="22">
        <f t="shared" si="275"/>
        <v>13553</v>
      </c>
      <c r="AL1322" s="20" t="s">
        <v>696</v>
      </c>
      <c r="AM1322" s="20">
        <f>$AJ1322*VLOOKUP($AL1322,Sheet2!$C$1:$D$66,2,FALSE)</f>
        <v>143.97832451854202</v>
      </c>
    </row>
    <row r="1323" spans="1:39" x14ac:dyDescent="0.25">
      <c r="A1323" s="1">
        <v>42556</v>
      </c>
      <c r="B1323" s="2">
        <v>19097</v>
      </c>
      <c r="C1323" s="3">
        <v>0</v>
      </c>
      <c r="D1323" s="4">
        <v>7</v>
      </c>
      <c r="E1323" s="5" t="s">
        <v>41</v>
      </c>
      <c r="F1323" s="6">
        <v>1198.08</v>
      </c>
      <c r="G1323" s="7" t="s">
        <v>22</v>
      </c>
      <c r="H1323" s="8" t="s">
        <v>23</v>
      </c>
      <c r="I1323" s="9">
        <v>126.758</v>
      </c>
      <c r="J1323" s="6">
        <v>0</v>
      </c>
      <c r="K1323" s="6">
        <v>223.1</v>
      </c>
      <c r="L1323" s="6">
        <v>2788.7</v>
      </c>
      <c r="M1323" s="6">
        <v>3011.8</v>
      </c>
      <c r="N1323" s="10" t="s">
        <v>55</v>
      </c>
      <c r="O1323" s="10" t="s">
        <v>163</v>
      </c>
      <c r="P1323" s="11" t="s">
        <v>32</v>
      </c>
      <c r="Q1323" s="11" t="s">
        <v>37</v>
      </c>
      <c r="R1323" s="1">
        <v>42370</v>
      </c>
      <c r="S1323" s="1">
        <v>42593</v>
      </c>
      <c r="T1323" s="12" t="s">
        <v>25</v>
      </c>
      <c r="U1323" s="13" t="s">
        <v>269</v>
      </c>
      <c r="V1323" s="13" t="s">
        <v>142</v>
      </c>
      <c r="W1323" t="s">
        <v>206</v>
      </c>
      <c r="X1323" s="16" t="str">
        <f t="shared" si="267"/>
        <v xml:space="preserve">Mindshare (Switzerland) - CHE - FORD MOTOR COMPANY - 2016_Edge_Pre-Launch - </v>
      </c>
      <c r="Y1323" s="17" t="s">
        <v>410</v>
      </c>
      <c r="Z1323" s="16" t="str">
        <f t="shared" si="268"/>
        <v>Mindshare (Switzerland)</v>
      </c>
      <c r="AA1323" s="16" t="str">
        <f t="shared" si="269"/>
        <v>Mindshare (Switzerland) - CHE - FORD MOTOR COMPANY</v>
      </c>
      <c r="AB1323" s="16" t="str">
        <f t="shared" si="270"/>
        <v>Xaxis Mobile_XAXIS-XM-MRT-D</v>
      </c>
      <c r="AC1323" s="16" t="str">
        <f>VLOOKUP($U1323,Sheet3!$A$1:$D$438,3,FALSE)</f>
        <v>17.06.2016</v>
      </c>
      <c r="AD1323" s="16" t="str">
        <f>VLOOKUP($U1323,Sheet3!$A$1:$D$438,4,FALSE)</f>
        <v>28.08.2016</v>
      </c>
      <c r="AE1323" s="20" t="str">
        <f t="shared" si="271"/>
        <v>Xaxis Mobile_XAXIS-XM-MRT-D_Juni 2016</v>
      </c>
      <c r="AF1323" s="20" t="s">
        <v>416</v>
      </c>
      <c r="AG1323" s="20" t="str">
        <f t="shared" si="272"/>
        <v>Xaxis Mobile</v>
      </c>
      <c r="AH1323" s="20" t="s">
        <v>420</v>
      </c>
      <c r="AI1323" s="21">
        <f t="shared" si="273"/>
        <v>22.000189337162148</v>
      </c>
      <c r="AJ1323" s="21">
        <f t="shared" si="274"/>
        <v>2788.7</v>
      </c>
      <c r="AK1323" s="22">
        <f t="shared" si="275"/>
        <v>126758</v>
      </c>
      <c r="AL1323" s="20" t="s">
        <v>702</v>
      </c>
      <c r="AM1323" s="20">
        <f>$AJ1323*VLOOKUP($AL1323,Sheet2!$C$1:$D$66,2,FALSE)</f>
        <v>1059.7059999999999</v>
      </c>
    </row>
    <row r="1324" spans="1:39" x14ac:dyDescent="0.25">
      <c r="A1324" s="1">
        <v>42556</v>
      </c>
      <c r="B1324" s="2">
        <v>19097</v>
      </c>
      <c r="C1324" s="3">
        <v>0</v>
      </c>
      <c r="D1324" s="4">
        <v>8</v>
      </c>
      <c r="E1324" s="5" t="s">
        <v>45</v>
      </c>
      <c r="F1324" s="6">
        <v>181.28</v>
      </c>
      <c r="G1324" s="7" t="s">
        <v>22</v>
      </c>
      <c r="H1324" s="8" t="s">
        <v>23</v>
      </c>
      <c r="I1324" s="9">
        <v>46.969000000000001</v>
      </c>
      <c r="J1324" s="6">
        <v>0</v>
      </c>
      <c r="K1324" s="6">
        <v>82.65</v>
      </c>
      <c r="L1324" s="6">
        <v>1033.3</v>
      </c>
      <c r="M1324" s="6">
        <v>1115.95</v>
      </c>
      <c r="N1324" s="10" t="s">
        <v>55</v>
      </c>
      <c r="O1324" s="10" t="s">
        <v>163</v>
      </c>
      <c r="P1324" s="11" t="s">
        <v>32</v>
      </c>
      <c r="Q1324" s="11" t="s">
        <v>37</v>
      </c>
      <c r="R1324" s="1">
        <v>42370</v>
      </c>
      <c r="S1324" s="1">
        <v>42593</v>
      </c>
      <c r="T1324" s="12" t="s">
        <v>25</v>
      </c>
      <c r="U1324" s="13" t="s">
        <v>269</v>
      </c>
      <c r="V1324" s="13" t="s">
        <v>142</v>
      </c>
      <c r="W1324" t="s">
        <v>206</v>
      </c>
      <c r="X1324" s="16" t="str">
        <f t="shared" si="267"/>
        <v xml:space="preserve">Mindshare (Switzerland) - CHE - FORD MOTOR COMPANY - 2016_Edge_Pre-Launch - </v>
      </c>
      <c r="Y1324" s="17" t="s">
        <v>410</v>
      </c>
      <c r="Z1324" s="16" t="str">
        <f t="shared" si="268"/>
        <v>Mindshare (Switzerland)</v>
      </c>
      <c r="AA1324" s="16" t="str">
        <f t="shared" si="269"/>
        <v>Mindshare (Switzerland) - CHE - FORD MOTOR COMPANY</v>
      </c>
      <c r="AB1324" s="16" t="str">
        <f t="shared" si="270"/>
        <v>Xaxis Mobile_XAXIS-XM-MRT-F</v>
      </c>
      <c r="AC1324" s="16" t="str">
        <f>VLOOKUP($U1324,Sheet3!$A$1:$D$438,3,FALSE)</f>
        <v>17.06.2016</v>
      </c>
      <c r="AD1324" s="16" t="str">
        <f>VLOOKUP($U1324,Sheet3!$A$1:$D$438,4,FALSE)</f>
        <v>28.08.2016</v>
      </c>
      <c r="AE1324" s="20" t="str">
        <f t="shared" si="271"/>
        <v>Xaxis Mobile_XAXIS-XM-MRT-F_Juni 2016</v>
      </c>
      <c r="AF1324" s="20" t="s">
        <v>416</v>
      </c>
      <c r="AG1324" s="20" t="str">
        <f t="shared" si="272"/>
        <v>Xaxis Mobile</v>
      </c>
      <c r="AH1324" s="20" t="s">
        <v>420</v>
      </c>
      <c r="AI1324" s="21">
        <f t="shared" si="273"/>
        <v>21.999616768506886</v>
      </c>
      <c r="AJ1324" s="21">
        <f t="shared" si="274"/>
        <v>1033.3</v>
      </c>
      <c r="AK1324" s="22">
        <f t="shared" si="275"/>
        <v>46969</v>
      </c>
      <c r="AL1324" s="20" t="s">
        <v>702</v>
      </c>
      <c r="AM1324" s="20">
        <f>$AJ1324*VLOOKUP($AL1324,Sheet2!$C$1:$D$66,2,FALSE)</f>
        <v>392.654</v>
      </c>
    </row>
    <row r="1325" spans="1:39" x14ac:dyDescent="0.25">
      <c r="A1325" s="1">
        <v>42556</v>
      </c>
      <c r="B1325" s="2">
        <v>19097</v>
      </c>
      <c r="C1325" s="3">
        <v>0</v>
      </c>
      <c r="D1325" s="4">
        <v>9</v>
      </c>
      <c r="E1325" s="5" t="s">
        <v>46</v>
      </c>
      <c r="F1325" s="6">
        <v>98.59</v>
      </c>
      <c r="G1325" s="7" t="s">
        <v>22</v>
      </c>
      <c r="H1325" s="8" t="s">
        <v>23</v>
      </c>
      <c r="I1325" s="9">
        <v>10.234999999999999</v>
      </c>
      <c r="J1325" s="6">
        <v>0</v>
      </c>
      <c r="K1325" s="6">
        <v>18</v>
      </c>
      <c r="L1325" s="6">
        <v>225.15</v>
      </c>
      <c r="M1325" s="6">
        <v>243.15</v>
      </c>
      <c r="N1325" s="10" t="s">
        <v>55</v>
      </c>
      <c r="O1325" s="10" t="s">
        <v>163</v>
      </c>
      <c r="P1325" s="11" t="s">
        <v>32</v>
      </c>
      <c r="Q1325" s="11" t="s">
        <v>37</v>
      </c>
      <c r="R1325" s="1">
        <v>42370</v>
      </c>
      <c r="S1325" s="1">
        <v>42593</v>
      </c>
      <c r="T1325" s="12" t="s">
        <v>25</v>
      </c>
      <c r="U1325" s="13" t="s">
        <v>269</v>
      </c>
      <c r="V1325" s="13" t="s">
        <v>142</v>
      </c>
      <c r="W1325" t="s">
        <v>206</v>
      </c>
      <c r="X1325" s="16" t="str">
        <f t="shared" si="267"/>
        <v xml:space="preserve">Mindshare (Switzerland) - CHE - FORD MOTOR COMPANY - 2016_Edge_Pre-Launch - </v>
      </c>
      <c r="Y1325" s="17" t="s">
        <v>410</v>
      </c>
      <c r="Z1325" s="16" t="str">
        <f t="shared" si="268"/>
        <v>Mindshare (Switzerland)</v>
      </c>
      <c r="AA1325" s="16" t="str">
        <f t="shared" si="269"/>
        <v>Mindshare (Switzerland) - CHE - FORD MOTOR COMPANY</v>
      </c>
      <c r="AB1325" s="16" t="str">
        <f t="shared" si="270"/>
        <v>Xaxis Mobile_XAXIS-XM-MRT-I</v>
      </c>
      <c r="AC1325" s="16" t="str">
        <f>VLOOKUP($U1325,Sheet3!$A$1:$D$438,3,FALSE)</f>
        <v>17.06.2016</v>
      </c>
      <c r="AD1325" s="16" t="str">
        <f>VLOOKUP($U1325,Sheet3!$A$1:$D$438,4,FALSE)</f>
        <v>28.08.2016</v>
      </c>
      <c r="AE1325" s="20" t="str">
        <f t="shared" si="271"/>
        <v>Xaxis Mobile_XAXIS-XM-MRT-I_Juni 2016</v>
      </c>
      <c r="AF1325" s="20" t="s">
        <v>416</v>
      </c>
      <c r="AG1325" s="20" t="str">
        <f t="shared" si="272"/>
        <v>Xaxis Mobile</v>
      </c>
      <c r="AH1325" s="20" t="s">
        <v>420</v>
      </c>
      <c r="AI1325" s="21">
        <f t="shared" si="273"/>
        <v>21.998045920859795</v>
      </c>
      <c r="AJ1325" s="21">
        <f t="shared" si="274"/>
        <v>225.15</v>
      </c>
      <c r="AK1325" s="22">
        <f t="shared" si="275"/>
        <v>10235</v>
      </c>
      <c r="AL1325" s="20" t="s">
        <v>702</v>
      </c>
      <c r="AM1325" s="20">
        <f>$AJ1325*VLOOKUP($AL1325,Sheet2!$C$1:$D$66,2,FALSE)</f>
        <v>85.557000000000002</v>
      </c>
    </row>
    <row r="1326" spans="1:39" x14ac:dyDescent="0.25">
      <c r="A1326" s="1">
        <v>42556</v>
      </c>
      <c r="B1326" s="2">
        <v>19097</v>
      </c>
      <c r="C1326" s="3">
        <v>0</v>
      </c>
      <c r="D1326" s="4">
        <v>10</v>
      </c>
      <c r="E1326" s="5" t="s">
        <v>72</v>
      </c>
      <c r="F1326" s="6">
        <v>852.82</v>
      </c>
      <c r="G1326" s="7" t="s">
        <v>22</v>
      </c>
      <c r="H1326" s="8" t="s">
        <v>23</v>
      </c>
      <c r="I1326" s="9">
        <v>50.448</v>
      </c>
      <c r="J1326" s="6">
        <v>0</v>
      </c>
      <c r="K1326" s="6">
        <v>100.9</v>
      </c>
      <c r="L1326" s="6">
        <v>1261.2</v>
      </c>
      <c r="M1326" s="6">
        <v>1362.1</v>
      </c>
      <c r="N1326" s="10" t="s">
        <v>55</v>
      </c>
      <c r="O1326" s="10" t="s">
        <v>163</v>
      </c>
      <c r="P1326" s="11" t="s">
        <v>32</v>
      </c>
      <c r="Q1326" s="11" t="s">
        <v>73</v>
      </c>
      <c r="R1326" s="1">
        <v>42370</v>
      </c>
      <c r="S1326" s="1">
        <v>42593</v>
      </c>
      <c r="T1326" s="12" t="s">
        <v>25</v>
      </c>
      <c r="U1326" s="13" t="s">
        <v>269</v>
      </c>
      <c r="V1326" s="13" t="s">
        <v>142</v>
      </c>
      <c r="W1326" t="s">
        <v>206</v>
      </c>
      <c r="X1326" s="16" t="str">
        <f t="shared" si="267"/>
        <v xml:space="preserve">Mindshare (Switzerland) - CHE - FORD MOTOR COMPANY - 2016_Edge_Pre-Launch - </v>
      </c>
      <c r="Y1326" s="17" t="s">
        <v>410</v>
      </c>
      <c r="Z1326" s="16" t="str">
        <f t="shared" si="268"/>
        <v>Mindshare (Switzerland)</v>
      </c>
      <c r="AA1326" s="16" t="str">
        <f t="shared" si="269"/>
        <v>Mindshare (Switzerland) - CHE - FORD MOTOR COMPANY</v>
      </c>
      <c r="AB1326" s="16" t="str">
        <f t="shared" si="270"/>
        <v>Xaxis TV_XAXIS-XT-ROLLS-D</v>
      </c>
      <c r="AC1326" s="16" t="str">
        <f>VLOOKUP($U1326,Sheet3!$A$1:$D$438,3,FALSE)</f>
        <v>17.06.2016</v>
      </c>
      <c r="AD1326" s="16" t="str">
        <f>VLOOKUP($U1326,Sheet3!$A$1:$D$438,4,FALSE)</f>
        <v>28.08.2016</v>
      </c>
      <c r="AE1326" s="20" t="str">
        <f t="shared" si="271"/>
        <v>Xaxis TV_XAXIS-XT-ROLLS-D_Juni 2016</v>
      </c>
      <c r="AF1326" s="20" t="s">
        <v>816</v>
      </c>
      <c r="AG1326" s="20" t="str">
        <f t="shared" si="272"/>
        <v>Xaxis TV</v>
      </c>
      <c r="AH1326" s="20" t="s">
        <v>420</v>
      </c>
      <c r="AI1326" s="21">
        <f t="shared" si="273"/>
        <v>25</v>
      </c>
      <c r="AJ1326" s="21">
        <f t="shared" si="274"/>
        <v>1261.2</v>
      </c>
      <c r="AK1326" s="22">
        <f t="shared" si="275"/>
        <v>50448</v>
      </c>
      <c r="AL1326" s="20" t="s">
        <v>698</v>
      </c>
      <c r="AM1326" s="20">
        <f>$AJ1326*VLOOKUP($AL1326,Sheet2!$C$1:$D$66,2,FALSE)</f>
        <v>693.66000000000008</v>
      </c>
    </row>
    <row r="1327" spans="1:39" x14ac:dyDescent="0.25">
      <c r="A1327" s="1">
        <v>42556</v>
      </c>
      <c r="B1327" s="2">
        <v>19097</v>
      </c>
      <c r="C1327" s="3">
        <v>0</v>
      </c>
      <c r="D1327" s="4">
        <v>11</v>
      </c>
      <c r="E1327" s="5" t="s">
        <v>76</v>
      </c>
      <c r="F1327" s="6">
        <v>9.75</v>
      </c>
      <c r="G1327" s="7" t="s">
        <v>22</v>
      </c>
      <c r="H1327" s="8" t="s">
        <v>23</v>
      </c>
      <c r="I1327" s="9">
        <v>0.60299999999999998</v>
      </c>
      <c r="J1327" s="6">
        <v>0</v>
      </c>
      <c r="K1327" s="6">
        <v>1.2</v>
      </c>
      <c r="L1327" s="6">
        <v>15.1</v>
      </c>
      <c r="M1327" s="6">
        <v>16.3</v>
      </c>
      <c r="N1327" s="10" t="s">
        <v>55</v>
      </c>
      <c r="O1327" s="10" t="s">
        <v>163</v>
      </c>
      <c r="P1327" s="11" t="s">
        <v>32</v>
      </c>
      <c r="Q1327" s="11" t="s">
        <v>73</v>
      </c>
      <c r="R1327" s="1">
        <v>42370</v>
      </c>
      <c r="S1327" s="1">
        <v>42593</v>
      </c>
      <c r="T1327" s="12" t="s">
        <v>25</v>
      </c>
      <c r="U1327" s="13" t="s">
        <v>269</v>
      </c>
      <c r="V1327" s="13" t="s">
        <v>142</v>
      </c>
      <c r="W1327" t="s">
        <v>206</v>
      </c>
      <c r="X1327" s="16" t="str">
        <f t="shared" si="267"/>
        <v xml:space="preserve">Mindshare (Switzerland) - CHE - FORD MOTOR COMPANY - 2016_Edge_Pre-Launch - </v>
      </c>
      <c r="Y1327" s="17" t="s">
        <v>410</v>
      </c>
      <c r="Z1327" s="16" t="str">
        <f t="shared" si="268"/>
        <v>Mindshare (Switzerland)</v>
      </c>
      <c r="AA1327" s="16" t="str">
        <f t="shared" si="269"/>
        <v>Mindshare (Switzerland) - CHE - FORD MOTOR COMPANY</v>
      </c>
      <c r="AB1327" s="16" t="str">
        <f t="shared" si="270"/>
        <v>Xaxis TV_XAXIS-XT-ROLLS-F</v>
      </c>
      <c r="AC1327" s="16" t="str">
        <f>VLOOKUP($U1327,Sheet3!$A$1:$D$438,3,FALSE)</f>
        <v>17.06.2016</v>
      </c>
      <c r="AD1327" s="16" t="str">
        <f>VLOOKUP($U1327,Sheet3!$A$1:$D$438,4,FALSE)</f>
        <v>28.08.2016</v>
      </c>
      <c r="AE1327" s="20" t="str">
        <f t="shared" si="271"/>
        <v>Xaxis TV_XAXIS-XT-ROLLS-F_Juni 2016</v>
      </c>
      <c r="AF1327" s="20" t="s">
        <v>816</v>
      </c>
      <c r="AG1327" s="20" t="str">
        <f t="shared" si="272"/>
        <v>Xaxis TV</v>
      </c>
      <c r="AH1327" s="20" t="s">
        <v>420</v>
      </c>
      <c r="AI1327" s="21">
        <f t="shared" si="273"/>
        <v>25.041459369817577</v>
      </c>
      <c r="AJ1327" s="21">
        <f t="shared" si="274"/>
        <v>15.1</v>
      </c>
      <c r="AK1327" s="22">
        <f t="shared" si="275"/>
        <v>603</v>
      </c>
      <c r="AL1327" s="20" t="s">
        <v>698</v>
      </c>
      <c r="AM1327" s="20">
        <f>$AJ1327*VLOOKUP($AL1327,Sheet2!$C$1:$D$66,2,FALSE)</f>
        <v>8.3049999999999997</v>
      </c>
    </row>
    <row r="1328" spans="1:39" x14ac:dyDescent="0.25">
      <c r="A1328" s="1">
        <v>42556</v>
      </c>
      <c r="B1328" s="2">
        <v>19097</v>
      </c>
      <c r="C1328" s="3">
        <v>0</v>
      </c>
      <c r="D1328" s="4">
        <v>12</v>
      </c>
      <c r="E1328" s="5" t="s">
        <v>77</v>
      </c>
      <c r="F1328" s="6">
        <v>54.54</v>
      </c>
      <c r="G1328" s="7" t="s">
        <v>22</v>
      </c>
      <c r="H1328" s="8" t="s">
        <v>23</v>
      </c>
      <c r="I1328" s="9">
        <v>3.3410000000000002</v>
      </c>
      <c r="J1328" s="6">
        <v>0</v>
      </c>
      <c r="K1328" s="6">
        <v>6.7</v>
      </c>
      <c r="L1328" s="6">
        <v>83.55</v>
      </c>
      <c r="M1328" s="6">
        <v>90.25</v>
      </c>
      <c r="N1328" s="10" t="s">
        <v>55</v>
      </c>
      <c r="O1328" s="10" t="s">
        <v>163</v>
      </c>
      <c r="P1328" s="11" t="s">
        <v>32</v>
      </c>
      <c r="Q1328" s="11" t="s">
        <v>73</v>
      </c>
      <c r="R1328" s="1">
        <v>42370</v>
      </c>
      <c r="S1328" s="1">
        <v>42593</v>
      </c>
      <c r="T1328" s="12" t="s">
        <v>25</v>
      </c>
      <c r="U1328" s="13" t="s">
        <v>269</v>
      </c>
      <c r="V1328" s="13" t="s">
        <v>142</v>
      </c>
      <c r="W1328" t="s">
        <v>206</v>
      </c>
      <c r="X1328" s="16" t="str">
        <f t="shared" si="267"/>
        <v xml:space="preserve">Mindshare (Switzerland) - CHE - FORD MOTOR COMPANY - 2016_Edge_Pre-Launch - </v>
      </c>
      <c r="Y1328" s="17" t="s">
        <v>410</v>
      </c>
      <c r="Z1328" s="16" t="str">
        <f t="shared" si="268"/>
        <v>Mindshare (Switzerland)</v>
      </c>
      <c r="AA1328" s="16" t="str">
        <f t="shared" si="269"/>
        <v>Mindshare (Switzerland) - CHE - FORD MOTOR COMPANY</v>
      </c>
      <c r="AB1328" s="16" t="str">
        <f t="shared" si="270"/>
        <v>Xaxis TV_XAXIS-XT-ROLLS-I</v>
      </c>
      <c r="AC1328" s="16" t="str">
        <f>VLOOKUP($U1328,Sheet3!$A$1:$D$438,3,FALSE)</f>
        <v>17.06.2016</v>
      </c>
      <c r="AD1328" s="16" t="str">
        <f>VLOOKUP($U1328,Sheet3!$A$1:$D$438,4,FALSE)</f>
        <v>28.08.2016</v>
      </c>
      <c r="AE1328" s="20" t="str">
        <f t="shared" si="271"/>
        <v>Xaxis TV_XAXIS-XT-ROLLS-I_Juni 2016</v>
      </c>
      <c r="AF1328" s="20" t="s">
        <v>816</v>
      </c>
      <c r="AG1328" s="20" t="str">
        <f t="shared" si="272"/>
        <v>Xaxis TV</v>
      </c>
      <c r="AH1328" s="20" t="s">
        <v>420</v>
      </c>
      <c r="AI1328" s="21">
        <f t="shared" si="273"/>
        <v>25.007482789583953</v>
      </c>
      <c r="AJ1328" s="21">
        <f t="shared" si="274"/>
        <v>83.55</v>
      </c>
      <c r="AK1328" s="22">
        <f t="shared" si="275"/>
        <v>3341</v>
      </c>
      <c r="AL1328" s="20" t="s">
        <v>698</v>
      </c>
      <c r="AM1328" s="20">
        <f>$AJ1328*VLOOKUP($AL1328,Sheet2!$C$1:$D$66,2,FALSE)</f>
        <v>45.952500000000001</v>
      </c>
    </row>
    <row r="1329" spans="1:39" x14ac:dyDescent="0.25">
      <c r="A1329" s="1">
        <v>42556</v>
      </c>
      <c r="B1329" s="2">
        <v>19098</v>
      </c>
      <c r="C1329" s="3">
        <v>0</v>
      </c>
      <c r="D1329" s="4">
        <v>1</v>
      </c>
      <c r="E1329" s="5" t="s">
        <v>61</v>
      </c>
      <c r="F1329" s="6">
        <v>2827.06</v>
      </c>
      <c r="G1329" s="7" t="s">
        <v>22</v>
      </c>
      <c r="H1329" s="8" t="s">
        <v>23</v>
      </c>
      <c r="I1329" s="9">
        <v>619.452</v>
      </c>
      <c r="J1329" s="6">
        <v>0</v>
      </c>
      <c r="K1329" s="6">
        <v>198.2</v>
      </c>
      <c r="L1329" s="6">
        <v>2477.8000000000002</v>
      </c>
      <c r="M1329" s="6">
        <v>2676</v>
      </c>
      <c r="N1329" s="10" t="s">
        <v>93</v>
      </c>
      <c r="O1329" s="10" t="s">
        <v>163</v>
      </c>
      <c r="P1329" s="11" t="s">
        <v>32</v>
      </c>
      <c r="Q1329" s="11" t="s">
        <v>52</v>
      </c>
      <c r="R1329" s="1">
        <v>42370</v>
      </c>
      <c r="S1329" s="1">
        <v>42593</v>
      </c>
      <c r="T1329" s="12" t="s">
        <v>25</v>
      </c>
      <c r="U1329" s="13" t="s">
        <v>311</v>
      </c>
      <c r="V1329" s="13" t="s">
        <v>142</v>
      </c>
      <c r="W1329" t="s">
        <v>207</v>
      </c>
      <c r="X1329" s="16" t="str">
        <f t="shared" si="267"/>
        <v xml:space="preserve">Mindshare (Switzerland) - CHE - General Mills - 2016_Pancho_Villa_Promo_KW_26 - </v>
      </c>
      <c r="Y1329" s="17" t="s">
        <v>410</v>
      </c>
      <c r="Z1329" s="16" t="str">
        <f t="shared" si="268"/>
        <v>Mindshare (Switzerland)</v>
      </c>
      <c r="AA1329" s="16" t="str">
        <f t="shared" si="269"/>
        <v>Mindshare (Switzerland) - CHE - General Mills</v>
      </c>
      <c r="AB1329" s="16" t="str">
        <f t="shared" si="270"/>
        <v>Xaxis Premium_XAXIS-XP-UAP-D</v>
      </c>
      <c r="AC1329" s="16" t="str">
        <f>VLOOKUP($U1329,Sheet3!$A$1:$D$438,3,FALSE)</f>
        <v>27.06.2016</v>
      </c>
      <c r="AD1329" s="16" t="str">
        <f>VLOOKUP($U1329,Sheet3!$A$1:$D$438,4,FALSE)</f>
        <v>03.07.2016</v>
      </c>
      <c r="AE1329" s="20" t="str">
        <f t="shared" si="271"/>
        <v>Xaxis Premium_XAXIS-XP-UAP-D_Juni 2016</v>
      </c>
      <c r="AF1329" s="20" t="s">
        <v>415</v>
      </c>
      <c r="AG1329" s="20" t="str">
        <f t="shared" si="272"/>
        <v>Xaxis Premium</v>
      </c>
      <c r="AH1329" s="20" t="s">
        <v>420</v>
      </c>
      <c r="AI1329" s="21">
        <f t="shared" si="273"/>
        <v>3.9999870853593178</v>
      </c>
      <c r="AJ1329" s="21">
        <f t="shared" si="274"/>
        <v>2477.8000000000002</v>
      </c>
      <c r="AK1329" s="22">
        <f t="shared" si="275"/>
        <v>619452</v>
      </c>
      <c r="AL1329" s="20" t="s">
        <v>697</v>
      </c>
      <c r="AM1329" s="20">
        <f>$AJ1329*VLOOKUP($AL1329,Sheet2!$C$1:$D$66,2,FALSE)</f>
        <v>613.93526379908167</v>
      </c>
    </row>
    <row r="1330" spans="1:39" x14ac:dyDescent="0.25">
      <c r="A1330" s="1">
        <v>42556</v>
      </c>
      <c r="B1330" s="2">
        <v>19098</v>
      </c>
      <c r="C1330" s="3">
        <v>0</v>
      </c>
      <c r="D1330" s="4">
        <v>2</v>
      </c>
      <c r="E1330" s="5" t="s">
        <v>63</v>
      </c>
      <c r="F1330" s="6">
        <v>655.29999999999995</v>
      </c>
      <c r="G1330" s="7" t="s">
        <v>22</v>
      </c>
      <c r="H1330" s="8" t="s">
        <v>23</v>
      </c>
      <c r="I1330" s="9">
        <v>142.58000000000001</v>
      </c>
      <c r="J1330" s="6">
        <v>0</v>
      </c>
      <c r="K1330" s="6">
        <v>45.6</v>
      </c>
      <c r="L1330" s="6">
        <v>570.29999999999995</v>
      </c>
      <c r="M1330" s="6">
        <v>615.9</v>
      </c>
      <c r="N1330" s="10" t="s">
        <v>93</v>
      </c>
      <c r="O1330" s="10" t="s">
        <v>163</v>
      </c>
      <c r="P1330" s="11" t="s">
        <v>32</v>
      </c>
      <c r="Q1330" s="11" t="s">
        <v>52</v>
      </c>
      <c r="R1330" s="1">
        <v>42370</v>
      </c>
      <c r="S1330" s="1">
        <v>42593</v>
      </c>
      <c r="T1330" s="12" t="s">
        <v>25</v>
      </c>
      <c r="U1330" s="13" t="s">
        <v>311</v>
      </c>
      <c r="V1330" s="13" t="s">
        <v>142</v>
      </c>
      <c r="W1330" t="s">
        <v>207</v>
      </c>
      <c r="X1330" s="16" t="str">
        <f t="shared" si="267"/>
        <v xml:space="preserve">Mindshare (Switzerland) - CHE - General Mills - 2016_Pancho_Villa_Promo_KW_26 - </v>
      </c>
      <c r="Y1330" s="17" t="s">
        <v>410</v>
      </c>
      <c r="Z1330" s="16" t="str">
        <f t="shared" si="268"/>
        <v>Mindshare (Switzerland)</v>
      </c>
      <c r="AA1330" s="16" t="str">
        <f t="shared" si="269"/>
        <v>Mindshare (Switzerland) - CHE - General Mills</v>
      </c>
      <c r="AB1330" s="16" t="str">
        <f t="shared" si="270"/>
        <v>Xaxis Premium_XAXIS-XP-UAP-F</v>
      </c>
      <c r="AC1330" s="16" t="str">
        <f>VLOOKUP($U1330,Sheet3!$A$1:$D$438,3,FALSE)</f>
        <v>27.06.2016</v>
      </c>
      <c r="AD1330" s="16" t="str">
        <f>VLOOKUP($U1330,Sheet3!$A$1:$D$438,4,FALSE)</f>
        <v>03.07.2016</v>
      </c>
      <c r="AE1330" s="20" t="str">
        <f t="shared" si="271"/>
        <v>Xaxis Premium_XAXIS-XP-UAP-F_Juni 2016</v>
      </c>
      <c r="AF1330" s="20" t="s">
        <v>415</v>
      </c>
      <c r="AG1330" s="20" t="str">
        <f t="shared" si="272"/>
        <v>Xaxis Premium</v>
      </c>
      <c r="AH1330" s="20" t="s">
        <v>420</v>
      </c>
      <c r="AI1330" s="21">
        <f t="shared" si="273"/>
        <v>3.9998597278720713</v>
      </c>
      <c r="AJ1330" s="21">
        <f t="shared" si="274"/>
        <v>570.29999999999995</v>
      </c>
      <c r="AK1330" s="22">
        <f t="shared" si="275"/>
        <v>142580</v>
      </c>
      <c r="AL1330" s="20" t="s">
        <v>697</v>
      </c>
      <c r="AM1330" s="20">
        <f>$AJ1330*VLOOKUP($AL1330,Sheet2!$C$1:$D$66,2,FALSE)</f>
        <v>141.30570705650828</v>
      </c>
    </row>
    <row r="1331" spans="1:39" x14ac:dyDescent="0.25">
      <c r="A1331" s="1">
        <v>42556</v>
      </c>
      <c r="B1331" s="2">
        <v>19099</v>
      </c>
      <c r="C1331" s="3">
        <v>0</v>
      </c>
      <c r="D1331" s="4">
        <v>1</v>
      </c>
      <c r="E1331" s="5" t="s">
        <v>30</v>
      </c>
      <c r="F1331" s="6">
        <v>547.41999999999996</v>
      </c>
      <c r="G1331" s="7" t="s">
        <v>22</v>
      </c>
      <c r="H1331" s="8" t="s">
        <v>23</v>
      </c>
      <c r="I1331" s="9">
        <v>105.35899999999999</v>
      </c>
      <c r="J1331" s="6">
        <v>0</v>
      </c>
      <c r="K1331" s="6">
        <v>59</v>
      </c>
      <c r="L1331" s="6">
        <v>737.5</v>
      </c>
      <c r="M1331" s="6">
        <v>796.5</v>
      </c>
      <c r="N1331" s="10" t="s">
        <v>31</v>
      </c>
      <c r="O1331" s="10" t="s">
        <v>163</v>
      </c>
      <c r="P1331" s="11" t="s">
        <v>32</v>
      </c>
      <c r="Q1331" s="11" t="s">
        <v>33</v>
      </c>
      <c r="R1331" s="1">
        <v>42370</v>
      </c>
      <c r="S1331" s="1">
        <v>42593</v>
      </c>
      <c r="T1331" s="12" t="s">
        <v>25</v>
      </c>
      <c r="U1331" s="13" t="s">
        <v>355</v>
      </c>
      <c r="V1331" s="13" t="s">
        <v>142</v>
      </c>
      <c r="W1331" t="s">
        <v>209</v>
      </c>
      <c r="X1331" s="16" t="str">
        <f t="shared" si="267"/>
        <v xml:space="preserve">Mindshare (Switzerland) - CHE - Lufthansa - 2016_Baseline_1._HY_2016 - </v>
      </c>
      <c r="Y1331" s="17" t="s">
        <v>410</v>
      </c>
      <c r="Z1331" s="16" t="str">
        <f t="shared" si="268"/>
        <v>Mindshare (Switzerland)</v>
      </c>
      <c r="AA1331" s="16" t="str">
        <f t="shared" si="269"/>
        <v>Mindshare (Switzerland) - CHE - Lufthansa</v>
      </c>
      <c r="AB1331" s="16" t="str">
        <f t="shared" si="270"/>
        <v>Xaxis Display_XAXIS-XD-UAP-D</v>
      </c>
      <c r="AC1331" s="16" t="str">
        <f>VLOOKUP($U1331,Sheet3!$A$1:$D$438,3,FALSE)</f>
        <v>25.01.2016</v>
      </c>
      <c r="AD1331" s="16" t="str">
        <f>VLOOKUP($U1331,Sheet3!$A$1:$D$438,4,FALSE)</f>
        <v>03.07.2016</v>
      </c>
      <c r="AE1331" s="20" t="str">
        <f t="shared" si="271"/>
        <v>Xaxis Display_XAXIS-XD-UAP-D_Juni 2016</v>
      </c>
      <c r="AF1331" s="20" t="s">
        <v>415</v>
      </c>
      <c r="AG1331" s="20" t="str">
        <f t="shared" si="272"/>
        <v>Xaxis Display</v>
      </c>
      <c r="AH1331" s="20" t="s">
        <v>420</v>
      </c>
      <c r="AI1331" s="21">
        <f t="shared" si="273"/>
        <v>6.99987661234446</v>
      </c>
      <c r="AJ1331" s="21">
        <f t="shared" si="274"/>
        <v>737.5</v>
      </c>
      <c r="AK1331" s="22">
        <f t="shared" si="275"/>
        <v>105359</v>
      </c>
      <c r="AL1331" s="20" t="s">
        <v>697</v>
      </c>
      <c r="AM1331" s="20">
        <f>$AJ1331*VLOOKUP($AL1331,Sheet2!$C$1:$D$66,2,FALSE)</f>
        <v>182.73357698435012</v>
      </c>
    </row>
    <row r="1332" spans="1:39" x14ac:dyDescent="0.25">
      <c r="A1332" s="1">
        <v>42556</v>
      </c>
      <c r="B1332" s="2">
        <v>19099</v>
      </c>
      <c r="C1332" s="3">
        <v>0</v>
      </c>
      <c r="D1332" s="4">
        <v>3</v>
      </c>
      <c r="E1332" s="5" t="s">
        <v>30</v>
      </c>
      <c r="F1332" s="6">
        <v>1522.24</v>
      </c>
      <c r="G1332" s="7" t="s">
        <v>22</v>
      </c>
      <c r="H1332" s="8" t="s">
        <v>23</v>
      </c>
      <c r="I1332" s="9">
        <v>292.97500000000002</v>
      </c>
      <c r="J1332" s="6">
        <v>0</v>
      </c>
      <c r="K1332" s="6">
        <v>257.8</v>
      </c>
      <c r="L1332" s="6">
        <v>3222.75</v>
      </c>
      <c r="M1332" s="6">
        <v>3480.55</v>
      </c>
      <c r="N1332" s="10" t="s">
        <v>31</v>
      </c>
      <c r="O1332" s="10" t="s">
        <v>163</v>
      </c>
      <c r="P1332" s="11" t="s">
        <v>32</v>
      </c>
      <c r="Q1332" s="11" t="s">
        <v>33</v>
      </c>
      <c r="R1332" s="1">
        <v>42370</v>
      </c>
      <c r="S1332" s="1">
        <v>42593</v>
      </c>
      <c r="T1332" s="12" t="s">
        <v>25</v>
      </c>
      <c r="U1332" s="13" t="s">
        <v>355</v>
      </c>
      <c r="V1332" s="13" t="s">
        <v>142</v>
      </c>
      <c r="W1332" t="s">
        <v>209</v>
      </c>
      <c r="X1332" s="16" t="str">
        <f t="shared" si="267"/>
        <v xml:space="preserve">Mindshare (Switzerland) - CHE - Lufthansa - 2016_Baseline_1._HY_2016 - </v>
      </c>
      <c r="Y1332" s="17" t="s">
        <v>410</v>
      </c>
      <c r="Z1332" s="16" t="str">
        <f t="shared" si="268"/>
        <v>Mindshare (Switzerland)</v>
      </c>
      <c r="AA1332" s="16" t="str">
        <f t="shared" si="269"/>
        <v>Mindshare (Switzerland) - CHE - Lufthansa</v>
      </c>
      <c r="AB1332" s="16" t="str">
        <f t="shared" si="270"/>
        <v>Xaxis Display_XAXIS-XD-UAP-D</v>
      </c>
      <c r="AC1332" s="16" t="str">
        <f>VLOOKUP($U1332,Sheet3!$A$1:$D$438,3,FALSE)</f>
        <v>25.01.2016</v>
      </c>
      <c r="AD1332" s="16" t="str">
        <f>VLOOKUP($U1332,Sheet3!$A$1:$D$438,4,FALSE)</f>
        <v>03.07.2016</v>
      </c>
      <c r="AE1332" s="20" t="str">
        <f t="shared" si="271"/>
        <v>Xaxis Display_XAXIS-XD-UAP-D_Juni 2016</v>
      </c>
      <c r="AF1332" s="20" t="s">
        <v>415</v>
      </c>
      <c r="AG1332" s="20" t="str">
        <f t="shared" si="272"/>
        <v>Xaxis Display</v>
      </c>
      <c r="AH1332" s="20" t="s">
        <v>420</v>
      </c>
      <c r="AI1332" s="21">
        <f t="shared" si="273"/>
        <v>11.000085331512928</v>
      </c>
      <c r="AJ1332" s="21">
        <f t="shared" si="274"/>
        <v>3222.75</v>
      </c>
      <c r="AK1332" s="22">
        <f t="shared" si="275"/>
        <v>292975</v>
      </c>
      <c r="AL1332" s="20" t="s">
        <v>697</v>
      </c>
      <c r="AM1332" s="20">
        <f>$AJ1332*VLOOKUP($AL1332,Sheet2!$C$1:$D$66,2,FALSE)</f>
        <v>798.51475962890083</v>
      </c>
    </row>
    <row r="1333" spans="1:39" x14ac:dyDescent="0.25">
      <c r="A1333" s="1">
        <v>42556</v>
      </c>
      <c r="B1333" s="2">
        <v>19099</v>
      </c>
      <c r="C1333" s="3">
        <v>0</v>
      </c>
      <c r="D1333" s="4">
        <v>2</v>
      </c>
      <c r="E1333" s="5" t="s">
        <v>34</v>
      </c>
      <c r="F1333" s="6">
        <v>440.05</v>
      </c>
      <c r="G1333" s="7" t="s">
        <v>22</v>
      </c>
      <c r="H1333" s="8" t="s">
        <v>23</v>
      </c>
      <c r="I1333" s="9">
        <v>84.691000000000003</v>
      </c>
      <c r="J1333" s="6">
        <v>0</v>
      </c>
      <c r="K1333" s="6">
        <v>47.45</v>
      </c>
      <c r="L1333" s="6">
        <v>592.85</v>
      </c>
      <c r="M1333" s="6">
        <v>640.29999999999995</v>
      </c>
      <c r="N1333" s="10" t="s">
        <v>31</v>
      </c>
      <c r="O1333" s="10" t="s">
        <v>163</v>
      </c>
      <c r="P1333" s="11" t="s">
        <v>32</v>
      </c>
      <c r="Q1333" s="11" t="s">
        <v>33</v>
      </c>
      <c r="R1333" s="1">
        <v>42370</v>
      </c>
      <c r="S1333" s="1">
        <v>42593</v>
      </c>
      <c r="T1333" s="12" t="s">
        <v>25</v>
      </c>
      <c r="U1333" s="13" t="s">
        <v>355</v>
      </c>
      <c r="V1333" s="13" t="s">
        <v>142</v>
      </c>
      <c r="W1333" t="s">
        <v>209</v>
      </c>
      <c r="X1333" s="16" t="str">
        <f t="shared" ref="X1333:X1396" si="276">CONCATENATE(W1333," - ","2016_",U1333," - ")</f>
        <v xml:space="preserve">Mindshare (Switzerland) - CHE - Lufthansa - 2016_Baseline_1._HY_2016 - </v>
      </c>
      <c r="Y1333" s="17" t="s">
        <v>410</v>
      </c>
      <c r="Z1333" s="16" t="str">
        <f t="shared" ref="Z1333:Z1396" si="277">O1333</f>
        <v>Mindshare (Switzerland)</v>
      </c>
      <c r="AA1333" s="16" t="str">
        <f t="shared" ref="AA1333:AA1396" si="278">W1333</f>
        <v>Mindshare (Switzerland) - CHE - Lufthansa</v>
      </c>
      <c r="AB1333" s="16" t="str">
        <f t="shared" ref="AB1333:AB1396" si="279">CONCATENATE(Q1333,"_",E1333)</f>
        <v>Xaxis Display_XAXIS-XD-UAP-F</v>
      </c>
      <c r="AC1333" s="16" t="str">
        <f>VLOOKUP($U1333,Sheet3!$A$1:$D$438,3,FALSE)</f>
        <v>25.01.2016</v>
      </c>
      <c r="AD1333" s="16" t="str">
        <f>VLOOKUP($U1333,Sheet3!$A$1:$D$438,4,FALSE)</f>
        <v>03.07.2016</v>
      </c>
      <c r="AE1333" s="20" t="str">
        <f t="shared" ref="AE1333:AE1396" si="280">CONCATENATE(AB1333,"_",V1333)</f>
        <v>Xaxis Display_XAXIS-XD-UAP-F_Juni 2016</v>
      </c>
      <c r="AF1333" s="20" t="s">
        <v>415</v>
      </c>
      <c r="AG1333" s="20" t="str">
        <f t="shared" ref="AG1333:AG1396" si="281">Q1333</f>
        <v>Xaxis Display</v>
      </c>
      <c r="AH1333" s="20" t="s">
        <v>420</v>
      </c>
      <c r="AI1333" s="21">
        <f t="shared" si="273"/>
        <v>7.0001534991911774</v>
      </c>
      <c r="AJ1333" s="21">
        <f t="shared" si="274"/>
        <v>592.85</v>
      </c>
      <c r="AK1333" s="22">
        <f t="shared" si="275"/>
        <v>84691</v>
      </c>
      <c r="AL1333" s="20" t="s">
        <v>697</v>
      </c>
      <c r="AM1333" s="20">
        <f>$AJ1333*VLOOKUP($AL1333,Sheet2!$C$1:$D$66,2,FALSE)</f>
        <v>146.89301846125014</v>
      </c>
    </row>
    <row r="1334" spans="1:39" x14ac:dyDescent="0.25">
      <c r="A1334" s="1">
        <v>42556</v>
      </c>
      <c r="B1334" s="2">
        <v>19099</v>
      </c>
      <c r="C1334" s="3">
        <v>0</v>
      </c>
      <c r="D1334" s="4">
        <v>4</v>
      </c>
      <c r="E1334" s="5" t="s">
        <v>34</v>
      </c>
      <c r="F1334" s="6">
        <v>622.84</v>
      </c>
      <c r="G1334" s="7" t="s">
        <v>22</v>
      </c>
      <c r="H1334" s="8" t="s">
        <v>23</v>
      </c>
      <c r="I1334" s="9">
        <v>119.87</v>
      </c>
      <c r="J1334" s="6">
        <v>0</v>
      </c>
      <c r="K1334" s="6">
        <v>105.5</v>
      </c>
      <c r="L1334" s="6">
        <v>1318.55</v>
      </c>
      <c r="M1334" s="6">
        <v>1424.05</v>
      </c>
      <c r="N1334" s="10" t="s">
        <v>31</v>
      </c>
      <c r="O1334" s="10" t="s">
        <v>163</v>
      </c>
      <c r="P1334" s="11" t="s">
        <v>32</v>
      </c>
      <c r="Q1334" s="11" t="s">
        <v>33</v>
      </c>
      <c r="R1334" s="1">
        <v>42370</v>
      </c>
      <c r="S1334" s="1">
        <v>42593</v>
      </c>
      <c r="T1334" s="12" t="s">
        <v>25</v>
      </c>
      <c r="U1334" s="13" t="s">
        <v>355</v>
      </c>
      <c r="V1334" s="13" t="s">
        <v>142</v>
      </c>
      <c r="W1334" t="s">
        <v>209</v>
      </c>
      <c r="X1334" s="16" t="str">
        <f t="shared" si="276"/>
        <v xml:space="preserve">Mindshare (Switzerland) - CHE - Lufthansa - 2016_Baseline_1._HY_2016 - </v>
      </c>
      <c r="Y1334" s="17" t="s">
        <v>410</v>
      </c>
      <c r="Z1334" s="16" t="str">
        <f t="shared" si="277"/>
        <v>Mindshare (Switzerland)</v>
      </c>
      <c r="AA1334" s="16" t="str">
        <f t="shared" si="278"/>
        <v>Mindshare (Switzerland) - CHE - Lufthansa</v>
      </c>
      <c r="AB1334" s="16" t="str">
        <f t="shared" si="279"/>
        <v>Xaxis Display_XAXIS-XD-UAP-F</v>
      </c>
      <c r="AC1334" s="16" t="str">
        <f>VLOOKUP($U1334,Sheet3!$A$1:$D$438,3,FALSE)</f>
        <v>25.01.2016</v>
      </c>
      <c r="AD1334" s="16" t="str">
        <f>VLOOKUP($U1334,Sheet3!$A$1:$D$438,4,FALSE)</f>
        <v>03.07.2016</v>
      </c>
      <c r="AE1334" s="20" t="str">
        <f t="shared" si="280"/>
        <v>Xaxis Display_XAXIS-XD-UAP-F_Juni 2016</v>
      </c>
      <c r="AF1334" s="20" t="s">
        <v>415</v>
      </c>
      <c r="AG1334" s="20" t="str">
        <f t="shared" si="281"/>
        <v>Xaxis Display</v>
      </c>
      <c r="AH1334" s="20" t="s">
        <v>420</v>
      </c>
      <c r="AI1334" s="21">
        <f t="shared" si="273"/>
        <v>10.999833152581964</v>
      </c>
      <c r="AJ1334" s="21">
        <f t="shared" si="274"/>
        <v>1318.55</v>
      </c>
      <c r="AK1334" s="22">
        <f t="shared" si="275"/>
        <v>119870</v>
      </c>
      <c r="AL1334" s="20" t="s">
        <v>697</v>
      </c>
      <c r="AM1334" s="20">
        <f>$AJ1334*VLOOKUP($AL1334,Sheet2!$C$1:$D$66,2,FALSE)</f>
        <v>326.70285821385062</v>
      </c>
    </row>
    <row r="1335" spans="1:39" x14ac:dyDescent="0.25">
      <c r="A1335" s="1">
        <v>42556</v>
      </c>
      <c r="B1335" s="2">
        <v>19101</v>
      </c>
      <c r="C1335" s="3">
        <v>0</v>
      </c>
      <c r="D1335" s="4">
        <v>1</v>
      </c>
      <c r="E1335" s="5" t="s">
        <v>83</v>
      </c>
      <c r="F1335" s="6">
        <v>0</v>
      </c>
      <c r="G1335" s="7" t="s">
        <v>22</v>
      </c>
      <c r="H1335" s="8" t="s">
        <v>23</v>
      </c>
      <c r="I1335" s="9">
        <v>2</v>
      </c>
      <c r="J1335" s="6">
        <v>0</v>
      </c>
      <c r="K1335" s="6">
        <v>2480</v>
      </c>
      <c r="L1335" s="6">
        <v>31000</v>
      </c>
      <c r="M1335" s="6">
        <v>33480</v>
      </c>
      <c r="N1335" s="10" t="s">
        <v>86</v>
      </c>
      <c r="O1335" s="10" t="s">
        <v>163</v>
      </c>
      <c r="P1335" s="11" t="s">
        <v>32</v>
      </c>
      <c r="Q1335" s="11" t="s">
        <v>84</v>
      </c>
      <c r="R1335" s="1">
        <v>42370</v>
      </c>
      <c r="S1335" s="1">
        <v>42593</v>
      </c>
      <c r="T1335" s="12" t="s">
        <v>25</v>
      </c>
      <c r="U1335" s="13" t="s">
        <v>374</v>
      </c>
      <c r="V1335" s="13" t="s">
        <v>142</v>
      </c>
      <c r="W1335" t="s">
        <v>210</v>
      </c>
      <c r="X1335" s="16" t="str">
        <f t="shared" si="276"/>
        <v xml:space="preserve">Mindshare (Switzerland) - CHE - Mazda - 2016_Speed_Dating_Mastheads - </v>
      </c>
      <c r="Y1335" s="17" t="s">
        <v>410</v>
      </c>
      <c r="Z1335" s="16" t="str">
        <f t="shared" si="277"/>
        <v>Mindshare (Switzerland)</v>
      </c>
      <c r="AA1335" s="16" t="str">
        <f t="shared" si="278"/>
        <v>Mindshare (Switzerland) - CHE - Mazda</v>
      </c>
      <c r="AB1335" s="16" t="str">
        <f t="shared" si="279"/>
        <v>Xaxis Masthead_XAXIS-MH-RICH MEDIA</v>
      </c>
      <c r="AC1335" s="16" t="str">
        <f>VLOOKUP($U1335,Sheet3!$A$1:$D$438,3,FALSE)</f>
        <v>17.06.2016</v>
      </c>
      <c r="AD1335" s="16" t="str">
        <f>VLOOKUP($U1335,Sheet3!$A$1:$D$438,4,FALSE)</f>
        <v>22.06.2016</v>
      </c>
      <c r="AE1335" s="20" t="str">
        <f t="shared" si="280"/>
        <v>Xaxis Masthead_XAXIS-MH-RICH MEDIA_Juni 2016</v>
      </c>
      <c r="AF1335" s="20" t="s">
        <v>415</v>
      </c>
      <c r="AG1335" s="20" t="str">
        <f t="shared" si="281"/>
        <v>Xaxis Masthead</v>
      </c>
      <c r="AH1335" s="20" t="s">
        <v>426</v>
      </c>
      <c r="AI1335" s="21">
        <f t="shared" ref="AI1335" si="282">(AJ1335/AK1335)</f>
        <v>15500</v>
      </c>
      <c r="AJ1335" s="21">
        <f t="shared" ref="AJ1335:AJ1336" si="283">L1335</f>
        <v>31000</v>
      </c>
      <c r="AK1335" s="22">
        <f>I1335</f>
        <v>2</v>
      </c>
      <c r="AL1335" s="20" t="s">
        <v>701</v>
      </c>
      <c r="AM1335" s="20">
        <f>$AJ1335*VLOOKUP($AL1335,Sheet2!$C$1:$D$66,2,FALSE)</f>
        <v>27705.333333333328</v>
      </c>
    </row>
    <row r="1336" spans="1:39" x14ac:dyDescent="0.25">
      <c r="A1336" s="1">
        <v>42556</v>
      </c>
      <c r="B1336" s="2">
        <v>19102</v>
      </c>
      <c r="C1336" s="3">
        <v>0</v>
      </c>
      <c r="D1336" s="4">
        <v>1</v>
      </c>
      <c r="E1336" s="5" t="s">
        <v>65</v>
      </c>
      <c r="F1336" s="6">
        <v>5559.08</v>
      </c>
      <c r="G1336" s="7" t="s">
        <v>22</v>
      </c>
      <c r="H1336" s="8" t="s">
        <v>23</v>
      </c>
      <c r="I1336" s="9">
        <v>750</v>
      </c>
      <c r="J1336" s="6">
        <v>0</v>
      </c>
      <c r="K1336" s="6">
        <v>1200</v>
      </c>
      <c r="L1336" s="6">
        <v>15000</v>
      </c>
      <c r="M1336" s="6">
        <v>16200</v>
      </c>
      <c r="N1336" s="10" t="s">
        <v>86</v>
      </c>
      <c r="O1336" s="10" t="s">
        <v>163</v>
      </c>
      <c r="P1336" s="11" t="s">
        <v>32</v>
      </c>
      <c r="Q1336" s="11" t="s">
        <v>52</v>
      </c>
      <c r="R1336" s="1">
        <v>42370</v>
      </c>
      <c r="S1336" s="1">
        <v>42593</v>
      </c>
      <c r="T1336" s="12" t="s">
        <v>25</v>
      </c>
      <c r="U1336" s="13" t="s">
        <v>375</v>
      </c>
      <c r="V1336" s="13" t="s">
        <v>142</v>
      </c>
      <c r="W1336" t="s">
        <v>210</v>
      </c>
      <c r="X1336" s="16" t="str">
        <f t="shared" si="276"/>
        <v xml:space="preserve">Mindshare (Switzerland) - CHE - Mazda - 2016_Mazda_2_Sondermodelle_Digital_Juni - </v>
      </c>
      <c r="Y1336" s="17" t="s">
        <v>410</v>
      </c>
      <c r="Z1336" s="16" t="str">
        <f t="shared" si="277"/>
        <v>Mindshare (Switzerland)</v>
      </c>
      <c r="AA1336" s="16" t="str">
        <f t="shared" si="278"/>
        <v>Mindshare (Switzerland) - CHE - Mazda</v>
      </c>
      <c r="AB1336" s="16" t="str">
        <f t="shared" si="279"/>
        <v>Xaxis Premium_XAXIS-XP-WB-D</v>
      </c>
      <c r="AC1336" s="16" t="str">
        <f>VLOOKUP($U1336,Sheet3!$A$1:$D$438,3,FALSE)</f>
        <v>13.06.2016</v>
      </c>
      <c r="AD1336" s="16" t="str">
        <f>VLOOKUP($U1336,Sheet3!$A$1:$D$438,4,FALSE)</f>
        <v>26.06.2016</v>
      </c>
      <c r="AE1336" s="20" t="str">
        <f t="shared" si="280"/>
        <v>Xaxis Premium_XAXIS-XP-WB-D_Juni 2016</v>
      </c>
      <c r="AF1336" s="20" t="s">
        <v>415</v>
      </c>
      <c r="AG1336" s="20" t="str">
        <f t="shared" si="281"/>
        <v>Xaxis Premium</v>
      </c>
      <c r="AH1336" s="20" t="s">
        <v>420</v>
      </c>
      <c r="AI1336" s="21">
        <f t="shared" ref="AI1336" si="284">(AJ1336/AK1336)*1000</f>
        <v>20</v>
      </c>
      <c r="AJ1336" s="21">
        <f t="shared" si="283"/>
        <v>15000</v>
      </c>
      <c r="AK1336" s="22">
        <f t="shared" ref="AK1336" si="285">I1336*1000</f>
        <v>750000</v>
      </c>
      <c r="AL1336" s="20" t="s">
        <v>696</v>
      </c>
      <c r="AM1336" s="20">
        <f>$AJ1336*VLOOKUP($AL1336,Sheet2!$C$1:$D$66,2,FALSE)</f>
        <v>7967.8098792773662</v>
      </c>
    </row>
    <row r="1337" spans="1:39" x14ac:dyDescent="0.25">
      <c r="A1337" s="1">
        <v>42556</v>
      </c>
      <c r="B1337" s="2">
        <v>19102</v>
      </c>
      <c r="C1337" s="3">
        <v>0</v>
      </c>
      <c r="D1337" s="4">
        <v>2</v>
      </c>
      <c r="E1337" s="5" t="s">
        <v>69</v>
      </c>
      <c r="F1337" s="6">
        <v>1804.53</v>
      </c>
      <c r="G1337" s="7" t="s">
        <v>22</v>
      </c>
      <c r="H1337" s="8" t="s">
        <v>23</v>
      </c>
      <c r="I1337" s="9">
        <v>300</v>
      </c>
      <c r="J1337" s="6">
        <v>0</v>
      </c>
      <c r="K1337" s="6">
        <v>480</v>
      </c>
      <c r="L1337" s="6">
        <v>6000</v>
      </c>
      <c r="M1337" s="6">
        <v>6480</v>
      </c>
      <c r="N1337" s="10" t="s">
        <v>86</v>
      </c>
      <c r="O1337" s="10" t="s">
        <v>163</v>
      </c>
      <c r="P1337" s="11" t="s">
        <v>32</v>
      </c>
      <c r="Q1337" s="11" t="s">
        <v>52</v>
      </c>
      <c r="R1337" s="1">
        <v>42370</v>
      </c>
      <c r="S1337" s="1">
        <v>42593</v>
      </c>
      <c r="T1337" s="12" t="s">
        <v>25</v>
      </c>
      <c r="U1337" s="13" t="s">
        <v>375</v>
      </c>
      <c r="V1337" s="13" t="s">
        <v>142</v>
      </c>
      <c r="W1337" t="s">
        <v>210</v>
      </c>
      <c r="X1337" s="16" t="str">
        <f t="shared" si="276"/>
        <v xml:space="preserve">Mindshare (Switzerland) - CHE - Mazda - 2016_Mazda_2_Sondermodelle_Digital_Juni - </v>
      </c>
      <c r="Y1337" s="17" t="s">
        <v>410</v>
      </c>
      <c r="Z1337" s="16" t="str">
        <f t="shared" si="277"/>
        <v>Mindshare (Switzerland)</v>
      </c>
      <c r="AA1337" s="16" t="str">
        <f t="shared" si="278"/>
        <v>Mindshare (Switzerland) - CHE - Mazda</v>
      </c>
      <c r="AB1337" s="16" t="str">
        <f t="shared" si="279"/>
        <v>Xaxis Premium_XAXIS-XP-WB-F</v>
      </c>
      <c r="AC1337" s="16" t="str">
        <f>VLOOKUP($U1337,Sheet3!$A$1:$D$438,3,FALSE)</f>
        <v>13.06.2016</v>
      </c>
      <c r="AD1337" s="16" t="str">
        <f>VLOOKUP($U1337,Sheet3!$A$1:$D$438,4,FALSE)</f>
        <v>26.06.2016</v>
      </c>
      <c r="AE1337" s="20" t="str">
        <f t="shared" si="280"/>
        <v>Xaxis Premium_XAXIS-XP-WB-F_Juni 2016</v>
      </c>
      <c r="AF1337" s="20" t="s">
        <v>415</v>
      </c>
      <c r="AG1337" s="20" t="str">
        <f t="shared" si="281"/>
        <v>Xaxis Premium</v>
      </c>
      <c r="AH1337" s="20" t="s">
        <v>420</v>
      </c>
      <c r="AI1337" s="21">
        <f t="shared" ref="AI1337:AI1367" si="286">(AJ1337/AK1337)*1000</f>
        <v>20</v>
      </c>
      <c r="AJ1337" s="21">
        <f t="shared" ref="AJ1337:AJ1367" si="287">L1337</f>
        <v>6000</v>
      </c>
      <c r="AK1337" s="22">
        <f t="shared" ref="AK1337:AK1367" si="288">I1337*1000</f>
        <v>300000</v>
      </c>
      <c r="AL1337" s="20" t="s">
        <v>696</v>
      </c>
      <c r="AM1337" s="20">
        <f>$AJ1337*VLOOKUP($AL1337,Sheet2!$C$1:$D$66,2,FALSE)</f>
        <v>3187.1239517109466</v>
      </c>
    </row>
    <row r="1338" spans="1:39" x14ac:dyDescent="0.25">
      <c r="A1338" s="1">
        <v>42556</v>
      </c>
      <c r="B1338" s="2">
        <v>19102</v>
      </c>
      <c r="C1338" s="3">
        <v>0</v>
      </c>
      <c r="D1338" s="4">
        <v>3</v>
      </c>
      <c r="E1338" s="5" t="s">
        <v>70</v>
      </c>
      <c r="F1338" s="6">
        <v>566.61</v>
      </c>
      <c r="G1338" s="7" t="s">
        <v>22</v>
      </c>
      <c r="H1338" s="8" t="s">
        <v>23</v>
      </c>
      <c r="I1338" s="9">
        <v>100</v>
      </c>
      <c r="J1338" s="6">
        <v>0</v>
      </c>
      <c r="K1338" s="6">
        <v>160</v>
      </c>
      <c r="L1338" s="6">
        <v>2000</v>
      </c>
      <c r="M1338" s="6">
        <v>2160</v>
      </c>
      <c r="N1338" s="10" t="s">
        <v>86</v>
      </c>
      <c r="O1338" s="10" t="s">
        <v>163</v>
      </c>
      <c r="P1338" s="11" t="s">
        <v>32</v>
      </c>
      <c r="Q1338" s="11" t="s">
        <v>52</v>
      </c>
      <c r="R1338" s="1">
        <v>42370</v>
      </c>
      <c r="S1338" s="1">
        <v>42593</v>
      </c>
      <c r="T1338" s="12" t="s">
        <v>25</v>
      </c>
      <c r="U1338" s="13" t="s">
        <v>375</v>
      </c>
      <c r="V1338" s="13" t="s">
        <v>142</v>
      </c>
      <c r="W1338" t="s">
        <v>210</v>
      </c>
      <c r="X1338" s="16" t="str">
        <f t="shared" si="276"/>
        <v xml:space="preserve">Mindshare (Switzerland) - CHE - Mazda - 2016_Mazda_2_Sondermodelle_Digital_Juni - </v>
      </c>
      <c r="Y1338" s="17" t="s">
        <v>410</v>
      </c>
      <c r="Z1338" s="16" t="str">
        <f t="shared" si="277"/>
        <v>Mindshare (Switzerland)</v>
      </c>
      <c r="AA1338" s="16" t="str">
        <f t="shared" si="278"/>
        <v>Mindshare (Switzerland) - CHE - Mazda</v>
      </c>
      <c r="AB1338" s="16" t="str">
        <f t="shared" si="279"/>
        <v>Xaxis Premium_XAXIS-XP-WB-I</v>
      </c>
      <c r="AC1338" s="16" t="str">
        <f>VLOOKUP($U1338,Sheet3!$A$1:$D$438,3,FALSE)</f>
        <v>13.06.2016</v>
      </c>
      <c r="AD1338" s="16" t="str">
        <f>VLOOKUP($U1338,Sheet3!$A$1:$D$438,4,FALSE)</f>
        <v>26.06.2016</v>
      </c>
      <c r="AE1338" s="20" t="str">
        <f t="shared" si="280"/>
        <v>Xaxis Premium_XAXIS-XP-WB-I_Juni 2016</v>
      </c>
      <c r="AF1338" s="20" t="s">
        <v>415</v>
      </c>
      <c r="AG1338" s="20" t="str">
        <f t="shared" si="281"/>
        <v>Xaxis Premium</v>
      </c>
      <c r="AH1338" s="20" t="s">
        <v>420</v>
      </c>
      <c r="AI1338" s="21">
        <f t="shared" si="286"/>
        <v>20</v>
      </c>
      <c r="AJ1338" s="21">
        <f t="shared" si="287"/>
        <v>2000</v>
      </c>
      <c r="AK1338" s="22">
        <f t="shared" si="288"/>
        <v>100000</v>
      </c>
      <c r="AL1338" s="20" t="s">
        <v>696</v>
      </c>
      <c r="AM1338" s="20">
        <f>$AJ1338*VLOOKUP($AL1338,Sheet2!$C$1:$D$66,2,FALSE)</f>
        <v>1062.3746505703155</v>
      </c>
    </row>
    <row r="1339" spans="1:39" x14ac:dyDescent="0.25">
      <c r="A1339" s="1">
        <v>42556</v>
      </c>
      <c r="B1339" s="2">
        <v>19102</v>
      </c>
      <c r="C1339" s="3">
        <v>0</v>
      </c>
      <c r="D1339" s="4">
        <v>4</v>
      </c>
      <c r="E1339" s="5" t="s">
        <v>47</v>
      </c>
      <c r="F1339" s="6">
        <v>0</v>
      </c>
      <c r="G1339" s="7" t="s">
        <v>22</v>
      </c>
      <c r="H1339" s="8" t="s">
        <v>23</v>
      </c>
      <c r="I1339" s="9">
        <v>281.25</v>
      </c>
      <c r="J1339" s="6">
        <v>0</v>
      </c>
      <c r="K1339" s="6">
        <v>720</v>
      </c>
      <c r="L1339" s="6">
        <v>9000</v>
      </c>
      <c r="M1339" s="6">
        <v>9720</v>
      </c>
      <c r="N1339" s="10" t="s">
        <v>86</v>
      </c>
      <c r="O1339" s="10" t="s">
        <v>163</v>
      </c>
      <c r="P1339" s="11" t="s">
        <v>32</v>
      </c>
      <c r="Q1339" s="11" t="s">
        <v>37</v>
      </c>
      <c r="R1339" s="1">
        <v>42370</v>
      </c>
      <c r="S1339" s="1">
        <v>42593</v>
      </c>
      <c r="T1339" s="12" t="s">
        <v>25</v>
      </c>
      <c r="U1339" s="13" t="s">
        <v>375</v>
      </c>
      <c r="V1339" s="13" t="s">
        <v>142</v>
      </c>
      <c r="W1339" t="s">
        <v>210</v>
      </c>
      <c r="X1339" s="16" t="str">
        <f t="shared" si="276"/>
        <v xml:space="preserve">Mindshare (Switzerland) - CHE - Mazda - 2016_Mazda_2_Sondermodelle_Digital_Juni - </v>
      </c>
      <c r="Y1339" s="17" t="s">
        <v>410</v>
      </c>
      <c r="Z1339" s="16" t="str">
        <f t="shared" si="277"/>
        <v>Mindshare (Switzerland)</v>
      </c>
      <c r="AA1339" s="16" t="str">
        <f t="shared" si="278"/>
        <v>Mindshare (Switzerland) - CHE - Mazda</v>
      </c>
      <c r="AB1339" s="16" t="str">
        <f t="shared" si="279"/>
        <v>Xaxis Mobile_XAXIS-XM-RICH-D</v>
      </c>
      <c r="AC1339" s="16" t="str">
        <f>VLOOKUP($U1339,Sheet3!$A$1:$D$438,3,FALSE)</f>
        <v>13.06.2016</v>
      </c>
      <c r="AD1339" s="16" t="str">
        <f>VLOOKUP($U1339,Sheet3!$A$1:$D$438,4,FALSE)</f>
        <v>26.06.2016</v>
      </c>
      <c r="AE1339" s="20" t="str">
        <f t="shared" si="280"/>
        <v>Xaxis Mobile_XAXIS-XM-RICH-D_Juni 2016</v>
      </c>
      <c r="AF1339" s="20" t="s">
        <v>416</v>
      </c>
      <c r="AG1339" s="20" t="str">
        <f t="shared" si="281"/>
        <v>Xaxis Mobile</v>
      </c>
      <c r="AH1339" s="20" t="s">
        <v>420</v>
      </c>
      <c r="AI1339" s="21">
        <f t="shared" si="286"/>
        <v>32</v>
      </c>
      <c r="AJ1339" s="21">
        <f t="shared" si="287"/>
        <v>9000</v>
      </c>
      <c r="AK1339" s="22">
        <f t="shared" si="288"/>
        <v>281250</v>
      </c>
      <c r="AL1339" s="20" t="s">
        <v>703</v>
      </c>
      <c r="AM1339" s="20">
        <f>$AJ1339*VLOOKUP($AL1339,Sheet2!$C$1:$D$66,2,FALSE)</f>
        <v>6120</v>
      </c>
    </row>
    <row r="1340" spans="1:39" x14ac:dyDescent="0.25">
      <c r="A1340" s="1">
        <v>42556</v>
      </c>
      <c r="B1340" s="2">
        <v>19102</v>
      </c>
      <c r="C1340" s="3">
        <v>0</v>
      </c>
      <c r="D1340" s="4">
        <v>5</v>
      </c>
      <c r="E1340" s="5" t="s">
        <v>49</v>
      </c>
      <c r="F1340" s="6">
        <v>0</v>
      </c>
      <c r="G1340" s="7" t="s">
        <v>22</v>
      </c>
      <c r="H1340" s="8" t="s">
        <v>23</v>
      </c>
      <c r="I1340" s="9">
        <v>125</v>
      </c>
      <c r="J1340" s="6">
        <v>0</v>
      </c>
      <c r="K1340" s="6">
        <v>320</v>
      </c>
      <c r="L1340" s="6">
        <v>4000</v>
      </c>
      <c r="M1340" s="6">
        <v>4320</v>
      </c>
      <c r="N1340" s="10" t="s">
        <v>86</v>
      </c>
      <c r="O1340" s="10" t="s">
        <v>163</v>
      </c>
      <c r="P1340" s="11" t="s">
        <v>32</v>
      </c>
      <c r="Q1340" s="11" t="s">
        <v>37</v>
      </c>
      <c r="R1340" s="1">
        <v>42370</v>
      </c>
      <c r="S1340" s="1">
        <v>42593</v>
      </c>
      <c r="T1340" s="12" t="s">
        <v>25</v>
      </c>
      <c r="U1340" s="13" t="s">
        <v>375</v>
      </c>
      <c r="V1340" s="13" t="s">
        <v>142</v>
      </c>
      <c r="W1340" t="s">
        <v>210</v>
      </c>
      <c r="X1340" s="16" t="str">
        <f t="shared" si="276"/>
        <v xml:space="preserve">Mindshare (Switzerland) - CHE - Mazda - 2016_Mazda_2_Sondermodelle_Digital_Juni - </v>
      </c>
      <c r="Y1340" s="17" t="s">
        <v>410</v>
      </c>
      <c r="Z1340" s="16" t="str">
        <f t="shared" si="277"/>
        <v>Mindshare (Switzerland)</v>
      </c>
      <c r="AA1340" s="16" t="str">
        <f t="shared" si="278"/>
        <v>Mindshare (Switzerland) - CHE - Mazda</v>
      </c>
      <c r="AB1340" s="16" t="str">
        <f t="shared" si="279"/>
        <v>Xaxis Mobile_XAXIS-XM-RICH-F</v>
      </c>
      <c r="AC1340" s="16" t="str">
        <f>VLOOKUP($U1340,Sheet3!$A$1:$D$438,3,FALSE)</f>
        <v>13.06.2016</v>
      </c>
      <c r="AD1340" s="16" t="str">
        <f>VLOOKUP($U1340,Sheet3!$A$1:$D$438,4,FALSE)</f>
        <v>26.06.2016</v>
      </c>
      <c r="AE1340" s="20" t="str">
        <f t="shared" si="280"/>
        <v>Xaxis Mobile_XAXIS-XM-RICH-F_Juni 2016</v>
      </c>
      <c r="AF1340" s="20" t="s">
        <v>416</v>
      </c>
      <c r="AG1340" s="20" t="str">
        <f t="shared" si="281"/>
        <v>Xaxis Mobile</v>
      </c>
      <c r="AH1340" s="20" t="s">
        <v>420</v>
      </c>
      <c r="AI1340" s="21">
        <f t="shared" si="286"/>
        <v>32</v>
      </c>
      <c r="AJ1340" s="21">
        <f t="shared" si="287"/>
        <v>4000</v>
      </c>
      <c r="AK1340" s="22">
        <f t="shared" si="288"/>
        <v>125000</v>
      </c>
      <c r="AL1340" s="20" t="s">
        <v>703</v>
      </c>
      <c r="AM1340" s="20">
        <f>$AJ1340*VLOOKUP($AL1340,Sheet2!$C$1:$D$66,2,FALSE)</f>
        <v>2720</v>
      </c>
    </row>
    <row r="1341" spans="1:39" x14ac:dyDescent="0.25">
      <c r="A1341" s="1">
        <v>42556</v>
      </c>
      <c r="B1341" s="2">
        <v>19102</v>
      </c>
      <c r="C1341" s="3">
        <v>0</v>
      </c>
      <c r="D1341" s="4">
        <v>6</v>
      </c>
      <c r="E1341" s="5" t="s">
        <v>122</v>
      </c>
      <c r="F1341" s="6">
        <v>0</v>
      </c>
      <c r="G1341" s="7" t="s">
        <v>22</v>
      </c>
      <c r="H1341" s="8" t="s">
        <v>23</v>
      </c>
      <c r="I1341" s="9">
        <v>31.25</v>
      </c>
      <c r="J1341" s="6">
        <v>0</v>
      </c>
      <c r="K1341" s="6">
        <v>80</v>
      </c>
      <c r="L1341" s="6">
        <v>1000</v>
      </c>
      <c r="M1341" s="6">
        <v>1080</v>
      </c>
      <c r="N1341" s="10" t="s">
        <v>86</v>
      </c>
      <c r="O1341" s="10" t="s">
        <v>163</v>
      </c>
      <c r="P1341" s="11" t="s">
        <v>32</v>
      </c>
      <c r="Q1341" s="11" t="s">
        <v>37</v>
      </c>
      <c r="R1341" s="1">
        <v>42370</v>
      </c>
      <c r="S1341" s="1">
        <v>42593</v>
      </c>
      <c r="T1341" s="12" t="s">
        <v>25</v>
      </c>
      <c r="U1341" s="13" t="s">
        <v>375</v>
      </c>
      <c r="V1341" s="13" t="s">
        <v>142</v>
      </c>
      <c r="W1341" t="s">
        <v>210</v>
      </c>
      <c r="X1341" s="16" t="str">
        <f t="shared" si="276"/>
        <v xml:space="preserve">Mindshare (Switzerland) - CHE - Mazda - 2016_Mazda_2_Sondermodelle_Digital_Juni - </v>
      </c>
      <c r="Y1341" s="17" t="s">
        <v>410</v>
      </c>
      <c r="Z1341" s="16" t="str">
        <f t="shared" si="277"/>
        <v>Mindshare (Switzerland)</v>
      </c>
      <c r="AA1341" s="16" t="str">
        <f t="shared" si="278"/>
        <v>Mindshare (Switzerland) - CHE - Mazda</v>
      </c>
      <c r="AB1341" s="16" t="str">
        <f t="shared" si="279"/>
        <v>Xaxis Mobile_XAXIS-XM-RICH-I</v>
      </c>
      <c r="AC1341" s="16" t="str">
        <f>VLOOKUP($U1341,Sheet3!$A$1:$D$438,3,FALSE)</f>
        <v>13.06.2016</v>
      </c>
      <c r="AD1341" s="16" t="str">
        <f>VLOOKUP($U1341,Sheet3!$A$1:$D$438,4,FALSE)</f>
        <v>26.06.2016</v>
      </c>
      <c r="AE1341" s="20" t="str">
        <f t="shared" si="280"/>
        <v>Xaxis Mobile_XAXIS-XM-RICH-I_Juni 2016</v>
      </c>
      <c r="AF1341" s="20" t="s">
        <v>416</v>
      </c>
      <c r="AG1341" s="20" t="str">
        <f t="shared" si="281"/>
        <v>Xaxis Mobile</v>
      </c>
      <c r="AH1341" s="20" t="s">
        <v>420</v>
      </c>
      <c r="AI1341" s="21">
        <f t="shared" si="286"/>
        <v>32</v>
      </c>
      <c r="AJ1341" s="21">
        <f t="shared" si="287"/>
        <v>1000</v>
      </c>
      <c r="AK1341" s="22">
        <f t="shared" si="288"/>
        <v>31250</v>
      </c>
      <c r="AL1341" s="20" t="s">
        <v>703</v>
      </c>
      <c r="AM1341" s="20">
        <f>$AJ1341*VLOOKUP($AL1341,Sheet2!$C$1:$D$66,2,FALSE)</f>
        <v>680</v>
      </c>
    </row>
    <row r="1342" spans="1:39" x14ac:dyDescent="0.25">
      <c r="A1342" s="1">
        <v>42556</v>
      </c>
      <c r="B1342" s="2">
        <v>19103</v>
      </c>
      <c r="C1342" s="3">
        <v>0</v>
      </c>
      <c r="D1342" s="4">
        <v>7</v>
      </c>
      <c r="E1342" s="5" t="s">
        <v>59</v>
      </c>
      <c r="F1342" s="6">
        <v>25.4</v>
      </c>
      <c r="G1342" s="7" t="s">
        <v>22</v>
      </c>
      <c r="H1342" s="8" t="s">
        <v>23</v>
      </c>
      <c r="I1342" s="9">
        <v>4.3920000000000003</v>
      </c>
      <c r="J1342" s="6">
        <v>0</v>
      </c>
      <c r="K1342" s="6">
        <v>6.7</v>
      </c>
      <c r="L1342" s="6">
        <v>83.45</v>
      </c>
      <c r="M1342" s="6">
        <v>90.15</v>
      </c>
      <c r="N1342" s="10" t="s">
        <v>80</v>
      </c>
      <c r="O1342" s="10" t="s">
        <v>163</v>
      </c>
      <c r="P1342" s="11" t="s">
        <v>32</v>
      </c>
      <c r="Q1342" s="11" t="s">
        <v>52</v>
      </c>
      <c r="R1342" s="1">
        <v>42370</v>
      </c>
      <c r="S1342" s="1">
        <v>42593</v>
      </c>
      <c r="T1342" s="12" t="s">
        <v>25</v>
      </c>
      <c r="U1342" s="13" t="s">
        <v>391</v>
      </c>
      <c r="V1342" s="13" t="s">
        <v>142</v>
      </c>
      <c r="W1342" t="s">
        <v>213</v>
      </c>
      <c r="X1342" s="16" t="str">
        <f t="shared" si="276"/>
        <v xml:space="preserve">Mindshare (Switzerland) - CHE - VOLVO - 2016_XC_90_Twin_Engine - </v>
      </c>
      <c r="Y1342" s="17" t="s">
        <v>410</v>
      </c>
      <c r="Z1342" s="16" t="str">
        <f t="shared" si="277"/>
        <v>Mindshare (Switzerland)</v>
      </c>
      <c r="AA1342" s="16" t="str">
        <f t="shared" si="278"/>
        <v>Mindshare (Switzerland) - CHE - VOLVO</v>
      </c>
      <c r="AB1342" s="16" t="str">
        <f t="shared" si="279"/>
        <v>Xaxis Premium_XAXIS-XP-HP-F</v>
      </c>
      <c r="AC1342" s="16" t="str">
        <f>VLOOKUP($U1342,Sheet3!$A$1:$D$438,3,FALSE)</f>
        <v>20.04.2016</v>
      </c>
      <c r="AD1342" s="16" t="str">
        <f>VLOOKUP($U1342,Sheet3!$A$1:$D$438,4,FALSE)</f>
        <v>05.06.2016</v>
      </c>
      <c r="AE1342" s="20" t="str">
        <f t="shared" si="280"/>
        <v>Xaxis Premium_XAXIS-XP-HP-F_Juni 2016</v>
      </c>
      <c r="AF1342" s="20" t="s">
        <v>415</v>
      </c>
      <c r="AG1342" s="20" t="str">
        <f t="shared" si="281"/>
        <v>Xaxis Premium</v>
      </c>
      <c r="AH1342" s="20" t="s">
        <v>420</v>
      </c>
      <c r="AI1342" s="21">
        <f t="shared" si="286"/>
        <v>19.000455373406194</v>
      </c>
      <c r="AJ1342" s="21">
        <f t="shared" si="287"/>
        <v>83.45</v>
      </c>
      <c r="AK1342" s="22">
        <f t="shared" si="288"/>
        <v>4392</v>
      </c>
      <c r="AL1342" s="20" t="s">
        <v>695</v>
      </c>
      <c r="AM1342" s="20">
        <f>$AJ1342*VLOOKUP($AL1342,Sheet2!$C$1:$D$66,2,FALSE)</f>
        <v>42.66070396567924</v>
      </c>
    </row>
    <row r="1343" spans="1:39" x14ac:dyDescent="0.25">
      <c r="A1343" s="1">
        <v>42556</v>
      </c>
      <c r="B1343" s="2">
        <v>19103</v>
      </c>
      <c r="C1343" s="3">
        <v>0</v>
      </c>
      <c r="D1343" s="4">
        <v>8</v>
      </c>
      <c r="E1343" s="5" t="s">
        <v>60</v>
      </c>
      <c r="F1343" s="6">
        <v>0.89</v>
      </c>
      <c r="G1343" s="7" t="s">
        <v>22</v>
      </c>
      <c r="H1343" s="8" t="s">
        <v>23</v>
      </c>
      <c r="I1343" s="9">
        <v>0.13200000000000001</v>
      </c>
      <c r="J1343" s="6">
        <v>0</v>
      </c>
      <c r="K1343" s="6">
        <v>0.2</v>
      </c>
      <c r="L1343" s="6">
        <v>2.5</v>
      </c>
      <c r="M1343" s="6">
        <v>2.7</v>
      </c>
      <c r="N1343" s="10" t="s">
        <v>80</v>
      </c>
      <c r="O1343" s="10" t="s">
        <v>163</v>
      </c>
      <c r="P1343" s="11" t="s">
        <v>32</v>
      </c>
      <c r="Q1343" s="11" t="s">
        <v>52</v>
      </c>
      <c r="R1343" s="1">
        <v>42370</v>
      </c>
      <c r="S1343" s="1">
        <v>42593</v>
      </c>
      <c r="T1343" s="12" t="s">
        <v>25</v>
      </c>
      <c r="U1343" s="13" t="s">
        <v>391</v>
      </c>
      <c r="V1343" s="13" t="s">
        <v>142</v>
      </c>
      <c r="W1343" t="s">
        <v>213</v>
      </c>
      <c r="X1343" s="16" t="str">
        <f t="shared" si="276"/>
        <v xml:space="preserve">Mindshare (Switzerland) - CHE - VOLVO - 2016_XC_90_Twin_Engine - </v>
      </c>
      <c r="Y1343" s="17" t="s">
        <v>410</v>
      </c>
      <c r="Z1343" s="16" t="str">
        <f t="shared" si="277"/>
        <v>Mindshare (Switzerland)</v>
      </c>
      <c r="AA1343" s="16" t="str">
        <f t="shared" si="278"/>
        <v>Mindshare (Switzerland) - CHE - VOLVO</v>
      </c>
      <c r="AB1343" s="16" t="str">
        <f t="shared" si="279"/>
        <v>Xaxis Premium_XAXIS-XP-HP-I</v>
      </c>
      <c r="AC1343" s="16" t="str">
        <f>VLOOKUP($U1343,Sheet3!$A$1:$D$438,3,FALSE)</f>
        <v>20.04.2016</v>
      </c>
      <c r="AD1343" s="16" t="str">
        <f>VLOOKUP($U1343,Sheet3!$A$1:$D$438,4,FALSE)</f>
        <v>05.06.2016</v>
      </c>
      <c r="AE1343" s="20" t="str">
        <f t="shared" si="280"/>
        <v>Xaxis Premium_XAXIS-XP-HP-I_Juni 2016</v>
      </c>
      <c r="AF1343" s="20" t="s">
        <v>415</v>
      </c>
      <c r="AG1343" s="20" t="str">
        <f t="shared" si="281"/>
        <v>Xaxis Premium</v>
      </c>
      <c r="AH1343" s="20" t="s">
        <v>420</v>
      </c>
      <c r="AI1343" s="21">
        <f t="shared" si="286"/>
        <v>18.939393939393941</v>
      </c>
      <c r="AJ1343" s="21">
        <f t="shared" si="287"/>
        <v>2.5</v>
      </c>
      <c r="AK1343" s="22">
        <f t="shared" si="288"/>
        <v>132</v>
      </c>
      <c r="AL1343" s="20" t="s">
        <v>695</v>
      </c>
      <c r="AM1343" s="20">
        <f>$AJ1343*VLOOKUP($AL1343,Sheet2!$C$1:$D$66,2,FALSE)</f>
        <v>1.2780318743462924</v>
      </c>
    </row>
    <row r="1344" spans="1:39" x14ac:dyDescent="0.25">
      <c r="A1344" s="1">
        <v>42556</v>
      </c>
      <c r="B1344" s="2">
        <v>19103</v>
      </c>
      <c r="C1344" s="3">
        <v>0</v>
      </c>
      <c r="D1344" s="4">
        <v>6</v>
      </c>
      <c r="E1344" s="5" t="s">
        <v>69</v>
      </c>
      <c r="F1344" s="6">
        <v>159.59</v>
      </c>
      <c r="G1344" s="7" t="s">
        <v>22</v>
      </c>
      <c r="H1344" s="8" t="s">
        <v>23</v>
      </c>
      <c r="I1344" s="9">
        <v>26.532</v>
      </c>
      <c r="J1344" s="6">
        <v>0</v>
      </c>
      <c r="K1344" s="6">
        <v>50.95</v>
      </c>
      <c r="L1344" s="6">
        <v>636.75</v>
      </c>
      <c r="M1344" s="6">
        <v>687.7</v>
      </c>
      <c r="N1344" s="10" t="s">
        <v>80</v>
      </c>
      <c r="O1344" s="10" t="s">
        <v>163</v>
      </c>
      <c r="P1344" s="11" t="s">
        <v>32</v>
      </c>
      <c r="Q1344" s="11" t="s">
        <v>52</v>
      </c>
      <c r="R1344" s="1">
        <v>42370</v>
      </c>
      <c r="S1344" s="1">
        <v>42593</v>
      </c>
      <c r="T1344" s="12" t="s">
        <v>25</v>
      </c>
      <c r="U1344" s="13" t="s">
        <v>391</v>
      </c>
      <c r="V1344" s="13" t="s">
        <v>142</v>
      </c>
      <c r="W1344" t="s">
        <v>213</v>
      </c>
      <c r="X1344" s="16" t="str">
        <f t="shared" si="276"/>
        <v xml:space="preserve">Mindshare (Switzerland) - CHE - VOLVO - 2016_XC_90_Twin_Engine - </v>
      </c>
      <c r="Y1344" s="17" t="s">
        <v>410</v>
      </c>
      <c r="Z1344" s="16" t="str">
        <f t="shared" si="277"/>
        <v>Mindshare (Switzerland)</v>
      </c>
      <c r="AA1344" s="16" t="str">
        <f t="shared" si="278"/>
        <v>Mindshare (Switzerland) - CHE - VOLVO</v>
      </c>
      <c r="AB1344" s="16" t="str">
        <f t="shared" si="279"/>
        <v>Xaxis Premium_XAXIS-XP-WB-F</v>
      </c>
      <c r="AC1344" s="16" t="str">
        <f>VLOOKUP($U1344,Sheet3!$A$1:$D$438,3,FALSE)</f>
        <v>20.04.2016</v>
      </c>
      <c r="AD1344" s="16" t="str">
        <f>VLOOKUP($U1344,Sheet3!$A$1:$D$438,4,FALSE)</f>
        <v>05.06.2016</v>
      </c>
      <c r="AE1344" s="20" t="str">
        <f t="shared" si="280"/>
        <v>Xaxis Premium_XAXIS-XP-WB-F_Juni 2016</v>
      </c>
      <c r="AF1344" s="20" t="s">
        <v>415</v>
      </c>
      <c r="AG1344" s="20" t="str">
        <f t="shared" si="281"/>
        <v>Xaxis Premium</v>
      </c>
      <c r="AH1344" s="20" t="s">
        <v>420</v>
      </c>
      <c r="AI1344" s="21">
        <f t="shared" si="286"/>
        <v>23.999321573948439</v>
      </c>
      <c r="AJ1344" s="21">
        <f t="shared" si="287"/>
        <v>636.75</v>
      </c>
      <c r="AK1344" s="22">
        <f t="shared" si="288"/>
        <v>26532</v>
      </c>
      <c r="AL1344" s="20" t="s">
        <v>696</v>
      </c>
      <c r="AM1344" s="20">
        <f>$AJ1344*VLOOKUP($AL1344,Sheet2!$C$1:$D$66,2,FALSE)</f>
        <v>338.23352937532422</v>
      </c>
    </row>
    <row r="1345" spans="1:39" x14ac:dyDescent="0.25">
      <c r="A1345" s="1">
        <v>42556</v>
      </c>
      <c r="B1345" s="2">
        <v>19103</v>
      </c>
      <c r="C1345" s="3">
        <v>0</v>
      </c>
      <c r="D1345" s="4">
        <v>1</v>
      </c>
      <c r="E1345" s="5" t="s">
        <v>47</v>
      </c>
      <c r="F1345" s="6">
        <v>0</v>
      </c>
      <c r="G1345" s="7" t="s">
        <v>22</v>
      </c>
      <c r="H1345" s="8" t="s">
        <v>23</v>
      </c>
      <c r="I1345" s="9">
        <v>45.311</v>
      </c>
      <c r="J1345" s="6">
        <v>0</v>
      </c>
      <c r="K1345" s="6">
        <v>130.5</v>
      </c>
      <c r="L1345" s="6">
        <v>1631.2</v>
      </c>
      <c r="M1345" s="6">
        <v>1761.7</v>
      </c>
      <c r="N1345" s="10" t="s">
        <v>80</v>
      </c>
      <c r="O1345" s="10" t="s">
        <v>163</v>
      </c>
      <c r="P1345" s="11" t="s">
        <v>32</v>
      </c>
      <c r="Q1345" s="11" t="s">
        <v>37</v>
      </c>
      <c r="R1345" s="1">
        <v>42370</v>
      </c>
      <c r="S1345" s="1">
        <v>42593</v>
      </c>
      <c r="T1345" s="12" t="s">
        <v>25</v>
      </c>
      <c r="U1345" s="13" t="s">
        <v>391</v>
      </c>
      <c r="V1345" s="13" t="s">
        <v>142</v>
      </c>
      <c r="W1345" t="s">
        <v>213</v>
      </c>
      <c r="X1345" s="16" t="str">
        <f t="shared" si="276"/>
        <v xml:space="preserve">Mindshare (Switzerland) - CHE - VOLVO - 2016_XC_90_Twin_Engine - </v>
      </c>
      <c r="Y1345" s="17" t="s">
        <v>410</v>
      </c>
      <c r="Z1345" s="16" t="str">
        <f t="shared" si="277"/>
        <v>Mindshare (Switzerland)</v>
      </c>
      <c r="AA1345" s="16" t="str">
        <f t="shared" si="278"/>
        <v>Mindshare (Switzerland) - CHE - VOLVO</v>
      </c>
      <c r="AB1345" s="16" t="str">
        <f t="shared" si="279"/>
        <v>Xaxis Mobile_XAXIS-XM-RICH-D</v>
      </c>
      <c r="AC1345" s="16" t="str">
        <f>VLOOKUP($U1345,Sheet3!$A$1:$D$438,3,FALSE)</f>
        <v>20.04.2016</v>
      </c>
      <c r="AD1345" s="16" t="str">
        <f>VLOOKUP($U1345,Sheet3!$A$1:$D$438,4,FALSE)</f>
        <v>05.06.2016</v>
      </c>
      <c r="AE1345" s="20" t="str">
        <f t="shared" si="280"/>
        <v>Xaxis Mobile_XAXIS-XM-RICH-D_Juni 2016</v>
      </c>
      <c r="AF1345" s="20" t="s">
        <v>416</v>
      </c>
      <c r="AG1345" s="20" t="str">
        <f t="shared" si="281"/>
        <v>Xaxis Mobile</v>
      </c>
      <c r="AH1345" s="20" t="s">
        <v>420</v>
      </c>
      <c r="AI1345" s="21">
        <f t="shared" si="286"/>
        <v>36.000088278784403</v>
      </c>
      <c r="AJ1345" s="21">
        <f t="shared" si="287"/>
        <v>1631.2</v>
      </c>
      <c r="AK1345" s="22">
        <f t="shared" si="288"/>
        <v>45311</v>
      </c>
      <c r="AL1345" s="20" t="s">
        <v>703</v>
      </c>
      <c r="AM1345" s="20">
        <f>$AJ1345*VLOOKUP($AL1345,Sheet2!$C$1:$D$66,2,FALSE)</f>
        <v>1109.2160000000001</v>
      </c>
    </row>
    <row r="1346" spans="1:39" x14ac:dyDescent="0.25">
      <c r="A1346" s="1">
        <v>42556</v>
      </c>
      <c r="B1346" s="2">
        <v>19103</v>
      </c>
      <c r="C1346" s="3">
        <v>0</v>
      </c>
      <c r="D1346" s="4">
        <v>2</v>
      </c>
      <c r="E1346" s="5" t="s">
        <v>122</v>
      </c>
      <c r="F1346" s="6">
        <v>0</v>
      </c>
      <c r="G1346" s="7" t="s">
        <v>22</v>
      </c>
      <c r="H1346" s="8" t="s">
        <v>23</v>
      </c>
      <c r="I1346" s="9">
        <v>2.6629999999999998</v>
      </c>
      <c r="J1346" s="6">
        <v>0</v>
      </c>
      <c r="K1346" s="6">
        <v>7.65</v>
      </c>
      <c r="L1346" s="6">
        <v>95.85</v>
      </c>
      <c r="M1346" s="6">
        <v>103.5</v>
      </c>
      <c r="N1346" s="10" t="s">
        <v>80</v>
      </c>
      <c r="O1346" s="10" t="s">
        <v>163</v>
      </c>
      <c r="P1346" s="11" t="s">
        <v>32</v>
      </c>
      <c r="Q1346" s="11" t="s">
        <v>37</v>
      </c>
      <c r="R1346" s="1">
        <v>42370</v>
      </c>
      <c r="S1346" s="1">
        <v>42593</v>
      </c>
      <c r="T1346" s="12" t="s">
        <v>25</v>
      </c>
      <c r="U1346" s="13" t="s">
        <v>391</v>
      </c>
      <c r="V1346" s="13" t="s">
        <v>142</v>
      </c>
      <c r="W1346" t="s">
        <v>213</v>
      </c>
      <c r="X1346" s="16" t="str">
        <f t="shared" si="276"/>
        <v xml:space="preserve">Mindshare (Switzerland) - CHE - VOLVO - 2016_XC_90_Twin_Engine - </v>
      </c>
      <c r="Y1346" s="17" t="s">
        <v>410</v>
      </c>
      <c r="Z1346" s="16" t="str">
        <f t="shared" si="277"/>
        <v>Mindshare (Switzerland)</v>
      </c>
      <c r="AA1346" s="16" t="str">
        <f t="shared" si="278"/>
        <v>Mindshare (Switzerland) - CHE - VOLVO</v>
      </c>
      <c r="AB1346" s="16" t="str">
        <f t="shared" si="279"/>
        <v>Xaxis Mobile_XAXIS-XM-RICH-I</v>
      </c>
      <c r="AC1346" s="16" t="str">
        <f>VLOOKUP($U1346,Sheet3!$A$1:$D$438,3,FALSE)</f>
        <v>20.04.2016</v>
      </c>
      <c r="AD1346" s="16" t="str">
        <f>VLOOKUP($U1346,Sheet3!$A$1:$D$438,4,FALSE)</f>
        <v>05.06.2016</v>
      </c>
      <c r="AE1346" s="20" t="str">
        <f t="shared" si="280"/>
        <v>Xaxis Mobile_XAXIS-XM-RICH-I_Juni 2016</v>
      </c>
      <c r="AF1346" s="20" t="s">
        <v>416</v>
      </c>
      <c r="AG1346" s="20" t="str">
        <f t="shared" si="281"/>
        <v>Xaxis Mobile</v>
      </c>
      <c r="AH1346" s="20" t="s">
        <v>420</v>
      </c>
      <c r="AI1346" s="21">
        <f t="shared" si="286"/>
        <v>35.993240705970706</v>
      </c>
      <c r="AJ1346" s="21">
        <f t="shared" si="287"/>
        <v>95.85</v>
      </c>
      <c r="AK1346" s="22">
        <f t="shared" si="288"/>
        <v>2663</v>
      </c>
      <c r="AL1346" s="20" t="s">
        <v>703</v>
      </c>
      <c r="AM1346" s="20">
        <f>$AJ1346*VLOOKUP($AL1346,Sheet2!$C$1:$D$66,2,FALSE)</f>
        <v>65.177999999999997</v>
      </c>
    </row>
    <row r="1347" spans="1:39" x14ac:dyDescent="0.25">
      <c r="A1347" s="1">
        <v>42556</v>
      </c>
      <c r="B1347" s="2">
        <v>19103</v>
      </c>
      <c r="C1347" s="3">
        <v>0</v>
      </c>
      <c r="D1347" s="4">
        <v>3</v>
      </c>
      <c r="E1347" s="5" t="s">
        <v>72</v>
      </c>
      <c r="F1347" s="6">
        <v>1058.24</v>
      </c>
      <c r="G1347" s="7" t="s">
        <v>22</v>
      </c>
      <c r="H1347" s="8" t="s">
        <v>23</v>
      </c>
      <c r="I1347" s="9">
        <v>62.598999999999997</v>
      </c>
      <c r="J1347" s="6">
        <v>0</v>
      </c>
      <c r="K1347" s="6">
        <v>145.25</v>
      </c>
      <c r="L1347" s="6">
        <v>1815.35</v>
      </c>
      <c r="M1347" s="6">
        <v>1960.6</v>
      </c>
      <c r="N1347" s="10" t="s">
        <v>80</v>
      </c>
      <c r="O1347" s="10" t="s">
        <v>163</v>
      </c>
      <c r="P1347" s="11" t="s">
        <v>32</v>
      </c>
      <c r="Q1347" s="11" t="s">
        <v>73</v>
      </c>
      <c r="R1347" s="1">
        <v>42370</v>
      </c>
      <c r="S1347" s="1">
        <v>42593</v>
      </c>
      <c r="T1347" s="12" t="s">
        <v>25</v>
      </c>
      <c r="U1347" s="13" t="s">
        <v>391</v>
      </c>
      <c r="V1347" s="13" t="s">
        <v>142</v>
      </c>
      <c r="W1347" t="s">
        <v>213</v>
      </c>
      <c r="X1347" s="16" t="str">
        <f t="shared" si="276"/>
        <v xml:space="preserve">Mindshare (Switzerland) - CHE - VOLVO - 2016_XC_90_Twin_Engine - </v>
      </c>
      <c r="Y1347" s="17" t="s">
        <v>410</v>
      </c>
      <c r="Z1347" s="16" t="str">
        <f t="shared" si="277"/>
        <v>Mindshare (Switzerland)</v>
      </c>
      <c r="AA1347" s="16" t="str">
        <f t="shared" si="278"/>
        <v>Mindshare (Switzerland) - CHE - VOLVO</v>
      </c>
      <c r="AB1347" s="16" t="str">
        <f t="shared" si="279"/>
        <v>Xaxis TV_XAXIS-XT-ROLLS-D</v>
      </c>
      <c r="AC1347" s="16" t="str">
        <f>VLOOKUP($U1347,Sheet3!$A$1:$D$438,3,FALSE)</f>
        <v>20.04.2016</v>
      </c>
      <c r="AD1347" s="16" t="str">
        <f>VLOOKUP($U1347,Sheet3!$A$1:$D$438,4,FALSE)</f>
        <v>05.06.2016</v>
      </c>
      <c r="AE1347" s="20" t="str">
        <f t="shared" si="280"/>
        <v>Xaxis TV_XAXIS-XT-ROLLS-D_Juni 2016</v>
      </c>
      <c r="AF1347" s="20" t="s">
        <v>816</v>
      </c>
      <c r="AG1347" s="20" t="str">
        <f t="shared" si="281"/>
        <v>Xaxis TV</v>
      </c>
      <c r="AH1347" s="20" t="s">
        <v>420</v>
      </c>
      <c r="AI1347" s="21">
        <f t="shared" si="286"/>
        <v>28.99966453138229</v>
      </c>
      <c r="AJ1347" s="21">
        <f t="shared" si="287"/>
        <v>1815.35</v>
      </c>
      <c r="AK1347" s="22">
        <f t="shared" si="288"/>
        <v>62599</v>
      </c>
      <c r="AL1347" s="20" t="s">
        <v>698</v>
      </c>
      <c r="AM1347" s="20">
        <f>$AJ1347*VLOOKUP($AL1347,Sheet2!$C$1:$D$66,2,FALSE)</f>
        <v>998.4425</v>
      </c>
    </row>
    <row r="1348" spans="1:39" x14ac:dyDescent="0.25">
      <c r="A1348" s="1">
        <v>42556</v>
      </c>
      <c r="B1348" s="2">
        <v>19103</v>
      </c>
      <c r="C1348" s="3">
        <v>0</v>
      </c>
      <c r="D1348" s="4">
        <v>4</v>
      </c>
      <c r="E1348" s="5" t="s">
        <v>76</v>
      </c>
      <c r="F1348" s="6">
        <v>43.08</v>
      </c>
      <c r="G1348" s="7" t="s">
        <v>22</v>
      </c>
      <c r="H1348" s="8" t="s">
        <v>23</v>
      </c>
      <c r="I1348" s="9">
        <v>2.6629999999999998</v>
      </c>
      <c r="J1348" s="6">
        <v>0</v>
      </c>
      <c r="K1348" s="6">
        <v>6.2</v>
      </c>
      <c r="L1348" s="6">
        <v>77.25</v>
      </c>
      <c r="M1348" s="6">
        <v>83.45</v>
      </c>
      <c r="N1348" s="10" t="s">
        <v>80</v>
      </c>
      <c r="O1348" s="10" t="s">
        <v>163</v>
      </c>
      <c r="P1348" s="11" t="s">
        <v>32</v>
      </c>
      <c r="Q1348" s="11" t="s">
        <v>73</v>
      </c>
      <c r="R1348" s="1">
        <v>42370</v>
      </c>
      <c r="S1348" s="1">
        <v>42593</v>
      </c>
      <c r="T1348" s="12" t="s">
        <v>25</v>
      </c>
      <c r="U1348" s="13" t="s">
        <v>391</v>
      </c>
      <c r="V1348" s="13" t="s">
        <v>142</v>
      </c>
      <c r="W1348" t="s">
        <v>213</v>
      </c>
      <c r="X1348" s="16" t="str">
        <f t="shared" si="276"/>
        <v xml:space="preserve">Mindshare (Switzerland) - CHE - VOLVO - 2016_XC_90_Twin_Engine - </v>
      </c>
      <c r="Y1348" s="17" t="s">
        <v>410</v>
      </c>
      <c r="Z1348" s="16" t="str">
        <f t="shared" si="277"/>
        <v>Mindshare (Switzerland)</v>
      </c>
      <c r="AA1348" s="16" t="str">
        <f t="shared" si="278"/>
        <v>Mindshare (Switzerland) - CHE - VOLVO</v>
      </c>
      <c r="AB1348" s="16" t="str">
        <f t="shared" si="279"/>
        <v>Xaxis TV_XAXIS-XT-ROLLS-F</v>
      </c>
      <c r="AC1348" s="16" t="str">
        <f>VLOOKUP($U1348,Sheet3!$A$1:$D$438,3,FALSE)</f>
        <v>20.04.2016</v>
      </c>
      <c r="AD1348" s="16" t="str">
        <f>VLOOKUP($U1348,Sheet3!$A$1:$D$438,4,FALSE)</f>
        <v>05.06.2016</v>
      </c>
      <c r="AE1348" s="20" t="str">
        <f t="shared" si="280"/>
        <v>Xaxis TV_XAXIS-XT-ROLLS-F_Juni 2016</v>
      </c>
      <c r="AF1348" s="20" t="s">
        <v>816</v>
      </c>
      <c r="AG1348" s="20" t="str">
        <f t="shared" si="281"/>
        <v>Xaxis TV</v>
      </c>
      <c r="AH1348" s="20" t="s">
        <v>420</v>
      </c>
      <c r="AI1348" s="21">
        <f t="shared" si="286"/>
        <v>29.008636875704095</v>
      </c>
      <c r="AJ1348" s="21">
        <f t="shared" si="287"/>
        <v>77.25</v>
      </c>
      <c r="AK1348" s="22">
        <f t="shared" si="288"/>
        <v>2663</v>
      </c>
      <c r="AL1348" s="20" t="s">
        <v>698</v>
      </c>
      <c r="AM1348" s="20">
        <f>$AJ1348*VLOOKUP($AL1348,Sheet2!$C$1:$D$66,2,FALSE)</f>
        <v>42.487500000000004</v>
      </c>
    </row>
    <row r="1349" spans="1:39" x14ac:dyDescent="0.25">
      <c r="A1349" s="1">
        <v>42556</v>
      </c>
      <c r="B1349" s="2">
        <v>19103</v>
      </c>
      <c r="C1349" s="3">
        <v>0</v>
      </c>
      <c r="D1349" s="4">
        <v>5</v>
      </c>
      <c r="E1349" s="5" t="s">
        <v>77</v>
      </c>
      <c r="F1349" s="6">
        <v>10.48</v>
      </c>
      <c r="G1349" s="7" t="s">
        <v>22</v>
      </c>
      <c r="H1349" s="8" t="s">
        <v>23</v>
      </c>
      <c r="I1349" s="9">
        <v>0.64200000000000002</v>
      </c>
      <c r="J1349" s="6">
        <v>0</v>
      </c>
      <c r="K1349" s="6">
        <v>1.5</v>
      </c>
      <c r="L1349" s="6">
        <v>18.600000000000001</v>
      </c>
      <c r="M1349" s="6">
        <v>20.100000000000001</v>
      </c>
      <c r="N1349" s="10" t="s">
        <v>80</v>
      </c>
      <c r="O1349" s="10" t="s">
        <v>163</v>
      </c>
      <c r="P1349" s="11" t="s">
        <v>32</v>
      </c>
      <c r="Q1349" s="11" t="s">
        <v>73</v>
      </c>
      <c r="R1349" s="1">
        <v>42370</v>
      </c>
      <c r="S1349" s="1">
        <v>42593</v>
      </c>
      <c r="T1349" s="12" t="s">
        <v>25</v>
      </c>
      <c r="U1349" s="13" t="s">
        <v>391</v>
      </c>
      <c r="V1349" s="13" t="s">
        <v>142</v>
      </c>
      <c r="W1349" t="s">
        <v>213</v>
      </c>
      <c r="X1349" s="16" t="str">
        <f t="shared" si="276"/>
        <v xml:space="preserve">Mindshare (Switzerland) - CHE - VOLVO - 2016_XC_90_Twin_Engine - </v>
      </c>
      <c r="Y1349" s="17" t="s">
        <v>410</v>
      </c>
      <c r="Z1349" s="16" t="str">
        <f t="shared" si="277"/>
        <v>Mindshare (Switzerland)</v>
      </c>
      <c r="AA1349" s="16" t="str">
        <f t="shared" si="278"/>
        <v>Mindshare (Switzerland) - CHE - VOLVO</v>
      </c>
      <c r="AB1349" s="16" t="str">
        <f t="shared" si="279"/>
        <v>Xaxis TV_XAXIS-XT-ROLLS-I</v>
      </c>
      <c r="AC1349" s="16" t="str">
        <f>VLOOKUP($U1349,Sheet3!$A$1:$D$438,3,FALSE)</f>
        <v>20.04.2016</v>
      </c>
      <c r="AD1349" s="16" t="str">
        <f>VLOOKUP($U1349,Sheet3!$A$1:$D$438,4,FALSE)</f>
        <v>05.06.2016</v>
      </c>
      <c r="AE1349" s="20" t="str">
        <f t="shared" si="280"/>
        <v>Xaxis TV_XAXIS-XT-ROLLS-I_Juni 2016</v>
      </c>
      <c r="AF1349" s="20" t="s">
        <v>816</v>
      </c>
      <c r="AG1349" s="20" t="str">
        <f t="shared" si="281"/>
        <v>Xaxis TV</v>
      </c>
      <c r="AH1349" s="20" t="s">
        <v>420</v>
      </c>
      <c r="AI1349" s="21">
        <f t="shared" si="286"/>
        <v>28.971962616822434</v>
      </c>
      <c r="AJ1349" s="21">
        <f t="shared" si="287"/>
        <v>18.600000000000001</v>
      </c>
      <c r="AK1349" s="22">
        <f t="shared" si="288"/>
        <v>642</v>
      </c>
      <c r="AL1349" s="20" t="s">
        <v>698</v>
      </c>
      <c r="AM1349" s="20">
        <f>$AJ1349*VLOOKUP($AL1349,Sheet2!$C$1:$D$66,2,FALSE)</f>
        <v>10.230000000000002</v>
      </c>
    </row>
    <row r="1350" spans="1:39" x14ac:dyDescent="0.25">
      <c r="A1350" s="1">
        <v>42556</v>
      </c>
      <c r="B1350" s="2">
        <v>19104</v>
      </c>
      <c r="C1350" s="3">
        <v>0</v>
      </c>
      <c r="D1350" s="4">
        <v>1</v>
      </c>
      <c r="E1350" s="5" t="s">
        <v>65</v>
      </c>
      <c r="F1350" s="6">
        <v>569.57000000000005</v>
      </c>
      <c r="G1350" s="7" t="s">
        <v>22</v>
      </c>
      <c r="H1350" s="8" t="s">
        <v>23</v>
      </c>
      <c r="I1350" s="9">
        <v>76.843000000000004</v>
      </c>
      <c r="J1350" s="6">
        <v>0</v>
      </c>
      <c r="K1350" s="6">
        <v>147.55000000000001</v>
      </c>
      <c r="L1350" s="6">
        <v>1844.2</v>
      </c>
      <c r="M1350" s="6">
        <v>1991.75</v>
      </c>
      <c r="N1350" s="10" t="s">
        <v>67</v>
      </c>
      <c r="O1350" s="10" t="s">
        <v>160</v>
      </c>
      <c r="P1350" s="11" t="s">
        <v>32</v>
      </c>
      <c r="Q1350" s="11" t="s">
        <v>52</v>
      </c>
      <c r="R1350" s="1">
        <v>42370</v>
      </c>
      <c r="S1350" s="1">
        <v>42593</v>
      </c>
      <c r="T1350" s="12" t="s">
        <v>25</v>
      </c>
      <c r="U1350" s="13" t="s">
        <v>365</v>
      </c>
      <c r="V1350" s="13" t="s">
        <v>142</v>
      </c>
      <c r="W1350" t="s">
        <v>168</v>
      </c>
      <c r="X1350" s="16" t="str">
        <f t="shared" si="276"/>
        <v xml:space="preserve">Maxus (Switzerland) - CHE - Fiat Group - 2016_Abarth_595_Launch - </v>
      </c>
      <c r="Y1350" s="17" t="s">
        <v>410</v>
      </c>
      <c r="Z1350" s="16" t="str">
        <f t="shared" si="277"/>
        <v>Maxus (Switzerland)</v>
      </c>
      <c r="AA1350" s="16" t="str">
        <f t="shared" si="278"/>
        <v>Maxus (Switzerland) - CHE - Fiat Group</v>
      </c>
      <c r="AB1350" s="16" t="str">
        <f t="shared" si="279"/>
        <v>Xaxis Premium_XAXIS-XP-WB-D</v>
      </c>
      <c r="AC1350" s="16" t="str">
        <f>VLOOKUP($U1350,Sheet3!$A$1:$D$438,3,FALSE)</f>
        <v>22.06.2016</v>
      </c>
      <c r="AD1350" s="16" t="str">
        <f>VLOOKUP($U1350,Sheet3!$A$1:$D$438,4,FALSE)</f>
        <v>26.07.2016</v>
      </c>
      <c r="AE1350" s="20" t="str">
        <f t="shared" si="280"/>
        <v>Xaxis Premium_XAXIS-XP-WB-D_Juni 2016</v>
      </c>
      <c r="AF1350" s="20" t="s">
        <v>415</v>
      </c>
      <c r="AG1350" s="20" t="str">
        <f t="shared" si="281"/>
        <v>Xaxis Premium</v>
      </c>
      <c r="AH1350" s="20" t="s">
        <v>420</v>
      </c>
      <c r="AI1350" s="21">
        <f t="shared" si="286"/>
        <v>23.999583566492717</v>
      </c>
      <c r="AJ1350" s="21">
        <f t="shared" si="287"/>
        <v>1844.2</v>
      </c>
      <c r="AK1350" s="22">
        <f t="shared" si="288"/>
        <v>76843</v>
      </c>
      <c r="AL1350" s="20" t="s">
        <v>696</v>
      </c>
      <c r="AM1350" s="20">
        <f>$AJ1350*VLOOKUP($AL1350,Sheet2!$C$1:$D$66,2,FALSE)</f>
        <v>979.61566529088805</v>
      </c>
    </row>
    <row r="1351" spans="1:39" x14ac:dyDescent="0.25">
      <c r="A1351" s="1">
        <v>42556</v>
      </c>
      <c r="B1351" s="2">
        <v>19104</v>
      </c>
      <c r="C1351" s="3">
        <v>0</v>
      </c>
      <c r="D1351" s="4">
        <v>2</v>
      </c>
      <c r="E1351" s="5" t="s">
        <v>69</v>
      </c>
      <c r="F1351" s="6">
        <v>13.84</v>
      </c>
      <c r="G1351" s="7" t="s">
        <v>22</v>
      </c>
      <c r="H1351" s="8" t="s">
        <v>23</v>
      </c>
      <c r="I1351" s="9">
        <v>2.3010000000000002</v>
      </c>
      <c r="J1351" s="6">
        <v>0</v>
      </c>
      <c r="K1351" s="6">
        <v>4.4000000000000004</v>
      </c>
      <c r="L1351" s="6">
        <v>55.25</v>
      </c>
      <c r="M1351" s="6">
        <v>59.65</v>
      </c>
      <c r="N1351" s="10" t="s">
        <v>67</v>
      </c>
      <c r="O1351" s="10" t="s">
        <v>160</v>
      </c>
      <c r="P1351" s="11" t="s">
        <v>32</v>
      </c>
      <c r="Q1351" s="11" t="s">
        <v>52</v>
      </c>
      <c r="R1351" s="1">
        <v>42370</v>
      </c>
      <c r="S1351" s="1">
        <v>42593</v>
      </c>
      <c r="T1351" s="12" t="s">
        <v>25</v>
      </c>
      <c r="U1351" s="13" t="s">
        <v>365</v>
      </c>
      <c r="V1351" s="13" t="s">
        <v>142</v>
      </c>
      <c r="W1351" t="s">
        <v>168</v>
      </c>
      <c r="X1351" s="16" t="str">
        <f t="shared" si="276"/>
        <v xml:space="preserve">Maxus (Switzerland) - CHE - Fiat Group - 2016_Abarth_595_Launch - </v>
      </c>
      <c r="Y1351" s="17" t="s">
        <v>410</v>
      </c>
      <c r="Z1351" s="16" t="str">
        <f t="shared" si="277"/>
        <v>Maxus (Switzerland)</v>
      </c>
      <c r="AA1351" s="16" t="str">
        <f t="shared" si="278"/>
        <v>Maxus (Switzerland) - CHE - Fiat Group</v>
      </c>
      <c r="AB1351" s="16" t="str">
        <f t="shared" si="279"/>
        <v>Xaxis Premium_XAXIS-XP-WB-F</v>
      </c>
      <c r="AC1351" s="16" t="str">
        <f>VLOOKUP($U1351,Sheet3!$A$1:$D$438,3,FALSE)</f>
        <v>22.06.2016</v>
      </c>
      <c r="AD1351" s="16" t="str">
        <f>VLOOKUP($U1351,Sheet3!$A$1:$D$438,4,FALSE)</f>
        <v>26.07.2016</v>
      </c>
      <c r="AE1351" s="20" t="str">
        <f t="shared" si="280"/>
        <v>Xaxis Premium_XAXIS-XP-WB-F_Juni 2016</v>
      </c>
      <c r="AF1351" s="20" t="s">
        <v>415</v>
      </c>
      <c r="AG1351" s="20" t="str">
        <f t="shared" si="281"/>
        <v>Xaxis Premium</v>
      </c>
      <c r="AH1351" s="20" t="s">
        <v>420</v>
      </c>
      <c r="AI1351" s="21">
        <f t="shared" si="286"/>
        <v>24.011299435028249</v>
      </c>
      <c r="AJ1351" s="21">
        <f t="shared" si="287"/>
        <v>55.25</v>
      </c>
      <c r="AK1351" s="22">
        <f t="shared" si="288"/>
        <v>2301</v>
      </c>
      <c r="AL1351" s="20" t="s">
        <v>696</v>
      </c>
      <c r="AM1351" s="20">
        <f>$AJ1351*VLOOKUP($AL1351,Sheet2!$C$1:$D$66,2,FALSE)</f>
        <v>29.348099722004967</v>
      </c>
    </row>
    <row r="1352" spans="1:39" x14ac:dyDescent="0.25">
      <c r="A1352" s="1">
        <v>42556</v>
      </c>
      <c r="B1352" s="2">
        <v>19104</v>
      </c>
      <c r="C1352" s="3">
        <v>0</v>
      </c>
      <c r="D1352" s="4">
        <v>3</v>
      </c>
      <c r="E1352" s="5" t="s">
        <v>70</v>
      </c>
      <c r="F1352" s="6">
        <v>43.27</v>
      </c>
      <c r="G1352" s="7" t="s">
        <v>22</v>
      </c>
      <c r="H1352" s="8" t="s">
        <v>23</v>
      </c>
      <c r="I1352" s="9">
        <v>7.6369999999999996</v>
      </c>
      <c r="J1352" s="6">
        <v>0</v>
      </c>
      <c r="K1352" s="6">
        <v>14.65</v>
      </c>
      <c r="L1352" s="6">
        <v>183.3</v>
      </c>
      <c r="M1352" s="6">
        <v>197.95</v>
      </c>
      <c r="N1352" s="10" t="s">
        <v>67</v>
      </c>
      <c r="O1352" s="10" t="s">
        <v>160</v>
      </c>
      <c r="P1352" s="11" t="s">
        <v>32</v>
      </c>
      <c r="Q1352" s="11" t="s">
        <v>52</v>
      </c>
      <c r="R1352" s="1">
        <v>42370</v>
      </c>
      <c r="S1352" s="1">
        <v>42593</v>
      </c>
      <c r="T1352" s="12" t="s">
        <v>25</v>
      </c>
      <c r="U1352" s="13" t="s">
        <v>365</v>
      </c>
      <c r="V1352" s="13" t="s">
        <v>142</v>
      </c>
      <c r="W1352" t="s">
        <v>168</v>
      </c>
      <c r="X1352" s="16" t="str">
        <f t="shared" si="276"/>
        <v xml:space="preserve">Maxus (Switzerland) - CHE - Fiat Group - 2016_Abarth_595_Launch - </v>
      </c>
      <c r="Y1352" s="17" t="s">
        <v>410</v>
      </c>
      <c r="Z1352" s="16" t="str">
        <f t="shared" si="277"/>
        <v>Maxus (Switzerland)</v>
      </c>
      <c r="AA1352" s="16" t="str">
        <f t="shared" si="278"/>
        <v>Maxus (Switzerland) - CHE - Fiat Group</v>
      </c>
      <c r="AB1352" s="16" t="str">
        <f t="shared" si="279"/>
        <v>Xaxis Premium_XAXIS-XP-WB-I</v>
      </c>
      <c r="AC1352" s="16" t="str">
        <f>VLOOKUP($U1352,Sheet3!$A$1:$D$438,3,FALSE)</f>
        <v>22.06.2016</v>
      </c>
      <c r="AD1352" s="16" t="str">
        <f>VLOOKUP($U1352,Sheet3!$A$1:$D$438,4,FALSE)</f>
        <v>26.07.2016</v>
      </c>
      <c r="AE1352" s="20" t="str">
        <f t="shared" si="280"/>
        <v>Xaxis Premium_XAXIS-XP-WB-I_Juni 2016</v>
      </c>
      <c r="AF1352" s="20" t="s">
        <v>415</v>
      </c>
      <c r="AG1352" s="20" t="str">
        <f t="shared" si="281"/>
        <v>Xaxis Premium</v>
      </c>
      <c r="AH1352" s="20" t="s">
        <v>420</v>
      </c>
      <c r="AI1352" s="21">
        <f t="shared" si="286"/>
        <v>24.001571297629962</v>
      </c>
      <c r="AJ1352" s="21">
        <f t="shared" si="287"/>
        <v>183.3</v>
      </c>
      <c r="AK1352" s="22">
        <f t="shared" si="288"/>
        <v>7637</v>
      </c>
      <c r="AL1352" s="20" t="s">
        <v>696</v>
      </c>
      <c r="AM1352" s="20">
        <f>$AJ1352*VLOOKUP($AL1352,Sheet2!$C$1:$D$66,2,FALSE)</f>
        <v>97.366636724769421</v>
      </c>
    </row>
    <row r="1353" spans="1:39" x14ac:dyDescent="0.25">
      <c r="A1353" s="1">
        <v>42556</v>
      </c>
      <c r="B1353" s="2">
        <v>19105</v>
      </c>
      <c r="C1353" s="3">
        <v>0</v>
      </c>
      <c r="D1353" s="4">
        <v>1</v>
      </c>
      <c r="E1353" s="5" t="s">
        <v>72</v>
      </c>
      <c r="F1353" s="6">
        <v>7621.04</v>
      </c>
      <c r="G1353" s="7" t="s">
        <v>22</v>
      </c>
      <c r="H1353" s="8" t="s">
        <v>23</v>
      </c>
      <c r="I1353" s="9">
        <v>450.81599999999997</v>
      </c>
      <c r="J1353" s="6">
        <v>0</v>
      </c>
      <c r="K1353" s="6">
        <v>1045.9000000000001</v>
      </c>
      <c r="L1353" s="6">
        <v>13073.65</v>
      </c>
      <c r="M1353" s="6">
        <v>14119.55</v>
      </c>
      <c r="N1353" s="10" t="s">
        <v>67</v>
      </c>
      <c r="O1353" s="10" t="s">
        <v>160</v>
      </c>
      <c r="P1353" s="11" t="s">
        <v>32</v>
      </c>
      <c r="Q1353" s="11" t="s">
        <v>73</v>
      </c>
      <c r="R1353" s="1">
        <v>42370</v>
      </c>
      <c r="S1353" s="1">
        <v>42593</v>
      </c>
      <c r="T1353" s="12" t="s">
        <v>25</v>
      </c>
      <c r="U1353" s="13" t="s">
        <v>366</v>
      </c>
      <c r="V1353" s="13" t="s">
        <v>142</v>
      </c>
      <c r="W1353" t="s">
        <v>168</v>
      </c>
      <c r="X1353" s="16" t="str">
        <f t="shared" si="276"/>
        <v xml:space="preserve">Maxus (Switzerland) - CHE - Fiat Group - 2016_Alfa_Romeo_Giulia - </v>
      </c>
      <c r="Y1353" s="17" t="s">
        <v>410</v>
      </c>
      <c r="Z1353" s="16" t="str">
        <f t="shared" si="277"/>
        <v>Maxus (Switzerland)</v>
      </c>
      <c r="AA1353" s="16" t="str">
        <f t="shared" si="278"/>
        <v>Maxus (Switzerland) - CHE - Fiat Group</v>
      </c>
      <c r="AB1353" s="16" t="str">
        <f t="shared" si="279"/>
        <v>Xaxis TV_XAXIS-XT-ROLLS-D</v>
      </c>
      <c r="AC1353" s="16" t="str">
        <f>VLOOKUP($U1353,Sheet3!$A$1:$D$438,3,FALSE)</f>
        <v>13.06.2016</v>
      </c>
      <c r="AD1353" s="16" t="str">
        <f>VLOOKUP($U1353,Sheet3!$A$1:$D$438,4,FALSE)</f>
        <v>03.07.2016</v>
      </c>
      <c r="AE1353" s="20" t="str">
        <f t="shared" si="280"/>
        <v>Xaxis TV_XAXIS-XT-ROLLS-D_Juni 2016</v>
      </c>
      <c r="AF1353" s="20" t="s">
        <v>816</v>
      </c>
      <c r="AG1353" s="20" t="str">
        <f t="shared" si="281"/>
        <v>Xaxis TV</v>
      </c>
      <c r="AH1353" s="20" t="s">
        <v>420</v>
      </c>
      <c r="AI1353" s="21">
        <f t="shared" si="286"/>
        <v>28.999968945201587</v>
      </c>
      <c r="AJ1353" s="21">
        <f t="shared" si="287"/>
        <v>13073.65</v>
      </c>
      <c r="AK1353" s="22">
        <f t="shared" si="288"/>
        <v>450816</v>
      </c>
      <c r="AL1353" s="20" t="s">
        <v>698</v>
      </c>
      <c r="AM1353" s="20">
        <f>$AJ1353*VLOOKUP($AL1353,Sheet2!$C$1:$D$66,2,FALSE)</f>
        <v>7190.5075000000006</v>
      </c>
    </row>
    <row r="1354" spans="1:39" x14ac:dyDescent="0.25">
      <c r="A1354" s="1">
        <v>42556</v>
      </c>
      <c r="B1354" s="2">
        <v>19105</v>
      </c>
      <c r="C1354" s="3">
        <v>0</v>
      </c>
      <c r="D1354" s="4">
        <v>2</v>
      </c>
      <c r="E1354" s="5" t="s">
        <v>76</v>
      </c>
      <c r="F1354" s="6">
        <v>2319.08</v>
      </c>
      <c r="G1354" s="7" t="s">
        <v>22</v>
      </c>
      <c r="H1354" s="8" t="s">
        <v>23</v>
      </c>
      <c r="I1354" s="9">
        <v>143.35400000000001</v>
      </c>
      <c r="J1354" s="6">
        <v>0</v>
      </c>
      <c r="K1354" s="6">
        <v>332.6</v>
      </c>
      <c r="L1354" s="6">
        <v>4157.25</v>
      </c>
      <c r="M1354" s="6">
        <v>4489.8500000000004</v>
      </c>
      <c r="N1354" s="10" t="s">
        <v>67</v>
      </c>
      <c r="O1354" s="10" t="s">
        <v>160</v>
      </c>
      <c r="P1354" s="11" t="s">
        <v>32</v>
      </c>
      <c r="Q1354" s="11" t="s">
        <v>73</v>
      </c>
      <c r="R1354" s="1">
        <v>42370</v>
      </c>
      <c r="S1354" s="1">
        <v>42593</v>
      </c>
      <c r="T1354" s="12" t="s">
        <v>25</v>
      </c>
      <c r="U1354" s="13" t="s">
        <v>366</v>
      </c>
      <c r="V1354" s="13" t="s">
        <v>142</v>
      </c>
      <c r="W1354" t="s">
        <v>168</v>
      </c>
      <c r="X1354" s="16" t="str">
        <f t="shared" si="276"/>
        <v xml:space="preserve">Maxus (Switzerland) - CHE - Fiat Group - 2016_Alfa_Romeo_Giulia - </v>
      </c>
      <c r="Y1354" s="17" t="s">
        <v>410</v>
      </c>
      <c r="Z1354" s="16" t="str">
        <f t="shared" si="277"/>
        <v>Maxus (Switzerland)</v>
      </c>
      <c r="AA1354" s="16" t="str">
        <f t="shared" si="278"/>
        <v>Maxus (Switzerland) - CHE - Fiat Group</v>
      </c>
      <c r="AB1354" s="16" t="str">
        <f t="shared" si="279"/>
        <v>Xaxis TV_XAXIS-XT-ROLLS-F</v>
      </c>
      <c r="AC1354" s="16" t="str">
        <f>VLOOKUP($U1354,Sheet3!$A$1:$D$438,3,FALSE)</f>
        <v>13.06.2016</v>
      </c>
      <c r="AD1354" s="16" t="str">
        <f>VLOOKUP($U1354,Sheet3!$A$1:$D$438,4,FALSE)</f>
        <v>03.07.2016</v>
      </c>
      <c r="AE1354" s="20" t="str">
        <f t="shared" si="280"/>
        <v>Xaxis TV_XAXIS-XT-ROLLS-F_Juni 2016</v>
      </c>
      <c r="AF1354" s="20" t="s">
        <v>816</v>
      </c>
      <c r="AG1354" s="20" t="str">
        <f t="shared" si="281"/>
        <v>Xaxis TV</v>
      </c>
      <c r="AH1354" s="20" t="s">
        <v>420</v>
      </c>
      <c r="AI1354" s="21">
        <f t="shared" si="286"/>
        <v>28.999888388185891</v>
      </c>
      <c r="AJ1354" s="21">
        <f t="shared" si="287"/>
        <v>4157.25</v>
      </c>
      <c r="AK1354" s="22">
        <f t="shared" si="288"/>
        <v>143354</v>
      </c>
      <c r="AL1354" s="20" t="s">
        <v>698</v>
      </c>
      <c r="AM1354" s="20">
        <f>$AJ1354*VLOOKUP($AL1354,Sheet2!$C$1:$D$66,2,FALSE)</f>
        <v>2286.4875000000002</v>
      </c>
    </row>
    <row r="1355" spans="1:39" x14ac:dyDescent="0.25">
      <c r="A1355" s="1">
        <v>42556</v>
      </c>
      <c r="B1355" s="2">
        <v>19105</v>
      </c>
      <c r="C1355" s="3">
        <v>0</v>
      </c>
      <c r="D1355" s="4">
        <v>3</v>
      </c>
      <c r="E1355" s="5" t="s">
        <v>77</v>
      </c>
      <c r="F1355" s="6">
        <v>529.82000000000005</v>
      </c>
      <c r="G1355" s="7" t="s">
        <v>22</v>
      </c>
      <c r="H1355" s="8" t="s">
        <v>23</v>
      </c>
      <c r="I1355" s="9">
        <v>32.456000000000003</v>
      </c>
      <c r="J1355" s="6">
        <v>0</v>
      </c>
      <c r="K1355" s="6">
        <v>75.3</v>
      </c>
      <c r="L1355" s="6">
        <v>941.2</v>
      </c>
      <c r="M1355" s="6">
        <v>1016.5</v>
      </c>
      <c r="N1355" s="10" t="s">
        <v>67</v>
      </c>
      <c r="O1355" s="10" t="s">
        <v>160</v>
      </c>
      <c r="P1355" s="11" t="s">
        <v>32</v>
      </c>
      <c r="Q1355" s="11" t="s">
        <v>73</v>
      </c>
      <c r="R1355" s="1">
        <v>42370</v>
      </c>
      <c r="S1355" s="1">
        <v>42593</v>
      </c>
      <c r="T1355" s="12" t="s">
        <v>25</v>
      </c>
      <c r="U1355" s="13" t="s">
        <v>366</v>
      </c>
      <c r="V1355" s="13" t="s">
        <v>142</v>
      </c>
      <c r="W1355" t="s">
        <v>168</v>
      </c>
      <c r="X1355" s="16" t="str">
        <f t="shared" si="276"/>
        <v xml:space="preserve">Maxus (Switzerland) - CHE - Fiat Group - 2016_Alfa_Romeo_Giulia - </v>
      </c>
      <c r="Y1355" s="17" t="s">
        <v>410</v>
      </c>
      <c r="Z1355" s="16" t="str">
        <f t="shared" si="277"/>
        <v>Maxus (Switzerland)</v>
      </c>
      <c r="AA1355" s="16" t="str">
        <f t="shared" si="278"/>
        <v>Maxus (Switzerland) - CHE - Fiat Group</v>
      </c>
      <c r="AB1355" s="16" t="str">
        <f t="shared" si="279"/>
        <v>Xaxis TV_XAXIS-XT-ROLLS-I</v>
      </c>
      <c r="AC1355" s="16" t="str">
        <f>VLOOKUP($U1355,Sheet3!$A$1:$D$438,3,FALSE)</f>
        <v>13.06.2016</v>
      </c>
      <c r="AD1355" s="16" t="str">
        <f>VLOOKUP($U1355,Sheet3!$A$1:$D$438,4,FALSE)</f>
        <v>03.07.2016</v>
      </c>
      <c r="AE1355" s="20" t="str">
        <f t="shared" si="280"/>
        <v>Xaxis TV_XAXIS-XT-ROLLS-I_Juni 2016</v>
      </c>
      <c r="AF1355" s="20" t="s">
        <v>816</v>
      </c>
      <c r="AG1355" s="20" t="str">
        <f t="shared" si="281"/>
        <v>Xaxis TV</v>
      </c>
      <c r="AH1355" s="20" t="s">
        <v>420</v>
      </c>
      <c r="AI1355" s="21">
        <f t="shared" si="286"/>
        <v>28.999260537342863</v>
      </c>
      <c r="AJ1355" s="21">
        <f t="shared" si="287"/>
        <v>941.2</v>
      </c>
      <c r="AK1355" s="22">
        <f t="shared" si="288"/>
        <v>32456.000000000004</v>
      </c>
      <c r="AL1355" s="20" t="s">
        <v>698</v>
      </c>
      <c r="AM1355" s="20">
        <f>$AJ1355*VLOOKUP($AL1355,Sheet2!$C$1:$D$66,2,FALSE)</f>
        <v>517.66000000000008</v>
      </c>
    </row>
    <row r="1356" spans="1:39" x14ac:dyDescent="0.25">
      <c r="A1356" s="1">
        <v>42556</v>
      </c>
      <c r="B1356" s="2">
        <v>19106</v>
      </c>
      <c r="C1356" s="3">
        <v>0</v>
      </c>
      <c r="D1356" s="4">
        <v>1</v>
      </c>
      <c r="E1356" s="5" t="s">
        <v>65</v>
      </c>
      <c r="F1356" s="6">
        <v>2100.67</v>
      </c>
      <c r="G1356" s="7" t="s">
        <v>22</v>
      </c>
      <c r="H1356" s="8" t="s">
        <v>23</v>
      </c>
      <c r="I1356" s="9">
        <v>283.411</v>
      </c>
      <c r="J1356" s="6">
        <v>0</v>
      </c>
      <c r="K1356" s="6">
        <v>544.15</v>
      </c>
      <c r="L1356" s="6">
        <v>6801.85</v>
      </c>
      <c r="M1356" s="6">
        <v>7346</v>
      </c>
      <c r="N1356" s="10" t="s">
        <v>67</v>
      </c>
      <c r="O1356" s="10" t="s">
        <v>160</v>
      </c>
      <c r="P1356" s="11" t="s">
        <v>32</v>
      </c>
      <c r="Q1356" s="11" t="s">
        <v>52</v>
      </c>
      <c r="R1356" s="1">
        <v>42370</v>
      </c>
      <c r="S1356" s="1">
        <v>42593</v>
      </c>
      <c r="T1356" s="12" t="s">
        <v>25</v>
      </c>
      <c r="U1356" s="13" t="s">
        <v>366</v>
      </c>
      <c r="V1356" s="13" t="s">
        <v>142</v>
      </c>
      <c r="W1356" t="s">
        <v>168</v>
      </c>
      <c r="X1356" s="16" t="str">
        <f t="shared" si="276"/>
        <v xml:space="preserve">Maxus (Switzerland) - CHE - Fiat Group - 2016_Alfa_Romeo_Giulia - </v>
      </c>
      <c r="Y1356" s="17" t="s">
        <v>410</v>
      </c>
      <c r="Z1356" s="16" t="str">
        <f t="shared" si="277"/>
        <v>Maxus (Switzerland)</v>
      </c>
      <c r="AA1356" s="16" t="str">
        <f t="shared" si="278"/>
        <v>Maxus (Switzerland) - CHE - Fiat Group</v>
      </c>
      <c r="AB1356" s="16" t="str">
        <f t="shared" si="279"/>
        <v>Xaxis Premium_XAXIS-XP-WB-D</v>
      </c>
      <c r="AC1356" s="16" t="str">
        <f>VLOOKUP($U1356,Sheet3!$A$1:$D$438,3,FALSE)</f>
        <v>13.06.2016</v>
      </c>
      <c r="AD1356" s="16" t="str">
        <f>VLOOKUP($U1356,Sheet3!$A$1:$D$438,4,FALSE)</f>
        <v>03.07.2016</v>
      </c>
      <c r="AE1356" s="20" t="str">
        <f t="shared" si="280"/>
        <v>Xaxis Premium_XAXIS-XP-WB-D_Juni 2016</v>
      </c>
      <c r="AF1356" s="20" t="s">
        <v>415</v>
      </c>
      <c r="AG1356" s="20" t="str">
        <f t="shared" si="281"/>
        <v>Xaxis Premium</v>
      </c>
      <c r="AH1356" s="20" t="s">
        <v>420</v>
      </c>
      <c r="AI1356" s="21">
        <f t="shared" si="286"/>
        <v>23.99995060177622</v>
      </c>
      <c r="AJ1356" s="21">
        <f t="shared" si="287"/>
        <v>6801.85</v>
      </c>
      <c r="AK1356" s="22">
        <f t="shared" si="288"/>
        <v>283411</v>
      </c>
      <c r="AL1356" s="20" t="s">
        <v>696</v>
      </c>
      <c r="AM1356" s="20">
        <f>$AJ1356*VLOOKUP($AL1356,Sheet2!$C$1:$D$66,2,FALSE)</f>
        <v>3613.0565084908508</v>
      </c>
    </row>
    <row r="1357" spans="1:39" x14ac:dyDescent="0.25">
      <c r="A1357" s="1">
        <v>42556</v>
      </c>
      <c r="B1357" s="2">
        <v>19106</v>
      </c>
      <c r="C1357" s="3">
        <v>0</v>
      </c>
      <c r="D1357" s="4">
        <v>2</v>
      </c>
      <c r="E1357" s="5" t="s">
        <v>69</v>
      </c>
      <c r="F1357" s="6">
        <v>525.57000000000005</v>
      </c>
      <c r="G1357" s="7" t="s">
        <v>22</v>
      </c>
      <c r="H1357" s="8" t="s">
        <v>23</v>
      </c>
      <c r="I1357" s="9">
        <v>87.375</v>
      </c>
      <c r="J1357" s="6">
        <v>0</v>
      </c>
      <c r="K1357" s="6">
        <v>167.75</v>
      </c>
      <c r="L1357" s="6">
        <v>2097</v>
      </c>
      <c r="M1357" s="6">
        <v>2264.75</v>
      </c>
      <c r="N1357" s="10" t="s">
        <v>67</v>
      </c>
      <c r="O1357" s="10" t="s">
        <v>160</v>
      </c>
      <c r="P1357" s="11" t="s">
        <v>32</v>
      </c>
      <c r="Q1357" s="11" t="s">
        <v>52</v>
      </c>
      <c r="R1357" s="1">
        <v>42370</v>
      </c>
      <c r="S1357" s="1">
        <v>42593</v>
      </c>
      <c r="T1357" s="12" t="s">
        <v>25</v>
      </c>
      <c r="U1357" s="13" t="s">
        <v>366</v>
      </c>
      <c r="V1357" s="13" t="s">
        <v>142</v>
      </c>
      <c r="W1357" t="s">
        <v>168</v>
      </c>
      <c r="X1357" s="16" t="str">
        <f t="shared" si="276"/>
        <v xml:space="preserve">Maxus (Switzerland) - CHE - Fiat Group - 2016_Alfa_Romeo_Giulia - </v>
      </c>
      <c r="Y1357" s="17" t="s">
        <v>410</v>
      </c>
      <c r="Z1357" s="16" t="str">
        <f t="shared" si="277"/>
        <v>Maxus (Switzerland)</v>
      </c>
      <c r="AA1357" s="16" t="str">
        <f t="shared" si="278"/>
        <v>Maxus (Switzerland) - CHE - Fiat Group</v>
      </c>
      <c r="AB1357" s="16" t="str">
        <f t="shared" si="279"/>
        <v>Xaxis Premium_XAXIS-XP-WB-F</v>
      </c>
      <c r="AC1357" s="16" t="str">
        <f>VLOOKUP($U1357,Sheet3!$A$1:$D$438,3,FALSE)</f>
        <v>13.06.2016</v>
      </c>
      <c r="AD1357" s="16" t="str">
        <f>VLOOKUP($U1357,Sheet3!$A$1:$D$438,4,FALSE)</f>
        <v>03.07.2016</v>
      </c>
      <c r="AE1357" s="20" t="str">
        <f t="shared" si="280"/>
        <v>Xaxis Premium_XAXIS-XP-WB-F_Juni 2016</v>
      </c>
      <c r="AF1357" s="20" t="s">
        <v>415</v>
      </c>
      <c r="AG1357" s="20" t="str">
        <f t="shared" si="281"/>
        <v>Xaxis Premium</v>
      </c>
      <c r="AH1357" s="20" t="s">
        <v>420</v>
      </c>
      <c r="AI1357" s="21">
        <f t="shared" si="286"/>
        <v>24</v>
      </c>
      <c r="AJ1357" s="21">
        <f t="shared" si="287"/>
        <v>2097</v>
      </c>
      <c r="AK1357" s="22">
        <f t="shared" si="288"/>
        <v>87375</v>
      </c>
      <c r="AL1357" s="20" t="s">
        <v>696</v>
      </c>
      <c r="AM1357" s="20">
        <f>$AJ1357*VLOOKUP($AL1357,Sheet2!$C$1:$D$66,2,FALSE)</f>
        <v>1113.8998211229759</v>
      </c>
    </row>
    <row r="1358" spans="1:39" x14ac:dyDescent="0.25">
      <c r="A1358" s="1">
        <v>42556</v>
      </c>
      <c r="B1358" s="2">
        <v>19106</v>
      </c>
      <c r="C1358" s="3">
        <v>0</v>
      </c>
      <c r="D1358" s="4">
        <v>3</v>
      </c>
      <c r="E1358" s="5" t="s">
        <v>70</v>
      </c>
      <c r="F1358" s="6">
        <v>177.07</v>
      </c>
      <c r="G1358" s="7" t="s">
        <v>22</v>
      </c>
      <c r="H1358" s="8" t="s">
        <v>23</v>
      </c>
      <c r="I1358" s="9">
        <v>31.25</v>
      </c>
      <c r="J1358" s="6">
        <v>0</v>
      </c>
      <c r="K1358" s="6">
        <v>60</v>
      </c>
      <c r="L1358" s="6">
        <v>750</v>
      </c>
      <c r="M1358" s="6">
        <v>810</v>
      </c>
      <c r="N1358" s="10" t="s">
        <v>67</v>
      </c>
      <c r="O1358" s="10" t="s">
        <v>160</v>
      </c>
      <c r="P1358" s="11" t="s">
        <v>32</v>
      </c>
      <c r="Q1358" s="11" t="s">
        <v>52</v>
      </c>
      <c r="R1358" s="1">
        <v>42370</v>
      </c>
      <c r="S1358" s="1">
        <v>42593</v>
      </c>
      <c r="T1358" s="12" t="s">
        <v>25</v>
      </c>
      <c r="U1358" s="13" t="s">
        <v>366</v>
      </c>
      <c r="V1358" s="13" t="s">
        <v>142</v>
      </c>
      <c r="W1358" t="s">
        <v>168</v>
      </c>
      <c r="X1358" s="16" t="str">
        <f t="shared" si="276"/>
        <v xml:space="preserve">Maxus (Switzerland) - CHE - Fiat Group - 2016_Alfa_Romeo_Giulia - </v>
      </c>
      <c r="Y1358" s="17" t="s">
        <v>410</v>
      </c>
      <c r="Z1358" s="16" t="str">
        <f t="shared" si="277"/>
        <v>Maxus (Switzerland)</v>
      </c>
      <c r="AA1358" s="16" t="str">
        <f t="shared" si="278"/>
        <v>Maxus (Switzerland) - CHE - Fiat Group</v>
      </c>
      <c r="AB1358" s="16" t="str">
        <f t="shared" si="279"/>
        <v>Xaxis Premium_XAXIS-XP-WB-I</v>
      </c>
      <c r="AC1358" s="16" t="str">
        <f>VLOOKUP($U1358,Sheet3!$A$1:$D$438,3,FALSE)</f>
        <v>13.06.2016</v>
      </c>
      <c r="AD1358" s="16" t="str">
        <f>VLOOKUP($U1358,Sheet3!$A$1:$D$438,4,FALSE)</f>
        <v>03.07.2016</v>
      </c>
      <c r="AE1358" s="20" t="str">
        <f t="shared" si="280"/>
        <v>Xaxis Premium_XAXIS-XP-WB-I_Juni 2016</v>
      </c>
      <c r="AF1358" s="20" t="s">
        <v>415</v>
      </c>
      <c r="AG1358" s="20" t="str">
        <f t="shared" si="281"/>
        <v>Xaxis Premium</v>
      </c>
      <c r="AH1358" s="20" t="s">
        <v>420</v>
      </c>
      <c r="AI1358" s="21">
        <f t="shared" si="286"/>
        <v>24</v>
      </c>
      <c r="AJ1358" s="21">
        <f t="shared" si="287"/>
        <v>750</v>
      </c>
      <c r="AK1358" s="22">
        <f t="shared" si="288"/>
        <v>31250</v>
      </c>
      <c r="AL1358" s="20" t="s">
        <v>696</v>
      </c>
      <c r="AM1358" s="20">
        <f>$AJ1358*VLOOKUP($AL1358,Sheet2!$C$1:$D$66,2,FALSE)</f>
        <v>398.39049396386832</v>
      </c>
    </row>
    <row r="1359" spans="1:39" x14ac:dyDescent="0.25">
      <c r="A1359" s="1">
        <v>42556</v>
      </c>
      <c r="B1359" s="2">
        <v>19107</v>
      </c>
      <c r="C1359" s="3">
        <v>0</v>
      </c>
      <c r="D1359" s="4">
        <v>1</v>
      </c>
      <c r="E1359" s="5" t="s">
        <v>72</v>
      </c>
      <c r="F1359" s="6">
        <v>2265.4899999999998</v>
      </c>
      <c r="G1359" s="7" t="s">
        <v>22</v>
      </c>
      <c r="H1359" s="8" t="s">
        <v>23</v>
      </c>
      <c r="I1359" s="9">
        <v>134.01300000000001</v>
      </c>
      <c r="J1359" s="6">
        <v>0</v>
      </c>
      <c r="K1359" s="6">
        <v>353.8</v>
      </c>
      <c r="L1359" s="6">
        <v>4422.3999999999996</v>
      </c>
      <c r="M1359" s="6">
        <v>4776.2</v>
      </c>
      <c r="N1359" s="10" t="s">
        <v>138</v>
      </c>
      <c r="O1359" s="10" t="s">
        <v>160</v>
      </c>
      <c r="P1359" s="11" t="s">
        <v>32</v>
      </c>
      <c r="Q1359" s="11" t="s">
        <v>73</v>
      </c>
      <c r="R1359" s="1">
        <v>42370</v>
      </c>
      <c r="S1359" s="1">
        <v>42593</v>
      </c>
      <c r="T1359" s="12" t="s">
        <v>25</v>
      </c>
      <c r="U1359" s="13" t="s">
        <v>243</v>
      </c>
      <c r="V1359" s="13" t="s">
        <v>142</v>
      </c>
      <c r="W1359" t="s">
        <v>171</v>
      </c>
      <c r="X1359" s="16" t="str">
        <f t="shared" si="276"/>
        <v xml:space="preserve">Maxus (Switzerland) - CHE - Essilor - 2016_Varilux_Awareness - </v>
      </c>
      <c r="Y1359" s="17" t="s">
        <v>410</v>
      </c>
      <c r="Z1359" s="16" t="str">
        <f t="shared" si="277"/>
        <v>Maxus (Switzerland)</v>
      </c>
      <c r="AA1359" s="16" t="str">
        <f t="shared" si="278"/>
        <v>Maxus (Switzerland) - CHE - Essilor</v>
      </c>
      <c r="AB1359" s="16" t="str">
        <f t="shared" si="279"/>
        <v>Xaxis TV_XAXIS-XT-ROLLS-D</v>
      </c>
      <c r="AC1359" s="16" t="str">
        <f>VLOOKUP($U1359,Sheet3!$A$1:$D$438,3,FALSE)</f>
        <v>02.05.2016</v>
      </c>
      <c r="AD1359" s="16" t="str">
        <f>VLOOKUP($U1359,Sheet3!$A$1:$D$438,4,FALSE)</f>
        <v>26.06.2016</v>
      </c>
      <c r="AE1359" s="20" t="str">
        <f t="shared" si="280"/>
        <v>Xaxis TV_XAXIS-XT-ROLLS-D_Juni 2016</v>
      </c>
      <c r="AF1359" s="20" t="s">
        <v>816</v>
      </c>
      <c r="AG1359" s="20" t="str">
        <f t="shared" si="281"/>
        <v>Xaxis TV</v>
      </c>
      <c r="AH1359" s="20" t="s">
        <v>420</v>
      </c>
      <c r="AI1359" s="21">
        <f t="shared" si="286"/>
        <v>32.99978360308328</v>
      </c>
      <c r="AJ1359" s="21">
        <f t="shared" si="287"/>
        <v>4422.3999999999996</v>
      </c>
      <c r="AK1359" s="22">
        <f t="shared" si="288"/>
        <v>134013</v>
      </c>
      <c r="AL1359" s="20" t="s">
        <v>698</v>
      </c>
      <c r="AM1359" s="20">
        <f>$AJ1359*VLOOKUP($AL1359,Sheet2!$C$1:$D$66,2,FALSE)</f>
        <v>2432.3200000000002</v>
      </c>
    </row>
    <row r="1360" spans="1:39" x14ac:dyDescent="0.25">
      <c r="A1360" s="1">
        <v>42556</v>
      </c>
      <c r="B1360" s="2">
        <v>19107</v>
      </c>
      <c r="C1360" s="3">
        <v>0</v>
      </c>
      <c r="D1360" s="4">
        <v>3</v>
      </c>
      <c r="E1360" s="5" t="s">
        <v>76</v>
      </c>
      <c r="F1360" s="6">
        <v>1487.99</v>
      </c>
      <c r="G1360" s="7" t="s">
        <v>22</v>
      </c>
      <c r="H1360" s="8" t="s">
        <v>23</v>
      </c>
      <c r="I1360" s="9">
        <v>91.98</v>
      </c>
      <c r="J1360" s="6">
        <v>0</v>
      </c>
      <c r="K1360" s="6">
        <v>242.85</v>
      </c>
      <c r="L1360" s="6">
        <v>3035.3</v>
      </c>
      <c r="M1360" s="6">
        <v>3278.15</v>
      </c>
      <c r="N1360" s="10" t="s">
        <v>138</v>
      </c>
      <c r="O1360" s="10" t="s">
        <v>160</v>
      </c>
      <c r="P1360" s="11" t="s">
        <v>32</v>
      </c>
      <c r="Q1360" s="11" t="s">
        <v>73</v>
      </c>
      <c r="R1360" s="1">
        <v>42370</v>
      </c>
      <c r="S1360" s="1">
        <v>42593</v>
      </c>
      <c r="T1360" s="12" t="s">
        <v>25</v>
      </c>
      <c r="U1360" s="13" t="s">
        <v>243</v>
      </c>
      <c r="V1360" s="13" t="s">
        <v>142</v>
      </c>
      <c r="W1360" t="s">
        <v>171</v>
      </c>
      <c r="X1360" s="16" t="str">
        <f t="shared" si="276"/>
        <v xml:space="preserve">Maxus (Switzerland) - CHE - Essilor - 2016_Varilux_Awareness - </v>
      </c>
      <c r="Y1360" s="17" t="s">
        <v>410</v>
      </c>
      <c r="Z1360" s="16" t="str">
        <f t="shared" si="277"/>
        <v>Maxus (Switzerland)</v>
      </c>
      <c r="AA1360" s="16" t="str">
        <f t="shared" si="278"/>
        <v>Maxus (Switzerland) - CHE - Essilor</v>
      </c>
      <c r="AB1360" s="16" t="str">
        <f t="shared" si="279"/>
        <v>Xaxis TV_XAXIS-XT-ROLLS-F</v>
      </c>
      <c r="AC1360" s="16" t="str">
        <f>VLOOKUP($U1360,Sheet3!$A$1:$D$438,3,FALSE)</f>
        <v>02.05.2016</v>
      </c>
      <c r="AD1360" s="16" t="str">
        <f>VLOOKUP($U1360,Sheet3!$A$1:$D$438,4,FALSE)</f>
        <v>26.06.2016</v>
      </c>
      <c r="AE1360" s="20" t="str">
        <f t="shared" si="280"/>
        <v>Xaxis TV_XAXIS-XT-ROLLS-F_Juni 2016</v>
      </c>
      <c r="AF1360" s="20" t="s">
        <v>816</v>
      </c>
      <c r="AG1360" s="20" t="str">
        <f t="shared" si="281"/>
        <v>Xaxis TV</v>
      </c>
      <c r="AH1360" s="20" t="s">
        <v>420</v>
      </c>
      <c r="AI1360" s="21">
        <f t="shared" si="286"/>
        <v>32.9995651228528</v>
      </c>
      <c r="AJ1360" s="21">
        <f t="shared" si="287"/>
        <v>3035.3</v>
      </c>
      <c r="AK1360" s="22">
        <f t="shared" si="288"/>
        <v>91980</v>
      </c>
      <c r="AL1360" s="20" t="s">
        <v>698</v>
      </c>
      <c r="AM1360" s="20">
        <f>$AJ1360*VLOOKUP($AL1360,Sheet2!$C$1:$D$66,2,FALSE)</f>
        <v>1669.4150000000002</v>
      </c>
    </row>
    <row r="1361" spans="1:39" x14ac:dyDescent="0.25">
      <c r="A1361" s="1">
        <v>42556</v>
      </c>
      <c r="B1361" s="2">
        <v>19107</v>
      </c>
      <c r="C1361" s="3">
        <v>0</v>
      </c>
      <c r="D1361" s="4">
        <v>5</v>
      </c>
      <c r="E1361" s="5" t="s">
        <v>77</v>
      </c>
      <c r="F1361" s="6">
        <v>44.58</v>
      </c>
      <c r="G1361" s="7" t="s">
        <v>22</v>
      </c>
      <c r="H1361" s="8" t="s">
        <v>23</v>
      </c>
      <c r="I1361" s="9">
        <v>2.7309999999999999</v>
      </c>
      <c r="J1361" s="6">
        <v>0</v>
      </c>
      <c r="K1361" s="6">
        <v>7.2</v>
      </c>
      <c r="L1361" s="6">
        <v>90.15</v>
      </c>
      <c r="M1361" s="6">
        <v>97.35</v>
      </c>
      <c r="N1361" s="10" t="s">
        <v>138</v>
      </c>
      <c r="O1361" s="10" t="s">
        <v>160</v>
      </c>
      <c r="P1361" s="11" t="s">
        <v>32</v>
      </c>
      <c r="Q1361" s="11" t="s">
        <v>73</v>
      </c>
      <c r="R1361" s="1">
        <v>42370</v>
      </c>
      <c r="S1361" s="1">
        <v>42593</v>
      </c>
      <c r="T1361" s="12" t="s">
        <v>25</v>
      </c>
      <c r="U1361" s="13" t="s">
        <v>243</v>
      </c>
      <c r="V1361" s="13" t="s">
        <v>142</v>
      </c>
      <c r="W1361" t="s">
        <v>171</v>
      </c>
      <c r="X1361" s="16" t="str">
        <f t="shared" si="276"/>
        <v xml:space="preserve">Maxus (Switzerland) - CHE - Essilor - 2016_Varilux_Awareness - </v>
      </c>
      <c r="Y1361" s="17" t="s">
        <v>410</v>
      </c>
      <c r="Z1361" s="16" t="str">
        <f t="shared" si="277"/>
        <v>Maxus (Switzerland)</v>
      </c>
      <c r="AA1361" s="16" t="str">
        <f t="shared" si="278"/>
        <v>Maxus (Switzerland) - CHE - Essilor</v>
      </c>
      <c r="AB1361" s="16" t="str">
        <f t="shared" si="279"/>
        <v>Xaxis TV_XAXIS-XT-ROLLS-I</v>
      </c>
      <c r="AC1361" s="16" t="str">
        <f>VLOOKUP($U1361,Sheet3!$A$1:$D$438,3,FALSE)</f>
        <v>02.05.2016</v>
      </c>
      <c r="AD1361" s="16" t="str">
        <f>VLOOKUP($U1361,Sheet3!$A$1:$D$438,4,FALSE)</f>
        <v>26.06.2016</v>
      </c>
      <c r="AE1361" s="20" t="str">
        <f t="shared" si="280"/>
        <v>Xaxis TV_XAXIS-XT-ROLLS-I_Juni 2016</v>
      </c>
      <c r="AF1361" s="20" t="s">
        <v>816</v>
      </c>
      <c r="AG1361" s="20" t="str">
        <f t="shared" si="281"/>
        <v>Xaxis TV</v>
      </c>
      <c r="AH1361" s="20" t="s">
        <v>420</v>
      </c>
      <c r="AI1361" s="21">
        <f t="shared" si="286"/>
        <v>33.00988648846576</v>
      </c>
      <c r="AJ1361" s="21">
        <f t="shared" si="287"/>
        <v>90.15</v>
      </c>
      <c r="AK1361" s="22">
        <f t="shared" si="288"/>
        <v>2731</v>
      </c>
      <c r="AL1361" s="20" t="s">
        <v>698</v>
      </c>
      <c r="AM1361" s="20">
        <f>$AJ1361*VLOOKUP($AL1361,Sheet2!$C$1:$D$66,2,FALSE)</f>
        <v>49.58250000000001</v>
      </c>
    </row>
    <row r="1362" spans="1:39" x14ac:dyDescent="0.25">
      <c r="A1362" s="1">
        <v>42556</v>
      </c>
      <c r="B1362" s="2">
        <v>19107</v>
      </c>
      <c r="C1362" s="3">
        <v>0</v>
      </c>
      <c r="D1362" s="4">
        <v>7</v>
      </c>
      <c r="E1362" s="5" t="s">
        <v>53</v>
      </c>
      <c r="F1362" s="6">
        <v>486.74</v>
      </c>
      <c r="G1362" s="7" t="s">
        <v>22</v>
      </c>
      <c r="H1362" s="8" t="s">
        <v>23</v>
      </c>
      <c r="I1362" s="9">
        <v>76.453000000000003</v>
      </c>
      <c r="J1362" s="6">
        <v>0</v>
      </c>
      <c r="K1362" s="6">
        <v>140.65</v>
      </c>
      <c r="L1362" s="6">
        <v>1758.45</v>
      </c>
      <c r="M1362" s="6">
        <v>1899.1</v>
      </c>
      <c r="N1362" s="10" t="s">
        <v>138</v>
      </c>
      <c r="O1362" s="10" t="s">
        <v>160</v>
      </c>
      <c r="P1362" s="11" t="s">
        <v>32</v>
      </c>
      <c r="Q1362" s="11" t="s">
        <v>52</v>
      </c>
      <c r="R1362" s="1">
        <v>42370</v>
      </c>
      <c r="S1362" s="1">
        <v>42593</v>
      </c>
      <c r="T1362" s="12" t="s">
        <v>25</v>
      </c>
      <c r="U1362" s="13" t="s">
        <v>243</v>
      </c>
      <c r="V1362" s="13" t="s">
        <v>142</v>
      </c>
      <c r="W1362" t="s">
        <v>171</v>
      </c>
      <c r="X1362" s="16" t="str">
        <f t="shared" si="276"/>
        <v xml:space="preserve">Maxus (Switzerland) - CHE - Essilor - 2016_Varilux_Awareness - </v>
      </c>
      <c r="Y1362" s="17" t="s">
        <v>410</v>
      </c>
      <c r="Z1362" s="16" t="str">
        <f t="shared" si="277"/>
        <v>Maxus (Switzerland)</v>
      </c>
      <c r="AA1362" s="16" t="str">
        <f t="shared" si="278"/>
        <v>Maxus (Switzerland) - CHE - Essilor</v>
      </c>
      <c r="AB1362" s="16" t="str">
        <f t="shared" si="279"/>
        <v>Xaxis Premium_XAXIS-XP-HP-D</v>
      </c>
      <c r="AC1362" s="16" t="str">
        <f>VLOOKUP($U1362,Sheet3!$A$1:$D$438,3,FALSE)</f>
        <v>02.05.2016</v>
      </c>
      <c r="AD1362" s="16" t="str">
        <f>VLOOKUP($U1362,Sheet3!$A$1:$D$438,4,FALSE)</f>
        <v>26.06.2016</v>
      </c>
      <c r="AE1362" s="20" t="str">
        <f t="shared" si="280"/>
        <v>Xaxis Premium_XAXIS-XP-HP-D_Juni 2016</v>
      </c>
      <c r="AF1362" s="20" t="s">
        <v>415</v>
      </c>
      <c r="AG1362" s="20" t="str">
        <f t="shared" si="281"/>
        <v>Xaxis Premium</v>
      </c>
      <c r="AH1362" s="20" t="s">
        <v>420</v>
      </c>
      <c r="AI1362" s="21">
        <f t="shared" si="286"/>
        <v>23.000405477875297</v>
      </c>
      <c r="AJ1362" s="21">
        <f t="shared" si="287"/>
        <v>1758.45</v>
      </c>
      <c r="AK1362" s="22">
        <f t="shared" si="288"/>
        <v>76453</v>
      </c>
      <c r="AL1362" s="20" t="s">
        <v>695</v>
      </c>
      <c r="AM1362" s="20">
        <f>$AJ1362*VLOOKUP($AL1362,Sheet2!$C$1:$D$66,2,FALSE)</f>
        <v>898.94205977769514</v>
      </c>
    </row>
    <row r="1363" spans="1:39" x14ac:dyDescent="0.25">
      <c r="A1363" s="1">
        <v>42556</v>
      </c>
      <c r="B1363" s="2">
        <v>19107</v>
      </c>
      <c r="C1363" s="3">
        <v>0</v>
      </c>
      <c r="D1363" s="4">
        <v>9</v>
      </c>
      <c r="E1363" s="5" t="s">
        <v>59</v>
      </c>
      <c r="F1363" s="6">
        <v>222.69</v>
      </c>
      <c r="G1363" s="7" t="s">
        <v>22</v>
      </c>
      <c r="H1363" s="8" t="s">
        <v>23</v>
      </c>
      <c r="I1363" s="9">
        <v>38.503999999999998</v>
      </c>
      <c r="J1363" s="6">
        <v>0</v>
      </c>
      <c r="K1363" s="6">
        <v>70.849999999999994</v>
      </c>
      <c r="L1363" s="6">
        <v>885.6</v>
      </c>
      <c r="M1363" s="6">
        <v>956.45</v>
      </c>
      <c r="N1363" s="10" t="s">
        <v>138</v>
      </c>
      <c r="O1363" s="10" t="s">
        <v>160</v>
      </c>
      <c r="P1363" s="11" t="s">
        <v>32</v>
      </c>
      <c r="Q1363" s="11" t="s">
        <v>52</v>
      </c>
      <c r="R1363" s="1">
        <v>42370</v>
      </c>
      <c r="S1363" s="1">
        <v>42593</v>
      </c>
      <c r="T1363" s="12" t="s">
        <v>25</v>
      </c>
      <c r="U1363" s="13" t="s">
        <v>243</v>
      </c>
      <c r="V1363" s="13" t="s">
        <v>142</v>
      </c>
      <c r="W1363" t="s">
        <v>171</v>
      </c>
      <c r="X1363" s="16" t="str">
        <f t="shared" si="276"/>
        <v xml:space="preserve">Maxus (Switzerland) - CHE - Essilor - 2016_Varilux_Awareness - </v>
      </c>
      <c r="Y1363" s="17" t="s">
        <v>410</v>
      </c>
      <c r="Z1363" s="16" t="str">
        <f t="shared" si="277"/>
        <v>Maxus (Switzerland)</v>
      </c>
      <c r="AA1363" s="16" t="str">
        <f t="shared" si="278"/>
        <v>Maxus (Switzerland) - CHE - Essilor</v>
      </c>
      <c r="AB1363" s="16" t="str">
        <f t="shared" si="279"/>
        <v>Xaxis Premium_XAXIS-XP-HP-F</v>
      </c>
      <c r="AC1363" s="16" t="str">
        <f>VLOOKUP($U1363,Sheet3!$A$1:$D$438,3,FALSE)</f>
        <v>02.05.2016</v>
      </c>
      <c r="AD1363" s="16" t="str">
        <f>VLOOKUP($U1363,Sheet3!$A$1:$D$438,4,FALSE)</f>
        <v>26.06.2016</v>
      </c>
      <c r="AE1363" s="20" t="str">
        <f t="shared" si="280"/>
        <v>Xaxis Premium_XAXIS-XP-HP-F_Juni 2016</v>
      </c>
      <c r="AF1363" s="20" t="s">
        <v>415</v>
      </c>
      <c r="AG1363" s="20" t="str">
        <f t="shared" si="281"/>
        <v>Xaxis Premium</v>
      </c>
      <c r="AH1363" s="20" t="s">
        <v>420</v>
      </c>
      <c r="AI1363" s="21">
        <f t="shared" si="286"/>
        <v>23.000207770621234</v>
      </c>
      <c r="AJ1363" s="21">
        <f t="shared" si="287"/>
        <v>885.6</v>
      </c>
      <c r="AK1363" s="22">
        <f t="shared" si="288"/>
        <v>38504</v>
      </c>
      <c r="AL1363" s="20" t="s">
        <v>695</v>
      </c>
      <c r="AM1363" s="20">
        <f>$AJ1363*VLOOKUP($AL1363,Sheet2!$C$1:$D$66,2,FALSE)</f>
        <v>452.73001116843062</v>
      </c>
    </row>
    <row r="1364" spans="1:39" x14ac:dyDescent="0.25">
      <c r="A1364" s="1">
        <v>42556</v>
      </c>
      <c r="B1364" s="2">
        <v>19107</v>
      </c>
      <c r="C1364" s="3">
        <v>0</v>
      </c>
      <c r="D1364" s="4">
        <v>11</v>
      </c>
      <c r="E1364" s="5" t="s">
        <v>60</v>
      </c>
      <c r="F1364" s="6">
        <v>33.94</v>
      </c>
      <c r="G1364" s="7" t="s">
        <v>22</v>
      </c>
      <c r="H1364" s="8" t="s">
        <v>23</v>
      </c>
      <c r="I1364" s="9">
        <v>5.0209999999999999</v>
      </c>
      <c r="J1364" s="6">
        <v>0</v>
      </c>
      <c r="K1364" s="6">
        <v>9.25</v>
      </c>
      <c r="L1364" s="6">
        <v>115.45</v>
      </c>
      <c r="M1364" s="6">
        <v>124.7</v>
      </c>
      <c r="N1364" s="10" t="s">
        <v>138</v>
      </c>
      <c r="O1364" s="10" t="s">
        <v>160</v>
      </c>
      <c r="P1364" s="11" t="s">
        <v>32</v>
      </c>
      <c r="Q1364" s="11" t="s">
        <v>52</v>
      </c>
      <c r="R1364" s="1">
        <v>42370</v>
      </c>
      <c r="S1364" s="1">
        <v>42593</v>
      </c>
      <c r="T1364" s="12" t="s">
        <v>25</v>
      </c>
      <c r="U1364" s="13" t="s">
        <v>243</v>
      </c>
      <c r="V1364" s="13" t="s">
        <v>142</v>
      </c>
      <c r="W1364" t="s">
        <v>171</v>
      </c>
      <c r="X1364" s="16" t="str">
        <f t="shared" si="276"/>
        <v xml:space="preserve">Maxus (Switzerland) - CHE - Essilor - 2016_Varilux_Awareness - </v>
      </c>
      <c r="Y1364" s="17" t="s">
        <v>410</v>
      </c>
      <c r="Z1364" s="16" t="str">
        <f t="shared" si="277"/>
        <v>Maxus (Switzerland)</v>
      </c>
      <c r="AA1364" s="16" t="str">
        <f t="shared" si="278"/>
        <v>Maxus (Switzerland) - CHE - Essilor</v>
      </c>
      <c r="AB1364" s="16" t="str">
        <f t="shared" si="279"/>
        <v>Xaxis Premium_XAXIS-XP-HP-I</v>
      </c>
      <c r="AC1364" s="16" t="str">
        <f>VLOOKUP($U1364,Sheet3!$A$1:$D$438,3,FALSE)</f>
        <v>02.05.2016</v>
      </c>
      <c r="AD1364" s="16" t="str">
        <f>VLOOKUP($U1364,Sheet3!$A$1:$D$438,4,FALSE)</f>
        <v>26.06.2016</v>
      </c>
      <c r="AE1364" s="20" t="str">
        <f t="shared" si="280"/>
        <v>Xaxis Premium_XAXIS-XP-HP-I_Juni 2016</v>
      </c>
      <c r="AF1364" s="20" t="s">
        <v>415</v>
      </c>
      <c r="AG1364" s="20" t="str">
        <f t="shared" si="281"/>
        <v>Xaxis Premium</v>
      </c>
      <c r="AH1364" s="20" t="s">
        <v>420</v>
      </c>
      <c r="AI1364" s="21">
        <f t="shared" si="286"/>
        <v>22.993427604062937</v>
      </c>
      <c r="AJ1364" s="21">
        <f t="shared" si="287"/>
        <v>115.45</v>
      </c>
      <c r="AK1364" s="22">
        <f t="shared" si="288"/>
        <v>5021</v>
      </c>
      <c r="AL1364" s="20" t="s">
        <v>695</v>
      </c>
      <c r="AM1364" s="20">
        <f>$AJ1364*VLOOKUP($AL1364,Sheet2!$C$1:$D$66,2,FALSE)</f>
        <v>59.019511957311785</v>
      </c>
    </row>
    <row r="1365" spans="1:39" x14ac:dyDescent="0.25">
      <c r="A1365" s="1">
        <v>42556</v>
      </c>
      <c r="B1365" s="2">
        <v>19107</v>
      </c>
      <c r="C1365" s="3">
        <v>0</v>
      </c>
      <c r="D1365" s="4">
        <v>13</v>
      </c>
      <c r="E1365" s="5" t="s">
        <v>65</v>
      </c>
      <c r="F1365" s="6">
        <v>540.05999999999995</v>
      </c>
      <c r="G1365" s="7" t="s">
        <v>22</v>
      </c>
      <c r="H1365" s="8" t="s">
        <v>23</v>
      </c>
      <c r="I1365" s="9">
        <v>72.861999999999995</v>
      </c>
      <c r="J1365" s="6">
        <v>0</v>
      </c>
      <c r="K1365" s="6">
        <v>163.19999999999999</v>
      </c>
      <c r="L1365" s="6">
        <v>2040.15</v>
      </c>
      <c r="M1365" s="6">
        <v>2203.35</v>
      </c>
      <c r="N1365" s="10" t="s">
        <v>138</v>
      </c>
      <c r="O1365" s="10" t="s">
        <v>160</v>
      </c>
      <c r="P1365" s="11" t="s">
        <v>32</v>
      </c>
      <c r="Q1365" s="11" t="s">
        <v>52</v>
      </c>
      <c r="R1365" s="1">
        <v>42370</v>
      </c>
      <c r="S1365" s="1">
        <v>42593</v>
      </c>
      <c r="T1365" s="12" t="s">
        <v>25</v>
      </c>
      <c r="U1365" s="13" t="s">
        <v>243</v>
      </c>
      <c r="V1365" s="13" t="s">
        <v>142</v>
      </c>
      <c r="W1365" t="s">
        <v>171</v>
      </c>
      <c r="X1365" s="16" t="str">
        <f t="shared" si="276"/>
        <v xml:space="preserve">Maxus (Switzerland) - CHE - Essilor - 2016_Varilux_Awareness - </v>
      </c>
      <c r="Y1365" s="17" t="s">
        <v>410</v>
      </c>
      <c r="Z1365" s="16" t="str">
        <f t="shared" si="277"/>
        <v>Maxus (Switzerland)</v>
      </c>
      <c r="AA1365" s="16" t="str">
        <f t="shared" si="278"/>
        <v>Maxus (Switzerland) - CHE - Essilor</v>
      </c>
      <c r="AB1365" s="16" t="str">
        <f t="shared" si="279"/>
        <v>Xaxis Premium_XAXIS-XP-WB-D</v>
      </c>
      <c r="AC1365" s="16" t="str">
        <f>VLOOKUP($U1365,Sheet3!$A$1:$D$438,3,FALSE)</f>
        <v>02.05.2016</v>
      </c>
      <c r="AD1365" s="16" t="str">
        <f>VLOOKUP($U1365,Sheet3!$A$1:$D$438,4,FALSE)</f>
        <v>26.06.2016</v>
      </c>
      <c r="AE1365" s="20" t="str">
        <f t="shared" si="280"/>
        <v>Xaxis Premium_XAXIS-XP-WB-D_Juni 2016</v>
      </c>
      <c r="AF1365" s="20" t="s">
        <v>415</v>
      </c>
      <c r="AG1365" s="20" t="str">
        <f t="shared" si="281"/>
        <v>Xaxis Premium</v>
      </c>
      <c r="AH1365" s="20" t="s">
        <v>420</v>
      </c>
      <c r="AI1365" s="21">
        <f t="shared" si="286"/>
        <v>28.000192144053141</v>
      </c>
      <c r="AJ1365" s="21">
        <f t="shared" si="287"/>
        <v>2040.15</v>
      </c>
      <c r="AK1365" s="22">
        <f t="shared" si="288"/>
        <v>72862</v>
      </c>
      <c r="AL1365" s="20" t="s">
        <v>696</v>
      </c>
      <c r="AM1365" s="20">
        <f>$AJ1365*VLOOKUP($AL1365,Sheet2!$C$1:$D$66,2,FALSE)</f>
        <v>1083.7018216805147</v>
      </c>
    </row>
    <row r="1366" spans="1:39" x14ac:dyDescent="0.25">
      <c r="A1366" s="1">
        <v>42556</v>
      </c>
      <c r="B1366" s="2">
        <v>19107</v>
      </c>
      <c r="C1366" s="3">
        <v>0</v>
      </c>
      <c r="D1366" s="4">
        <v>17</v>
      </c>
      <c r="E1366" s="5" t="s">
        <v>69</v>
      </c>
      <c r="F1366" s="6">
        <v>43.09</v>
      </c>
      <c r="G1366" s="7" t="s">
        <v>22</v>
      </c>
      <c r="H1366" s="8" t="s">
        <v>23</v>
      </c>
      <c r="I1366" s="9">
        <v>7.1630000000000003</v>
      </c>
      <c r="J1366" s="6">
        <v>0</v>
      </c>
      <c r="K1366" s="6">
        <v>16.05</v>
      </c>
      <c r="L1366" s="6">
        <v>200.55</v>
      </c>
      <c r="M1366" s="6">
        <v>216.6</v>
      </c>
      <c r="N1366" s="10" t="s">
        <v>138</v>
      </c>
      <c r="O1366" s="10" t="s">
        <v>160</v>
      </c>
      <c r="P1366" s="11" t="s">
        <v>32</v>
      </c>
      <c r="Q1366" s="11" t="s">
        <v>52</v>
      </c>
      <c r="R1366" s="1">
        <v>42370</v>
      </c>
      <c r="S1366" s="1">
        <v>42593</v>
      </c>
      <c r="T1366" s="12" t="s">
        <v>25</v>
      </c>
      <c r="U1366" s="13" t="s">
        <v>243</v>
      </c>
      <c r="V1366" s="13" t="s">
        <v>142</v>
      </c>
      <c r="W1366" t="s">
        <v>171</v>
      </c>
      <c r="X1366" s="16" t="str">
        <f t="shared" si="276"/>
        <v xml:space="preserve">Maxus (Switzerland) - CHE - Essilor - 2016_Varilux_Awareness - </v>
      </c>
      <c r="Y1366" s="17" t="s">
        <v>410</v>
      </c>
      <c r="Z1366" s="16" t="str">
        <f t="shared" si="277"/>
        <v>Maxus (Switzerland)</v>
      </c>
      <c r="AA1366" s="16" t="str">
        <f t="shared" si="278"/>
        <v>Maxus (Switzerland) - CHE - Essilor</v>
      </c>
      <c r="AB1366" s="16" t="str">
        <f t="shared" si="279"/>
        <v>Xaxis Premium_XAXIS-XP-WB-F</v>
      </c>
      <c r="AC1366" s="16" t="str">
        <f>VLOOKUP($U1366,Sheet3!$A$1:$D$438,3,FALSE)</f>
        <v>02.05.2016</v>
      </c>
      <c r="AD1366" s="16" t="str">
        <f>VLOOKUP($U1366,Sheet3!$A$1:$D$438,4,FALSE)</f>
        <v>26.06.2016</v>
      </c>
      <c r="AE1366" s="20" t="str">
        <f t="shared" si="280"/>
        <v>Xaxis Premium_XAXIS-XP-WB-F_Juni 2016</v>
      </c>
      <c r="AF1366" s="20" t="s">
        <v>415</v>
      </c>
      <c r="AG1366" s="20" t="str">
        <f t="shared" si="281"/>
        <v>Xaxis Premium</v>
      </c>
      <c r="AH1366" s="20" t="s">
        <v>420</v>
      </c>
      <c r="AI1366" s="21">
        <f t="shared" si="286"/>
        <v>27.998045511657129</v>
      </c>
      <c r="AJ1366" s="21">
        <f t="shared" si="287"/>
        <v>200.55</v>
      </c>
      <c r="AK1366" s="22">
        <f t="shared" si="288"/>
        <v>7163</v>
      </c>
      <c r="AL1366" s="20" t="s">
        <v>696</v>
      </c>
      <c r="AM1366" s="20">
        <f>$AJ1366*VLOOKUP($AL1366,Sheet2!$C$1:$D$66,2,FALSE)</f>
        <v>106.5296180859384</v>
      </c>
    </row>
    <row r="1367" spans="1:39" x14ac:dyDescent="0.25">
      <c r="A1367" s="1">
        <v>42556</v>
      </c>
      <c r="B1367" s="2">
        <v>19107</v>
      </c>
      <c r="C1367" s="3">
        <v>0</v>
      </c>
      <c r="D1367" s="4">
        <v>16</v>
      </c>
      <c r="E1367" s="5" t="s">
        <v>70</v>
      </c>
      <c r="F1367" s="6">
        <v>398.57</v>
      </c>
      <c r="G1367" s="7" t="s">
        <v>22</v>
      </c>
      <c r="H1367" s="8" t="s">
        <v>23</v>
      </c>
      <c r="I1367" s="9">
        <v>70.343000000000004</v>
      </c>
      <c r="J1367" s="6">
        <v>0</v>
      </c>
      <c r="K1367" s="6">
        <v>157.55000000000001</v>
      </c>
      <c r="L1367" s="6">
        <v>1969.6</v>
      </c>
      <c r="M1367" s="6">
        <v>2127.15</v>
      </c>
      <c r="N1367" s="10" t="s">
        <v>138</v>
      </c>
      <c r="O1367" s="10" t="s">
        <v>160</v>
      </c>
      <c r="P1367" s="11" t="s">
        <v>32</v>
      </c>
      <c r="Q1367" s="11" t="s">
        <v>52</v>
      </c>
      <c r="R1367" s="1">
        <v>42370</v>
      </c>
      <c r="S1367" s="1">
        <v>42593</v>
      </c>
      <c r="T1367" s="12" t="s">
        <v>25</v>
      </c>
      <c r="U1367" s="13" t="s">
        <v>243</v>
      </c>
      <c r="V1367" s="13" t="s">
        <v>142</v>
      </c>
      <c r="W1367" t="s">
        <v>171</v>
      </c>
      <c r="X1367" s="16" t="str">
        <f t="shared" si="276"/>
        <v xml:space="preserve">Maxus (Switzerland) - CHE - Essilor - 2016_Varilux_Awareness - </v>
      </c>
      <c r="Y1367" s="17" t="s">
        <v>410</v>
      </c>
      <c r="Z1367" s="16" t="str">
        <f t="shared" si="277"/>
        <v>Maxus (Switzerland)</v>
      </c>
      <c r="AA1367" s="16" t="str">
        <f t="shared" si="278"/>
        <v>Maxus (Switzerland) - CHE - Essilor</v>
      </c>
      <c r="AB1367" s="16" t="str">
        <f t="shared" si="279"/>
        <v>Xaxis Premium_XAXIS-XP-WB-I</v>
      </c>
      <c r="AC1367" s="16" t="str">
        <f>VLOOKUP($U1367,Sheet3!$A$1:$D$438,3,FALSE)</f>
        <v>02.05.2016</v>
      </c>
      <c r="AD1367" s="16" t="str">
        <f>VLOOKUP($U1367,Sheet3!$A$1:$D$438,4,FALSE)</f>
        <v>26.06.2016</v>
      </c>
      <c r="AE1367" s="20" t="str">
        <f t="shared" si="280"/>
        <v>Xaxis Premium_XAXIS-XP-WB-I_Juni 2016</v>
      </c>
      <c r="AF1367" s="20" t="s">
        <v>415</v>
      </c>
      <c r="AG1367" s="20" t="str">
        <f t="shared" si="281"/>
        <v>Xaxis Premium</v>
      </c>
      <c r="AH1367" s="20" t="s">
        <v>420</v>
      </c>
      <c r="AI1367" s="21">
        <f t="shared" si="286"/>
        <v>27.999943135777546</v>
      </c>
      <c r="AJ1367" s="21">
        <f t="shared" si="287"/>
        <v>1969.6</v>
      </c>
      <c r="AK1367" s="22">
        <f t="shared" si="288"/>
        <v>70343</v>
      </c>
      <c r="AL1367" s="20" t="s">
        <v>696</v>
      </c>
      <c r="AM1367" s="20">
        <f>$AJ1367*VLOOKUP($AL1367,Sheet2!$C$1:$D$66,2,FALSE)</f>
        <v>1046.2265558816466</v>
      </c>
    </row>
    <row r="1368" spans="1:39" x14ac:dyDescent="0.25">
      <c r="A1368" s="1">
        <v>42556</v>
      </c>
      <c r="B1368" s="2">
        <v>19108</v>
      </c>
      <c r="C1368" s="3">
        <v>0</v>
      </c>
      <c r="D1368" s="4">
        <v>1</v>
      </c>
      <c r="E1368" s="5" t="s">
        <v>83</v>
      </c>
      <c r="F1368" s="6">
        <v>0</v>
      </c>
      <c r="G1368" s="7" t="s">
        <v>22</v>
      </c>
      <c r="H1368" s="8" t="s">
        <v>23</v>
      </c>
      <c r="I1368" s="9">
        <v>1</v>
      </c>
      <c r="J1368" s="6">
        <v>0</v>
      </c>
      <c r="K1368" s="6">
        <v>1240</v>
      </c>
      <c r="L1368" s="6">
        <v>15500</v>
      </c>
      <c r="M1368" s="6">
        <v>16740</v>
      </c>
      <c r="N1368" s="10" t="s">
        <v>67</v>
      </c>
      <c r="O1368" s="10" t="s">
        <v>160</v>
      </c>
      <c r="P1368" s="11" t="s">
        <v>32</v>
      </c>
      <c r="Q1368" s="11" t="s">
        <v>84</v>
      </c>
      <c r="R1368" s="1">
        <v>42370</v>
      </c>
      <c r="S1368" s="1">
        <v>42593</v>
      </c>
      <c r="T1368" s="12" t="s">
        <v>25</v>
      </c>
      <c r="U1368" s="13" t="s">
        <v>364</v>
      </c>
      <c r="V1368" s="13" t="s">
        <v>142</v>
      </c>
      <c r="W1368" t="s">
        <v>168</v>
      </c>
      <c r="X1368" s="16" t="str">
        <f t="shared" si="276"/>
        <v xml:space="preserve">Maxus (Switzerland) - CHE - Fiat Group - 2016_Alfa_Romeo_Giulia_Masthead - </v>
      </c>
      <c r="Y1368" s="17" t="s">
        <v>410</v>
      </c>
      <c r="Z1368" s="16" t="str">
        <f t="shared" si="277"/>
        <v>Maxus (Switzerland)</v>
      </c>
      <c r="AA1368" s="16" t="str">
        <f t="shared" si="278"/>
        <v>Maxus (Switzerland) - CHE - Fiat Group</v>
      </c>
      <c r="AB1368" s="16" t="str">
        <f t="shared" si="279"/>
        <v>Xaxis Masthead_XAXIS-MH-RICH MEDIA</v>
      </c>
      <c r="AC1368" s="16" t="str">
        <f>VLOOKUP($U1368,Sheet3!$A$1:$D$438,3,FALSE)</f>
        <v>26.06.2016</v>
      </c>
      <c r="AD1368" s="16" t="str">
        <f>VLOOKUP($U1368,Sheet3!$A$1:$D$438,4,FALSE)</f>
        <v>26.06.2016</v>
      </c>
      <c r="AE1368" s="20" t="str">
        <f t="shared" si="280"/>
        <v>Xaxis Masthead_XAXIS-MH-RICH MEDIA_Juni 2016</v>
      </c>
      <c r="AF1368" s="20" t="s">
        <v>415</v>
      </c>
      <c r="AG1368" s="20" t="str">
        <f t="shared" si="281"/>
        <v>Xaxis Masthead</v>
      </c>
      <c r="AH1368" s="20" t="s">
        <v>426</v>
      </c>
      <c r="AI1368" s="21">
        <f t="shared" ref="AI1368:AI1381" si="289">(AJ1368/AK1368)</f>
        <v>15500</v>
      </c>
      <c r="AJ1368" s="21">
        <f t="shared" ref="AJ1368:AJ1382" si="290">L1368</f>
        <v>15500</v>
      </c>
      <c r="AK1368" s="22">
        <f>I1368</f>
        <v>1</v>
      </c>
      <c r="AL1368" s="20" t="s">
        <v>701</v>
      </c>
      <c r="AM1368" s="20">
        <f>$AJ1368*VLOOKUP($AL1368,Sheet2!$C$1:$D$66,2,FALSE)</f>
        <v>13852.666666666664</v>
      </c>
    </row>
    <row r="1369" spans="1:39" x14ac:dyDescent="0.25">
      <c r="A1369" s="1">
        <v>42556</v>
      </c>
      <c r="B1369" s="2">
        <v>19110</v>
      </c>
      <c r="C1369" s="3">
        <v>0</v>
      </c>
      <c r="D1369" s="4">
        <v>1</v>
      </c>
      <c r="E1369" s="5" t="s">
        <v>61</v>
      </c>
      <c r="F1369" s="6">
        <v>957.36</v>
      </c>
      <c r="G1369" s="7" t="s">
        <v>22</v>
      </c>
      <c r="H1369" s="8" t="s">
        <v>23</v>
      </c>
      <c r="I1369" s="9">
        <v>209.773</v>
      </c>
      <c r="J1369" s="6">
        <v>0</v>
      </c>
      <c r="K1369" s="6">
        <v>134.25</v>
      </c>
      <c r="L1369" s="6">
        <v>1678.2</v>
      </c>
      <c r="M1369" s="6">
        <v>1812.45</v>
      </c>
      <c r="N1369" s="10" t="s">
        <v>67</v>
      </c>
      <c r="O1369" s="10" t="s">
        <v>160</v>
      </c>
      <c r="P1369" s="11" t="s">
        <v>32</v>
      </c>
      <c r="Q1369" s="11" t="s">
        <v>52</v>
      </c>
      <c r="R1369" s="1">
        <v>42370</v>
      </c>
      <c r="S1369" s="1">
        <v>42593</v>
      </c>
      <c r="T1369" s="12" t="s">
        <v>25</v>
      </c>
      <c r="U1369" s="13" t="s">
        <v>283</v>
      </c>
      <c r="V1369" s="13" t="s">
        <v>142</v>
      </c>
      <c r="W1369" t="s">
        <v>168</v>
      </c>
      <c r="X1369" s="16" t="str">
        <f t="shared" si="276"/>
        <v xml:space="preserve">Maxus (Switzerland) - CHE - Fiat Group - 2016_Fiat_Professional_Keyword_Kampagne - </v>
      </c>
      <c r="Y1369" s="17" t="s">
        <v>410</v>
      </c>
      <c r="Z1369" s="16" t="str">
        <f t="shared" si="277"/>
        <v>Maxus (Switzerland)</v>
      </c>
      <c r="AA1369" s="16" t="str">
        <f t="shared" si="278"/>
        <v>Maxus (Switzerland) - CHE - Fiat Group</v>
      </c>
      <c r="AB1369" s="16" t="str">
        <f t="shared" si="279"/>
        <v>Xaxis Premium_XAXIS-XP-UAP-D</v>
      </c>
      <c r="AC1369" s="16" t="str">
        <f>VLOOKUP($U1369,Sheet3!$A$1:$D$438,3,FALSE)</f>
        <v>18.01.2016</v>
      </c>
      <c r="AD1369" s="16" t="str">
        <f>VLOOKUP($U1369,Sheet3!$A$1:$D$438,4,FALSE)</f>
        <v>31.12.2016</v>
      </c>
      <c r="AE1369" s="20" t="str">
        <f t="shared" si="280"/>
        <v>Xaxis Premium_XAXIS-XP-UAP-D_Juni 2016</v>
      </c>
      <c r="AF1369" s="20" t="s">
        <v>415</v>
      </c>
      <c r="AG1369" s="20" t="str">
        <f t="shared" si="281"/>
        <v>Xaxis Premium</v>
      </c>
      <c r="AH1369" s="20" t="s">
        <v>420</v>
      </c>
      <c r="AI1369" s="21">
        <f t="shared" ref="AI1369" si="291">(AJ1369/AK1369)*1000</f>
        <v>8.0000762729235877</v>
      </c>
      <c r="AJ1369" s="21">
        <f t="shared" si="290"/>
        <v>1678.2</v>
      </c>
      <c r="AK1369" s="22">
        <f t="shared" ref="AK1369" si="292">I1369*1000</f>
        <v>209773</v>
      </c>
      <c r="AL1369" s="20" t="s">
        <v>697</v>
      </c>
      <c r="AM1369" s="20">
        <f>$AJ1369*VLOOKUP($AL1369,Sheet2!$C$1:$D$66,2,FALSE)</f>
        <v>415.81490019679512</v>
      </c>
    </row>
    <row r="1370" spans="1:39" x14ac:dyDescent="0.25">
      <c r="A1370" s="1">
        <v>42556</v>
      </c>
      <c r="B1370" s="2">
        <v>19110</v>
      </c>
      <c r="C1370" s="3">
        <v>0</v>
      </c>
      <c r="D1370" s="4">
        <v>2</v>
      </c>
      <c r="E1370" s="5" t="s">
        <v>63</v>
      </c>
      <c r="F1370" s="6">
        <v>336.92</v>
      </c>
      <c r="G1370" s="7" t="s">
        <v>22</v>
      </c>
      <c r="H1370" s="8" t="s">
        <v>23</v>
      </c>
      <c r="I1370" s="9">
        <v>73.307000000000002</v>
      </c>
      <c r="J1370" s="6">
        <v>0</v>
      </c>
      <c r="K1370" s="6">
        <v>46.9</v>
      </c>
      <c r="L1370" s="6">
        <v>586.45000000000005</v>
      </c>
      <c r="M1370" s="6">
        <v>633.35</v>
      </c>
      <c r="N1370" s="10" t="s">
        <v>67</v>
      </c>
      <c r="O1370" s="10" t="s">
        <v>160</v>
      </c>
      <c r="P1370" s="11" t="s">
        <v>32</v>
      </c>
      <c r="Q1370" s="11" t="s">
        <v>52</v>
      </c>
      <c r="R1370" s="1">
        <v>42370</v>
      </c>
      <c r="S1370" s="1">
        <v>42593</v>
      </c>
      <c r="T1370" s="12" t="s">
        <v>25</v>
      </c>
      <c r="U1370" s="13" t="s">
        <v>283</v>
      </c>
      <c r="V1370" s="13" t="s">
        <v>142</v>
      </c>
      <c r="W1370" t="s">
        <v>168</v>
      </c>
      <c r="X1370" s="16" t="str">
        <f t="shared" si="276"/>
        <v xml:space="preserve">Maxus (Switzerland) - CHE - Fiat Group - 2016_Fiat_Professional_Keyword_Kampagne - </v>
      </c>
      <c r="Y1370" s="17" t="s">
        <v>410</v>
      </c>
      <c r="Z1370" s="16" t="str">
        <f t="shared" si="277"/>
        <v>Maxus (Switzerland)</v>
      </c>
      <c r="AA1370" s="16" t="str">
        <f t="shared" si="278"/>
        <v>Maxus (Switzerland) - CHE - Fiat Group</v>
      </c>
      <c r="AB1370" s="16" t="str">
        <f t="shared" si="279"/>
        <v>Xaxis Premium_XAXIS-XP-UAP-F</v>
      </c>
      <c r="AC1370" s="16" t="str">
        <f>VLOOKUP($U1370,Sheet3!$A$1:$D$438,3,FALSE)</f>
        <v>18.01.2016</v>
      </c>
      <c r="AD1370" s="16" t="str">
        <f>VLOOKUP($U1370,Sheet3!$A$1:$D$438,4,FALSE)</f>
        <v>31.12.2016</v>
      </c>
      <c r="AE1370" s="20" t="str">
        <f t="shared" si="280"/>
        <v>Xaxis Premium_XAXIS-XP-UAP-F_Juni 2016</v>
      </c>
      <c r="AF1370" s="20" t="s">
        <v>415</v>
      </c>
      <c r="AG1370" s="20" t="str">
        <f t="shared" si="281"/>
        <v>Xaxis Premium</v>
      </c>
      <c r="AH1370" s="20" t="s">
        <v>420</v>
      </c>
      <c r="AI1370" s="21">
        <f t="shared" ref="AI1370:AI1380" si="293">(AJ1370/AK1370)*1000</f>
        <v>7.9999181524274627</v>
      </c>
      <c r="AJ1370" s="21">
        <f t="shared" ref="AJ1370:AJ1380" si="294">L1370</f>
        <v>586.45000000000005</v>
      </c>
      <c r="AK1370" s="22">
        <f t="shared" ref="AK1370:AK1380" si="295">I1370*1000</f>
        <v>73307</v>
      </c>
      <c r="AL1370" s="20" t="s">
        <v>697</v>
      </c>
      <c r="AM1370" s="20">
        <f>$AJ1370*VLOOKUP($AL1370,Sheet2!$C$1:$D$66,2,FALSE)</f>
        <v>145.30726267453849</v>
      </c>
    </row>
    <row r="1371" spans="1:39" x14ac:dyDescent="0.25">
      <c r="A1371" s="1">
        <v>42556</v>
      </c>
      <c r="B1371" s="2">
        <v>19110</v>
      </c>
      <c r="C1371" s="3">
        <v>0</v>
      </c>
      <c r="D1371" s="4">
        <v>3</v>
      </c>
      <c r="E1371" s="5" t="s">
        <v>64</v>
      </c>
      <c r="F1371" s="6">
        <v>33.65</v>
      </c>
      <c r="G1371" s="7" t="s">
        <v>22</v>
      </c>
      <c r="H1371" s="8" t="s">
        <v>23</v>
      </c>
      <c r="I1371" s="9">
        <v>16.72</v>
      </c>
      <c r="J1371" s="6">
        <v>0</v>
      </c>
      <c r="K1371" s="6">
        <v>10.7</v>
      </c>
      <c r="L1371" s="6">
        <v>133.75</v>
      </c>
      <c r="M1371" s="6">
        <v>144.44999999999999</v>
      </c>
      <c r="N1371" s="10" t="s">
        <v>67</v>
      </c>
      <c r="O1371" s="10" t="s">
        <v>160</v>
      </c>
      <c r="P1371" s="11" t="s">
        <v>32</v>
      </c>
      <c r="Q1371" s="11" t="s">
        <v>52</v>
      </c>
      <c r="R1371" s="1">
        <v>42370</v>
      </c>
      <c r="S1371" s="1">
        <v>42593</v>
      </c>
      <c r="T1371" s="12" t="s">
        <v>25</v>
      </c>
      <c r="U1371" s="13" t="s">
        <v>283</v>
      </c>
      <c r="V1371" s="13" t="s">
        <v>142</v>
      </c>
      <c r="W1371" t="s">
        <v>168</v>
      </c>
      <c r="X1371" s="16" t="str">
        <f t="shared" si="276"/>
        <v xml:space="preserve">Maxus (Switzerland) - CHE - Fiat Group - 2016_Fiat_Professional_Keyword_Kampagne - </v>
      </c>
      <c r="Y1371" s="17" t="s">
        <v>410</v>
      </c>
      <c r="Z1371" s="16" t="str">
        <f t="shared" si="277"/>
        <v>Maxus (Switzerland)</v>
      </c>
      <c r="AA1371" s="16" t="str">
        <f t="shared" si="278"/>
        <v>Maxus (Switzerland) - CHE - Fiat Group</v>
      </c>
      <c r="AB1371" s="16" t="str">
        <f t="shared" si="279"/>
        <v>Xaxis Premium_XAXIS-XP-UAP-I</v>
      </c>
      <c r="AC1371" s="16" t="str">
        <f>VLOOKUP($U1371,Sheet3!$A$1:$D$438,3,FALSE)</f>
        <v>18.01.2016</v>
      </c>
      <c r="AD1371" s="16" t="str">
        <f>VLOOKUP($U1371,Sheet3!$A$1:$D$438,4,FALSE)</f>
        <v>31.12.2016</v>
      </c>
      <c r="AE1371" s="20" t="str">
        <f t="shared" si="280"/>
        <v>Xaxis Premium_XAXIS-XP-UAP-I_Juni 2016</v>
      </c>
      <c r="AF1371" s="20" t="s">
        <v>415</v>
      </c>
      <c r="AG1371" s="20" t="str">
        <f t="shared" si="281"/>
        <v>Xaxis Premium</v>
      </c>
      <c r="AH1371" s="20" t="s">
        <v>420</v>
      </c>
      <c r="AI1371" s="21">
        <f t="shared" si="293"/>
        <v>7.9994019138755981</v>
      </c>
      <c r="AJ1371" s="21">
        <f t="shared" si="294"/>
        <v>133.75</v>
      </c>
      <c r="AK1371" s="22">
        <f t="shared" si="295"/>
        <v>16720</v>
      </c>
      <c r="AL1371" s="20" t="s">
        <v>697</v>
      </c>
      <c r="AM1371" s="20">
        <f>$AJ1371*VLOOKUP($AL1371,Sheet2!$C$1:$D$66,2,FALSE)</f>
        <v>33.139818198856716</v>
      </c>
    </row>
    <row r="1372" spans="1:39" x14ac:dyDescent="0.25">
      <c r="A1372" s="1">
        <v>42556</v>
      </c>
      <c r="B1372" s="2">
        <v>19111</v>
      </c>
      <c r="C1372" s="3">
        <v>0</v>
      </c>
      <c r="D1372" s="4">
        <v>1</v>
      </c>
      <c r="E1372" s="5" t="s">
        <v>65</v>
      </c>
      <c r="F1372" s="6">
        <v>538.53</v>
      </c>
      <c r="G1372" s="7" t="s">
        <v>22</v>
      </c>
      <c r="H1372" s="8" t="s">
        <v>23</v>
      </c>
      <c r="I1372" s="9">
        <v>72.655000000000001</v>
      </c>
      <c r="J1372" s="6">
        <v>0</v>
      </c>
      <c r="K1372" s="6">
        <v>139.5</v>
      </c>
      <c r="L1372" s="6">
        <v>1743.7</v>
      </c>
      <c r="M1372" s="6">
        <v>1883.2</v>
      </c>
      <c r="N1372" s="10" t="s">
        <v>67</v>
      </c>
      <c r="O1372" s="10" t="s">
        <v>160</v>
      </c>
      <c r="P1372" s="11" t="s">
        <v>32</v>
      </c>
      <c r="Q1372" s="11" t="s">
        <v>52</v>
      </c>
      <c r="R1372" s="1">
        <v>42370</v>
      </c>
      <c r="S1372" s="1">
        <v>42593</v>
      </c>
      <c r="T1372" s="12" t="s">
        <v>25</v>
      </c>
      <c r="U1372" s="13" t="s">
        <v>319</v>
      </c>
      <c r="V1372" s="13" t="s">
        <v>142</v>
      </c>
      <c r="W1372" t="s">
        <v>168</v>
      </c>
      <c r="X1372" s="16" t="str">
        <f t="shared" si="276"/>
        <v xml:space="preserve">Maxus (Switzerland) - CHE - Fiat Group - 2016_Fiat_500x - </v>
      </c>
      <c r="Y1372" s="17" t="s">
        <v>410</v>
      </c>
      <c r="Z1372" s="16" t="str">
        <f t="shared" si="277"/>
        <v>Maxus (Switzerland)</v>
      </c>
      <c r="AA1372" s="16" t="str">
        <f t="shared" si="278"/>
        <v>Maxus (Switzerland) - CHE - Fiat Group</v>
      </c>
      <c r="AB1372" s="16" t="str">
        <f t="shared" si="279"/>
        <v>Xaxis Premium_XAXIS-XP-WB-D</v>
      </c>
      <c r="AC1372" s="16" t="str">
        <f>VLOOKUP($U1372,Sheet3!$A$1:$D$438,3,FALSE)</f>
        <v>11.04.2016</v>
      </c>
      <c r="AD1372" s="16" t="str">
        <f>VLOOKUP($U1372,Sheet3!$A$1:$D$438,4,FALSE)</f>
        <v>05.06.2016</v>
      </c>
      <c r="AE1372" s="20" t="str">
        <f t="shared" si="280"/>
        <v>Xaxis Premium_XAXIS-XP-WB-D_Juni 2016</v>
      </c>
      <c r="AF1372" s="20" t="s">
        <v>415</v>
      </c>
      <c r="AG1372" s="20" t="str">
        <f t="shared" si="281"/>
        <v>Xaxis Premium</v>
      </c>
      <c r="AH1372" s="20" t="s">
        <v>420</v>
      </c>
      <c r="AI1372" s="21">
        <f t="shared" si="293"/>
        <v>23.999724726446907</v>
      </c>
      <c r="AJ1372" s="21">
        <f t="shared" si="294"/>
        <v>1743.7</v>
      </c>
      <c r="AK1372" s="22">
        <f t="shared" si="295"/>
        <v>72655</v>
      </c>
      <c r="AL1372" s="20" t="s">
        <v>696</v>
      </c>
      <c r="AM1372" s="20">
        <f>$AJ1372*VLOOKUP($AL1372,Sheet2!$C$1:$D$66,2,FALSE)</f>
        <v>926.23133909972967</v>
      </c>
    </row>
    <row r="1373" spans="1:39" x14ac:dyDescent="0.25">
      <c r="A1373" s="1">
        <v>42556</v>
      </c>
      <c r="B1373" s="2">
        <v>19111</v>
      </c>
      <c r="C1373" s="3">
        <v>0</v>
      </c>
      <c r="D1373" s="4">
        <v>2</v>
      </c>
      <c r="E1373" s="5" t="s">
        <v>69</v>
      </c>
      <c r="F1373" s="6">
        <v>32.159999999999997</v>
      </c>
      <c r="G1373" s="7" t="s">
        <v>22</v>
      </c>
      <c r="H1373" s="8" t="s">
        <v>23</v>
      </c>
      <c r="I1373" s="9">
        <v>5.3460000000000001</v>
      </c>
      <c r="J1373" s="6">
        <v>0</v>
      </c>
      <c r="K1373" s="6">
        <v>10.25</v>
      </c>
      <c r="L1373" s="6">
        <v>128.30000000000001</v>
      </c>
      <c r="M1373" s="6">
        <v>138.55000000000001</v>
      </c>
      <c r="N1373" s="10" t="s">
        <v>67</v>
      </c>
      <c r="O1373" s="10" t="s">
        <v>160</v>
      </c>
      <c r="P1373" s="11" t="s">
        <v>32</v>
      </c>
      <c r="Q1373" s="11" t="s">
        <v>52</v>
      </c>
      <c r="R1373" s="1">
        <v>42370</v>
      </c>
      <c r="S1373" s="1">
        <v>42593</v>
      </c>
      <c r="T1373" s="12" t="s">
        <v>25</v>
      </c>
      <c r="U1373" s="13" t="s">
        <v>319</v>
      </c>
      <c r="V1373" s="13" t="s">
        <v>142</v>
      </c>
      <c r="W1373" t="s">
        <v>168</v>
      </c>
      <c r="X1373" s="16" t="str">
        <f t="shared" si="276"/>
        <v xml:space="preserve">Maxus (Switzerland) - CHE - Fiat Group - 2016_Fiat_500x - </v>
      </c>
      <c r="Y1373" s="17" t="s">
        <v>410</v>
      </c>
      <c r="Z1373" s="16" t="str">
        <f t="shared" si="277"/>
        <v>Maxus (Switzerland)</v>
      </c>
      <c r="AA1373" s="16" t="str">
        <f t="shared" si="278"/>
        <v>Maxus (Switzerland) - CHE - Fiat Group</v>
      </c>
      <c r="AB1373" s="16" t="str">
        <f t="shared" si="279"/>
        <v>Xaxis Premium_XAXIS-XP-WB-F</v>
      </c>
      <c r="AC1373" s="16" t="str">
        <f>VLOOKUP($U1373,Sheet3!$A$1:$D$438,3,FALSE)</f>
        <v>11.04.2016</v>
      </c>
      <c r="AD1373" s="16" t="str">
        <f>VLOOKUP($U1373,Sheet3!$A$1:$D$438,4,FALSE)</f>
        <v>05.06.2016</v>
      </c>
      <c r="AE1373" s="20" t="str">
        <f t="shared" si="280"/>
        <v>Xaxis Premium_XAXIS-XP-WB-F_Juni 2016</v>
      </c>
      <c r="AF1373" s="20" t="s">
        <v>415</v>
      </c>
      <c r="AG1373" s="20" t="str">
        <f t="shared" si="281"/>
        <v>Xaxis Premium</v>
      </c>
      <c r="AH1373" s="20" t="s">
        <v>420</v>
      </c>
      <c r="AI1373" s="21">
        <f t="shared" si="293"/>
        <v>23.999251777029556</v>
      </c>
      <c r="AJ1373" s="21">
        <f t="shared" si="294"/>
        <v>128.30000000000001</v>
      </c>
      <c r="AK1373" s="22">
        <f t="shared" si="295"/>
        <v>5346</v>
      </c>
      <c r="AL1373" s="20" t="s">
        <v>696</v>
      </c>
      <c r="AM1373" s="20">
        <f>$AJ1373*VLOOKUP($AL1373,Sheet2!$C$1:$D$66,2,FALSE)</f>
        <v>68.151333834085747</v>
      </c>
    </row>
    <row r="1374" spans="1:39" x14ac:dyDescent="0.25">
      <c r="A1374" s="1">
        <v>42556</v>
      </c>
      <c r="B1374" s="2">
        <v>19111</v>
      </c>
      <c r="C1374" s="3">
        <v>0</v>
      </c>
      <c r="D1374" s="4">
        <v>3</v>
      </c>
      <c r="E1374" s="5" t="s">
        <v>70</v>
      </c>
      <c r="F1374" s="6">
        <v>12.23</v>
      </c>
      <c r="G1374" s="7" t="s">
        <v>22</v>
      </c>
      <c r="H1374" s="8" t="s">
        <v>23</v>
      </c>
      <c r="I1374" s="9">
        <v>2.1579999999999999</v>
      </c>
      <c r="J1374" s="6">
        <v>0</v>
      </c>
      <c r="K1374" s="6">
        <v>4.1500000000000004</v>
      </c>
      <c r="L1374" s="6">
        <v>51.8</v>
      </c>
      <c r="M1374" s="6">
        <v>55.95</v>
      </c>
      <c r="N1374" s="10" t="s">
        <v>67</v>
      </c>
      <c r="O1374" s="10" t="s">
        <v>160</v>
      </c>
      <c r="P1374" s="11" t="s">
        <v>32</v>
      </c>
      <c r="Q1374" s="11" t="s">
        <v>52</v>
      </c>
      <c r="R1374" s="1">
        <v>42370</v>
      </c>
      <c r="S1374" s="1">
        <v>42593</v>
      </c>
      <c r="T1374" s="12" t="s">
        <v>25</v>
      </c>
      <c r="U1374" s="13" t="s">
        <v>319</v>
      </c>
      <c r="V1374" s="13" t="s">
        <v>142</v>
      </c>
      <c r="W1374" t="s">
        <v>168</v>
      </c>
      <c r="X1374" s="16" t="str">
        <f t="shared" si="276"/>
        <v xml:space="preserve">Maxus (Switzerland) - CHE - Fiat Group - 2016_Fiat_500x - </v>
      </c>
      <c r="Y1374" s="17" t="s">
        <v>410</v>
      </c>
      <c r="Z1374" s="16" t="str">
        <f t="shared" si="277"/>
        <v>Maxus (Switzerland)</v>
      </c>
      <c r="AA1374" s="16" t="str">
        <f t="shared" si="278"/>
        <v>Maxus (Switzerland) - CHE - Fiat Group</v>
      </c>
      <c r="AB1374" s="16" t="str">
        <f t="shared" si="279"/>
        <v>Xaxis Premium_XAXIS-XP-WB-I</v>
      </c>
      <c r="AC1374" s="16" t="str">
        <f>VLOOKUP($U1374,Sheet3!$A$1:$D$438,3,FALSE)</f>
        <v>11.04.2016</v>
      </c>
      <c r="AD1374" s="16" t="str">
        <f>VLOOKUP($U1374,Sheet3!$A$1:$D$438,4,FALSE)</f>
        <v>05.06.2016</v>
      </c>
      <c r="AE1374" s="20" t="str">
        <f t="shared" si="280"/>
        <v>Xaxis Premium_XAXIS-XP-WB-I_Juni 2016</v>
      </c>
      <c r="AF1374" s="20" t="s">
        <v>415</v>
      </c>
      <c r="AG1374" s="20" t="str">
        <f t="shared" si="281"/>
        <v>Xaxis Premium</v>
      </c>
      <c r="AH1374" s="20" t="s">
        <v>420</v>
      </c>
      <c r="AI1374" s="21">
        <f t="shared" si="293"/>
        <v>24.003707136237256</v>
      </c>
      <c r="AJ1374" s="21">
        <f t="shared" si="294"/>
        <v>51.8</v>
      </c>
      <c r="AK1374" s="22">
        <f t="shared" si="295"/>
        <v>2158</v>
      </c>
      <c r="AL1374" s="20" t="s">
        <v>696</v>
      </c>
      <c r="AM1374" s="20">
        <f>$AJ1374*VLOOKUP($AL1374,Sheet2!$C$1:$D$66,2,FALSE)</f>
        <v>27.51550344977117</v>
      </c>
    </row>
    <row r="1375" spans="1:39" x14ac:dyDescent="0.25">
      <c r="A1375" s="1">
        <v>42556</v>
      </c>
      <c r="B1375" s="2">
        <v>19112</v>
      </c>
      <c r="C1375" s="3">
        <v>0</v>
      </c>
      <c r="D1375" s="4">
        <v>1</v>
      </c>
      <c r="E1375" s="5" t="s">
        <v>72</v>
      </c>
      <c r="F1375" s="6">
        <v>1356.61</v>
      </c>
      <c r="G1375" s="7" t="s">
        <v>22</v>
      </c>
      <c r="H1375" s="8" t="s">
        <v>23</v>
      </c>
      <c r="I1375" s="9">
        <v>80.248999999999995</v>
      </c>
      <c r="J1375" s="6">
        <v>0</v>
      </c>
      <c r="K1375" s="6">
        <v>160.5</v>
      </c>
      <c r="L1375" s="6">
        <v>2006.2</v>
      </c>
      <c r="M1375" s="6">
        <v>2166.6999999999998</v>
      </c>
      <c r="N1375" s="10" t="s">
        <v>67</v>
      </c>
      <c r="O1375" s="10" t="s">
        <v>160</v>
      </c>
      <c r="P1375" s="11" t="s">
        <v>32</v>
      </c>
      <c r="Q1375" s="11" t="s">
        <v>73</v>
      </c>
      <c r="R1375" s="1">
        <v>42370</v>
      </c>
      <c r="S1375" s="1">
        <v>42593</v>
      </c>
      <c r="T1375" s="12" t="s">
        <v>25</v>
      </c>
      <c r="U1375" s="13" t="s">
        <v>147</v>
      </c>
      <c r="V1375" s="13" t="s">
        <v>142</v>
      </c>
      <c r="W1375" t="s">
        <v>168</v>
      </c>
      <c r="X1375" s="16" t="str">
        <f t="shared" si="276"/>
        <v xml:space="preserve">Maxus (Switzerland) - CHE - Fiat Group - 2016_Tipo5Doors - </v>
      </c>
      <c r="Y1375" s="17" t="s">
        <v>410</v>
      </c>
      <c r="Z1375" s="16" t="str">
        <f t="shared" si="277"/>
        <v>Maxus (Switzerland)</v>
      </c>
      <c r="AA1375" s="16" t="str">
        <f t="shared" si="278"/>
        <v>Maxus (Switzerland) - CHE - Fiat Group</v>
      </c>
      <c r="AB1375" s="16" t="str">
        <f t="shared" si="279"/>
        <v>Xaxis TV_XAXIS-XT-ROLLS-D</v>
      </c>
      <c r="AC1375" s="16" t="str">
        <f>VLOOKUP($U1375,Sheet3!$A$1:$D$438,3,FALSE)</f>
        <v>20.06.2016</v>
      </c>
      <c r="AD1375" s="16" t="str">
        <f>VLOOKUP($U1375,Sheet3!$A$1:$D$438,4,FALSE)</f>
        <v>10.07.2016</v>
      </c>
      <c r="AE1375" s="20" t="str">
        <f t="shared" si="280"/>
        <v>Xaxis TV_XAXIS-XT-ROLLS-D_Juni 2016</v>
      </c>
      <c r="AF1375" s="20" t="s">
        <v>816</v>
      </c>
      <c r="AG1375" s="20" t="str">
        <f t="shared" si="281"/>
        <v>Xaxis TV</v>
      </c>
      <c r="AH1375" s="20" t="s">
        <v>420</v>
      </c>
      <c r="AI1375" s="21">
        <f t="shared" si="293"/>
        <v>24.999688469638251</v>
      </c>
      <c r="AJ1375" s="21">
        <f t="shared" si="294"/>
        <v>2006.2</v>
      </c>
      <c r="AK1375" s="22">
        <f t="shared" si="295"/>
        <v>80249</v>
      </c>
      <c r="AL1375" s="20" t="s">
        <v>698</v>
      </c>
      <c r="AM1375" s="20">
        <f>$AJ1375*VLOOKUP($AL1375,Sheet2!$C$1:$D$66,2,FALSE)</f>
        <v>1103.4100000000001</v>
      </c>
    </row>
    <row r="1376" spans="1:39" x14ac:dyDescent="0.25">
      <c r="A1376" s="1">
        <v>42556</v>
      </c>
      <c r="B1376" s="2">
        <v>19112</v>
      </c>
      <c r="C1376" s="3">
        <v>0</v>
      </c>
      <c r="D1376" s="4">
        <v>2</v>
      </c>
      <c r="E1376" s="5" t="s">
        <v>76</v>
      </c>
      <c r="F1376" s="6">
        <v>66.8</v>
      </c>
      <c r="G1376" s="7" t="s">
        <v>22</v>
      </c>
      <c r="H1376" s="8" t="s">
        <v>23</v>
      </c>
      <c r="I1376" s="9">
        <v>4.1289999999999996</v>
      </c>
      <c r="J1376" s="6">
        <v>0</v>
      </c>
      <c r="K1376" s="6">
        <v>8.25</v>
      </c>
      <c r="L1376" s="6">
        <v>103.25</v>
      </c>
      <c r="M1376" s="6">
        <v>111.5</v>
      </c>
      <c r="N1376" s="10" t="s">
        <v>67</v>
      </c>
      <c r="O1376" s="10" t="s">
        <v>160</v>
      </c>
      <c r="P1376" s="11" t="s">
        <v>32</v>
      </c>
      <c r="Q1376" s="11" t="s">
        <v>73</v>
      </c>
      <c r="R1376" s="1">
        <v>42370</v>
      </c>
      <c r="S1376" s="1">
        <v>42593</v>
      </c>
      <c r="T1376" s="12" t="s">
        <v>25</v>
      </c>
      <c r="U1376" s="13" t="s">
        <v>147</v>
      </c>
      <c r="V1376" s="13" t="s">
        <v>142</v>
      </c>
      <c r="W1376" t="s">
        <v>168</v>
      </c>
      <c r="X1376" s="16" t="str">
        <f t="shared" si="276"/>
        <v xml:space="preserve">Maxus (Switzerland) - CHE - Fiat Group - 2016_Tipo5Doors - </v>
      </c>
      <c r="Y1376" s="17" t="s">
        <v>410</v>
      </c>
      <c r="Z1376" s="16" t="str">
        <f t="shared" si="277"/>
        <v>Maxus (Switzerland)</v>
      </c>
      <c r="AA1376" s="16" t="str">
        <f t="shared" si="278"/>
        <v>Maxus (Switzerland) - CHE - Fiat Group</v>
      </c>
      <c r="AB1376" s="16" t="str">
        <f t="shared" si="279"/>
        <v>Xaxis TV_XAXIS-XT-ROLLS-F</v>
      </c>
      <c r="AC1376" s="16" t="str">
        <f>VLOOKUP($U1376,Sheet3!$A$1:$D$438,3,FALSE)</f>
        <v>20.06.2016</v>
      </c>
      <c r="AD1376" s="16" t="str">
        <f>VLOOKUP($U1376,Sheet3!$A$1:$D$438,4,FALSE)</f>
        <v>10.07.2016</v>
      </c>
      <c r="AE1376" s="20" t="str">
        <f t="shared" si="280"/>
        <v>Xaxis TV_XAXIS-XT-ROLLS-F_Juni 2016</v>
      </c>
      <c r="AF1376" s="20" t="s">
        <v>816</v>
      </c>
      <c r="AG1376" s="20" t="str">
        <f t="shared" si="281"/>
        <v>Xaxis TV</v>
      </c>
      <c r="AH1376" s="20" t="s">
        <v>420</v>
      </c>
      <c r="AI1376" s="21">
        <f t="shared" si="293"/>
        <v>25.006054734802614</v>
      </c>
      <c r="AJ1376" s="21">
        <f t="shared" si="294"/>
        <v>103.25</v>
      </c>
      <c r="AK1376" s="22">
        <f t="shared" si="295"/>
        <v>4129</v>
      </c>
      <c r="AL1376" s="20" t="s">
        <v>698</v>
      </c>
      <c r="AM1376" s="20">
        <f>$AJ1376*VLOOKUP($AL1376,Sheet2!$C$1:$D$66,2,FALSE)</f>
        <v>56.787500000000001</v>
      </c>
    </row>
    <row r="1377" spans="1:39" x14ac:dyDescent="0.25">
      <c r="A1377" s="1">
        <v>42556</v>
      </c>
      <c r="B1377" s="2">
        <v>19112</v>
      </c>
      <c r="C1377" s="3">
        <v>0</v>
      </c>
      <c r="D1377" s="4">
        <v>3</v>
      </c>
      <c r="E1377" s="5" t="s">
        <v>77</v>
      </c>
      <c r="F1377" s="6">
        <v>67.91</v>
      </c>
      <c r="G1377" s="7" t="s">
        <v>22</v>
      </c>
      <c r="H1377" s="8" t="s">
        <v>23</v>
      </c>
      <c r="I1377" s="9">
        <v>4.16</v>
      </c>
      <c r="J1377" s="6">
        <v>0</v>
      </c>
      <c r="K1377" s="6">
        <v>8.3000000000000007</v>
      </c>
      <c r="L1377" s="6">
        <v>104</v>
      </c>
      <c r="M1377" s="6">
        <v>112.3</v>
      </c>
      <c r="N1377" s="10" t="s">
        <v>67</v>
      </c>
      <c r="O1377" s="10" t="s">
        <v>160</v>
      </c>
      <c r="P1377" s="11" t="s">
        <v>32</v>
      </c>
      <c r="Q1377" s="11" t="s">
        <v>73</v>
      </c>
      <c r="R1377" s="1">
        <v>42370</v>
      </c>
      <c r="S1377" s="1">
        <v>42593</v>
      </c>
      <c r="T1377" s="12" t="s">
        <v>25</v>
      </c>
      <c r="U1377" s="13" t="s">
        <v>147</v>
      </c>
      <c r="V1377" s="13" t="s">
        <v>142</v>
      </c>
      <c r="W1377" t="s">
        <v>168</v>
      </c>
      <c r="X1377" s="16" t="str">
        <f t="shared" si="276"/>
        <v xml:space="preserve">Maxus (Switzerland) - CHE - Fiat Group - 2016_Tipo5Doors - </v>
      </c>
      <c r="Y1377" s="17" t="s">
        <v>410</v>
      </c>
      <c r="Z1377" s="16" t="str">
        <f t="shared" si="277"/>
        <v>Maxus (Switzerland)</v>
      </c>
      <c r="AA1377" s="16" t="str">
        <f t="shared" si="278"/>
        <v>Maxus (Switzerland) - CHE - Fiat Group</v>
      </c>
      <c r="AB1377" s="16" t="str">
        <f t="shared" si="279"/>
        <v>Xaxis TV_XAXIS-XT-ROLLS-I</v>
      </c>
      <c r="AC1377" s="16" t="str">
        <f>VLOOKUP($U1377,Sheet3!$A$1:$D$438,3,FALSE)</f>
        <v>20.06.2016</v>
      </c>
      <c r="AD1377" s="16" t="str">
        <f>VLOOKUP($U1377,Sheet3!$A$1:$D$438,4,FALSE)</f>
        <v>10.07.2016</v>
      </c>
      <c r="AE1377" s="20" t="str">
        <f t="shared" si="280"/>
        <v>Xaxis TV_XAXIS-XT-ROLLS-I_Juni 2016</v>
      </c>
      <c r="AF1377" s="20" t="s">
        <v>816</v>
      </c>
      <c r="AG1377" s="20" t="str">
        <f t="shared" si="281"/>
        <v>Xaxis TV</v>
      </c>
      <c r="AH1377" s="20" t="s">
        <v>420</v>
      </c>
      <c r="AI1377" s="21">
        <f t="shared" si="293"/>
        <v>25</v>
      </c>
      <c r="AJ1377" s="21">
        <f t="shared" si="294"/>
        <v>104</v>
      </c>
      <c r="AK1377" s="22">
        <f t="shared" si="295"/>
        <v>4160</v>
      </c>
      <c r="AL1377" s="20" t="s">
        <v>698</v>
      </c>
      <c r="AM1377" s="20">
        <f>$AJ1377*VLOOKUP($AL1377,Sheet2!$C$1:$D$66,2,FALSE)</f>
        <v>57.2</v>
      </c>
    </row>
    <row r="1378" spans="1:39" x14ac:dyDescent="0.25">
      <c r="A1378" s="1">
        <v>42556</v>
      </c>
      <c r="B1378" s="2">
        <v>19113</v>
      </c>
      <c r="C1378" s="3">
        <v>0</v>
      </c>
      <c r="D1378" s="4">
        <v>1</v>
      </c>
      <c r="E1378" s="5" t="s">
        <v>65</v>
      </c>
      <c r="F1378" s="6">
        <v>607.87</v>
      </c>
      <c r="G1378" s="7" t="s">
        <v>22</v>
      </c>
      <c r="H1378" s="8" t="s">
        <v>23</v>
      </c>
      <c r="I1378" s="9">
        <v>82.01</v>
      </c>
      <c r="J1378" s="6">
        <v>0</v>
      </c>
      <c r="K1378" s="6">
        <v>183.7</v>
      </c>
      <c r="L1378" s="6">
        <v>2296.3000000000002</v>
      </c>
      <c r="M1378" s="6">
        <v>2480</v>
      </c>
      <c r="N1378" s="10" t="s">
        <v>67</v>
      </c>
      <c r="O1378" s="10" t="s">
        <v>160</v>
      </c>
      <c r="P1378" s="11" t="s">
        <v>32</v>
      </c>
      <c r="Q1378" s="11" t="s">
        <v>52</v>
      </c>
      <c r="R1378" s="1">
        <v>42370</v>
      </c>
      <c r="S1378" s="1">
        <v>42593</v>
      </c>
      <c r="T1378" s="12" t="s">
        <v>25</v>
      </c>
      <c r="U1378" s="13" t="s">
        <v>367</v>
      </c>
      <c r="V1378" s="13" t="s">
        <v>142</v>
      </c>
      <c r="W1378" t="s">
        <v>168</v>
      </c>
      <c r="X1378" s="16" t="str">
        <f t="shared" si="276"/>
        <v xml:space="preserve">Maxus (Switzerland) - CHE - Fiat Group - 2016_Fiat_Tipo - </v>
      </c>
      <c r="Y1378" s="17" t="s">
        <v>410</v>
      </c>
      <c r="Z1378" s="16" t="str">
        <f t="shared" si="277"/>
        <v>Maxus (Switzerland)</v>
      </c>
      <c r="AA1378" s="16" t="str">
        <f t="shared" si="278"/>
        <v>Maxus (Switzerland) - CHE - Fiat Group</v>
      </c>
      <c r="AB1378" s="16" t="str">
        <f t="shared" si="279"/>
        <v>Xaxis Premium_XAXIS-XP-WB-D</v>
      </c>
      <c r="AC1378" s="16" t="str">
        <f>VLOOKUP($U1378,Sheet3!$A$1:$D$438,3,FALSE)</f>
        <v>20.06.2016</v>
      </c>
      <c r="AD1378" s="16" t="str">
        <f>VLOOKUP($U1378,Sheet3!$A$1:$D$438,4,FALSE)</f>
        <v>10.07.2016</v>
      </c>
      <c r="AE1378" s="20" t="str">
        <f t="shared" si="280"/>
        <v>Xaxis Premium_XAXIS-XP-WB-D_Juni 2016</v>
      </c>
      <c r="AF1378" s="20" t="s">
        <v>415</v>
      </c>
      <c r="AG1378" s="20" t="str">
        <f t="shared" si="281"/>
        <v>Xaxis Premium</v>
      </c>
      <c r="AH1378" s="20" t="s">
        <v>420</v>
      </c>
      <c r="AI1378" s="21">
        <f t="shared" si="293"/>
        <v>28.000243872698451</v>
      </c>
      <c r="AJ1378" s="21">
        <f t="shared" si="294"/>
        <v>2296.3000000000002</v>
      </c>
      <c r="AK1378" s="22">
        <f t="shared" si="295"/>
        <v>82010</v>
      </c>
      <c r="AL1378" s="20" t="s">
        <v>696</v>
      </c>
      <c r="AM1378" s="20">
        <f>$AJ1378*VLOOKUP($AL1378,Sheet2!$C$1:$D$66,2,FALSE)</f>
        <v>1219.765455052308</v>
      </c>
    </row>
    <row r="1379" spans="1:39" x14ac:dyDescent="0.25">
      <c r="A1379" s="1">
        <v>42556</v>
      </c>
      <c r="B1379" s="2">
        <v>19113</v>
      </c>
      <c r="C1379" s="3">
        <v>0</v>
      </c>
      <c r="D1379" s="4">
        <v>2</v>
      </c>
      <c r="E1379" s="5" t="s">
        <v>69</v>
      </c>
      <c r="F1379" s="6">
        <v>206.18</v>
      </c>
      <c r="G1379" s="7" t="s">
        <v>22</v>
      </c>
      <c r="H1379" s="8" t="s">
        <v>23</v>
      </c>
      <c r="I1379" s="9">
        <v>34.277000000000001</v>
      </c>
      <c r="J1379" s="6">
        <v>0</v>
      </c>
      <c r="K1379" s="6">
        <v>76.8</v>
      </c>
      <c r="L1379" s="6">
        <v>959.75</v>
      </c>
      <c r="M1379" s="6">
        <v>1036.55</v>
      </c>
      <c r="N1379" s="10" t="s">
        <v>67</v>
      </c>
      <c r="O1379" s="10" t="s">
        <v>160</v>
      </c>
      <c r="P1379" s="11" t="s">
        <v>32</v>
      </c>
      <c r="Q1379" s="11" t="s">
        <v>52</v>
      </c>
      <c r="R1379" s="1">
        <v>42370</v>
      </c>
      <c r="S1379" s="1">
        <v>42593</v>
      </c>
      <c r="T1379" s="12" t="s">
        <v>25</v>
      </c>
      <c r="U1379" s="13" t="s">
        <v>367</v>
      </c>
      <c r="V1379" s="13" t="s">
        <v>142</v>
      </c>
      <c r="W1379" t="s">
        <v>168</v>
      </c>
      <c r="X1379" s="16" t="str">
        <f t="shared" si="276"/>
        <v xml:space="preserve">Maxus (Switzerland) - CHE - Fiat Group - 2016_Fiat_Tipo - </v>
      </c>
      <c r="Y1379" s="17" t="s">
        <v>410</v>
      </c>
      <c r="Z1379" s="16" t="str">
        <f t="shared" si="277"/>
        <v>Maxus (Switzerland)</v>
      </c>
      <c r="AA1379" s="16" t="str">
        <f t="shared" si="278"/>
        <v>Maxus (Switzerland) - CHE - Fiat Group</v>
      </c>
      <c r="AB1379" s="16" t="str">
        <f t="shared" si="279"/>
        <v>Xaxis Premium_XAXIS-XP-WB-F</v>
      </c>
      <c r="AC1379" s="16" t="str">
        <f>VLOOKUP($U1379,Sheet3!$A$1:$D$438,3,FALSE)</f>
        <v>20.06.2016</v>
      </c>
      <c r="AD1379" s="16" t="str">
        <f>VLOOKUP($U1379,Sheet3!$A$1:$D$438,4,FALSE)</f>
        <v>10.07.2016</v>
      </c>
      <c r="AE1379" s="20" t="str">
        <f t="shared" si="280"/>
        <v>Xaxis Premium_XAXIS-XP-WB-F_Juni 2016</v>
      </c>
      <c r="AF1379" s="20" t="s">
        <v>415</v>
      </c>
      <c r="AG1379" s="20" t="str">
        <f t="shared" si="281"/>
        <v>Xaxis Premium</v>
      </c>
      <c r="AH1379" s="20" t="s">
        <v>420</v>
      </c>
      <c r="AI1379" s="21">
        <f t="shared" si="293"/>
        <v>27.999824955509524</v>
      </c>
      <c r="AJ1379" s="21">
        <f t="shared" si="294"/>
        <v>959.75</v>
      </c>
      <c r="AK1379" s="22">
        <f t="shared" si="295"/>
        <v>34277</v>
      </c>
      <c r="AL1379" s="20" t="s">
        <v>696</v>
      </c>
      <c r="AM1379" s="20">
        <f>$AJ1379*VLOOKUP($AL1379,Sheet2!$C$1:$D$66,2,FALSE)</f>
        <v>509.80703544243016</v>
      </c>
    </row>
    <row r="1380" spans="1:39" x14ac:dyDescent="0.25">
      <c r="A1380" s="1">
        <v>42556</v>
      </c>
      <c r="B1380" s="2">
        <v>19113</v>
      </c>
      <c r="C1380" s="3">
        <v>0</v>
      </c>
      <c r="D1380" s="4">
        <v>3</v>
      </c>
      <c r="E1380" s="5" t="s">
        <v>70</v>
      </c>
      <c r="F1380" s="6">
        <v>40.93</v>
      </c>
      <c r="G1380" s="7" t="s">
        <v>22</v>
      </c>
      <c r="H1380" s="8" t="s">
        <v>23</v>
      </c>
      <c r="I1380" s="9">
        <v>7.2240000000000002</v>
      </c>
      <c r="J1380" s="6">
        <v>0</v>
      </c>
      <c r="K1380" s="6">
        <v>16.2</v>
      </c>
      <c r="L1380" s="6">
        <v>202.25</v>
      </c>
      <c r="M1380" s="6">
        <v>218.45</v>
      </c>
      <c r="N1380" s="10" t="s">
        <v>67</v>
      </c>
      <c r="O1380" s="10" t="s">
        <v>160</v>
      </c>
      <c r="P1380" s="11" t="s">
        <v>32</v>
      </c>
      <c r="Q1380" s="11" t="s">
        <v>52</v>
      </c>
      <c r="R1380" s="1">
        <v>42370</v>
      </c>
      <c r="S1380" s="1">
        <v>42593</v>
      </c>
      <c r="T1380" s="12" t="s">
        <v>25</v>
      </c>
      <c r="U1380" s="13" t="s">
        <v>367</v>
      </c>
      <c r="V1380" s="13" t="s">
        <v>142</v>
      </c>
      <c r="W1380" t="s">
        <v>168</v>
      </c>
      <c r="X1380" s="16" t="str">
        <f t="shared" si="276"/>
        <v xml:space="preserve">Maxus (Switzerland) - CHE - Fiat Group - 2016_Fiat_Tipo - </v>
      </c>
      <c r="Y1380" s="17" t="s">
        <v>410</v>
      </c>
      <c r="Z1380" s="16" t="str">
        <f t="shared" si="277"/>
        <v>Maxus (Switzerland)</v>
      </c>
      <c r="AA1380" s="16" t="str">
        <f t="shared" si="278"/>
        <v>Maxus (Switzerland) - CHE - Fiat Group</v>
      </c>
      <c r="AB1380" s="16" t="str">
        <f t="shared" si="279"/>
        <v>Xaxis Premium_XAXIS-XP-WB-I</v>
      </c>
      <c r="AC1380" s="16" t="str">
        <f>VLOOKUP($U1380,Sheet3!$A$1:$D$438,3,FALSE)</f>
        <v>20.06.2016</v>
      </c>
      <c r="AD1380" s="16" t="str">
        <f>VLOOKUP($U1380,Sheet3!$A$1:$D$438,4,FALSE)</f>
        <v>10.07.2016</v>
      </c>
      <c r="AE1380" s="20" t="str">
        <f t="shared" si="280"/>
        <v>Xaxis Premium_XAXIS-XP-WB-I_Juni 2016</v>
      </c>
      <c r="AF1380" s="20" t="s">
        <v>415</v>
      </c>
      <c r="AG1380" s="20" t="str">
        <f t="shared" si="281"/>
        <v>Xaxis Premium</v>
      </c>
      <c r="AH1380" s="20" t="s">
        <v>420</v>
      </c>
      <c r="AI1380" s="21">
        <f t="shared" si="293"/>
        <v>27.996954595791806</v>
      </c>
      <c r="AJ1380" s="21">
        <f t="shared" si="294"/>
        <v>202.25</v>
      </c>
      <c r="AK1380" s="22">
        <f t="shared" si="295"/>
        <v>7224</v>
      </c>
      <c r="AL1380" s="20" t="s">
        <v>696</v>
      </c>
      <c r="AM1380" s="20">
        <f>$AJ1380*VLOOKUP($AL1380,Sheet2!$C$1:$D$66,2,FALSE)</f>
        <v>107.43263653892316</v>
      </c>
    </row>
    <row r="1381" spans="1:39" x14ac:dyDescent="0.25">
      <c r="A1381" s="1">
        <v>42556</v>
      </c>
      <c r="B1381" s="2">
        <v>19115</v>
      </c>
      <c r="C1381" s="3">
        <v>0</v>
      </c>
      <c r="D1381" s="4">
        <v>1</v>
      </c>
      <c r="E1381" s="5" t="s">
        <v>83</v>
      </c>
      <c r="F1381" s="6">
        <v>0</v>
      </c>
      <c r="G1381" s="7" t="s">
        <v>22</v>
      </c>
      <c r="H1381" s="8" t="s">
        <v>23</v>
      </c>
      <c r="I1381" s="9">
        <v>3</v>
      </c>
      <c r="J1381" s="6">
        <v>0</v>
      </c>
      <c r="K1381" s="6">
        <v>3720</v>
      </c>
      <c r="L1381" s="6">
        <v>46500</v>
      </c>
      <c r="M1381" s="6">
        <v>50220</v>
      </c>
      <c r="N1381" s="10" t="s">
        <v>48</v>
      </c>
      <c r="O1381" s="10" t="s">
        <v>160</v>
      </c>
      <c r="P1381" s="11" t="s">
        <v>32</v>
      </c>
      <c r="Q1381" s="11" t="s">
        <v>84</v>
      </c>
      <c r="R1381" s="1">
        <v>42370</v>
      </c>
      <c r="S1381" s="1">
        <v>42593</v>
      </c>
      <c r="T1381" s="12" t="s">
        <v>25</v>
      </c>
      <c r="U1381" s="13" t="s">
        <v>143</v>
      </c>
      <c r="V1381" s="13" t="s">
        <v>142</v>
      </c>
      <c r="W1381" t="s">
        <v>172</v>
      </c>
      <c r="X1381" s="16" t="str">
        <f t="shared" si="276"/>
        <v xml:space="preserve">Maxus (Switzerland) - CHE - Huawei - 2016_Mastheads - </v>
      </c>
      <c r="Y1381" s="17" t="s">
        <v>410</v>
      </c>
      <c r="Z1381" s="16" t="str">
        <f t="shared" si="277"/>
        <v>Maxus (Switzerland)</v>
      </c>
      <c r="AA1381" s="16" t="str">
        <f t="shared" si="278"/>
        <v>Maxus (Switzerland) - CHE - Huawei</v>
      </c>
      <c r="AB1381" s="16" t="str">
        <f t="shared" si="279"/>
        <v>Xaxis Masthead_XAXIS-MH-RICH MEDIA</v>
      </c>
      <c r="AC1381" s="16" t="str">
        <f>VLOOKUP($U1381,Sheet3!$A$1:$D$438,3,FALSE)</f>
        <v>09.06.2016</v>
      </c>
      <c r="AD1381" s="16" t="str">
        <f>VLOOKUP($U1381,Sheet3!$A$1:$D$438,4,FALSE)</f>
        <v>29.06.2016</v>
      </c>
      <c r="AE1381" s="20" t="str">
        <f t="shared" si="280"/>
        <v>Xaxis Masthead_XAXIS-MH-RICH MEDIA_Juni 2016</v>
      </c>
      <c r="AF1381" s="20" t="s">
        <v>415</v>
      </c>
      <c r="AG1381" s="20" t="str">
        <f t="shared" si="281"/>
        <v>Xaxis Masthead</v>
      </c>
      <c r="AH1381" s="20" t="s">
        <v>426</v>
      </c>
      <c r="AI1381" s="21">
        <f t="shared" si="289"/>
        <v>15500</v>
      </c>
      <c r="AJ1381" s="21">
        <f t="shared" si="290"/>
        <v>46500</v>
      </c>
      <c r="AK1381" s="22">
        <f>I1381</f>
        <v>3</v>
      </c>
      <c r="AL1381" s="20" t="s">
        <v>701</v>
      </c>
      <c r="AM1381" s="20">
        <f>$AJ1381*VLOOKUP($AL1381,Sheet2!$C$1:$D$66,2,FALSE)</f>
        <v>41557.999999999993</v>
      </c>
    </row>
    <row r="1382" spans="1:39" x14ac:dyDescent="0.25">
      <c r="A1382" s="1">
        <v>42556</v>
      </c>
      <c r="B1382" s="2">
        <v>19116</v>
      </c>
      <c r="C1382" s="3">
        <v>0</v>
      </c>
      <c r="D1382" s="4">
        <v>4</v>
      </c>
      <c r="E1382" s="5" t="s">
        <v>65</v>
      </c>
      <c r="F1382" s="6">
        <v>1406.07</v>
      </c>
      <c r="G1382" s="7" t="s">
        <v>22</v>
      </c>
      <c r="H1382" s="8" t="s">
        <v>23</v>
      </c>
      <c r="I1382" s="9">
        <v>189.69900000000001</v>
      </c>
      <c r="J1382" s="6">
        <v>0</v>
      </c>
      <c r="K1382" s="6">
        <v>364.2</v>
      </c>
      <c r="L1382" s="6">
        <v>4552.8</v>
      </c>
      <c r="M1382" s="6">
        <v>4917</v>
      </c>
      <c r="N1382" s="10" t="s">
        <v>48</v>
      </c>
      <c r="O1382" s="10" t="s">
        <v>160</v>
      </c>
      <c r="P1382" s="11" t="s">
        <v>32</v>
      </c>
      <c r="Q1382" s="11" t="s">
        <v>52</v>
      </c>
      <c r="R1382" s="1">
        <v>42370</v>
      </c>
      <c r="S1382" s="1">
        <v>42593</v>
      </c>
      <c r="T1382" s="12" t="s">
        <v>25</v>
      </c>
      <c r="U1382" s="13" t="s">
        <v>395</v>
      </c>
      <c r="V1382" s="13" t="s">
        <v>142</v>
      </c>
      <c r="W1382" t="s">
        <v>172</v>
      </c>
      <c r="X1382" s="16" t="str">
        <f t="shared" si="276"/>
        <v xml:space="preserve">Maxus (Switzerland) - CHE - Huawei - 2016_Eva_&amp;_Vienna - </v>
      </c>
      <c r="Y1382" s="17" t="s">
        <v>410</v>
      </c>
      <c r="Z1382" s="16" t="str">
        <f t="shared" si="277"/>
        <v>Maxus (Switzerland)</v>
      </c>
      <c r="AA1382" s="16" t="str">
        <f t="shared" si="278"/>
        <v>Maxus (Switzerland) - CHE - Huawei</v>
      </c>
      <c r="AB1382" s="16" t="str">
        <f t="shared" si="279"/>
        <v>Xaxis Premium_XAXIS-XP-WB-D</v>
      </c>
      <c r="AC1382" s="16" t="str">
        <f>VLOOKUP($U1382,Sheet3!$A$1:$D$438,3,FALSE)</f>
        <v>25.04.2016</v>
      </c>
      <c r="AD1382" s="16" t="str">
        <f>VLOOKUP($U1382,Sheet3!$A$1:$D$438,4,FALSE)</f>
        <v>31.07.2016</v>
      </c>
      <c r="AE1382" s="20" t="str">
        <f t="shared" si="280"/>
        <v>Xaxis Premium_XAXIS-XP-WB-D_Juni 2016</v>
      </c>
      <c r="AF1382" s="20" t="s">
        <v>415</v>
      </c>
      <c r="AG1382" s="20" t="str">
        <f t="shared" si="281"/>
        <v>Xaxis Premium</v>
      </c>
      <c r="AH1382" s="20" t="s">
        <v>420</v>
      </c>
      <c r="AI1382" s="21">
        <f t="shared" ref="AI1382" si="296">(AJ1382/AK1382)*1000</f>
        <v>24.000126516217797</v>
      </c>
      <c r="AJ1382" s="21">
        <f t="shared" si="290"/>
        <v>4552.8</v>
      </c>
      <c r="AK1382" s="22">
        <f t="shared" ref="AK1382" si="297">I1382*1000</f>
        <v>189699</v>
      </c>
      <c r="AL1382" s="20" t="s">
        <v>696</v>
      </c>
      <c r="AM1382" s="20">
        <f>$AJ1382*VLOOKUP($AL1382,Sheet2!$C$1:$D$66,2,FALSE)</f>
        <v>2418.3896545582666</v>
      </c>
    </row>
    <row r="1383" spans="1:39" x14ac:dyDescent="0.25">
      <c r="A1383" s="1">
        <v>42556</v>
      </c>
      <c r="B1383" s="2">
        <v>19116</v>
      </c>
      <c r="C1383" s="3">
        <v>0</v>
      </c>
      <c r="D1383" s="4">
        <v>5</v>
      </c>
      <c r="E1383" s="5" t="s">
        <v>69</v>
      </c>
      <c r="F1383" s="6">
        <v>320.57</v>
      </c>
      <c r="G1383" s="7" t="s">
        <v>22</v>
      </c>
      <c r="H1383" s="8" t="s">
        <v>23</v>
      </c>
      <c r="I1383" s="9">
        <v>53.293999999999997</v>
      </c>
      <c r="J1383" s="6">
        <v>0</v>
      </c>
      <c r="K1383" s="6">
        <v>102.35</v>
      </c>
      <c r="L1383" s="6">
        <v>1279.05</v>
      </c>
      <c r="M1383" s="6">
        <v>1381.4</v>
      </c>
      <c r="N1383" s="10" t="s">
        <v>48</v>
      </c>
      <c r="O1383" s="10" t="s">
        <v>160</v>
      </c>
      <c r="P1383" s="11" t="s">
        <v>32</v>
      </c>
      <c r="Q1383" s="11" t="s">
        <v>52</v>
      </c>
      <c r="R1383" s="1">
        <v>42370</v>
      </c>
      <c r="S1383" s="1">
        <v>42593</v>
      </c>
      <c r="T1383" s="12" t="s">
        <v>25</v>
      </c>
      <c r="U1383" s="13" t="s">
        <v>395</v>
      </c>
      <c r="V1383" s="13" t="s">
        <v>142</v>
      </c>
      <c r="W1383" t="s">
        <v>172</v>
      </c>
      <c r="X1383" s="16" t="str">
        <f t="shared" si="276"/>
        <v xml:space="preserve">Maxus (Switzerland) - CHE - Huawei - 2016_Eva_&amp;_Vienna - </v>
      </c>
      <c r="Y1383" s="17" t="s">
        <v>410</v>
      </c>
      <c r="Z1383" s="16" t="str">
        <f t="shared" si="277"/>
        <v>Maxus (Switzerland)</v>
      </c>
      <c r="AA1383" s="16" t="str">
        <f t="shared" si="278"/>
        <v>Maxus (Switzerland) - CHE - Huawei</v>
      </c>
      <c r="AB1383" s="16" t="str">
        <f t="shared" si="279"/>
        <v>Xaxis Premium_XAXIS-XP-WB-F</v>
      </c>
      <c r="AC1383" s="16" t="str">
        <f>VLOOKUP($U1383,Sheet3!$A$1:$D$438,3,FALSE)</f>
        <v>25.04.2016</v>
      </c>
      <c r="AD1383" s="16" t="str">
        <f>VLOOKUP($U1383,Sheet3!$A$1:$D$438,4,FALSE)</f>
        <v>31.07.2016</v>
      </c>
      <c r="AE1383" s="20" t="str">
        <f t="shared" si="280"/>
        <v>Xaxis Premium_XAXIS-XP-WB-F_Juni 2016</v>
      </c>
      <c r="AF1383" s="20" t="s">
        <v>415</v>
      </c>
      <c r="AG1383" s="20" t="str">
        <f t="shared" si="281"/>
        <v>Xaxis Premium</v>
      </c>
      <c r="AH1383" s="20" t="s">
        <v>420</v>
      </c>
      <c r="AI1383" s="21">
        <f t="shared" ref="AI1383:AI1418" si="298">(AJ1383/AK1383)*1000</f>
        <v>23.999887416970015</v>
      </c>
      <c r="AJ1383" s="21">
        <f t="shared" ref="AJ1383:AJ1418" si="299">L1383</f>
        <v>1279.05</v>
      </c>
      <c r="AK1383" s="22">
        <f t="shared" ref="AK1383:AK1418" si="300">I1383*1000</f>
        <v>53294</v>
      </c>
      <c r="AL1383" s="20" t="s">
        <v>696</v>
      </c>
      <c r="AM1383" s="20">
        <f>$AJ1383*VLOOKUP($AL1383,Sheet2!$C$1:$D$66,2,FALSE)</f>
        <v>679.41514840598097</v>
      </c>
    </row>
    <row r="1384" spans="1:39" x14ac:dyDescent="0.25">
      <c r="A1384" s="1">
        <v>42556</v>
      </c>
      <c r="B1384" s="2">
        <v>19116</v>
      </c>
      <c r="C1384" s="3">
        <v>0</v>
      </c>
      <c r="D1384" s="4">
        <v>6</v>
      </c>
      <c r="E1384" s="5" t="s">
        <v>70</v>
      </c>
      <c r="F1384" s="6">
        <v>156.16999999999999</v>
      </c>
      <c r="G1384" s="7" t="s">
        <v>22</v>
      </c>
      <c r="H1384" s="8" t="s">
        <v>23</v>
      </c>
      <c r="I1384" s="9">
        <v>27.562000000000001</v>
      </c>
      <c r="J1384" s="6">
        <v>0</v>
      </c>
      <c r="K1384" s="6">
        <v>52.9</v>
      </c>
      <c r="L1384" s="6">
        <v>661.5</v>
      </c>
      <c r="M1384" s="6">
        <v>714.4</v>
      </c>
      <c r="N1384" s="10" t="s">
        <v>48</v>
      </c>
      <c r="O1384" s="10" t="s">
        <v>160</v>
      </c>
      <c r="P1384" s="11" t="s">
        <v>32</v>
      </c>
      <c r="Q1384" s="11" t="s">
        <v>52</v>
      </c>
      <c r="R1384" s="1">
        <v>42370</v>
      </c>
      <c r="S1384" s="1">
        <v>42593</v>
      </c>
      <c r="T1384" s="12" t="s">
        <v>25</v>
      </c>
      <c r="U1384" s="13" t="s">
        <v>395</v>
      </c>
      <c r="V1384" s="13" t="s">
        <v>142</v>
      </c>
      <c r="W1384" t="s">
        <v>172</v>
      </c>
      <c r="X1384" s="16" t="str">
        <f t="shared" si="276"/>
        <v xml:space="preserve">Maxus (Switzerland) - CHE - Huawei - 2016_Eva_&amp;_Vienna - </v>
      </c>
      <c r="Y1384" s="17" t="s">
        <v>410</v>
      </c>
      <c r="Z1384" s="16" t="str">
        <f t="shared" si="277"/>
        <v>Maxus (Switzerland)</v>
      </c>
      <c r="AA1384" s="16" t="str">
        <f t="shared" si="278"/>
        <v>Maxus (Switzerland) - CHE - Huawei</v>
      </c>
      <c r="AB1384" s="16" t="str">
        <f t="shared" si="279"/>
        <v>Xaxis Premium_XAXIS-XP-WB-I</v>
      </c>
      <c r="AC1384" s="16" t="str">
        <f>VLOOKUP($U1384,Sheet3!$A$1:$D$438,3,FALSE)</f>
        <v>25.04.2016</v>
      </c>
      <c r="AD1384" s="16" t="str">
        <f>VLOOKUP($U1384,Sheet3!$A$1:$D$438,4,FALSE)</f>
        <v>31.07.2016</v>
      </c>
      <c r="AE1384" s="20" t="str">
        <f t="shared" si="280"/>
        <v>Xaxis Premium_XAXIS-XP-WB-I_Juni 2016</v>
      </c>
      <c r="AF1384" s="20" t="s">
        <v>415</v>
      </c>
      <c r="AG1384" s="20" t="str">
        <f t="shared" si="281"/>
        <v>Xaxis Premium</v>
      </c>
      <c r="AH1384" s="20" t="s">
        <v>420</v>
      </c>
      <c r="AI1384" s="21">
        <f t="shared" si="298"/>
        <v>24.000435382047748</v>
      </c>
      <c r="AJ1384" s="21">
        <f t="shared" si="299"/>
        <v>661.5</v>
      </c>
      <c r="AK1384" s="22">
        <f t="shared" si="300"/>
        <v>27562</v>
      </c>
      <c r="AL1384" s="20" t="s">
        <v>696</v>
      </c>
      <c r="AM1384" s="20">
        <f>$AJ1384*VLOOKUP($AL1384,Sheet2!$C$1:$D$66,2,FALSE)</f>
        <v>351.38041567613186</v>
      </c>
    </row>
    <row r="1385" spans="1:39" x14ac:dyDescent="0.25">
      <c r="A1385" s="1">
        <v>42556</v>
      </c>
      <c r="B1385" s="2">
        <v>19116</v>
      </c>
      <c r="C1385" s="3">
        <v>0</v>
      </c>
      <c r="D1385" s="4">
        <v>7</v>
      </c>
      <c r="E1385" s="5" t="s">
        <v>35</v>
      </c>
      <c r="F1385" s="6">
        <v>1137.52</v>
      </c>
      <c r="G1385" s="7" t="s">
        <v>22</v>
      </c>
      <c r="H1385" s="8" t="s">
        <v>23</v>
      </c>
      <c r="I1385" s="9">
        <v>90.084999999999994</v>
      </c>
      <c r="J1385" s="6">
        <v>0</v>
      </c>
      <c r="K1385" s="6">
        <v>252.25</v>
      </c>
      <c r="L1385" s="6">
        <v>3152.95</v>
      </c>
      <c r="M1385" s="6">
        <v>3405.2</v>
      </c>
      <c r="N1385" s="10" t="s">
        <v>48</v>
      </c>
      <c r="O1385" s="10" t="s">
        <v>160</v>
      </c>
      <c r="P1385" s="11" t="s">
        <v>32</v>
      </c>
      <c r="Q1385" s="11" t="s">
        <v>37</v>
      </c>
      <c r="R1385" s="1">
        <v>42370</v>
      </c>
      <c r="S1385" s="1">
        <v>42593</v>
      </c>
      <c r="T1385" s="12" t="s">
        <v>25</v>
      </c>
      <c r="U1385" s="13" t="s">
        <v>395</v>
      </c>
      <c r="V1385" s="13" t="s">
        <v>142</v>
      </c>
      <c r="W1385" t="s">
        <v>172</v>
      </c>
      <c r="X1385" s="16" t="str">
        <f t="shared" si="276"/>
        <v xml:space="preserve">Maxus (Switzerland) - CHE - Huawei - 2016_Eva_&amp;_Vienna - </v>
      </c>
      <c r="Y1385" s="17" t="s">
        <v>410</v>
      </c>
      <c r="Z1385" s="16" t="str">
        <f t="shared" si="277"/>
        <v>Maxus (Switzerland)</v>
      </c>
      <c r="AA1385" s="16" t="str">
        <f t="shared" si="278"/>
        <v>Maxus (Switzerland) - CHE - Huawei</v>
      </c>
      <c r="AB1385" s="16" t="str">
        <f t="shared" si="279"/>
        <v>Xaxis Mobile_XAXIS-XM-INST-D</v>
      </c>
      <c r="AC1385" s="16" t="str">
        <f>VLOOKUP($U1385,Sheet3!$A$1:$D$438,3,FALSE)</f>
        <v>25.04.2016</v>
      </c>
      <c r="AD1385" s="16" t="str">
        <f>VLOOKUP($U1385,Sheet3!$A$1:$D$438,4,FALSE)</f>
        <v>31.07.2016</v>
      </c>
      <c r="AE1385" s="20" t="str">
        <f t="shared" si="280"/>
        <v>Xaxis Mobile_XAXIS-XM-INST-D_Juni 2016</v>
      </c>
      <c r="AF1385" s="20" t="s">
        <v>416</v>
      </c>
      <c r="AG1385" s="20" t="str">
        <f t="shared" si="281"/>
        <v>Xaxis Mobile</v>
      </c>
      <c r="AH1385" s="20" t="s">
        <v>420</v>
      </c>
      <c r="AI1385" s="21">
        <f t="shared" si="298"/>
        <v>34.999722484320365</v>
      </c>
      <c r="AJ1385" s="21">
        <f t="shared" si="299"/>
        <v>3152.95</v>
      </c>
      <c r="AK1385" s="22">
        <f t="shared" si="300"/>
        <v>90085</v>
      </c>
      <c r="AL1385" s="20" t="s">
        <v>699</v>
      </c>
      <c r="AM1385" s="20">
        <f>$AJ1385*VLOOKUP($AL1385,Sheet2!$C$1:$D$66,2,FALSE)</f>
        <v>1355.7684999999999</v>
      </c>
    </row>
    <row r="1386" spans="1:39" x14ac:dyDescent="0.25">
      <c r="A1386" s="1">
        <v>42556</v>
      </c>
      <c r="B1386" s="2">
        <v>19116</v>
      </c>
      <c r="C1386" s="3">
        <v>0</v>
      </c>
      <c r="D1386" s="4">
        <v>8</v>
      </c>
      <c r="E1386" s="5" t="s">
        <v>39</v>
      </c>
      <c r="F1386" s="6">
        <v>418.42</v>
      </c>
      <c r="G1386" s="7" t="s">
        <v>22</v>
      </c>
      <c r="H1386" s="8" t="s">
        <v>23</v>
      </c>
      <c r="I1386" s="9">
        <v>32.816000000000003</v>
      </c>
      <c r="J1386" s="6">
        <v>0</v>
      </c>
      <c r="K1386" s="6">
        <v>91.9</v>
      </c>
      <c r="L1386" s="6">
        <v>1148.55</v>
      </c>
      <c r="M1386" s="6">
        <v>1240.45</v>
      </c>
      <c r="N1386" s="10" t="s">
        <v>48</v>
      </c>
      <c r="O1386" s="10" t="s">
        <v>160</v>
      </c>
      <c r="P1386" s="11" t="s">
        <v>32</v>
      </c>
      <c r="Q1386" s="11" t="s">
        <v>37</v>
      </c>
      <c r="R1386" s="1">
        <v>42370</v>
      </c>
      <c r="S1386" s="1">
        <v>42593</v>
      </c>
      <c r="T1386" s="12" t="s">
        <v>25</v>
      </c>
      <c r="U1386" s="13" t="s">
        <v>395</v>
      </c>
      <c r="V1386" s="13" t="s">
        <v>142</v>
      </c>
      <c r="W1386" t="s">
        <v>172</v>
      </c>
      <c r="X1386" s="16" t="str">
        <f t="shared" si="276"/>
        <v xml:space="preserve">Maxus (Switzerland) - CHE - Huawei - 2016_Eva_&amp;_Vienna - </v>
      </c>
      <c r="Y1386" s="17" t="s">
        <v>410</v>
      </c>
      <c r="Z1386" s="16" t="str">
        <f t="shared" si="277"/>
        <v>Maxus (Switzerland)</v>
      </c>
      <c r="AA1386" s="16" t="str">
        <f t="shared" si="278"/>
        <v>Maxus (Switzerland) - CHE - Huawei</v>
      </c>
      <c r="AB1386" s="16" t="str">
        <f t="shared" si="279"/>
        <v>Xaxis Mobile_XAXIS-XM-INST-F</v>
      </c>
      <c r="AC1386" s="16" t="str">
        <f>VLOOKUP($U1386,Sheet3!$A$1:$D$438,3,FALSE)</f>
        <v>25.04.2016</v>
      </c>
      <c r="AD1386" s="16" t="str">
        <f>VLOOKUP($U1386,Sheet3!$A$1:$D$438,4,FALSE)</f>
        <v>31.07.2016</v>
      </c>
      <c r="AE1386" s="20" t="str">
        <f t="shared" si="280"/>
        <v>Xaxis Mobile_XAXIS-XM-INST-F_Juni 2016</v>
      </c>
      <c r="AF1386" s="20" t="s">
        <v>416</v>
      </c>
      <c r="AG1386" s="20" t="str">
        <f t="shared" si="281"/>
        <v>Xaxis Mobile</v>
      </c>
      <c r="AH1386" s="20" t="s">
        <v>420</v>
      </c>
      <c r="AI1386" s="21">
        <f t="shared" si="298"/>
        <v>34.999695270599709</v>
      </c>
      <c r="AJ1386" s="21">
        <f t="shared" si="299"/>
        <v>1148.55</v>
      </c>
      <c r="AK1386" s="22">
        <f t="shared" si="300"/>
        <v>32816</v>
      </c>
      <c r="AL1386" s="20" t="s">
        <v>699</v>
      </c>
      <c r="AM1386" s="20">
        <f>$AJ1386*VLOOKUP($AL1386,Sheet2!$C$1:$D$66,2,FALSE)</f>
        <v>493.87649999999996</v>
      </c>
    </row>
    <row r="1387" spans="1:39" x14ac:dyDescent="0.25">
      <c r="A1387" s="1">
        <v>42556</v>
      </c>
      <c r="B1387" s="2">
        <v>19116</v>
      </c>
      <c r="C1387" s="3">
        <v>0</v>
      </c>
      <c r="D1387" s="4">
        <v>9</v>
      </c>
      <c r="E1387" s="5" t="s">
        <v>40</v>
      </c>
      <c r="F1387" s="6">
        <v>185.95</v>
      </c>
      <c r="G1387" s="7" t="s">
        <v>22</v>
      </c>
      <c r="H1387" s="8" t="s">
        <v>23</v>
      </c>
      <c r="I1387" s="9">
        <v>15.496</v>
      </c>
      <c r="J1387" s="6">
        <v>0</v>
      </c>
      <c r="K1387" s="6">
        <v>43.4</v>
      </c>
      <c r="L1387" s="6">
        <v>542.35</v>
      </c>
      <c r="M1387" s="6">
        <v>585.75</v>
      </c>
      <c r="N1387" s="10" t="s">
        <v>48</v>
      </c>
      <c r="O1387" s="10" t="s">
        <v>160</v>
      </c>
      <c r="P1387" s="11" t="s">
        <v>32</v>
      </c>
      <c r="Q1387" s="11" t="s">
        <v>37</v>
      </c>
      <c r="R1387" s="1">
        <v>42370</v>
      </c>
      <c r="S1387" s="1">
        <v>42593</v>
      </c>
      <c r="T1387" s="12" t="s">
        <v>25</v>
      </c>
      <c r="U1387" s="13" t="s">
        <v>395</v>
      </c>
      <c r="V1387" s="13" t="s">
        <v>142</v>
      </c>
      <c r="W1387" t="s">
        <v>172</v>
      </c>
      <c r="X1387" s="16" t="str">
        <f t="shared" si="276"/>
        <v xml:space="preserve">Maxus (Switzerland) - CHE - Huawei - 2016_Eva_&amp;_Vienna - </v>
      </c>
      <c r="Y1387" s="17" t="s">
        <v>410</v>
      </c>
      <c r="Z1387" s="16" t="str">
        <f t="shared" si="277"/>
        <v>Maxus (Switzerland)</v>
      </c>
      <c r="AA1387" s="16" t="str">
        <f t="shared" si="278"/>
        <v>Maxus (Switzerland) - CHE - Huawei</v>
      </c>
      <c r="AB1387" s="16" t="str">
        <f t="shared" si="279"/>
        <v>Xaxis Mobile_XAXIS-XM-INST-I</v>
      </c>
      <c r="AC1387" s="16" t="str">
        <f>VLOOKUP($U1387,Sheet3!$A$1:$D$438,3,FALSE)</f>
        <v>25.04.2016</v>
      </c>
      <c r="AD1387" s="16" t="str">
        <f>VLOOKUP($U1387,Sheet3!$A$1:$D$438,4,FALSE)</f>
        <v>31.07.2016</v>
      </c>
      <c r="AE1387" s="20" t="str">
        <f t="shared" si="280"/>
        <v>Xaxis Mobile_XAXIS-XM-INST-I_Juni 2016</v>
      </c>
      <c r="AF1387" s="20" t="s">
        <v>416</v>
      </c>
      <c r="AG1387" s="20" t="str">
        <f t="shared" si="281"/>
        <v>Xaxis Mobile</v>
      </c>
      <c r="AH1387" s="20" t="s">
        <v>420</v>
      </c>
      <c r="AI1387" s="21">
        <f t="shared" si="298"/>
        <v>34.999354672173467</v>
      </c>
      <c r="AJ1387" s="21">
        <f t="shared" si="299"/>
        <v>542.35</v>
      </c>
      <c r="AK1387" s="22">
        <f t="shared" si="300"/>
        <v>15496</v>
      </c>
      <c r="AL1387" s="20" t="s">
        <v>699</v>
      </c>
      <c r="AM1387" s="20">
        <f>$AJ1387*VLOOKUP($AL1387,Sheet2!$C$1:$D$66,2,FALSE)</f>
        <v>233.2105</v>
      </c>
    </row>
    <row r="1388" spans="1:39" x14ac:dyDescent="0.25">
      <c r="A1388" s="1">
        <v>42556</v>
      </c>
      <c r="B1388" s="2">
        <v>19116</v>
      </c>
      <c r="C1388" s="3">
        <v>0</v>
      </c>
      <c r="D1388" s="4">
        <v>1</v>
      </c>
      <c r="E1388" s="5" t="s">
        <v>72</v>
      </c>
      <c r="F1388" s="6">
        <v>2484.8000000000002</v>
      </c>
      <c r="G1388" s="7" t="s">
        <v>22</v>
      </c>
      <c r="H1388" s="8" t="s">
        <v>23</v>
      </c>
      <c r="I1388" s="9">
        <v>146.98599999999999</v>
      </c>
      <c r="J1388" s="6">
        <v>0</v>
      </c>
      <c r="K1388" s="6">
        <v>388.05</v>
      </c>
      <c r="L1388" s="6">
        <v>4850.55</v>
      </c>
      <c r="M1388" s="6">
        <v>5238.6000000000004</v>
      </c>
      <c r="N1388" s="10" t="s">
        <v>48</v>
      </c>
      <c r="O1388" s="10" t="s">
        <v>160</v>
      </c>
      <c r="P1388" s="11" t="s">
        <v>32</v>
      </c>
      <c r="Q1388" s="11" t="s">
        <v>73</v>
      </c>
      <c r="R1388" s="1">
        <v>42370</v>
      </c>
      <c r="S1388" s="1">
        <v>42593</v>
      </c>
      <c r="T1388" s="12" t="s">
        <v>25</v>
      </c>
      <c r="U1388" s="13" t="s">
        <v>395</v>
      </c>
      <c r="V1388" s="13" t="s">
        <v>142</v>
      </c>
      <c r="W1388" t="s">
        <v>172</v>
      </c>
      <c r="X1388" s="16" t="str">
        <f t="shared" si="276"/>
        <v xml:space="preserve">Maxus (Switzerland) - CHE - Huawei - 2016_Eva_&amp;_Vienna - </v>
      </c>
      <c r="Y1388" s="17" t="s">
        <v>410</v>
      </c>
      <c r="Z1388" s="16" t="str">
        <f t="shared" si="277"/>
        <v>Maxus (Switzerland)</v>
      </c>
      <c r="AA1388" s="16" t="str">
        <f t="shared" si="278"/>
        <v>Maxus (Switzerland) - CHE - Huawei</v>
      </c>
      <c r="AB1388" s="16" t="str">
        <f t="shared" si="279"/>
        <v>Xaxis TV_XAXIS-XT-ROLLS-D</v>
      </c>
      <c r="AC1388" s="16" t="str">
        <f>VLOOKUP($U1388,Sheet3!$A$1:$D$438,3,FALSE)</f>
        <v>25.04.2016</v>
      </c>
      <c r="AD1388" s="16" t="str">
        <f>VLOOKUP($U1388,Sheet3!$A$1:$D$438,4,FALSE)</f>
        <v>31.07.2016</v>
      </c>
      <c r="AE1388" s="20" t="str">
        <f t="shared" si="280"/>
        <v>Xaxis TV_XAXIS-XT-ROLLS-D_Juni 2016</v>
      </c>
      <c r="AF1388" s="20" t="s">
        <v>816</v>
      </c>
      <c r="AG1388" s="20" t="str">
        <f t="shared" si="281"/>
        <v>Xaxis TV</v>
      </c>
      <c r="AH1388" s="20" t="s">
        <v>420</v>
      </c>
      <c r="AI1388" s="21">
        <f t="shared" si="298"/>
        <v>33.000081640428341</v>
      </c>
      <c r="AJ1388" s="21">
        <f t="shared" si="299"/>
        <v>4850.55</v>
      </c>
      <c r="AK1388" s="22">
        <f t="shared" si="300"/>
        <v>146986</v>
      </c>
      <c r="AL1388" s="20" t="s">
        <v>698</v>
      </c>
      <c r="AM1388" s="20">
        <f>$AJ1388*VLOOKUP($AL1388,Sheet2!$C$1:$D$66,2,FALSE)</f>
        <v>2667.8025000000002</v>
      </c>
    </row>
    <row r="1389" spans="1:39" x14ac:dyDescent="0.25">
      <c r="A1389" s="1">
        <v>42556</v>
      </c>
      <c r="B1389" s="2">
        <v>19116</v>
      </c>
      <c r="C1389" s="3">
        <v>0</v>
      </c>
      <c r="D1389" s="4">
        <v>2</v>
      </c>
      <c r="E1389" s="5" t="s">
        <v>76</v>
      </c>
      <c r="F1389" s="6">
        <v>1103.0999999999999</v>
      </c>
      <c r="G1389" s="7" t="s">
        <v>22</v>
      </c>
      <c r="H1389" s="8" t="s">
        <v>23</v>
      </c>
      <c r="I1389" s="9">
        <v>68.188000000000002</v>
      </c>
      <c r="J1389" s="6">
        <v>0</v>
      </c>
      <c r="K1389" s="6">
        <v>180</v>
      </c>
      <c r="L1389" s="6">
        <v>2250.1999999999998</v>
      </c>
      <c r="M1389" s="6">
        <v>2430.1999999999998</v>
      </c>
      <c r="N1389" s="10" t="s">
        <v>48</v>
      </c>
      <c r="O1389" s="10" t="s">
        <v>160</v>
      </c>
      <c r="P1389" s="11" t="s">
        <v>32</v>
      </c>
      <c r="Q1389" s="11" t="s">
        <v>73</v>
      </c>
      <c r="R1389" s="1">
        <v>42370</v>
      </c>
      <c r="S1389" s="1">
        <v>42593</v>
      </c>
      <c r="T1389" s="12" t="s">
        <v>25</v>
      </c>
      <c r="U1389" s="13" t="s">
        <v>395</v>
      </c>
      <c r="V1389" s="13" t="s">
        <v>142</v>
      </c>
      <c r="W1389" t="s">
        <v>172</v>
      </c>
      <c r="X1389" s="16" t="str">
        <f t="shared" si="276"/>
        <v xml:space="preserve">Maxus (Switzerland) - CHE - Huawei - 2016_Eva_&amp;_Vienna - </v>
      </c>
      <c r="Y1389" s="17" t="s">
        <v>410</v>
      </c>
      <c r="Z1389" s="16" t="str">
        <f t="shared" si="277"/>
        <v>Maxus (Switzerland)</v>
      </c>
      <c r="AA1389" s="16" t="str">
        <f t="shared" si="278"/>
        <v>Maxus (Switzerland) - CHE - Huawei</v>
      </c>
      <c r="AB1389" s="16" t="str">
        <f t="shared" si="279"/>
        <v>Xaxis TV_XAXIS-XT-ROLLS-F</v>
      </c>
      <c r="AC1389" s="16" t="str">
        <f>VLOOKUP($U1389,Sheet3!$A$1:$D$438,3,FALSE)</f>
        <v>25.04.2016</v>
      </c>
      <c r="AD1389" s="16" t="str">
        <f>VLOOKUP($U1389,Sheet3!$A$1:$D$438,4,FALSE)</f>
        <v>31.07.2016</v>
      </c>
      <c r="AE1389" s="20" t="str">
        <f t="shared" si="280"/>
        <v>Xaxis TV_XAXIS-XT-ROLLS-F_Juni 2016</v>
      </c>
      <c r="AF1389" s="20" t="s">
        <v>816</v>
      </c>
      <c r="AG1389" s="20" t="str">
        <f t="shared" si="281"/>
        <v>Xaxis TV</v>
      </c>
      <c r="AH1389" s="20" t="s">
        <v>420</v>
      </c>
      <c r="AI1389" s="21">
        <f t="shared" si="298"/>
        <v>32.999941338651958</v>
      </c>
      <c r="AJ1389" s="21">
        <f t="shared" si="299"/>
        <v>2250.1999999999998</v>
      </c>
      <c r="AK1389" s="22">
        <f t="shared" si="300"/>
        <v>68188</v>
      </c>
      <c r="AL1389" s="20" t="s">
        <v>698</v>
      </c>
      <c r="AM1389" s="20">
        <f>$AJ1389*VLOOKUP($AL1389,Sheet2!$C$1:$D$66,2,FALSE)</f>
        <v>1237.6099999999999</v>
      </c>
    </row>
    <row r="1390" spans="1:39" x14ac:dyDescent="0.25">
      <c r="A1390" s="1">
        <v>42556</v>
      </c>
      <c r="B1390" s="2">
        <v>19116</v>
      </c>
      <c r="C1390" s="3">
        <v>0</v>
      </c>
      <c r="D1390" s="4">
        <v>3</v>
      </c>
      <c r="E1390" s="5" t="s">
        <v>77</v>
      </c>
      <c r="F1390" s="6">
        <v>400.58</v>
      </c>
      <c r="G1390" s="7" t="s">
        <v>22</v>
      </c>
      <c r="H1390" s="8" t="s">
        <v>23</v>
      </c>
      <c r="I1390" s="9">
        <v>24.539000000000001</v>
      </c>
      <c r="J1390" s="6">
        <v>0</v>
      </c>
      <c r="K1390" s="6">
        <v>64.8</v>
      </c>
      <c r="L1390" s="6">
        <v>809.75</v>
      </c>
      <c r="M1390" s="6">
        <v>874.55</v>
      </c>
      <c r="N1390" s="10" t="s">
        <v>48</v>
      </c>
      <c r="O1390" s="10" t="s">
        <v>160</v>
      </c>
      <c r="P1390" s="11" t="s">
        <v>32</v>
      </c>
      <c r="Q1390" s="11" t="s">
        <v>73</v>
      </c>
      <c r="R1390" s="1">
        <v>42370</v>
      </c>
      <c r="S1390" s="1">
        <v>42593</v>
      </c>
      <c r="T1390" s="12" t="s">
        <v>25</v>
      </c>
      <c r="U1390" s="13" t="s">
        <v>395</v>
      </c>
      <c r="V1390" s="13" t="s">
        <v>142</v>
      </c>
      <c r="W1390" t="s">
        <v>172</v>
      </c>
      <c r="X1390" s="16" t="str">
        <f t="shared" si="276"/>
        <v xml:space="preserve">Maxus (Switzerland) - CHE - Huawei - 2016_Eva_&amp;_Vienna - </v>
      </c>
      <c r="Y1390" s="17" t="s">
        <v>410</v>
      </c>
      <c r="Z1390" s="16" t="str">
        <f t="shared" si="277"/>
        <v>Maxus (Switzerland)</v>
      </c>
      <c r="AA1390" s="16" t="str">
        <f t="shared" si="278"/>
        <v>Maxus (Switzerland) - CHE - Huawei</v>
      </c>
      <c r="AB1390" s="16" t="str">
        <f t="shared" si="279"/>
        <v>Xaxis TV_XAXIS-XT-ROLLS-I</v>
      </c>
      <c r="AC1390" s="16" t="str">
        <f>VLOOKUP($U1390,Sheet3!$A$1:$D$438,3,FALSE)</f>
        <v>25.04.2016</v>
      </c>
      <c r="AD1390" s="16" t="str">
        <f>VLOOKUP($U1390,Sheet3!$A$1:$D$438,4,FALSE)</f>
        <v>31.07.2016</v>
      </c>
      <c r="AE1390" s="20" t="str">
        <f t="shared" si="280"/>
        <v>Xaxis TV_XAXIS-XT-ROLLS-I_Juni 2016</v>
      </c>
      <c r="AF1390" s="20" t="s">
        <v>816</v>
      </c>
      <c r="AG1390" s="20" t="str">
        <f t="shared" si="281"/>
        <v>Xaxis TV</v>
      </c>
      <c r="AH1390" s="20" t="s">
        <v>420</v>
      </c>
      <c r="AI1390" s="21">
        <f t="shared" si="298"/>
        <v>32.998492196096009</v>
      </c>
      <c r="AJ1390" s="21">
        <f t="shared" si="299"/>
        <v>809.75</v>
      </c>
      <c r="AK1390" s="22">
        <f t="shared" si="300"/>
        <v>24539</v>
      </c>
      <c r="AL1390" s="20" t="s">
        <v>698</v>
      </c>
      <c r="AM1390" s="20">
        <f>$AJ1390*VLOOKUP($AL1390,Sheet2!$C$1:$D$66,2,FALSE)</f>
        <v>445.36250000000001</v>
      </c>
    </row>
    <row r="1391" spans="1:39" x14ac:dyDescent="0.25">
      <c r="A1391" s="1">
        <v>42556</v>
      </c>
      <c r="B1391" s="2">
        <v>19117</v>
      </c>
      <c r="C1391" s="3">
        <v>0</v>
      </c>
      <c r="D1391" s="4">
        <v>1</v>
      </c>
      <c r="E1391" s="5" t="s">
        <v>72</v>
      </c>
      <c r="F1391" s="6">
        <v>20.95</v>
      </c>
      <c r="G1391" s="7" t="s">
        <v>22</v>
      </c>
      <c r="H1391" s="8" t="s">
        <v>23</v>
      </c>
      <c r="I1391" s="9">
        <v>1.2390000000000001</v>
      </c>
      <c r="J1391" s="6">
        <v>0</v>
      </c>
      <c r="K1391" s="6">
        <v>2.85</v>
      </c>
      <c r="L1391" s="6">
        <v>35.950000000000003</v>
      </c>
      <c r="M1391" s="6">
        <v>38.799999999999997</v>
      </c>
      <c r="N1391" s="10" t="s">
        <v>48</v>
      </c>
      <c r="O1391" s="10" t="s">
        <v>160</v>
      </c>
      <c r="P1391" s="11" t="s">
        <v>32</v>
      </c>
      <c r="Q1391" s="11" t="s">
        <v>73</v>
      </c>
      <c r="R1391" s="1">
        <v>42370</v>
      </c>
      <c r="S1391" s="1">
        <v>42593</v>
      </c>
      <c r="T1391" s="12" t="s">
        <v>25</v>
      </c>
      <c r="U1391" s="13" t="s">
        <v>401</v>
      </c>
      <c r="V1391" s="13" t="s">
        <v>142</v>
      </c>
      <c r="W1391" t="s">
        <v>172</v>
      </c>
      <c r="X1391" s="16" t="str">
        <f t="shared" si="276"/>
        <v xml:space="preserve">Maxus (Switzerland) - CHE - Huawei - 2016_Eva_&amp;_Vienna_OLV_(Offline_KW_27/29) - </v>
      </c>
      <c r="Y1391" s="17" t="s">
        <v>410</v>
      </c>
      <c r="Z1391" s="16" t="str">
        <f t="shared" si="277"/>
        <v>Maxus (Switzerland)</v>
      </c>
      <c r="AA1391" s="16" t="str">
        <f t="shared" si="278"/>
        <v>Maxus (Switzerland) - CHE - Huawei</v>
      </c>
      <c r="AB1391" s="16" t="str">
        <f t="shared" si="279"/>
        <v>Xaxis TV_XAXIS-XT-ROLLS-D</v>
      </c>
      <c r="AC1391" s="16" t="str">
        <f>VLOOKUP($U1391,Sheet3!$A$1:$D$438,3,FALSE)</f>
        <v>27.06.2016</v>
      </c>
      <c r="AD1391" s="16" t="str">
        <f>VLOOKUP($U1391,Sheet3!$A$1:$D$438,4,FALSE)</f>
        <v>31.07.2016</v>
      </c>
      <c r="AE1391" s="20" t="str">
        <f t="shared" si="280"/>
        <v>Xaxis TV_XAXIS-XT-ROLLS-D_Juni 2016</v>
      </c>
      <c r="AF1391" s="20" t="s">
        <v>816</v>
      </c>
      <c r="AG1391" s="20" t="str">
        <f t="shared" si="281"/>
        <v>Xaxis TV</v>
      </c>
      <c r="AH1391" s="20" t="s">
        <v>420</v>
      </c>
      <c r="AI1391" s="21">
        <f t="shared" si="298"/>
        <v>29.015334947538339</v>
      </c>
      <c r="AJ1391" s="21">
        <f t="shared" si="299"/>
        <v>35.950000000000003</v>
      </c>
      <c r="AK1391" s="22">
        <f t="shared" si="300"/>
        <v>1239</v>
      </c>
      <c r="AL1391" s="20" t="s">
        <v>698</v>
      </c>
      <c r="AM1391" s="20">
        <f>$AJ1391*VLOOKUP($AL1391,Sheet2!$C$1:$D$66,2,FALSE)</f>
        <v>19.772500000000004</v>
      </c>
    </row>
    <row r="1392" spans="1:39" x14ac:dyDescent="0.25">
      <c r="A1392" s="1">
        <v>42556</v>
      </c>
      <c r="B1392" s="2">
        <v>19117</v>
      </c>
      <c r="C1392" s="3">
        <v>0</v>
      </c>
      <c r="D1392" s="4">
        <v>2</v>
      </c>
      <c r="E1392" s="5" t="s">
        <v>76</v>
      </c>
      <c r="F1392" s="6">
        <v>0.42</v>
      </c>
      <c r="G1392" s="7" t="s">
        <v>22</v>
      </c>
      <c r="H1392" s="8" t="s">
        <v>23</v>
      </c>
      <c r="I1392" s="9">
        <v>2.5999999999999999E-2</v>
      </c>
      <c r="J1392" s="6">
        <v>0</v>
      </c>
      <c r="K1392" s="6">
        <v>0.05</v>
      </c>
      <c r="L1392" s="6">
        <v>0.75</v>
      </c>
      <c r="M1392" s="6">
        <v>0.8</v>
      </c>
      <c r="N1392" s="10" t="s">
        <v>48</v>
      </c>
      <c r="O1392" s="10" t="s">
        <v>160</v>
      </c>
      <c r="P1392" s="11" t="s">
        <v>32</v>
      </c>
      <c r="Q1392" s="11" t="s">
        <v>73</v>
      </c>
      <c r="R1392" s="1">
        <v>42370</v>
      </c>
      <c r="S1392" s="1">
        <v>42593</v>
      </c>
      <c r="T1392" s="12" t="s">
        <v>25</v>
      </c>
      <c r="U1392" s="13" t="s">
        <v>401</v>
      </c>
      <c r="V1392" s="13" t="s">
        <v>142</v>
      </c>
      <c r="W1392" t="s">
        <v>172</v>
      </c>
      <c r="X1392" s="16" t="str">
        <f t="shared" si="276"/>
        <v xml:space="preserve">Maxus (Switzerland) - CHE - Huawei - 2016_Eva_&amp;_Vienna_OLV_(Offline_KW_27/29) - </v>
      </c>
      <c r="Y1392" s="17" t="s">
        <v>410</v>
      </c>
      <c r="Z1392" s="16" t="str">
        <f t="shared" si="277"/>
        <v>Maxus (Switzerland)</v>
      </c>
      <c r="AA1392" s="16" t="str">
        <f t="shared" si="278"/>
        <v>Maxus (Switzerland) - CHE - Huawei</v>
      </c>
      <c r="AB1392" s="16" t="str">
        <f t="shared" si="279"/>
        <v>Xaxis TV_XAXIS-XT-ROLLS-F</v>
      </c>
      <c r="AC1392" s="16" t="str">
        <f>VLOOKUP($U1392,Sheet3!$A$1:$D$438,3,FALSE)</f>
        <v>27.06.2016</v>
      </c>
      <c r="AD1392" s="16" t="str">
        <f>VLOOKUP($U1392,Sheet3!$A$1:$D$438,4,FALSE)</f>
        <v>31.07.2016</v>
      </c>
      <c r="AE1392" s="20" t="str">
        <f t="shared" si="280"/>
        <v>Xaxis TV_XAXIS-XT-ROLLS-F_Juni 2016</v>
      </c>
      <c r="AF1392" s="20" t="s">
        <v>816</v>
      </c>
      <c r="AG1392" s="20" t="str">
        <f t="shared" si="281"/>
        <v>Xaxis TV</v>
      </c>
      <c r="AH1392" s="20" t="s">
        <v>420</v>
      </c>
      <c r="AI1392" s="21">
        <f t="shared" si="298"/>
        <v>28.846153846153847</v>
      </c>
      <c r="AJ1392" s="21">
        <f t="shared" si="299"/>
        <v>0.75</v>
      </c>
      <c r="AK1392" s="22">
        <f t="shared" si="300"/>
        <v>26</v>
      </c>
      <c r="AL1392" s="20" t="s">
        <v>698</v>
      </c>
      <c r="AM1392" s="20">
        <f>$AJ1392*VLOOKUP($AL1392,Sheet2!$C$1:$D$66,2,FALSE)</f>
        <v>0.41250000000000003</v>
      </c>
    </row>
    <row r="1393" spans="1:39" x14ac:dyDescent="0.25">
      <c r="A1393" s="1">
        <v>42556</v>
      </c>
      <c r="B1393" s="2">
        <v>19118</v>
      </c>
      <c r="C1393" s="3">
        <v>0</v>
      </c>
      <c r="D1393" s="4">
        <v>1</v>
      </c>
      <c r="E1393" s="5" t="s">
        <v>65</v>
      </c>
      <c r="F1393" s="6">
        <v>562.79999999999995</v>
      </c>
      <c r="G1393" s="7" t="s">
        <v>22</v>
      </c>
      <c r="H1393" s="8" t="s">
        <v>23</v>
      </c>
      <c r="I1393" s="9">
        <v>75.930000000000007</v>
      </c>
      <c r="J1393" s="6">
        <v>0</v>
      </c>
      <c r="K1393" s="6">
        <v>145.80000000000001</v>
      </c>
      <c r="L1393" s="6">
        <v>1822.3</v>
      </c>
      <c r="M1393" s="6">
        <v>1968.1</v>
      </c>
      <c r="N1393" s="10" t="s">
        <v>67</v>
      </c>
      <c r="O1393" s="10" t="s">
        <v>160</v>
      </c>
      <c r="P1393" s="11" t="s">
        <v>32</v>
      </c>
      <c r="Q1393" s="11" t="s">
        <v>52</v>
      </c>
      <c r="R1393" s="1">
        <v>42370</v>
      </c>
      <c r="S1393" s="1">
        <v>42593</v>
      </c>
      <c r="T1393" s="12" t="s">
        <v>25</v>
      </c>
      <c r="U1393" s="13" t="s">
        <v>347</v>
      </c>
      <c r="V1393" s="13" t="s">
        <v>142</v>
      </c>
      <c r="W1393" t="s">
        <v>168</v>
      </c>
      <c r="X1393" s="16" t="str">
        <f t="shared" si="276"/>
        <v xml:space="preserve">Maxus (Switzerland) - CHE - Fiat Group - 2016_Jeep_Range_75th_Anniversary_(Wideboards) - </v>
      </c>
      <c r="Y1393" s="17" t="s">
        <v>410</v>
      </c>
      <c r="Z1393" s="16" t="str">
        <f t="shared" si="277"/>
        <v>Maxus (Switzerland)</v>
      </c>
      <c r="AA1393" s="16" t="str">
        <f t="shared" si="278"/>
        <v>Maxus (Switzerland) - CHE - Fiat Group</v>
      </c>
      <c r="AB1393" s="16" t="str">
        <f t="shared" si="279"/>
        <v>Xaxis Premium_XAXIS-XP-WB-D</v>
      </c>
      <c r="AC1393" s="16" t="str">
        <f>VLOOKUP($U1393,Sheet3!$A$1:$D$438,3,FALSE)</f>
        <v>16.05.2016</v>
      </c>
      <c r="AD1393" s="16" t="str">
        <f>VLOOKUP($U1393,Sheet3!$A$1:$D$438,4,FALSE)</f>
        <v>05.06.2016</v>
      </c>
      <c r="AE1393" s="20" t="str">
        <f t="shared" si="280"/>
        <v>Xaxis Premium_XAXIS-XP-WB-D_Juni 2016</v>
      </c>
      <c r="AF1393" s="20" t="s">
        <v>415</v>
      </c>
      <c r="AG1393" s="20" t="str">
        <f t="shared" si="281"/>
        <v>Xaxis Premium</v>
      </c>
      <c r="AH1393" s="20" t="s">
        <v>420</v>
      </c>
      <c r="AI1393" s="21">
        <f t="shared" si="298"/>
        <v>23.999736599499538</v>
      </c>
      <c r="AJ1393" s="21">
        <f t="shared" si="299"/>
        <v>1822.3</v>
      </c>
      <c r="AK1393" s="22">
        <f t="shared" si="300"/>
        <v>75930</v>
      </c>
      <c r="AL1393" s="20" t="s">
        <v>696</v>
      </c>
      <c r="AM1393" s="20">
        <f>$AJ1393*VLOOKUP($AL1393,Sheet2!$C$1:$D$66,2,FALSE)</f>
        <v>967.98266286714295</v>
      </c>
    </row>
    <row r="1394" spans="1:39" x14ac:dyDescent="0.25">
      <c r="A1394" s="1">
        <v>42556</v>
      </c>
      <c r="B1394" s="2">
        <v>19118</v>
      </c>
      <c r="C1394" s="3">
        <v>0</v>
      </c>
      <c r="D1394" s="4">
        <v>2</v>
      </c>
      <c r="E1394" s="5" t="s">
        <v>69</v>
      </c>
      <c r="F1394" s="6">
        <v>157.01</v>
      </c>
      <c r="G1394" s="7" t="s">
        <v>22</v>
      </c>
      <c r="H1394" s="8" t="s">
        <v>23</v>
      </c>
      <c r="I1394" s="9">
        <v>26.102</v>
      </c>
      <c r="J1394" s="6">
        <v>0</v>
      </c>
      <c r="K1394" s="6">
        <v>50.1</v>
      </c>
      <c r="L1394" s="6">
        <v>626.45000000000005</v>
      </c>
      <c r="M1394" s="6">
        <v>676.55</v>
      </c>
      <c r="N1394" s="10" t="s">
        <v>67</v>
      </c>
      <c r="O1394" s="10" t="s">
        <v>160</v>
      </c>
      <c r="P1394" s="11" t="s">
        <v>32</v>
      </c>
      <c r="Q1394" s="11" t="s">
        <v>52</v>
      </c>
      <c r="R1394" s="1">
        <v>42370</v>
      </c>
      <c r="S1394" s="1">
        <v>42593</v>
      </c>
      <c r="T1394" s="12" t="s">
        <v>25</v>
      </c>
      <c r="U1394" s="13" t="s">
        <v>347</v>
      </c>
      <c r="V1394" s="13" t="s">
        <v>142</v>
      </c>
      <c r="W1394" t="s">
        <v>168</v>
      </c>
      <c r="X1394" s="16" t="str">
        <f t="shared" si="276"/>
        <v xml:space="preserve">Maxus (Switzerland) - CHE - Fiat Group - 2016_Jeep_Range_75th_Anniversary_(Wideboards) - </v>
      </c>
      <c r="Y1394" s="17" t="s">
        <v>410</v>
      </c>
      <c r="Z1394" s="16" t="str">
        <f t="shared" si="277"/>
        <v>Maxus (Switzerland)</v>
      </c>
      <c r="AA1394" s="16" t="str">
        <f t="shared" si="278"/>
        <v>Maxus (Switzerland) - CHE - Fiat Group</v>
      </c>
      <c r="AB1394" s="16" t="str">
        <f t="shared" si="279"/>
        <v>Xaxis Premium_XAXIS-XP-WB-F</v>
      </c>
      <c r="AC1394" s="16" t="str">
        <f>VLOOKUP($U1394,Sheet3!$A$1:$D$438,3,FALSE)</f>
        <v>16.05.2016</v>
      </c>
      <c r="AD1394" s="16" t="str">
        <f>VLOOKUP($U1394,Sheet3!$A$1:$D$438,4,FALSE)</f>
        <v>05.06.2016</v>
      </c>
      <c r="AE1394" s="20" t="str">
        <f t="shared" si="280"/>
        <v>Xaxis Premium_XAXIS-XP-WB-F_Juni 2016</v>
      </c>
      <c r="AF1394" s="20" t="s">
        <v>415</v>
      </c>
      <c r="AG1394" s="20" t="str">
        <f t="shared" si="281"/>
        <v>Xaxis Premium</v>
      </c>
      <c r="AH1394" s="20" t="s">
        <v>420</v>
      </c>
      <c r="AI1394" s="21">
        <f t="shared" si="298"/>
        <v>24.000076622481039</v>
      </c>
      <c r="AJ1394" s="21">
        <f t="shared" si="299"/>
        <v>626.45000000000005</v>
      </c>
      <c r="AK1394" s="22">
        <f t="shared" si="300"/>
        <v>26102</v>
      </c>
      <c r="AL1394" s="20" t="s">
        <v>696</v>
      </c>
      <c r="AM1394" s="20">
        <f>$AJ1394*VLOOKUP($AL1394,Sheet2!$C$1:$D$66,2,FALSE)</f>
        <v>332.76229992488709</v>
      </c>
    </row>
    <row r="1395" spans="1:39" x14ac:dyDescent="0.25">
      <c r="A1395" s="1">
        <v>42556</v>
      </c>
      <c r="B1395" s="2">
        <v>19118</v>
      </c>
      <c r="C1395" s="3">
        <v>0</v>
      </c>
      <c r="D1395" s="4">
        <v>3</v>
      </c>
      <c r="E1395" s="5" t="s">
        <v>70</v>
      </c>
      <c r="F1395" s="6">
        <v>11.6</v>
      </c>
      <c r="G1395" s="7" t="s">
        <v>22</v>
      </c>
      <c r="H1395" s="8" t="s">
        <v>23</v>
      </c>
      <c r="I1395" s="9">
        <v>2.0470000000000002</v>
      </c>
      <c r="J1395" s="6">
        <v>0</v>
      </c>
      <c r="K1395" s="6">
        <v>3.95</v>
      </c>
      <c r="L1395" s="6">
        <v>49.1</v>
      </c>
      <c r="M1395" s="6">
        <v>53.05</v>
      </c>
      <c r="N1395" s="10" t="s">
        <v>67</v>
      </c>
      <c r="O1395" s="10" t="s">
        <v>160</v>
      </c>
      <c r="P1395" s="11" t="s">
        <v>32</v>
      </c>
      <c r="Q1395" s="11" t="s">
        <v>52</v>
      </c>
      <c r="R1395" s="1">
        <v>42370</v>
      </c>
      <c r="S1395" s="1">
        <v>42593</v>
      </c>
      <c r="T1395" s="12" t="s">
        <v>25</v>
      </c>
      <c r="U1395" s="13" t="s">
        <v>347</v>
      </c>
      <c r="V1395" s="13" t="s">
        <v>142</v>
      </c>
      <c r="W1395" t="s">
        <v>168</v>
      </c>
      <c r="X1395" s="16" t="str">
        <f t="shared" si="276"/>
        <v xml:space="preserve">Maxus (Switzerland) - CHE - Fiat Group - 2016_Jeep_Range_75th_Anniversary_(Wideboards) - </v>
      </c>
      <c r="Y1395" s="17" t="s">
        <v>410</v>
      </c>
      <c r="Z1395" s="16" t="str">
        <f t="shared" si="277"/>
        <v>Maxus (Switzerland)</v>
      </c>
      <c r="AA1395" s="16" t="str">
        <f t="shared" si="278"/>
        <v>Maxus (Switzerland) - CHE - Fiat Group</v>
      </c>
      <c r="AB1395" s="16" t="str">
        <f t="shared" si="279"/>
        <v>Xaxis Premium_XAXIS-XP-WB-I</v>
      </c>
      <c r="AC1395" s="16" t="str">
        <f>VLOOKUP($U1395,Sheet3!$A$1:$D$438,3,FALSE)</f>
        <v>16.05.2016</v>
      </c>
      <c r="AD1395" s="16" t="str">
        <f>VLOOKUP($U1395,Sheet3!$A$1:$D$438,4,FALSE)</f>
        <v>05.06.2016</v>
      </c>
      <c r="AE1395" s="20" t="str">
        <f t="shared" si="280"/>
        <v>Xaxis Premium_XAXIS-XP-WB-I_Juni 2016</v>
      </c>
      <c r="AF1395" s="20" t="s">
        <v>415</v>
      </c>
      <c r="AG1395" s="20" t="str">
        <f t="shared" si="281"/>
        <v>Xaxis Premium</v>
      </c>
      <c r="AH1395" s="20" t="s">
        <v>420</v>
      </c>
      <c r="AI1395" s="21">
        <f t="shared" si="298"/>
        <v>23.986321446018561</v>
      </c>
      <c r="AJ1395" s="21">
        <f t="shared" si="299"/>
        <v>49.1</v>
      </c>
      <c r="AK1395" s="22">
        <f t="shared" si="300"/>
        <v>2047.0000000000002</v>
      </c>
      <c r="AL1395" s="20" t="s">
        <v>696</v>
      </c>
      <c r="AM1395" s="20">
        <f>$AJ1395*VLOOKUP($AL1395,Sheet2!$C$1:$D$66,2,FALSE)</f>
        <v>26.081297671501247</v>
      </c>
    </row>
    <row r="1396" spans="1:39" x14ac:dyDescent="0.25">
      <c r="A1396" s="1">
        <v>42556</v>
      </c>
      <c r="B1396" s="2">
        <v>19120</v>
      </c>
      <c r="C1396" s="3">
        <v>0</v>
      </c>
      <c r="D1396" s="4">
        <v>1</v>
      </c>
      <c r="E1396" s="5" t="s">
        <v>72</v>
      </c>
      <c r="F1396" s="6">
        <v>1838</v>
      </c>
      <c r="G1396" s="7" t="s">
        <v>22</v>
      </c>
      <c r="H1396" s="8" t="s">
        <v>23</v>
      </c>
      <c r="I1396" s="9">
        <v>108.72499999999999</v>
      </c>
      <c r="J1396" s="6">
        <v>0</v>
      </c>
      <c r="K1396" s="6">
        <v>252.25</v>
      </c>
      <c r="L1396" s="6">
        <v>3153</v>
      </c>
      <c r="M1396" s="6">
        <v>3405.25</v>
      </c>
      <c r="N1396" s="10" t="s">
        <v>81</v>
      </c>
      <c r="O1396" s="10" t="s">
        <v>160</v>
      </c>
      <c r="P1396" s="11" t="s">
        <v>32</v>
      </c>
      <c r="Q1396" s="11" t="s">
        <v>73</v>
      </c>
      <c r="R1396" s="1">
        <v>42370</v>
      </c>
      <c r="S1396" s="1">
        <v>42593</v>
      </c>
      <c r="T1396" s="12" t="s">
        <v>25</v>
      </c>
      <c r="U1396" s="13" t="s">
        <v>405</v>
      </c>
      <c r="V1396" s="13" t="s">
        <v>142</v>
      </c>
      <c r="W1396" t="s">
        <v>173</v>
      </c>
      <c r="X1396" s="16" t="str">
        <f t="shared" si="276"/>
        <v xml:space="preserve">Maxus (Switzerland) - CHE - KARCHER - 2016_Window_Vac_2016 - </v>
      </c>
      <c r="Y1396" s="17" t="s">
        <v>410</v>
      </c>
      <c r="Z1396" s="16" t="str">
        <f t="shared" si="277"/>
        <v>Maxus (Switzerland)</v>
      </c>
      <c r="AA1396" s="16" t="str">
        <f t="shared" si="278"/>
        <v>Maxus (Switzerland) - CHE - KARCHER</v>
      </c>
      <c r="AB1396" s="16" t="str">
        <f t="shared" si="279"/>
        <v>Xaxis TV_XAXIS-XT-ROLLS-D</v>
      </c>
      <c r="AC1396" s="16" t="str">
        <f>VLOOKUP($U1396,Sheet3!$A$1:$D$438,3,FALSE)</f>
        <v>18.04.2016</v>
      </c>
      <c r="AD1396" s="16" t="str">
        <f>VLOOKUP($U1396,Sheet3!$A$1:$D$438,4,FALSE)</f>
        <v>03.07.2016</v>
      </c>
      <c r="AE1396" s="20" t="str">
        <f t="shared" si="280"/>
        <v>Xaxis TV_XAXIS-XT-ROLLS-D_Juni 2016</v>
      </c>
      <c r="AF1396" s="20" t="s">
        <v>816</v>
      </c>
      <c r="AG1396" s="20" t="str">
        <f t="shared" si="281"/>
        <v>Xaxis TV</v>
      </c>
      <c r="AH1396" s="20" t="s">
        <v>420</v>
      </c>
      <c r="AI1396" s="21">
        <f t="shared" si="298"/>
        <v>28.99977006208324</v>
      </c>
      <c r="AJ1396" s="21">
        <f t="shared" si="299"/>
        <v>3153</v>
      </c>
      <c r="AK1396" s="22">
        <f t="shared" si="300"/>
        <v>108725</v>
      </c>
      <c r="AL1396" s="20" t="s">
        <v>698</v>
      </c>
      <c r="AM1396" s="20">
        <f>$AJ1396*VLOOKUP($AL1396,Sheet2!$C$1:$D$66,2,FALSE)</f>
        <v>1734.15</v>
      </c>
    </row>
    <row r="1397" spans="1:39" x14ac:dyDescent="0.25">
      <c r="A1397" s="1">
        <v>42556</v>
      </c>
      <c r="B1397" s="2">
        <v>19120</v>
      </c>
      <c r="C1397" s="3">
        <v>0</v>
      </c>
      <c r="D1397" s="4">
        <v>2</v>
      </c>
      <c r="E1397" s="5" t="s">
        <v>76</v>
      </c>
      <c r="F1397" s="6">
        <v>858.58</v>
      </c>
      <c r="G1397" s="7" t="s">
        <v>22</v>
      </c>
      <c r="H1397" s="8" t="s">
        <v>23</v>
      </c>
      <c r="I1397" s="9">
        <v>53.073</v>
      </c>
      <c r="J1397" s="6">
        <v>0</v>
      </c>
      <c r="K1397" s="6">
        <v>123.15</v>
      </c>
      <c r="L1397" s="6">
        <v>1539.1</v>
      </c>
      <c r="M1397" s="6">
        <v>1662.25</v>
      </c>
      <c r="N1397" s="10" t="s">
        <v>81</v>
      </c>
      <c r="O1397" s="10" t="s">
        <v>160</v>
      </c>
      <c r="P1397" s="11" t="s">
        <v>32</v>
      </c>
      <c r="Q1397" s="11" t="s">
        <v>73</v>
      </c>
      <c r="R1397" s="1">
        <v>42370</v>
      </c>
      <c r="S1397" s="1">
        <v>42593</v>
      </c>
      <c r="T1397" s="12" t="s">
        <v>25</v>
      </c>
      <c r="U1397" s="13" t="s">
        <v>405</v>
      </c>
      <c r="V1397" s="13" t="s">
        <v>142</v>
      </c>
      <c r="W1397" t="s">
        <v>173</v>
      </c>
      <c r="X1397" s="16" t="str">
        <f t="shared" ref="X1397:X1460" si="301">CONCATENATE(W1397," - ","2016_",U1397," - ")</f>
        <v xml:space="preserve">Maxus (Switzerland) - CHE - KARCHER - 2016_Window_Vac_2016 - </v>
      </c>
      <c r="Y1397" s="17" t="s">
        <v>410</v>
      </c>
      <c r="Z1397" s="16" t="str">
        <f t="shared" ref="Z1397:Z1460" si="302">O1397</f>
        <v>Maxus (Switzerland)</v>
      </c>
      <c r="AA1397" s="16" t="str">
        <f t="shared" ref="AA1397:AA1460" si="303">W1397</f>
        <v>Maxus (Switzerland) - CHE - KARCHER</v>
      </c>
      <c r="AB1397" s="16" t="str">
        <f t="shared" ref="AB1397:AB1460" si="304">CONCATENATE(Q1397,"_",E1397)</f>
        <v>Xaxis TV_XAXIS-XT-ROLLS-F</v>
      </c>
      <c r="AC1397" s="16" t="str">
        <f>VLOOKUP($U1397,Sheet3!$A$1:$D$438,3,FALSE)</f>
        <v>18.04.2016</v>
      </c>
      <c r="AD1397" s="16" t="str">
        <f>VLOOKUP($U1397,Sheet3!$A$1:$D$438,4,FALSE)</f>
        <v>03.07.2016</v>
      </c>
      <c r="AE1397" s="20" t="str">
        <f t="shared" ref="AE1397:AE1460" si="305">CONCATENATE(AB1397,"_",V1397)</f>
        <v>Xaxis TV_XAXIS-XT-ROLLS-F_Juni 2016</v>
      </c>
      <c r="AF1397" s="20" t="s">
        <v>816</v>
      </c>
      <c r="AG1397" s="20" t="str">
        <f t="shared" ref="AG1397:AG1460" si="306">Q1397</f>
        <v>Xaxis TV</v>
      </c>
      <c r="AH1397" s="20" t="s">
        <v>420</v>
      </c>
      <c r="AI1397" s="21">
        <f t="shared" si="298"/>
        <v>28.99967968646958</v>
      </c>
      <c r="AJ1397" s="21">
        <f t="shared" si="299"/>
        <v>1539.1</v>
      </c>
      <c r="AK1397" s="22">
        <f t="shared" si="300"/>
        <v>53073</v>
      </c>
      <c r="AL1397" s="20" t="s">
        <v>698</v>
      </c>
      <c r="AM1397" s="20">
        <f>$AJ1397*VLOOKUP($AL1397,Sheet2!$C$1:$D$66,2,FALSE)</f>
        <v>846.505</v>
      </c>
    </row>
    <row r="1398" spans="1:39" x14ac:dyDescent="0.25">
      <c r="A1398" s="1">
        <v>42556</v>
      </c>
      <c r="B1398" s="2">
        <v>19217</v>
      </c>
      <c r="C1398" s="3">
        <v>0</v>
      </c>
      <c r="D1398" s="4">
        <v>1</v>
      </c>
      <c r="E1398" s="5" t="s">
        <v>61</v>
      </c>
      <c r="F1398" s="6">
        <v>1300.8800000000001</v>
      </c>
      <c r="G1398" s="7" t="s">
        <v>22</v>
      </c>
      <c r="H1398" s="8" t="s">
        <v>23</v>
      </c>
      <c r="I1398" s="9">
        <v>285.04300000000001</v>
      </c>
      <c r="J1398" s="6">
        <v>0</v>
      </c>
      <c r="K1398" s="6">
        <v>273.64999999999998</v>
      </c>
      <c r="L1398" s="6">
        <v>3420.5</v>
      </c>
      <c r="M1398" s="6">
        <v>3694.15</v>
      </c>
      <c r="N1398" s="10" t="s">
        <v>29</v>
      </c>
      <c r="O1398" s="10" t="s">
        <v>161</v>
      </c>
      <c r="P1398" s="11" t="s">
        <v>32</v>
      </c>
      <c r="Q1398" s="11" t="s">
        <v>52</v>
      </c>
      <c r="R1398" s="1">
        <v>42370</v>
      </c>
      <c r="S1398" s="1">
        <v>42593</v>
      </c>
      <c r="T1398" s="12" t="s">
        <v>25</v>
      </c>
      <c r="U1398" s="13" t="s">
        <v>249</v>
      </c>
      <c r="V1398" s="13" t="s">
        <v>142</v>
      </c>
      <c r="W1398" t="s">
        <v>190</v>
      </c>
      <c r="X1398" s="16" t="str">
        <f t="shared" si="301"/>
        <v xml:space="preserve">Mediacom (Switzerland) - CHE - Credit Suisse - 2016_Invest_2._Flight_2016_Retargeting - </v>
      </c>
      <c r="Y1398" s="17" t="s">
        <v>410</v>
      </c>
      <c r="Z1398" s="16" t="str">
        <f t="shared" si="302"/>
        <v>Mediacom (Switzerland)</v>
      </c>
      <c r="AA1398" s="16" t="str">
        <f t="shared" si="303"/>
        <v>Mediacom (Switzerland) - CHE - Credit Suisse</v>
      </c>
      <c r="AB1398" s="16" t="str">
        <f t="shared" si="304"/>
        <v>Xaxis Premium_XAXIS-XP-UAP-D</v>
      </c>
      <c r="AC1398" s="16" t="str">
        <f>VLOOKUP($U1398,Sheet3!$A$1:$D$438,3,FALSE)</f>
        <v>28.03.2016</v>
      </c>
      <c r="AD1398" s="16" t="str">
        <f>VLOOKUP($U1398,Sheet3!$A$1:$D$438,4,FALSE)</f>
        <v>30.06.2016</v>
      </c>
      <c r="AE1398" s="20" t="str">
        <f t="shared" si="305"/>
        <v>Xaxis Premium_XAXIS-XP-UAP-D_Juni 2016</v>
      </c>
      <c r="AF1398" s="20" t="s">
        <v>415</v>
      </c>
      <c r="AG1398" s="20" t="str">
        <f t="shared" si="306"/>
        <v>Xaxis Premium</v>
      </c>
      <c r="AH1398" s="20" t="s">
        <v>420</v>
      </c>
      <c r="AI1398" s="21">
        <f t="shared" si="298"/>
        <v>11.999943868118145</v>
      </c>
      <c r="AJ1398" s="21">
        <f t="shared" si="299"/>
        <v>3420.5</v>
      </c>
      <c r="AK1398" s="22">
        <f t="shared" si="300"/>
        <v>285043</v>
      </c>
      <c r="AL1398" s="20" t="s">
        <v>697</v>
      </c>
      <c r="AM1398" s="20">
        <f>$AJ1398*VLOOKUP($AL1398,Sheet2!$C$1:$D$66,2,FALSE)</f>
        <v>847.51213569487402</v>
      </c>
    </row>
    <row r="1399" spans="1:39" x14ac:dyDescent="0.25">
      <c r="A1399" s="1">
        <v>42556</v>
      </c>
      <c r="B1399" s="2">
        <v>19217</v>
      </c>
      <c r="C1399" s="3">
        <v>0</v>
      </c>
      <c r="D1399" s="4">
        <v>2</v>
      </c>
      <c r="E1399" s="5" t="s">
        <v>63</v>
      </c>
      <c r="F1399" s="6">
        <v>354.21</v>
      </c>
      <c r="G1399" s="7" t="s">
        <v>22</v>
      </c>
      <c r="H1399" s="8" t="s">
        <v>23</v>
      </c>
      <c r="I1399" s="9">
        <v>77.069999999999993</v>
      </c>
      <c r="J1399" s="6">
        <v>0</v>
      </c>
      <c r="K1399" s="6">
        <v>74</v>
      </c>
      <c r="L1399" s="6">
        <v>924.85</v>
      </c>
      <c r="M1399" s="6">
        <v>998.85</v>
      </c>
      <c r="N1399" s="10" t="s">
        <v>29</v>
      </c>
      <c r="O1399" s="10" t="s">
        <v>161</v>
      </c>
      <c r="P1399" s="11" t="s">
        <v>32</v>
      </c>
      <c r="Q1399" s="11" t="s">
        <v>52</v>
      </c>
      <c r="R1399" s="1">
        <v>42370</v>
      </c>
      <c r="S1399" s="1">
        <v>42593</v>
      </c>
      <c r="T1399" s="12" t="s">
        <v>25</v>
      </c>
      <c r="U1399" s="13" t="s">
        <v>249</v>
      </c>
      <c r="V1399" s="13" t="s">
        <v>142</v>
      </c>
      <c r="W1399" t="s">
        <v>190</v>
      </c>
      <c r="X1399" s="16" t="str">
        <f t="shared" si="301"/>
        <v xml:space="preserve">Mediacom (Switzerland) - CHE - Credit Suisse - 2016_Invest_2._Flight_2016_Retargeting - </v>
      </c>
      <c r="Y1399" s="17" t="s">
        <v>410</v>
      </c>
      <c r="Z1399" s="16" t="str">
        <f t="shared" si="302"/>
        <v>Mediacom (Switzerland)</v>
      </c>
      <c r="AA1399" s="16" t="str">
        <f t="shared" si="303"/>
        <v>Mediacom (Switzerland) - CHE - Credit Suisse</v>
      </c>
      <c r="AB1399" s="16" t="str">
        <f t="shared" si="304"/>
        <v>Xaxis Premium_XAXIS-XP-UAP-F</v>
      </c>
      <c r="AC1399" s="16" t="str">
        <f>VLOOKUP($U1399,Sheet3!$A$1:$D$438,3,FALSE)</f>
        <v>28.03.2016</v>
      </c>
      <c r="AD1399" s="16" t="str">
        <f>VLOOKUP($U1399,Sheet3!$A$1:$D$438,4,FALSE)</f>
        <v>30.06.2016</v>
      </c>
      <c r="AE1399" s="20" t="str">
        <f t="shared" si="305"/>
        <v>Xaxis Premium_XAXIS-XP-UAP-F_Juni 2016</v>
      </c>
      <c r="AF1399" s="20" t="s">
        <v>415</v>
      </c>
      <c r="AG1399" s="20" t="str">
        <f t="shared" si="306"/>
        <v>Xaxis Premium</v>
      </c>
      <c r="AH1399" s="20" t="s">
        <v>420</v>
      </c>
      <c r="AI1399" s="21">
        <f t="shared" si="298"/>
        <v>12.000129752173351</v>
      </c>
      <c r="AJ1399" s="21">
        <f t="shared" si="299"/>
        <v>924.85</v>
      </c>
      <c r="AK1399" s="22">
        <f t="shared" si="300"/>
        <v>77070</v>
      </c>
      <c r="AL1399" s="20" t="s">
        <v>697</v>
      </c>
      <c r="AM1399" s="20">
        <f>$AJ1399*VLOOKUP($AL1399,Sheet2!$C$1:$D$66,2,FALSE)</f>
        <v>229.1540998969169</v>
      </c>
    </row>
    <row r="1400" spans="1:39" x14ac:dyDescent="0.25">
      <c r="A1400" s="1">
        <v>42556</v>
      </c>
      <c r="B1400" s="2">
        <v>19217</v>
      </c>
      <c r="C1400" s="3">
        <v>0</v>
      </c>
      <c r="D1400" s="4">
        <v>3</v>
      </c>
      <c r="E1400" s="5" t="s">
        <v>64</v>
      </c>
      <c r="F1400" s="6">
        <v>25.16</v>
      </c>
      <c r="G1400" s="7" t="s">
        <v>22</v>
      </c>
      <c r="H1400" s="8" t="s">
        <v>23</v>
      </c>
      <c r="I1400" s="9">
        <v>12.5</v>
      </c>
      <c r="J1400" s="6">
        <v>0</v>
      </c>
      <c r="K1400" s="6">
        <v>12</v>
      </c>
      <c r="L1400" s="6">
        <v>150</v>
      </c>
      <c r="M1400" s="6">
        <v>162</v>
      </c>
      <c r="N1400" s="10" t="s">
        <v>29</v>
      </c>
      <c r="O1400" s="10" t="s">
        <v>161</v>
      </c>
      <c r="P1400" s="11" t="s">
        <v>32</v>
      </c>
      <c r="Q1400" s="11" t="s">
        <v>52</v>
      </c>
      <c r="R1400" s="1">
        <v>42370</v>
      </c>
      <c r="S1400" s="1">
        <v>42593</v>
      </c>
      <c r="T1400" s="12" t="s">
        <v>25</v>
      </c>
      <c r="U1400" s="13" t="s">
        <v>249</v>
      </c>
      <c r="V1400" s="13" t="s">
        <v>142</v>
      </c>
      <c r="W1400" t="s">
        <v>190</v>
      </c>
      <c r="X1400" s="16" t="str">
        <f t="shared" si="301"/>
        <v xml:space="preserve">Mediacom (Switzerland) - CHE - Credit Suisse - 2016_Invest_2._Flight_2016_Retargeting - </v>
      </c>
      <c r="Y1400" s="17" t="s">
        <v>410</v>
      </c>
      <c r="Z1400" s="16" t="str">
        <f t="shared" si="302"/>
        <v>Mediacom (Switzerland)</v>
      </c>
      <c r="AA1400" s="16" t="str">
        <f t="shared" si="303"/>
        <v>Mediacom (Switzerland) - CHE - Credit Suisse</v>
      </c>
      <c r="AB1400" s="16" t="str">
        <f t="shared" si="304"/>
        <v>Xaxis Premium_XAXIS-XP-UAP-I</v>
      </c>
      <c r="AC1400" s="16" t="str">
        <f>VLOOKUP($U1400,Sheet3!$A$1:$D$438,3,FALSE)</f>
        <v>28.03.2016</v>
      </c>
      <c r="AD1400" s="16" t="str">
        <f>VLOOKUP($U1400,Sheet3!$A$1:$D$438,4,FALSE)</f>
        <v>30.06.2016</v>
      </c>
      <c r="AE1400" s="20" t="str">
        <f t="shared" si="305"/>
        <v>Xaxis Premium_XAXIS-XP-UAP-I_Juni 2016</v>
      </c>
      <c r="AF1400" s="20" t="s">
        <v>415</v>
      </c>
      <c r="AG1400" s="20" t="str">
        <f t="shared" si="306"/>
        <v>Xaxis Premium</v>
      </c>
      <c r="AH1400" s="20" t="s">
        <v>420</v>
      </c>
      <c r="AI1400" s="21">
        <f t="shared" si="298"/>
        <v>12</v>
      </c>
      <c r="AJ1400" s="21">
        <f t="shared" si="299"/>
        <v>150</v>
      </c>
      <c r="AK1400" s="22">
        <f t="shared" si="300"/>
        <v>12500</v>
      </c>
      <c r="AL1400" s="20" t="s">
        <v>697</v>
      </c>
      <c r="AM1400" s="20">
        <f>$AJ1400*VLOOKUP($AL1400,Sheet2!$C$1:$D$66,2,FALSE)</f>
        <v>37.166151251054259</v>
      </c>
    </row>
    <row r="1401" spans="1:39" x14ac:dyDescent="0.25">
      <c r="A1401" s="1">
        <v>42586</v>
      </c>
      <c r="B1401" s="2">
        <v>19270</v>
      </c>
      <c r="C1401" s="3">
        <v>0</v>
      </c>
      <c r="D1401" s="4">
        <v>1</v>
      </c>
      <c r="E1401" s="5" t="s">
        <v>72</v>
      </c>
      <c r="F1401" s="6">
        <v>7674.87</v>
      </c>
      <c r="G1401" s="7" t="s">
        <v>22</v>
      </c>
      <c r="H1401" s="8" t="s">
        <v>23</v>
      </c>
      <c r="I1401" s="9">
        <v>454</v>
      </c>
      <c r="J1401" s="6">
        <v>0</v>
      </c>
      <c r="K1401" s="6">
        <v>944.3</v>
      </c>
      <c r="L1401" s="6">
        <v>11804</v>
      </c>
      <c r="M1401" s="6">
        <v>12748.3</v>
      </c>
      <c r="N1401" s="10" t="s">
        <v>51</v>
      </c>
      <c r="O1401" s="10" t="s">
        <v>162</v>
      </c>
      <c r="P1401" s="11" t="s">
        <v>32</v>
      </c>
      <c r="Q1401" s="11" t="s">
        <v>73</v>
      </c>
      <c r="R1401" s="1">
        <v>42370</v>
      </c>
      <c r="S1401" s="1">
        <v>42593</v>
      </c>
      <c r="T1401" s="12" t="s">
        <v>25</v>
      </c>
      <c r="U1401" s="13" t="s">
        <v>217</v>
      </c>
      <c r="V1401" s="13" t="s">
        <v>148</v>
      </c>
      <c r="W1401" t="s">
        <v>175</v>
      </c>
      <c r="X1401" s="16" t="str">
        <f t="shared" si="301"/>
        <v xml:space="preserve">MEC (Switzerland) - CHE - Adobe - 2016_Stock_UK_Masterpiece - </v>
      </c>
      <c r="Y1401" s="17" t="s">
        <v>410</v>
      </c>
      <c r="Z1401" s="16" t="str">
        <f t="shared" si="302"/>
        <v>MEC (Switzerland)</v>
      </c>
      <c r="AA1401" s="16" t="str">
        <f t="shared" si="303"/>
        <v>MEC (Switzerland) - CHE - Adobe</v>
      </c>
      <c r="AB1401" s="16" t="str">
        <f t="shared" si="304"/>
        <v>Xaxis TV_XAXIS-XT-ROLLS-D</v>
      </c>
      <c r="AC1401" s="16" t="str">
        <f>VLOOKUP($U1401,Sheet3!$A$1:$D$438,3,FALSE)</f>
        <v>27.06.2016</v>
      </c>
      <c r="AD1401" s="16" t="str">
        <f>VLOOKUP($U1401,Sheet3!$A$1:$D$438,4,FALSE)</f>
        <v>06.11.2016</v>
      </c>
      <c r="AE1401" s="20" t="str">
        <f t="shared" si="305"/>
        <v>Xaxis TV_XAXIS-XT-ROLLS-D_Juli 2016</v>
      </c>
      <c r="AF1401" s="20" t="s">
        <v>816</v>
      </c>
      <c r="AG1401" s="20" t="str">
        <f t="shared" si="306"/>
        <v>Xaxis TV</v>
      </c>
      <c r="AH1401" s="20" t="s">
        <v>420</v>
      </c>
      <c r="AI1401" s="21">
        <f t="shared" si="298"/>
        <v>26</v>
      </c>
      <c r="AJ1401" s="21">
        <f t="shared" si="299"/>
        <v>11804</v>
      </c>
      <c r="AK1401" s="22">
        <f t="shared" si="300"/>
        <v>454000</v>
      </c>
      <c r="AL1401" s="20" t="s">
        <v>704</v>
      </c>
      <c r="AM1401" s="20">
        <f>$AJ1401*VLOOKUP($AL1401,Sheet2!$C$1:$D$66,2,FALSE)</f>
        <v>6492.2000000000007</v>
      </c>
    </row>
    <row r="1402" spans="1:39" x14ac:dyDescent="0.25">
      <c r="A1402" s="1">
        <v>42586</v>
      </c>
      <c r="B1402" s="2">
        <v>19270</v>
      </c>
      <c r="C1402" s="3">
        <v>0</v>
      </c>
      <c r="D1402" s="4">
        <v>2</v>
      </c>
      <c r="E1402" s="5" t="s">
        <v>65</v>
      </c>
      <c r="F1402" s="6">
        <v>5292.24</v>
      </c>
      <c r="G1402" s="7" t="s">
        <v>22</v>
      </c>
      <c r="H1402" s="8" t="s">
        <v>23</v>
      </c>
      <c r="I1402" s="9">
        <v>714</v>
      </c>
      <c r="J1402" s="6">
        <v>0</v>
      </c>
      <c r="K1402" s="6">
        <v>685.45</v>
      </c>
      <c r="L1402" s="6">
        <v>8568</v>
      </c>
      <c r="M1402" s="6">
        <v>9253.4500000000007</v>
      </c>
      <c r="N1402" s="10" t="s">
        <v>51</v>
      </c>
      <c r="O1402" s="10" t="s">
        <v>162</v>
      </c>
      <c r="P1402" s="11" t="s">
        <v>32</v>
      </c>
      <c r="Q1402" s="11" t="s">
        <v>52</v>
      </c>
      <c r="R1402" s="1">
        <v>42370</v>
      </c>
      <c r="S1402" s="1">
        <v>42593</v>
      </c>
      <c r="T1402" s="12" t="s">
        <v>25</v>
      </c>
      <c r="U1402" s="13" t="s">
        <v>217</v>
      </c>
      <c r="V1402" s="13" t="s">
        <v>148</v>
      </c>
      <c r="W1402" t="s">
        <v>175</v>
      </c>
      <c r="X1402" s="16" t="str">
        <f t="shared" si="301"/>
        <v xml:space="preserve">MEC (Switzerland) - CHE - Adobe - 2016_Stock_UK_Masterpiece - </v>
      </c>
      <c r="Y1402" s="17" t="s">
        <v>410</v>
      </c>
      <c r="Z1402" s="16" t="str">
        <f t="shared" si="302"/>
        <v>MEC (Switzerland)</v>
      </c>
      <c r="AA1402" s="16" t="str">
        <f t="shared" si="303"/>
        <v>MEC (Switzerland) - CHE - Adobe</v>
      </c>
      <c r="AB1402" s="16" t="str">
        <f t="shared" si="304"/>
        <v>Xaxis Premium_XAXIS-XP-WB-D</v>
      </c>
      <c r="AC1402" s="16" t="str">
        <f>VLOOKUP($U1402,Sheet3!$A$1:$D$438,3,FALSE)</f>
        <v>27.06.2016</v>
      </c>
      <c r="AD1402" s="16" t="str">
        <f>VLOOKUP($U1402,Sheet3!$A$1:$D$438,4,FALSE)</f>
        <v>06.11.2016</v>
      </c>
      <c r="AE1402" s="20" t="str">
        <f t="shared" si="305"/>
        <v>Xaxis Premium_XAXIS-XP-WB-D_Juli 2016</v>
      </c>
      <c r="AF1402" s="20" t="s">
        <v>415</v>
      </c>
      <c r="AG1402" s="20" t="str">
        <f t="shared" si="306"/>
        <v>Xaxis Premium</v>
      </c>
      <c r="AH1402" s="20" t="s">
        <v>420</v>
      </c>
      <c r="AI1402" s="21">
        <f t="shared" si="298"/>
        <v>12</v>
      </c>
      <c r="AJ1402" s="21">
        <f t="shared" si="299"/>
        <v>8568</v>
      </c>
      <c r="AK1402" s="22">
        <f t="shared" si="300"/>
        <v>714000</v>
      </c>
      <c r="AL1402" s="20" t="s">
        <v>705</v>
      </c>
      <c r="AM1402" s="20">
        <f>$AJ1402*VLOOKUP($AL1402,Sheet2!$C$1:$D$66,2,FALSE)</f>
        <v>4284</v>
      </c>
    </row>
    <row r="1403" spans="1:39" x14ac:dyDescent="0.25">
      <c r="A1403" s="1">
        <v>42586</v>
      </c>
      <c r="B1403" s="2">
        <v>19270</v>
      </c>
      <c r="C1403" s="3">
        <v>0</v>
      </c>
      <c r="D1403" s="4">
        <v>3</v>
      </c>
      <c r="E1403" s="5" t="s">
        <v>65</v>
      </c>
      <c r="F1403" s="6">
        <v>452.35</v>
      </c>
      <c r="G1403" s="7" t="s">
        <v>22</v>
      </c>
      <c r="H1403" s="8" t="s">
        <v>23</v>
      </c>
      <c r="I1403" s="9">
        <v>61.027999999999999</v>
      </c>
      <c r="J1403" s="6">
        <v>0</v>
      </c>
      <c r="K1403" s="6">
        <v>58.6</v>
      </c>
      <c r="L1403" s="6">
        <v>732.35</v>
      </c>
      <c r="M1403" s="6">
        <v>790.95</v>
      </c>
      <c r="N1403" s="10" t="s">
        <v>51</v>
      </c>
      <c r="O1403" s="10" t="s">
        <v>162</v>
      </c>
      <c r="P1403" s="11" t="s">
        <v>32</v>
      </c>
      <c r="Q1403" s="11" t="s">
        <v>52</v>
      </c>
      <c r="R1403" s="1">
        <v>42370</v>
      </c>
      <c r="S1403" s="1">
        <v>42593</v>
      </c>
      <c r="T1403" s="12" t="s">
        <v>25</v>
      </c>
      <c r="U1403" s="13" t="s">
        <v>217</v>
      </c>
      <c r="V1403" s="13" t="s">
        <v>148</v>
      </c>
      <c r="W1403" t="s">
        <v>175</v>
      </c>
      <c r="X1403" s="16" t="str">
        <f t="shared" si="301"/>
        <v xml:space="preserve">MEC (Switzerland) - CHE - Adobe - 2016_Stock_UK_Masterpiece - </v>
      </c>
      <c r="Y1403" s="17" t="s">
        <v>410</v>
      </c>
      <c r="Z1403" s="16" t="str">
        <f t="shared" si="302"/>
        <v>MEC (Switzerland)</v>
      </c>
      <c r="AA1403" s="16" t="str">
        <f t="shared" si="303"/>
        <v>MEC (Switzerland) - CHE - Adobe</v>
      </c>
      <c r="AB1403" s="16" t="str">
        <f t="shared" si="304"/>
        <v>Xaxis Premium_XAXIS-XP-WB-D</v>
      </c>
      <c r="AC1403" s="16" t="str">
        <f>VLOOKUP($U1403,Sheet3!$A$1:$D$438,3,FALSE)</f>
        <v>27.06.2016</v>
      </c>
      <c r="AD1403" s="16" t="str">
        <f>VLOOKUP($U1403,Sheet3!$A$1:$D$438,4,FALSE)</f>
        <v>06.11.2016</v>
      </c>
      <c r="AE1403" s="20" t="str">
        <f t="shared" si="305"/>
        <v>Xaxis Premium_XAXIS-XP-WB-D_Juli 2016</v>
      </c>
      <c r="AF1403" s="20" t="s">
        <v>415</v>
      </c>
      <c r="AG1403" s="20" t="str">
        <f t="shared" si="306"/>
        <v>Xaxis Premium</v>
      </c>
      <c r="AH1403" s="20" t="s">
        <v>420</v>
      </c>
      <c r="AI1403" s="21">
        <f t="shared" si="298"/>
        <v>12.00022940289703</v>
      </c>
      <c r="AJ1403" s="21">
        <f t="shared" si="299"/>
        <v>732.35</v>
      </c>
      <c r="AK1403" s="22">
        <f t="shared" si="300"/>
        <v>61028</v>
      </c>
      <c r="AL1403" s="20" t="s">
        <v>705</v>
      </c>
      <c r="AM1403" s="20">
        <f>$AJ1403*VLOOKUP($AL1403,Sheet2!$C$1:$D$66,2,FALSE)</f>
        <v>366.17500000000001</v>
      </c>
    </row>
    <row r="1404" spans="1:39" x14ac:dyDescent="0.25">
      <c r="A1404" s="1">
        <v>42586</v>
      </c>
      <c r="B1404" s="2">
        <v>19272</v>
      </c>
      <c r="C1404" s="3">
        <v>0</v>
      </c>
      <c r="D1404" s="4">
        <v>1</v>
      </c>
      <c r="E1404" s="5" t="s">
        <v>53</v>
      </c>
      <c r="F1404" s="6">
        <v>312.26</v>
      </c>
      <c r="G1404" s="7" t="s">
        <v>22</v>
      </c>
      <c r="H1404" s="8" t="s">
        <v>23</v>
      </c>
      <c r="I1404" s="9">
        <v>49.048000000000002</v>
      </c>
      <c r="J1404" s="6">
        <v>0</v>
      </c>
      <c r="K1404" s="6">
        <v>90.25</v>
      </c>
      <c r="L1404" s="6">
        <v>1128.0999999999999</v>
      </c>
      <c r="M1404" s="6">
        <v>1218.3499999999999</v>
      </c>
      <c r="N1404" s="10" t="s">
        <v>42</v>
      </c>
      <c r="O1404" s="10" t="s">
        <v>162</v>
      </c>
      <c r="P1404" s="11" t="s">
        <v>32</v>
      </c>
      <c r="Q1404" s="11" t="s">
        <v>52</v>
      </c>
      <c r="R1404" s="1">
        <v>42370</v>
      </c>
      <c r="S1404" s="1">
        <v>42593</v>
      </c>
      <c r="T1404" s="12" t="s">
        <v>25</v>
      </c>
      <c r="U1404" s="13" t="s">
        <v>245</v>
      </c>
      <c r="V1404" s="13" t="s">
        <v>148</v>
      </c>
      <c r="W1404" t="s">
        <v>178</v>
      </c>
      <c r="X1404" s="16" t="str">
        <f t="shared" si="301"/>
        <v xml:space="preserve">MEC (Switzerland) - CHE - Geberit - 2016_SAS_2016 - </v>
      </c>
      <c r="Y1404" s="17" t="s">
        <v>410</v>
      </c>
      <c r="Z1404" s="16" t="str">
        <f t="shared" si="302"/>
        <v>MEC (Switzerland)</v>
      </c>
      <c r="AA1404" s="16" t="str">
        <f t="shared" si="303"/>
        <v>MEC (Switzerland) - CHE - Geberit</v>
      </c>
      <c r="AB1404" s="16" t="str">
        <f t="shared" si="304"/>
        <v>Xaxis Premium_XAXIS-XP-HP-D</v>
      </c>
      <c r="AC1404" s="16" t="str">
        <f>VLOOKUP($U1404,Sheet3!$A$1:$D$438,3,FALSE)</f>
        <v>11.01.2016</v>
      </c>
      <c r="AD1404" s="16" t="str">
        <f>VLOOKUP($U1404,Sheet3!$A$1:$D$438,4,FALSE)</f>
        <v>31.12.2016</v>
      </c>
      <c r="AE1404" s="20" t="str">
        <f t="shared" si="305"/>
        <v>Xaxis Premium_XAXIS-XP-HP-D_Juli 2016</v>
      </c>
      <c r="AF1404" s="20" t="s">
        <v>415</v>
      </c>
      <c r="AG1404" s="20" t="str">
        <f t="shared" si="306"/>
        <v>Xaxis Premium</v>
      </c>
      <c r="AH1404" s="20" t="s">
        <v>420</v>
      </c>
      <c r="AI1404" s="21">
        <f t="shared" si="298"/>
        <v>22.999918447235363</v>
      </c>
      <c r="AJ1404" s="21">
        <f t="shared" si="299"/>
        <v>1128.0999999999999</v>
      </c>
      <c r="AK1404" s="22">
        <f t="shared" si="300"/>
        <v>49048</v>
      </c>
      <c r="AL1404" s="20" t="s">
        <v>706</v>
      </c>
      <c r="AM1404" s="20">
        <f>$AJ1404*VLOOKUP($AL1404,Sheet2!$C$1:$D$66,2,FALSE)</f>
        <v>609.17399999999998</v>
      </c>
    </row>
    <row r="1405" spans="1:39" x14ac:dyDescent="0.25">
      <c r="A1405" s="1">
        <v>42586</v>
      </c>
      <c r="B1405" s="2">
        <v>19273</v>
      </c>
      <c r="C1405" s="3">
        <v>0</v>
      </c>
      <c r="D1405" s="4">
        <v>3</v>
      </c>
      <c r="E1405" s="5" t="s">
        <v>35</v>
      </c>
      <c r="F1405" s="6">
        <v>71.31</v>
      </c>
      <c r="G1405" s="7" t="s">
        <v>22</v>
      </c>
      <c r="H1405" s="8" t="s">
        <v>23</v>
      </c>
      <c r="I1405" s="9">
        <v>5.6470000000000002</v>
      </c>
      <c r="J1405" s="6">
        <v>0</v>
      </c>
      <c r="K1405" s="6">
        <v>16.25</v>
      </c>
      <c r="L1405" s="6">
        <v>203.3</v>
      </c>
      <c r="M1405" s="6">
        <v>219.55</v>
      </c>
      <c r="N1405" s="10" t="s">
        <v>27</v>
      </c>
      <c r="O1405" s="10" t="s">
        <v>162</v>
      </c>
      <c r="P1405" s="11" t="s">
        <v>32</v>
      </c>
      <c r="Q1405" s="11" t="s">
        <v>37</v>
      </c>
      <c r="R1405" s="1">
        <v>42370</v>
      </c>
      <c r="S1405" s="1">
        <v>42593</v>
      </c>
      <c r="T1405" s="12" t="s">
        <v>25</v>
      </c>
      <c r="U1405" s="13" t="s">
        <v>368</v>
      </c>
      <c r="V1405" s="13" t="s">
        <v>148</v>
      </c>
      <c r="W1405" t="s">
        <v>179</v>
      </c>
      <c r="X1405" s="16" t="str">
        <f t="shared" si="301"/>
        <v xml:space="preserve">MEC (Switzerland) - CHE - L'oreal - 2016_Micellar_Waterproof - </v>
      </c>
      <c r="Y1405" s="17" t="s">
        <v>410</v>
      </c>
      <c r="Z1405" s="16" t="str">
        <f t="shared" si="302"/>
        <v>MEC (Switzerland)</v>
      </c>
      <c r="AA1405" s="16" t="str">
        <f t="shared" si="303"/>
        <v>MEC (Switzerland) - CHE - L'oreal</v>
      </c>
      <c r="AB1405" s="16" t="str">
        <f t="shared" si="304"/>
        <v>Xaxis Mobile_XAXIS-XM-INST-D</v>
      </c>
      <c r="AC1405" s="16" t="str">
        <f>VLOOKUP($U1405,Sheet3!$A$1:$D$438,3,FALSE)</f>
        <v>06.06.2016</v>
      </c>
      <c r="AD1405" s="16" t="str">
        <f>VLOOKUP($U1405,Sheet3!$A$1:$D$438,4,FALSE)</f>
        <v>10.07.2016</v>
      </c>
      <c r="AE1405" s="20" t="str">
        <f t="shared" si="305"/>
        <v>Xaxis Mobile_XAXIS-XM-INST-D_Juli 2016</v>
      </c>
      <c r="AF1405" s="20" t="s">
        <v>416</v>
      </c>
      <c r="AG1405" s="20" t="str">
        <f t="shared" si="306"/>
        <v>Xaxis Mobile</v>
      </c>
      <c r="AH1405" s="20" t="s">
        <v>420</v>
      </c>
      <c r="AI1405" s="21">
        <f t="shared" si="298"/>
        <v>36.001416681423763</v>
      </c>
      <c r="AJ1405" s="21">
        <f t="shared" si="299"/>
        <v>203.3</v>
      </c>
      <c r="AK1405" s="22">
        <f t="shared" si="300"/>
        <v>5647</v>
      </c>
      <c r="AL1405" s="20" t="s">
        <v>707</v>
      </c>
      <c r="AM1405" s="20">
        <f>$AJ1405*VLOOKUP($AL1405,Sheet2!$C$1:$D$66,2,FALSE)</f>
        <v>89.452000000000012</v>
      </c>
    </row>
    <row r="1406" spans="1:39" x14ac:dyDescent="0.25">
      <c r="A1406" s="1">
        <v>42586</v>
      </c>
      <c r="B1406" s="2">
        <v>19273</v>
      </c>
      <c r="C1406" s="3">
        <v>0</v>
      </c>
      <c r="D1406" s="4">
        <v>4</v>
      </c>
      <c r="E1406" s="5" t="s">
        <v>39</v>
      </c>
      <c r="F1406" s="6">
        <v>48.81</v>
      </c>
      <c r="G1406" s="7" t="s">
        <v>22</v>
      </c>
      <c r="H1406" s="8" t="s">
        <v>23</v>
      </c>
      <c r="I1406" s="9">
        <v>3.8279999999999998</v>
      </c>
      <c r="J1406" s="6">
        <v>0</v>
      </c>
      <c r="K1406" s="6">
        <v>11</v>
      </c>
      <c r="L1406" s="6">
        <v>137.80000000000001</v>
      </c>
      <c r="M1406" s="6">
        <v>148.80000000000001</v>
      </c>
      <c r="N1406" s="10" t="s">
        <v>27</v>
      </c>
      <c r="O1406" s="10" t="s">
        <v>162</v>
      </c>
      <c r="P1406" s="11" t="s">
        <v>32</v>
      </c>
      <c r="Q1406" s="11" t="s">
        <v>37</v>
      </c>
      <c r="R1406" s="1">
        <v>42370</v>
      </c>
      <c r="S1406" s="1">
        <v>42593</v>
      </c>
      <c r="T1406" s="12" t="s">
        <v>25</v>
      </c>
      <c r="U1406" s="13" t="s">
        <v>368</v>
      </c>
      <c r="V1406" s="13" t="s">
        <v>148</v>
      </c>
      <c r="W1406" t="s">
        <v>179</v>
      </c>
      <c r="X1406" s="16" t="str">
        <f t="shared" si="301"/>
        <v xml:space="preserve">MEC (Switzerland) - CHE - L'oreal - 2016_Micellar_Waterproof - </v>
      </c>
      <c r="Y1406" s="17" t="s">
        <v>410</v>
      </c>
      <c r="Z1406" s="16" t="str">
        <f t="shared" si="302"/>
        <v>MEC (Switzerland)</v>
      </c>
      <c r="AA1406" s="16" t="str">
        <f t="shared" si="303"/>
        <v>MEC (Switzerland) - CHE - L'oreal</v>
      </c>
      <c r="AB1406" s="16" t="str">
        <f t="shared" si="304"/>
        <v>Xaxis Mobile_XAXIS-XM-INST-F</v>
      </c>
      <c r="AC1406" s="16" t="str">
        <f>VLOOKUP($U1406,Sheet3!$A$1:$D$438,3,FALSE)</f>
        <v>06.06.2016</v>
      </c>
      <c r="AD1406" s="16" t="str">
        <f>VLOOKUP($U1406,Sheet3!$A$1:$D$438,4,FALSE)</f>
        <v>10.07.2016</v>
      </c>
      <c r="AE1406" s="20" t="str">
        <f t="shared" si="305"/>
        <v>Xaxis Mobile_XAXIS-XM-INST-F_Juli 2016</v>
      </c>
      <c r="AF1406" s="20" t="s">
        <v>416</v>
      </c>
      <c r="AG1406" s="20" t="str">
        <f t="shared" si="306"/>
        <v>Xaxis Mobile</v>
      </c>
      <c r="AH1406" s="20" t="s">
        <v>420</v>
      </c>
      <c r="AI1406" s="21">
        <f t="shared" si="298"/>
        <v>35.997910135841174</v>
      </c>
      <c r="AJ1406" s="21">
        <f t="shared" si="299"/>
        <v>137.80000000000001</v>
      </c>
      <c r="AK1406" s="22">
        <f t="shared" si="300"/>
        <v>3828</v>
      </c>
      <c r="AL1406" s="20" t="s">
        <v>707</v>
      </c>
      <c r="AM1406" s="20">
        <f>$AJ1406*VLOOKUP($AL1406,Sheet2!$C$1:$D$66,2,FALSE)</f>
        <v>60.632000000000005</v>
      </c>
    </row>
    <row r="1407" spans="1:39" x14ac:dyDescent="0.25">
      <c r="A1407" s="1">
        <v>42586</v>
      </c>
      <c r="B1407" s="2">
        <v>19273</v>
      </c>
      <c r="C1407" s="3">
        <v>0</v>
      </c>
      <c r="D1407" s="4">
        <v>5</v>
      </c>
      <c r="E1407" s="5" t="s">
        <v>96</v>
      </c>
      <c r="F1407" s="6">
        <v>0</v>
      </c>
      <c r="G1407" s="7" t="s">
        <v>22</v>
      </c>
      <c r="H1407" s="8" t="s">
        <v>23</v>
      </c>
      <c r="I1407" s="9">
        <v>19.748999999999999</v>
      </c>
      <c r="J1407" s="6">
        <v>0</v>
      </c>
      <c r="K1407" s="6">
        <v>71.099999999999994</v>
      </c>
      <c r="L1407" s="6">
        <v>888.7</v>
      </c>
      <c r="M1407" s="6">
        <v>959.8</v>
      </c>
      <c r="N1407" s="10" t="s">
        <v>27</v>
      </c>
      <c r="O1407" s="10" t="s">
        <v>162</v>
      </c>
      <c r="P1407" s="11" t="s">
        <v>32</v>
      </c>
      <c r="Q1407" s="11" t="s">
        <v>73</v>
      </c>
      <c r="R1407" s="1">
        <v>42370</v>
      </c>
      <c r="S1407" s="1">
        <v>42593</v>
      </c>
      <c r="T1407" s="12" t="s">
        <v>25</v>
      </c>
      <c r="U1407" s="13" t="s">
        <v>368</v>
      </c>
      <c r="V1407" s="13" t="s">
        <v>148</v>
      </c>
      <c r="W1407" t="s">
        <v>179</v>
      </c>
      <c r="X1407" s="16" t="str">
        <f t="shared" si="301"/>
        <v xml:space="preserve">MEC (Switzerland) - CHE - L'oreal - 2016_Micellar_Waterproof - </v>
      </c>
      <c r="Y1407" s="17" t="s">
        <v>410</v>
      </c>
      <c r="Z1407" s="16" t="str">
        <f t="shared" si="302"/>
        <v>MEC (Switzerland)</v>
      </c>
      <c r="AA1407" s="16" t="str">
        <f t="shared" si="303"/>
        <v>MEC (Switzerland) - CHE - L'oreal</v>
      </c>
      <c r="AB1407" s="16" t="str">
        <f t="shared" si="304"/>
        <v>Xaxis TV_XAXIS-XT-MULTI-D</v>
      </c>
      <c r="AC1407" s="16" t="str">
        <f>VLOOKUP($U1407,Sheet3!$A$1:$D$438,3,FALSE)</f>
        <v>06.06.2016</v>
      </c>
      <c r="AD1407" s="16" t="str">
        <f>VLOOKUP($U1407,Sheet3!$A$1:$D$438,4,FALSE)</f>
        <v>10.07.2016</v>
      </c>
      <c r="AE1407" s="20" t="str">
        <f t="shared" si="305"/>
        <v>Xaxis TV_XAXIS-XT-MULTI-D_Juli 2016</v>
      </c>
      <c r="AF1407" s="20" t="s">
        <v>816</v>
      </c>
      <c r="AG1407" s="20" t="str">
        <f t="shared" si="306"/>
        <v>Xaxis TV</v>
      </c>
      <c r="AH1407" s="20" t="s">
        <v>420</v>
      </c>
      <c r="AI1407" s="21">
        <f t="shared" si="298"/>
        <v>44.999746822623933</v>
      </c>
      <c r="AJ1407" s="21">
        <f t="shared" si="299"/>
        <v>888.7</v>
      </c>
      <c r="AK1407" s="22">
        <f t="shared" si="300"/>
        <v>19749</v>
      </c>
      <c r="AL1407" s="20" t="s">
        <v>708</v>
      </c>
      <c r="AM1407" s="20">
        <f>$AJ1407*VLOOKUP($AL1407,Sheet2!$C$1:$D$66,2,FALSE)</f>
        <v>666.52500000000009</v>
      </c>
    </row>
    <row r="1408" spans="1:39" x14ac:dyDescent="0.25">
      <c r="A1408" s="1">
        <v>42586</v>
      </c>
      <c r="B1408" s="2">
        <v>19273</v>
      </c>
      <c r="C1408" s="3">
        <v>0</v>
      </c>
      <c r="D1408" s="4">
        <v>6</v>
      </c>
      <c r="E1408" s="5" t="s">
        <v>110</v>
      </c>
      <c r="F1408" s="6">
        <v>0</v>
      </c>
      <c r="G1408" s="7" t="s">
        <v>22</v>
      </c>
      <c r="H1408" s="8" t="s">
        <v>23</v>
      </c>
      <c r="I1408" s="9">
        <v>9.5239999999999991</v>
      </c>
      <c r="J1408" s="6">
        <v>0</v>
      </c>
      <c r="K1408" s="6">
        <v>34.299999999999997</v>
      </c>
      <c r="L1408" s="6">
        <v>428.6</v>
      </c>
      <c r="M1408" s="6">
        <v>462.9</v>
      </c>
      <c r="N1408" s="10" t="s">
        <v>27</v>
      </c>
      <c r="O1408" s="10" t="s">
        <v>162</v>
      </c>
      <c r="P1408" s="11" t="s">
        <v>32</v>
      </c>
      <c r="Q1408" s="11" t="s">
        <v>73</v>
      </c>
      <c r="R1408" s="1">
        <v>42370</v>
      </c>
      <c r="S1408" s="1">
        <v>42593</v>
      </c>
      <c r="T1408" s="12" t="s">
        <v>25</v>
      </c>
      <c r="U1408" s="13" t="s">
        <v>368</v>
      </c>
      <c r="V1408" s="13" t="s">
        <v>148</v>
      </c>
      <c r="W1408" t="s">
        <v>179</v>
      </c>
      <c r="X1408" s="16" t="str">
        <f t="shared" si="301"/>
        <v xml:space="preserve">MEC (Switzerland) - CHE - L'oreal - 2016_Micellar_Waterproof - </v>
      </c>
      <c r="Y1408" s="17" t="s">
        <v>410</v>
      </c>
      <c r="Z1408" s="16" t="str">
        <f t="shared" si="302"/>
        <v>MEC (Switzerland)</v>
      </c>
      <c r="AA1408" s="16" t="str">
        <f t="shared" si="303"/>
        <v>MEC (Switzerland) - CHE - L'oreal</v>
      </c>
      <c r="AB1408" s="16" t="str">
        <f t="shared" si="304"/>
        <v>Xaxis TV_XAXIS-XT-MULTI-F</v>
      </c>
      <c r="AC1408" s="16" t="str">
        <f>VLOOKUP($U1408,Sheet3!$A$1:$D$438,3,FALSE)</f>
        <v>06.06.2016</v>
      </c>
      <c r="AD1408" s="16" t="str">
        <f>VLOOKUP($U1408,Sheet3!$A$1:$D$438,4,FALSE)</f>
        <v>10.07.2016</v>
      </c>
      <c r="AE1408" s="20" t="str">
        <f t="shared" si="305"/>
        <v>Xaxis TV_XAXIS-XT-MULTI-F_Juli 2016</v>
      </c>
      <c r="AF1408" s="20" t="s">
        <v>816</v>
      </c>
      <c r="AG1408" s="20" t="str">
        <f t="shared" si="306"/>
        <v>Xaxis TV</v>
      </c>
      <c r="AH1408" s="20" t="s">
        <v>420</v>
      </c>
      <c r="AI1408" s="21">
        <f t="shared" si="298"/>
        <v>45.002099958000841</v>
      </c>
      <c r="AJ1408" s="21">
        <f t="shared" si="299"/>
        <v>428.6</v>
      </c>
      <c r="AK1408" s="22">
        <f t="shared" si="300"/>
        <v>9524</v>
      </c>
      <c r="AL1408" s="20" t="s">
        <v>708</v>
      </c>
      <c r="AM1408" s="20">
        <f>$AJ1408*VLOOKUP($AL1408,Sheet2!$C$1:$D$66,2,FALSE)</f>
        <v>321.45000000000005</v>
      </c>
    </row>
    <row r="1409" spans="1:39" x14ac:dyDescent="0.25">
      <c r="A1409" s="1">
        <v>42586</v>
      </c>
      <c r="B1409" s="2">
        <v>19274</v>
      </c>
      <c r="C1409" s="3">
        <v>0</v>
      </c>
      <c r="D1409" s="4">
        <v>1</v>
      </c>
      <c r="E1409" s="5" t="s">
        <v>96</v>
      </c>
      <c r="F1409" s="6">
        <v>0</v>
      </c>
      <c r="G1409" s="7" t="s">
        <v>22</v>
      </c>
      <c r="H1409" s="8" t="s">
        <v>23</v>
      </c>
      <c r="I1409" s="9">
        <v>203.96100000000001</v>
      </c>
      <c r="J1409" s="6">
        <v>0</v>
      </c>
      <c r="K1409" s="6">
        <v>734.25</v>
      </c>
      <c r="L1409" s="6">
        <v>9178.25</v>
      </c>
      <c r="M1409" s="6">
        <v>9912.5</v>
      </c>
      <c r="N1409" s="10" t="s">
        <v>27</v>
      </c>
      <c r="O1409" s="10" t="s">
        <v>162</v>
      </c>
      <c r="P1409" s="11" t="s">
        <v>32</v>
      </c>
      <c r="Q1409" s="11" t="s">
        <v>73</v>
      </c>
      <c r="R1409" s="1">
        <v>42370</v>
      </c>
      <c r="S1409" s="1">
        <v>42593</v>
      </c>
      <c r="T1409" s="12" t="s">
        <v>25</v>
      </c>
      <c r="U1409" s="13" t="s">
        <v>371</v>
      </c>
      <c r="V1409" s="13" t="s">
        <v>148</v>
      </c>
      <c r="W1409" t="s">
        <v>179</v>
      </c>
      <c r="X1409" s="16" t="str">
        <f t="shared" si="301"/>
        <v xml:space="preserve">MEC (Switzerland) - CHE - L'oreal - 2016_YSL_Palace - </v>
      </c>
      <c r="Y1409" s="17" t="s">
        <v>410</v>
      </c>
      <c r="Z1409" s="16" t="str">
        <f t="shared" si="302"/>
        <v>MEC (Switzerland)</v>
      </c>
      <c r="AA1409" s="16" t="str">
        <f t="shared" si="303"/>
        <v>MEC (Switzerland) - CHE - L'oreal</v>
      </c>
      <c r="AB1409" s="16" t="str">
        <f t="shared" si="304"/>
        <v>Xaxis TV_XAXIS-XT-MULTI-D</v>
      </c>
      <c r="AC1409" s="16" t="str">
        <f>VLOOKUP($U1409,Sheet3!$A$1:$D$438,3,FALSE)</f>
        <v>26.06.2016</v>
      </c>
      <c r="AD1409" s="16" t="str">
        <f>VLOOKUP($U1409,Sheet3!$A$1:$D$438,4,FALSE)</f>
        <v>17.07.2016</v>
      </c>
      <c r="AE1409" s="20" t="str">
        <f t="shared" si="305"/>
        <v>Xaxis TV_XAXIS-XT-MULTI-D_Juli 2016</v>
      </c>
      <c r="AF1409" s="20" t="s">
        <v>816</v>
      </c>
      <c r="AG1409" s="20" t="str">
        <f t="shared" si="306"/>
        <v>Xaxis TV</v>
      </c>
      <c r="AH1409" s="20" t="s">
        <v>420</v>
      </c>
      <c r="AI1409" s="21">
        <f t="shared" si="298"/>
        <v>45.000024514490512</v>
      </c>
      <c r="AJ1409" s="21">
        <f t="shared" si="299"/>
        <v>9178.25</v>
      </c>
      <c r="AK1409" s="22">
        <f t="shared" si="300"/>
        <v>203961</v>
      </c>
      <c r="AL1409" s="20" t="s">
        <v>708</v>
      </c>
      <c r="AM1409" s="20">
        <f>$AJ1409*VLOOKUP($AL1409,Sheet2!$C$1:$D$66,2,FALSE)</f>
        <v>6883.6875</v>
      </c>
    </row>
    <row r="1410" spans="1:39" x14ac:dyDescent="0.25">
      <c r="A1410" s="1">
        <v>42586</v>
      </c>
      <c r="B1410" s="2">
        <v>19274</v>
      </c>
      <c r="C1410" s="3">
        <v>0</v>
      </c>
      <c r="D1410" s="4">
        <v>2</v>
      </c>
      <c r="E1410" s="5" t="s">
        <v>110</v>
      </c>
      <c r="F1410" s="6">
        <v>0</v>
      </c>
      <c r="G1410" s="7" t="s">
        <v>22</v>
      </c>
      <c r="H1410" s="8" t="s">
        <v>23</v>
      </c>
      <c r="I1410" s="9">
        <v>135.97399999999999</v>
      </c>
      <c r="J1410" s="6">
        <v>0</v>
      </c>
      <c r="K1410" s="6">
        <v>489.5</v>
      </c>
      <c r="L1410" s="6">
        <v>6118.85</v>
      </c>
      <c r="M1410" s="6">
        <v>6608.35</v>
      </c>
      <c r="N1410" s="10" t="s">
        <v>27</v>
      </c>
      <c r="O1410" s="10" t="s">
        <v>162</v>
      </c>
      <c r="P1410" s="11" t="s">
        <v>32</v>
      </c>
      <c r="Q1410" s="11" t="s">
        <v>73</v>
      </c>
      <c r="R1410" s="1">
        <v>42370</v>
      </c>
      <c r="S1410" s="1">
        <v>42593</v>
      </c>
      <c r="T1410" s="12" t="s">
        <v>25</v>
      </c>
      <c r="U1410" s="13" t="s">
        <v>371</v>
      </c>
      <c r="V1410" s="13" t="s">
        <v>148</v>
      </c>
      <c r="W1410" t="s">
        <v>179</v>
      </c>
      <c r="X1410" s="16" t="str">
        <f t="shared" si="301"/>
        <v xml:space="preserve">MEC (Switzerland) - CHE - L'oreal - 2016_YSL_Palace - </v>
      </c>
      <c r="Y1410" s="17" t="s">
        <v>410</v>
      </c>
      <c r="Z1410" s="16" t="str">
        <f t="shared" si="302"/>
        <v>MEC (Switzerland)</v>
      </c>
      <c r="AA1410" s="16" t="str">
        <f t="shared" si="303"/>
        <v>MEC (Switzerland) - CHE - L'oreal</v>
      </c>
      <c r="AB1410" s="16" t="str">
        <f t="shared" si="304"/>
        <v>Xaxis TV_XAXIS-XT-MULTI-F</v>
      </c>
      <c r="AC1410" s="16" t="str">
        <f>VLOOKUP($U1410,Sheet3!$A$1:$D$438,3,FALSE)</f>
        <v>26.06.2016</v>
      </c>
      <c r="AD1410" s="16" t="str">
        <f>VLOOKUP($U1410,Sheet3!$A$1:$D$438,4,FALSE)</f>
        <v>17.07.2016</v>
      </c>
      <c r="AE1410" s="20" t="str">
        <f t="shared" si="305"/>
        <v>Xaxis TV_XAXIS-XT-MULTI-F_Juli 2016</v>
      </c>
      <c r="AF1410" s="20" t="s">
        <v>816</v>
      </c>
      <c r="AG1410" s="20" t="str">
        <f t="shared" si="306"/>
        <v>Xaxis TV</v>
      </c>
      <c r="AH1410" s="20" t="s">
        <v>420</v>
      </c>
      <c r="AI1410" s="21">
        <f t="shared" si="298"/>
        <v>45.000147086943095</v>
      </c>
      <c r="AJ1410" s="21">
        <f t="shared" si="299"/>
        <v>6118.85</v>
      </c>
      <c r="AK1410" s="22">
        <f t="shared" si="300"/>
        <v>135974</v>
      </c>
      <c r="AL1410" s="20" t="s">
        <v>708</v>
      </c>
      <c r="AM1410" s="20">
        <f>$AJ1410*VLOOKUP($AL1410,Sheet2!$C$1:$D$66,2,FALSE)</f>
        <v>4589.1375000000007</v>
      </c>
    </row>
    <row r="1411" spans="1:39" x14ac:dyDescent="0.25">
      <c r="A1411" s="1">
        <v>42586</v>
      </c>
      <c r="B1411" s="2">
        <v>19275</v>
      </c>
      <c r="C1411" s="3">
        <v>0</v>
      </c>
      <c r="D1411" s="4">
        <v>3</v>
      </c>
      <c r="E1411" s="5" t="s">
        <v>35</v>
      </c>
      <c r="F1411" s="6">
        <v>17.61</v>
      </c>
      <c r="G1411" s="7" t="s">
        <v>22</v>
      </c>
      <c r="H1411" s="8" t="s">
        <v>23</v>
      </c>
      <c r="I1411" s="9">
        <v>1.395</v>
      </c>
      <c r="J1411" s="6">
        <v>0</v>
      </c>
      <c r="K1411" s="6">
        <v>4.3499999999999996</v>
      </c>
      <c r="L1411" s="6">
        <v>54.4</v>
      </c>
      <c r="M1411" s="6">
        <v>58.75</v>
      </c>
      <c r="N1411" s="10" t="s">
        <v>27</v>
      </c>
      <c r="O1411" s="10" t="s">
        <v>162</v>
      </c>
      <c r="P1411" s="11" t="s">
        <v>32</v>
      </c>
      <c r="Q1411" s="11" t="s">
        <v>37</v>
      </c>
      <c r="R1411" s="1">
        <v>42370</v>
      </c>
      <c r="S1411" s="1">
        <v>42593</v>
      </c>
      <c r="T1411" s="12" t="s">
        <v>25</v>
      </c>
      <c r="U1411" s="13" t="s">
        <v>369</v>
      </c>
      <c r="V1411" s="13" t="s">
        <v>148</v>
      </c>
      <c r="W1411" t="s">
        <v>179</v>
      </c>
      <c r="X1411" s="16" t="str">
        <f t="shared" si="301"/>
        <v xml:space="preserve">MEC (Switzerland) - CHE - L'oreal - 2016_Lancome_Grandiose - </v>
      </c>
      <c r="Y1411" s="17" t="s">
        <v>410</v>
      </c>
      <c r="Z1411" s="16" t="str">
        <f t="shared" si="302"/>
        <v>MEC (Switzerland)</v>
      </c>
      <c r="AA1411" s="16" t="str">
        <f t="shared" si="303"/>
        <v>MEC (Switzerland) - CHE - L'oreal</v>
      </c>
      <c r="AB1411" s="16" t="str">
        <f t="shared" si="304"/>
        <v>Xaxis Mobile_XAXIS-XM-INST-D</v>
      </c>
      <c r="AC1411" s="16" t="str">
        <f>VLOOKUP($U1411,Sheet3!$A$1:$D$438,3,FALSE)</f>
        <v>13.06.2016</v>
      </c>
      <c r="AD1411" s="16" t="str">
        <f>VLOOKUP($U1411,Sheet3!$A$1:$D$438,4,FALSE)</f>
        <v>03.07.2016</v>
      </c>
      <c r="AE1411" s="20" t="str">
        <f t="shared" si="305"/>
        <v>Xaxis Mobile_XAXIS-XM-INST-D_Juli 2016</v>
      </c>
      <c r="AF1411" s="20" t="s">
        <v>416</v>
      </c>
      <c r="AG1411" s="20" t="str">
        <f t="shared" si="306"/>
        <v>Xaxis Mobile</v>
      </c>
      <c r="AH1411" s="20" t="s">
        <v>420</v>
      </c>
      <c r="AI1411" s="21">
        <f t="shared" si="298"/>
        <v>38.996415770609318</v>
      </c>
      <c r="AJ1411" s="21">
        <f t="shared" si="299"/>
        <v>54.4</v>
      </c>
      <c r="AK1411" s="22">
        <f t="shared" si="300"/>
        <v>1395</v>
      </c>
      <c r="AL1411" s="20" t="s">
        <v>707</v>
      </c>
      <c r="AM1411" s="20">
        <f>$AJ1411*VLOOKUP($AL1411,Sheet2!$C$1:$D$66,2,FALSE)</f>
        <v>23.936</v>
      </c>
    </row>
    <row r="1412" spans="1:39" x14ac:dyDescent="0.25">
      <c r="A1412" s="1">
        <v>42586</v>
      </c>
      <c r="B1412" s="2">
        <v>19275</v>
      </c>
      <c r="C1412" s="3">
        <v>0</v>
      </c>
      <c r="D1412" s="4">
        <v>4</v>
      </c>
      <c r="E1412" s="5" t="s">
        <v>39</v>
      </c>
      <c r="F1412" s="6">
        <v>8.1300000000000008</v>
      </c>
      <c r="G1412" s="7" t="s">
        <v>22</v>
      </c>
      <c r="H1412" s="8" t="s">
        <v>23</v>
      </c>
      <c r="I1412" s="9">
        <v>0.63800000000000001</v>
      </c>
      <c r="J1412" s="6">
        <v>0</v>
      </c>
      <c r="K1412" s="6">
        <v>2</v>
      </c>
      <c r="L1412" s="6">
        <v>24.9</v>
      </c>
      <c r="M1412" s="6">
        <v>26.9</v>
      </c>
      <c r="N1412" s="10" t="s">
        <v>27</v>
      </c>
      <c r="O1412" s="10" t="s">
        <v>162</v>
      </c>
      <c r="P1412" s="11" t="s">
        <v>32</v>
      </c>
      <c r="Q1412" s="11" t="s">
        <v>37</v>
      </c>
      <c r="R1412" s="1">
        <v>42370</v>
      </c>
      <c r="S1412" s="1">
        <v>42593</v>
      </c>
      <c r="T1412" s="12" t="s">
        <v>25</v>
      </c>
      <c r="U1412" s="13" t="s">
        <v>369</v>
      </c>
      <c r="V1412" s="13" t="s">
        <v>148</v>
      </c>
      <c r="W1412" t="s">
        <v>179</v>
      </c>
      <c r="X1412" s="16" t="str">
        <f t="shared" si="301"/>
        <v xml:space="preserve">MEC (Switzerland) - CHE - L'oreal - 2016_Lancome_Grandiose - </v>
      </c>
      <c r="Y1412" s="17" t="s">
        <v>410</v>
      </c>
      <c r="Z1412" s="16" t="str">
        <f t="shared" si="302"/>
        <v>MEC (Switzerland)</v>
      </c>
      <c r="AA1412" s="16" t="str">
        <f t="shared" si="303"/>
        <v>MEC (Switzerland) - CHE - L'oreal</v>
      </c>
      <c r="AB1412" s="16" t="str">
        <f t="shared" si="304"/>
        <v>Xaxis Mobile_XAXIS-XM-INST-F</v>
      </c>
      <c r="AC1412" s="16" t="str">
        <f>VLOOKUP($U1412,Sheet3!$A$1:$D$438,3,FALSE)</f>
        <v>13.06.2016</v>
      </c>
      <c r="AD1412" s="16" t="str">
        <f>VLOOKUP($U1412,Sheet3!$A$1:$D$438,4,FALSE)</f>
        <v>03.07.2016</v>
      </c>
      <c r="AE1412" s="20" t="str">
        <f t="shared" si="305"/>
        <v>Xaxis Mobile_XAXIS-XM-INST-F_Juli 2016</v>
      </c>
      <c r="AF1412" s="20" t="s">
        <v>416</v>
      </c>
      <c r="AG1412" s="20" t="str">
        <f t="shared" si="306"/>
        <v>Xaxis Mobile</v>
      </c>
      <c r="AH1412" s="20" t="s">
        <v>420</v>
      </c>
      <c r="AI1412" s="21">
        <f t="shared" si="298"/>
        <v>39.028213166144205</v>
      </c>
      <c r="AJ1412" s="21">
        <f t="shared" si="299"/>
        <v>24.9</v>
      </c>
      <c r="AK1412" s="22">
        <f t="shared" si="300"/>
        <v>638</v>
      </c>
      <c r="AL1412" s="20" t="s">
        <v>707</v>
      </c>
      <c r="AM1412" s="20">
        <f>$AJ1412*VLOOKUP($AL1412,Sheet2!$C$1:$D$66,2,FALSE)</f>
        <v>10.956</v>
      </c>
    </row>
    <row r="1413" spans="1:39" x14ac:dyDescent="0.25">
      <c r="A1413" s="1">
        <v>42586</v>
      </c>
      <c r="B1413" s="2">
        <v>19275</v>
      </c>
      <c r="C1413" s="3">
        <v>0</v>
      </c>
      <c r="D1413" s="4">
        <v>1</v>
      </c>
      <c r="E1413" s="5" t="s">
        <v>96</v>
      </c>
      <c r="F1413" s="6">
        <v>0</v>
      </c>
      <c r="G1413" s="7" t="s">
        <v>22</v>
      </c>
      <c r="H1413" s="8" t="s">
        <v>23</v>
      </c>
      <c r="I1413" s="9">
        <v>7.9359999999999999</v>
      </c>
      <c r="J1413" s="6">
        <v>0</v>
      </c>
      <c r="K1413" s="6">
        <v>28.55</v>
      </c>
      <c r="L1413" s="6">
        <v>357.1</v>
      </c>
      <c r="M1413" s="6">
        <v>385.65</v>
      </c>
      <c r="N1413" s="10" t="s">
        <v>27</v>
      </c>
      <c r="O1413" s="10" t="s">
        <v>162</v>
      </c>
      <c r="P1413" s="11" t="s">
        <v>32</v>
      </c>
      <c r="Q1413" s="11" t="s">
        <v>73</v>
      </c>
      <c r="R1413" s="1">
        <v>42370</v>
      </c>
      <c r="S1413" s="1">
        <v>42593</v>
      </c>
      <c r="T1413" s="12" t="s">
        <v>25</v>
      </c>
      <c r="U1413" s="13" t="s">
        <v>369</v>
      </c>
      <c r="V1413" s="13" t="s">
        <v>148</v>
      </c>
      <c r="W1413" t="s">
        <v>179</v>
      </c>
      <c r="X1413" s="16" t="str">
        <f t="shared" si="301"/>
        <v xml:space="preserve">MEC (Switzerland) - CHE - L'oreal - 2016_Lancome_Grandiose - </v>
      </c>
      <c r="Y1413" s="17" t="s">
        <v>410</v>
      </c>
      <c r="Z1413" s="16" t="str">
        <f t="shared" si="302"/>
        <v>MEC (Switzerland)</v>
      </c>
      <c r="AA1413" s="16" t="str">
        <f t="shared" si="303"/>
        <v>MEC (Switzerland) - CHE - L'oreal</v>
      </c>
      <c r="AB1413" s="16" t="str">
        <f t="shared" si="304"/>
        <v>Xaxis TV_XAXIS-XT-MULTI-D</v>
      </c>
      <c r="AC1413" s="16" t="str">
        <f>VLOOKUP($U1413,Sheet3!$A$1:$D$438,3,FALSE)</f>
        <v>13.06.2016</v>
      </c>
      <c r="AD1413" s="16" t="str">
        <f>VLOOKUP($U1413,Sheet3!$A$1:$D$438,4,FALSE)</f>
        <v>03.07.2016</v>
      </c>
      <c r="AE1413" s="20" t="str">
        <f t="shared" si="305"/>
        <v>Xaxis TV_XAXIS-XT-MULTI-D_Juli 2016</v>
      </c>
      <c r="AF1413" s="20" t="s">
        <v>816</v>
      </c>
      <c r="AG1413" s="20" t="str">
        <f t="shared" si="306"/>
        <v>Xaxis TV</v>
      </c>
      <c r="AH1413" s="20" t="s">
        <v>420</v>
      </c>
      <c r="AI1413" s="21">
        <f t="shared" si="298"/>
        <v>44.99747983870968</v>
      </c>
      <c r="AJ1413" s="21">
        <f t="shared" si="299"/>
        <v>357.1</v>
      </c>
      <c r="AK1413" s="22">
        <f t="shared" si="300"/>
        <v>7936</v>
      </c>
      <c r="AL1413" s="20" t="s">
        <v>708</v>
      </c>
      <c r="AM1413" s="20">
        <f>$AJ1413*VLOOKUP($AL1413,Sheet2!$C$1:$D$66,2,FALSE)</f>
        <v>267.82500000000005</v>
      </c>
    </row>
    <row r="1414" spans="1:39" x14ac:dyDescent="0.25">
      <c r="A1414" s="1">
        <v>42586</v>
      </c>
      <c r="B1414" s="2">
        <v>19275</v>
      </c>
      <c r="C1414" s="3">
        <v>0</v>
      </c>
      <c r="D1414" s="4">
        <v>2</v>
      </c>
      <c r="E1414" s="5" t="s">
        <v>110</v>
      </c>
      <c r="F1414" s="6">
        <v>0</v>
      </c>
      <c r="G1414" s="7" t="s">
        <v>22</v>
      </c>
      <c r="H1414" s="8" t="s">
        <v>23</v>
      </c>
      <c r="I1414" s="9">
        <v>4.7619999999999996</v>
      </c>
      <c r="J1414" s="6">
        <v>0</v>
      </c>
      <c r="K1414" s="6">
        <v>17.149999999999999</v>
      </c>
      <c r="L1414" s="6">
        <v>214.3</v>
      </c>
      <c r="M1414" s="6">
        <v>231.45</v>
      </c>
      <c r="N1414" s="10" t="s">
        <v>27</v>
      </c>
      <c r="O1414" s="10" t="s">
        <v>162</v>
      </c>
      <c r="P1414" s="11" t="s">
        <v>32</v>
      </c>
      <c r="Q1414" s="11" t="s">
        <v>73</v>
      </c>
      <c r="R1414" s="1">
        <v>42370</v>
      </c>
      <c r="S1414" s="1">
        <v>42593</v>
      </c>
      <c r="T1414" s="12" t="s">
        <v>25</v>
      </c>
      <c r="U1414" s="13" t="s">
        <v>369</v>
      </c>
      <c r="V1414" s="13" t="s">
        <v>148</v>
      </c>
      <c r="W1414" t="s">
        <v>179</v>
      </c>
      <c r="X1414" s="16" t="str">
        <f t="shared" si="301"/>
        <v xml:space="preserve">MEC (Switzerland) - CHE - L'oreal - 2016_Lancome_Grandiose - </v>
      </c>
      <c r="Y1414" s="17" t="s">
        <v>410</v>
      </c>
      <c r="Z1414" s="16" t="str">
        <f t="shared" si="302"/>
        <v>MEC (Switzerland)</v>
      </c>
      <c r="AA1414" s="16" t="str">
        <f t="shared" si="303"/>
        <v>MEC (Switzerland) - CHE - L'oreal</v>
      </c>
      <c r="AB1414" s="16" t="str">
        <f t="shared" si="304"/>
        <v>Xaxis TV_XAXIS-XT-MULTI-F</v>
      </c>
      <c r="AC1414" s="16" t="str">
        <f>VLOOKUP($U1414,Sheet3!$A$1:$D$438,3,FALSE)</f>
        <v>13.06.2016</v>
      </c>
      <c r="AD1414" s="16" t="str">
        <f>VLOOKUP($U1414,Sheet3!$A$1:$D$438,4,FALSE)</f>
        <v>03.07.2016</v>
      </c>
      <c r="AE1414" s="20" t="str">
        <f t="shared" si="305"/>
        <v>Xaxis TV_XAXIS-XT-MULTI-F_Juli 2016</v>
      </c>
      <c r="AF1414" s="20" t="s">
        <v>816</v>
      </c>
      <c r="AG1414" s="20" t="str">
        <f t="shared" si="306"/>
        <v>Xaxis TV</v>
      </c>
      <c r="AH1414" s="20" t="s">
        <v>420</v>
      </c>
      <c r="AI1414" s="21">
        <f t="shared" si="298"/>
        <v>45.002099958000841</v>
      </c>
      <c r="AJ1414" s="21">
        <f t="shared" si="299"/>
        <v>214.3</v>
      </c>
      <c r="AK1414" s="22">
        <f t="shared" si="300"/>
        <v>4762</v>
      </c>
      <c r="AL1414" s="20" t="s">
        <v>708</v>
      </c>
      <c r="AM1414" s="20">
        <f>$AJ1414*VLOOKUP($AL1414,Sheet2!$C$1:$D$66,2,FALSE)</f>
        <v>160.72500000000002</v>
      </c>
    </row>
    <row r="1415" spans="1:39" x14ac:dyDescent="0.25">
      <c r="A1415" s="1">
        <v>42586</v>
      </c>
      <c r="B1415" s="2">
        <v>19276</v>
      </c>
      <c r="C1415" s="3">
        <v>0</v>
      </c>
      <c r="D1415" s="4">
        <v>3</v>
      </c>
      <c r="E1415" s="5" t="s">
        <v>35</v>
      </c>
      <c r="F1415" s="6">
        <v>407.34</v>
      </c>
      <c r="G1415" s="7" t="s">
        <v>22</v>
      </c>
      <c r="H1415" s="8" t="s">
        <v>23</v>
      </c>
      <c r="I1415" s="9">
        <v>32.259</v>
      </c>
      <c r="J1415" s="6">
        <v>0</v>
      </c>
      <c r="K1415" s="6">
        <v>80</v>
      </c>
      <c r="L1415" s="6">
        <v>1000.05</v>
      </c>
      <c r="M1415" s="6">
        <v>1080.05</v>
      </c>
      <c r="N1415" s="10" t="s">
        <v>27</v>
      </c>
      <c r="O1415" s="10" t="s">
        <v>162</v>
      </c>
      <c r="P1415" s="11" t="s">
        <v>32</v>
      </c>
      <c r="Q1415" s="11" t="s">
        <v>37</v>
      </c>
      <c r="R1415" s="1">
        <v>42370</v>
      </c>
      <c r="S1415" s="1">
        <v>42593</v>
      </c>
      <c r="T1415" s="12" t="s">
        <v>25</v>
      </c>
      <c r="U1415" s="13" t="s">
        <v>370</v>
      </c>
      <c r="V1415" s="13" t="s">
        <v>148</v>
      </c>
      <c r="W1415" t="s">
        <v>179</v>
      </c>
      <c r="X1415" s="16" t="str">
        <f t="shared" si="301"/>
        <v xml:space="preserve">MEC (Switzerland) - CHE - L'oreal - 2016_Garnier_Hydra_Bomb - </v>
      </c>
      <c r="Y1415" s="17" t="s">
        <v>410</v>
      </c>
      <c r="Z1415" s="16" t="str">
        <f t="shared" si="302"/>
        <v>MEC (Switzerland)</v>
      </c>
      <c r="AA1415" s="16" t="str">
        <f t="shared" si="303"/>
        <v>MEC (Switzerland) - CHE - L'oreal</v>
      </c>
      <c r="AB1415" s="16" t="str">
        <f t="shared" si="304"/>
        <v>Xaxis Mobile_XAXIS-XM-INST-D</v>
      </c>
      <c r="AC1415" s="16" t="str">
        <f>VLOOKUP($U1415,Sheet3!$A$1:$D$438,3,FALSE)</f>
        <v>27.06.2016</v>
      </c>
      <c r="AD1415" s="16" t="str">
        <f>VLOOKUP($U1415,Sheet3!$A$1:$D$438,4,FALSE)</f>
        <v>07.07.2016</v>
      </c>
      <c r="AE1415" s="20" t="str">
        <f t="shared" si="305"/>
        <v>Xaxis Mobile_XAXIS-XM-INST-D_Juli 2016</v>
      </c>
      <c r="AF1415" s="20" t="s">
        <v>416</v>
      </c>
      <c r="AG1415" s="20" t="str">
        <f t="shared" si="306"/>
        <v>Xaxis Mobile</v>
      </c>
      <c r="AH1415" s="20" t="s">
        <v>420</v>
      </c>
      <c r="AI1415" s="21">
        <f t="shared" si="298"/>
        <v>31.000650981121545</v>
      </c>
      <c r="AJ1415" s="21">
        <f t="shared" si="299"/>
        <v>1000.05</v>
      </c>
      <c r="AK1415" s="22">
        <f t="shared" si="300"/>
        <v>32259</v>
      </c>
      <c r="AL1415" s="20" t="s">
        <v>707</v>
      </c>
      <c r="AM1415" s="20">
        <f>$AJ1415*VLOOKUP($AL1415,Sheet2!$C$1:$D$66,2,FALSE)</f>
        <v>440.02199999999999</v>
      </c>
    </row>
    <row r="1416" spans="1:39" x14ac:dyDescent="0.25">
      <c r="A1416" s="1">
        <v>42586</v>
      </c>
      <c r="B1416" s="2">
        <v>19276</v>
      </c>
      <c r="C1416" s="3">
        <v>0</v>
      </c>
      <c r="D1416" s="4">
        <v>4</v>
      </c>
      <c r="E1416" s="5" t="s">
        <v>39</v>
      </c>
      <c r="F1416" s="6">
        <v>247.2</v>
      </c>
      <c r="G1416" s="7" t="s">
        <v>22</v>
      </c>
      <c r="H1416" s="8" t="s">
        <v>23</v>
      </c>
      <c r="I1416" s="9">
        <v>19.388000000000002</v>
      </c>
      <c r="J1416" s="6">
        <v>0</v>
      </c>
      <c r="K1416" s="6">
        <v>48.1</v>
      </c>
      <c r="L1416" s="6">
        <v>601.04999999999995</v>
      </c>
      <c r="M1416" s="6">
        <v>649.15</v>
      </c>
      <c r="N1416" s="10" t="s">
        <v>27</v>
      </c>
      <c r="O1416" s="10" t="s">
        <v>162</v>
      </c>
      <c r="P1416" s="11" t="s">
        <v>32</v>
      </c>
      <c r="Q1416" s="11" t="s">
        <v>37</v>
      </c>
      <c r="R1416" s="1">
        <v>42370</v>
      </c>
      <c r="S1416" s="1">
        <v>42593</v>
      </c>
      <c r="T1416" s="12" t="s">
        <v>25</v>
      </c>
      <c r="U1416" s="13" t="s">
        <v>370</v>
      </c>
      <c r="V1416" s="13" t="s">
        <v>148</v>
      </c>
      <c r="W1416" t="s">
        <v>179</v>
      </c>
      <c r="X1416" s="16" t="str">
        <f t="shared" si="301"/>
        <v xml:space="preserve">MEC (Switzerland) - CHE - L'oreal - 2016_Garnier_Hydra_Bomb - </v>
      </c>
      <c r="Y1416" s="17" t="s">
        <v>410</v>
      </c>
      <c r="Z1416" s="16" t="str">
        <f t="shared" si="302"/>
        <v>MEC (Switzerland)</v>
      </c>
      <c r="AA1416" s="16" t="str">
        <f t="shared" si="303"/>
        <v>MEC (Switzerland) - CHE - L'oreal</v>
      </c>
      <c r="AB1416" s="16" t="str">
        <f t="shared" si="304"/>
        <v>Xaxis Mobile_XAXIS-XM-INST-F</v>
      </c>
      <c r="AC1416" s="16" t="str">
        <f>VLOOKUP($U1416,Sheet3!$A$1:$D$438,3,FALSE)</f>
        <v>27.06.2016</v>
      </c>
      <c r="AD1416" s="16" t="str">
        <f>VLOOKUP($U1416,Sheet3!$A$1:$D$438,4,FALSE)</f>
        <v>07.07.2016</v>
      </c>
      <c r="AE1416" s="20" t="str">
        <f t="shared" si="305"/>
        <v>Xaxis Mobile_XAXIS-XM-INST-F_Juli 2016</v>
      </c>
      <c r="AF1416" s="20" t="s">
        <v>416</v>
      </c>
      <c r="AG1416" s="20" t="str">
        <f t="shared" si="306"/>
        <v>Xaxis Mobile</v>
      </c>
      <c r="AH1416" s="20" t="s">
        <v>420</v>
      </c>
      <c r="AI1416" s="21">
        <f t="shared" si="298"/>
        <v>31.001134722508763</v>
      </c>
      <c r="AJ1416" s="21">
        <f t="shared" si="299"/>
        <v>601.04999999999995</v>
      </c>
      <c r="AK1416" s="22">
        <f t="shared" si="300"/>
        <v>19388</v>
      </c>
      <c r="AL1416" s="20" t="s">
        <v>707</v>
      </c>
      <c r="AM1416" s="20">
        <f>$AJ1416*VLOOKUP($AL1416,Sheet2!$C$1:$D$66,2,FALSE)</f>
        <v>264.46199999999999</v>
      </c>
    </row>
    <row r="1417" spans="1:39" x14ac:dyDescent="0.25">
      <c r="A1417" s="1">
        <v>42586</v>
      </c>
      <c r="B1417" s="2">
        <v>19276</v>
      </c>
      <c r="C1417" s="3">
        <v>0</v>
      </c>
      <c r="D1417" s="4">
        <v>1</v>
      </c>
      <c r="E1417" s="5" t="s">
        <v>96</v>
      </c>
      <c r="F1417" s="6">
        <v>0</v>
      </c>
      <c r="G1417" s="7" t="s">
        <v>22</v>
      </c>
      <c r="H1417" s="8" t="s">
        <v>23</v>
      </c>
      <c r="I1417" s="9">
        <v>49.494999999999997</v>
      </c>
      <c r="J1417" s="6">
        <v>0</v>
      </c>
      <c r="K1417" s="6">
        <v>178.2</v>
      </c>
      <c r="L1417" s="6">
        <v>2227.3000000000002</v>
      </c>
      <c r="M1417" s="6">
        <v>2405.5</v>
      </c>
      <c r="N1417" s="10" t="s">
        <v>27</v>
      </c>
      <c r="O1417" s="10" t="s">
        <v>162</v>
      </c>
      <c r="P1417" s="11" t="s">
        <v>32</v>
      </c>
      <c r="Q1417" s="11" t="s">
        <v>73</v>
      </c>
      <c r="R1417" s="1">
        <v>42370</v>
      </c>
      <c r="S1417" s="1">
        <v>42593</v>
      </c>
      <c r="T1417" s="12" t="s">
        <v>25</v>
      </c>
      <c r="U1417" s="13" t="s">
        <v>370</v>
      </c>
      <c r="V1417" s="13" t="s">
        <v>148</v>
      </c>
      <c r="W1417" t="s">
        <v>179</v>
      </c>
      <c r="X1417" s="16" t="str">
        <f t="shared" si="301"/>
        <v xml:space="preserve">MEC (Switzerland) - CHE - L'oreal - 2016_Garnier_Hydra_Bomb - </v>
      </c>
      <c r="Y1417" s="17" t="s">
        <v>410</v>
      </c>
      <c r="Z1417" s="16" t="str">
        <f t="shared" si="302"/>
        <v>MEC (Switzerland)</v>
      </c>
      <c r="AA1417" s="16" t="str">
        <f t="shared" si="303"/>
        <v>MEC (Switzerland) - CHE - L'oreal</v>
      </c>
      <c r="AB1417" s="16" t="str">
        <f t="shared" si="304"/>
        <v>Xaxis TV_XAXIS-XT-MULTI-D</v>
      </c>
      <c r="AC1417" s="16" t="str">
        <f>VLOOKUP($U1417,Sheet3!$A$1:$D$438,3,FALSE)</f>
        <v>27.06.2016</v>
      </c>
      <c r="AD1417" s="16" t="str">
        <f>VLOOKUP($U1417,Sheet3!$A$1:$D$438,4,FALSE)</f>
        <v>07.07.2016</v>
      </c>
      <c r="AE1417" s="20" t="str">
        <f t="shared" si="305"/>
        <v>Xaxis TV_XAXIS-XT-MULTI-D_Juli 2016</v>
      </c>
      <c r="AF1417" s="20" t="s">
        <v>816</v>
      </c>
      <c r="AG1417" s="20" t="str">
        <f t="shared" si="306"/>
        <v>Xaxis TV</v>
      </c>
      <c r="AH1417" s="20" t="s">
        <v>420</v>
      </c>
      <c r="AI1417" s="21">
        <f t="shared" si="298"/>
        <v>45.000505101525412</v>
      </c>
      <c r="AJ1417" s="21">
        <f t="shared" si="299"/>
        <v>2227.3000000000002</v>
      </c>
      <c r="AK1417" s="22">
        <f t="shared" si="300"/>
        <v>49495</v>
      </c>
      <c r="AL1417" s="20" t="s">
        <v>708</v>
      </c>
      <c r="AM1417" s="20">
        <f>$AJ1417*VLOOKUP($AL1417,Sheet2!$C$1:$D$66,2,FALSE)</f>
        <v>1670.4750000000001</v>
      </c>
    </row>
    <row r="1418" spans="1:39" x14ac:dyDescent="0.25">
      <c r="A1418" s="1">
        <v>42586</v>
      </c>
      <c r="B1418" s="2">
        <v>19276</v>
      </c>
      <c r="C1418" s="3">
        <v>0</v>
      </c>
      <c r="D1418" s="4">
        <v>2</v>
      </c>
      <c r="E1418" s="5" t="s">
        <v>110</v>
      </c>
      <c r="F1418" s="6">
        <v>0</v>
      </c>
      <c r="G1418" s="7" t="s">
        <v>22</v>
      </c>
      <c r="H1418" s="8" t="s">
        <v>23</v>
      </c>
      <c r="I1418" s="9">
        <v>21.212</v>
      </c>
      <c r="J1418" s="6">
        <v>0</v>
      </c>
      <c r="K1418" s="6">
        <v>76.349999999999994</v>
      </c>
      <c r="L1418" s="6">
        <v>954.55</v>
      </c>
      <c r="M1418" s="6">
        <v>1030.9000000000001</v>
      </c>
      <c r="N1418" s="10" t="s">
        <v>27</v>
      </c>
      <c r="O1418" s="10" t="s">
        <v>162</v>
      </c>
      <c r="P1418" s="11" t="s">
        <v>32</v>
      </c>
      <c r="Q1418" s="11" t="s">
        <v>73</v>
      </c>
      <c r="R1418" s="1">
        <v>42370</v>
      </c>
      <c r="S1418" s="1">
        <v>42593</v>
      </c>
      <c r="T1418" s="12" t="s">
        <v>25</v>
      </c>
      <c r="U1418" s="13" t="s">
        <v>370</v>
      </c>
      <c r="V1418" s="13" t="s">
        <v>148</v>
      </c>
      <c r="W1418" t="s">
        <v>179</v>
      </c>
      <c r="X1418" s="16" t="str">
        <f t="shared" si="301"/>
        <v xml:space="preserve">MEC (Switzerland) - CHE - L'oreal - 2016_Garnier_Hydra_Bomb - </v>
      </c>
      <c r="Y1418" s="17" t="s">
        <v>410</v>
      </c>
      <c r="Z1418" s="16" t="str">
        <f t="shared" si="302"/>
        <v>MEC (Switzerland)</v>
      </c>
      <c r="AA1418" s="16" t="str">
        <f t="shared" si="303"/>
        <v>MEC (Switzerland) - CHE - L'oreal</v>
      </c>
      <c r="AB1418" s="16" t="str">
        <f t="shared" si="304"/>
        <v>Xaxis TV_XAXIS-XT-MULTI-F</v>
      </c>
      <c r="AC1418" s="16" t="str">
        <f>VLOOKUP($U1418,Sheet3!$A$1:$D$438,3,FALSE)</f>
        <v>27.06.2016</v>
      </c>
      <c r="AD1418" s="16" t="str">
        <f>VLOOKUP($U1418,Sheet3!$A$1:$D$438,4,FALSE)</f>
        <v>07.07.2016</v>
      </c>
      <c r="AE1418" s="20" t="str">
        <f t="shared" si="305"/>
        <v>Xaxis TV_XAXIS-XT-MULTI-F_Juli 2016</v>
      </c>
      <c r="AF1418" s="20" t="s">
        <v>816</v>
      </c>
      <c r="AG1418" s="20" t="str">
        <f t="shared" si="306"/>
        <v>Xaxis TV</v>
      </c>
      <c r="AH1418" s="20" t="s">
        <v>420</v>
      </c>
      <c r="AI1418" s="21">
        <f t="shared" si="298"/>
        <v>45.000471431265325</v>
      </c>
      <c r="AJ1418" s="21">
        <f t="shared" si="299"/>
        <v>954.55</v>
      </c>
      <c r="AK1418" s="22">
        <f t="shared" si="300"/>
        <v>21212</v>
      </c>
      <c r="AL1418" s="20" t="s">
        <v>708</v>
      </c>
      <c r="AM1418" s="20">
        <f>$AJ1418*VLOOKUP($AL1418,Sheet2!$C$1:$D$66,2,FALSE)</f>
        <v>715.91249999999991</v>
      </c>
    </row>
    <row r="1419" spans="1:39" x14ac:dyDescent="0.25">
      <c r="A1419" s="1">
        <v>42586</v>
      </c>
      <c r="B1419" s="2">
        <v>19277</v>
      </c>
      <c r="C1419" s="3">
        <v>0</v>
      </c>
      <c r="D1419" s="4">
        <v>1</v>
      </c>
      <c r="E1419" s="5" t="s">
        <v>83</v>
      </c>
      <c r="F1419" s="6">
        <v>0</v>
      </c>
      <c r="G1419" s="7" t="s">
        <v>22</v>
      </c>
      <c r="H1419" s="8" t="s">
        <v>23</v>
      </c>
      <c r="I1419" s="9">
        <v>3</v>
      </c>
      <c r="J1419" s="6">
        <v>0</v>
      </c>
      <c r="K1419" s="6">
        <v>3720</v>
      </c>
      <c r="L1419" s="6">
        <v>46500</v>
      </c>
      <c r="M1419" s="6">
        <v>50220</v>
      </c>
      <c r="N1419" s="10" t="s">
        <v>54</v>
      </c>
      <c r="O1419" s="10" t="s">
        <v>162</v>
      </c>
      <c r="P1419" s="11" t="s">
        <v>32</v>
      </c>
      <c r="Q1419" s="11" t="s">
        <v>84</v>
      </c>
      <c r="R1419" s="1">
        <v>42370</v>
      </c>
      <c r="S1419" s="1">
        <v>42593</v>
      </c>
      <c r="T1419" s="12" t="s">
        <v>25</v>
      </c>
      <c r="U1419" s="13" t="s">
        <v>403</v>
      </c>
      <c r="V1419" s="13" t="s">
        <v>148</v>
      </c>
      <c r="W1419" t="s">
        <v>181</v>
      </c>
      <c r="X1419" s="16" t="str">
        <f t="shared" si="301"/>
        <v xml:space="preserve">MEC (Switzerland) - CHE - Netflix - 2016_Mastheads_July_-_October - </v>
      </c>
      <c r="Y1419" s="17" t="s">
        <v>410</v>
      </c>
      <c r="Z1419" s="16" t="str">
        <f t="shared" si="302"/>
        <v>MEC (Switzerland)</v>
      </c>
      <c r="AA1419" s="16" t="str">
        <f t="shared" si="303"/>
        <v>MEC (Switzerland) - CHE - Netflix</v>
      </c>
      <c r="AB1419" s="16" t="str">
        <f t="shared" si="304"/>
        <v>Xaxis Masthead_XAXIS-MH-RICH MEDIA</v>
      </c>
      <c r="AC1419" s="16" t="str">
        <f>VLOOKUP($U1419,Sheet3!$A$1:$D$438,3,FALSE)</f>
        <v>09.07.2016</v>
      </c>
      <c r="AD1419" s="16" t="str">
        <f>VLOOKUP($U1419,Sheet3!$A$1:$D$438,4,FALSE)</f>
        <v>29.10.2016</v>
      </c>
      <c r="AE1419" s="20" t="str">
        <f t="shared" si="305"/>
        <v>Xaxis Masthead_XAXIS-MH-RICH MEDIA_Juli 2016</v>
      </c>
      <c r="AF1419" s="20" t="s">
        <v>415</v>
      </c>
      <c r="AG1419" s="20" t="str">
        <f t="shared" si="306"/>
        <v>Xaxis Masthead</v>
      </c>
      <c r="AH1419" s="20" t="s">
        <v>426</v>
      </c>
      <c r="AI1419" s="21">
        <f t="shared" ref="AI1419:AI1462" si="307">(AJ1419/AK1419)</f>
        <v>15500</v>
      </c>
      <c r="AJ1419" s="21">
        <f t="shared" ref="AJ1419:AJ1463" si="308">L1419</f>
        <v>46500</v>
      </c>
      <c r="AK1419" s="22">
        <f>I1419</f>
        <v>3</v>
      </c>
      <c r="AL1419" s="20" t="s">
        <v>709</v>
      </c>
      <c r="AM1419" s="20">
        <f>$AJ1419*VLOOKUP($AL1419,Sheet2!$C$1:$D$66,2,FALSE)</f>
        <v>40920</v>
      </c>
    </row>
    <row r="1420" spans="1:39" x14ac:dyDescent="0.25">
      <c r="A1420" s="1">
        <v>42586</v>
      </c>
      <c r="B1420" s="2">
        <v>19278</v>
      </c>
      <c r="C1420" s="3">
        <v>0</v>
      </c>
      <c r="D1420" s="4">
        <v>1</v>
      </c>
      <c r="E1420" s="5" t="s">
        <v>76</v>
      </c>
      <c r="F1420" s="6">
        <v>854.91</v>
      </c>
      <c r="G1420" s="7" t="s">
        <v>22</v>
      </c>
      <c r="H1420" s="8" t="s">
        <v>23</v>
      </c>
      <c r="I1420" s="9">
        <v>52.845999999999997</v>
      </c>
      <c r="J1420" s="6">
        <v>0</v>
      </c>
      <c r="K1420" s="6">
        <v>139.5</v>
      </c>
      <c r="L1420" s="6">
        <v>1743.9</v>
      </c>
      <c r="M1420" s="6">
        <v>1883.4</v>
      </c>
      <c r="N1420" s="10" t="s">
        <v>78</v>
      </c>
      <c r="O1420" s="10" t="s">
        <v>161</v>
      </c>
      <c r="P1420" s="11" t="s">
        <v>32</v>
      </c>
      <c r="Q1420" s="11" t="s">
        <v>73</v>
      </c>
      <c r="R1420" s="1">
        <v>42370</v>
      </c>
      <c r="S1420" s="1">
        <v>42593</v>
      </c>
      <c r="T1420" s="12" t="s">
        <v>25</v>
      </c>
      <c r="U1420" s="13" t="s">
        <v>224</v>
      </c>
      <c r="V1420" s="13" t="s">
        <v>148</v>
      </c>
      <c r="W1420" t="s">
        <v>184</v>
      </c>
      <c r="X1420" s="16" t="str">
        <f t="shared" si="301"/>
        <v xml:space="preserve">MEC (Switzerland) - CHE - ALLIANZ - 2016_Disney_OLV - </v>
      </c>
      <c r="Y1420" s="17" t="s">
        <v>410</v>
      </c>
      <c r="Z1420" s="16" t="str">
        <f t="shared" si="302"/>
        <v>Mediacom (Switzerland)</v>
      </c>
      <c r="AA1420" s="16" t="str">
        <f t="shared" si="303"/>
        <v>MEC (Switzerland) - CHE - ALLIANZ</v>
      </c>
      <c r="AB1420" s="16" t="str">
        <f t="shared" si="304"/>
        <v>Xaxis TV_XAXIS-XT-ROLLS-F</v>
      </c>
      <c r="AC1420" s="16" t="str">
        <f>VLOOKUP($U1420,Sheet3!$A$1:$D$438,3,FALSE)</f>
        <v>20.06.2016</v>
      </c>
      <c r="AD1420" s="16" t="str">
        <f>VLOOKUP($U1420,Sheet3!$A$1:$D$438,4,FALSE)</f>
        <v>09.10.2016</v>
      </c>
      <c r="AE1420" s="20" t="str">
        <f t="shared" si="305"/>
        <v>Xaxis TV_XAXIS-XT-ROLLS-F_Juli 2016</v>
      </c>
      <c r="AF1420" s="20" t="s">
        <v>816</v>
      </c>
      <c r="AG1420" s="20" t="str">
        <f t="shared" si="306"/>
        <v>Xaxis TV</v>
      </c>
      <c r="AH1420" s="20" t="s">
        <v>420</v>
      </c>
      <c r="AI1420" s="21">
        <f t="shared" ref="AI1420" si="309">(AJ1420/AK1420)*1000</f>
        <v>32.999659387654695</v>
      </c>
      <c r="AJ1420" s="21">
        <f t="shared" si="308"/>
        <v>1743.9</v>
      </c>
      <c r="AK1420" s="22">
        <f t="shared" ref="AK1420" si="310">I1420*1000</f>
        <v>52846</v>
      </c>
      <c r="AL1420" s="20" t="s">
        <v>704</v>
      </c>
      <c r="AM1420" s="20">
        <f>$AJ1420*VLOOKUP($AL1420,Sheet2!$C$1:$D$66,2,FALSE)</f>
        <v>959.1450000000001</v>
      </c>
    </row>
    <row r="1421" spans="1:39" x14ac:dyDescent="0.25">
      <c r="A1421" s="1">
        <v>42586</v>
      </c>
      <c r="B1421" s="2">
        <v>19278</v>
      </c>
      <c r="C1421" s="3">
        <v>0</v>
      </c>
      <c r="D1421" s="4">
        <v>2</v>
      </c>
      <c r="E1421" s="5" t="s">
        <v>76</v>
      </c>
      <c r="F1421" s="6">
        <v>421.29</v>
      </c>
      <c r="G1421" s="7" t="s">
        <v>22</v>
      </c>
      <c r="H1421" s="8" t="s">
        <v>23</v>
      </c>
      <c r="I1421" s="9">
        <v>26.042000000000002</v>
      </c>
      <c r="J1421" s="6">
        <v>0</v>
      </c>
      <c r="K1421" s="6">
        <v>68.75</v>
      </c>
      <c r="L1421" s="6">
        <v>859.4</v>
      </c>
      <c r="M1421" s="6">
        <v>928.15</v>
      </c>
      <c r="N1421" s="10" t="s">
        <v>78</v>
      </c>
      <c r="O1421" s="10" t="s">
        <v>161</v>
      </c>
      <c r="P1421" s="11" t="s">
        <v>32</v>
      </c>
      <c r="Q1421" s="11" t="s">
        <v>73</v>
      </c>
      <c r="R1421" s="1">
        <v>42370</v>
      </c>
      <c r="S1421" s="1">
        <v>42593</v>
      </c>
      <c r="T1421" s="12" t="s">
        <v>25</v>
      </c>
      <c r="U1421" s="13" t="s">
        <v>224</v>
      </c>
      <c r="V1421" s="13" t="s">
        <v>148</v>
      </c>
      <c r="W1421" t="s">
        <v>184</v>
      </c>
      <c r="X1421" s="16" t="str">
        <f t="shared" si="301"/>
        <v xml:space="preserve">MEC (Switzerland) - CHE - ALLIANZ - 2016_Disney_OLV - </v>
      </c>
      <c r="Y1421" s="17" t="s">
        <v>410</v>
      </c>
      <c r="Z1421" s="16" t="str">
        <f t="shared" si="302"/>
        <v>Mediacom (Switzerland)</v>
      </c>
      <c r="AA1421" s="16" t="str">
        <f t="shared" si="303"/>
        <v>MEC (Switzerland) - CHE - ALLIANZ</v>
      </c>
      <c r="AB1421" s="16" t="str">
        <f t="shared" si="304"/>
        <v>Xaxis TV_XAXIS-XT-ROLLS-F</v>
      </c>
      <c r="AC1421" s="16" t="str">
        <f>VLOOKUP($U1421,Sheet3!$A$1:$D$438,3,FALSE)</f>
        <v>20.06.2016</v>
      </c>
      <c r="AD1421" s="16" t="str">
        <f>VLOOKUP($U1421,Sheet3!$A$1:$D$438,4,FALSE)</f>
        <v>09.10.2016</v>
      </c>
      <c r="AE1421" s="20" t="str">
        <f t="shared" si="305"/>
        <v>Xaxis TV_XAXIS-XT-ROLLS-F_Juli 2016</v>
      </c>
      <c r="AF1421" s="20" t="s">
        <v>816</v>
      </c>
      <c r="AG1421" s="20" t="str">
        <f t="shared" si="306"/>
        <v>Xaxis TV</v>
      </c>
      <c r="AH1421" s="20" t="s">
        <v>420</v>
      </c>
      <c r="AI1421" s="21">
        <f t="shared" ref="AI1421:AI1461" si="311">(AJ1421/AK1421)*1000</f>
        <v>33.000537593118807</v>
      </c>
      <c r="AJ1421" s="21">
        <f t="shared" ref="AJ1421:AJ1461" si="312">L1421</f>
        <v>859.4</v>
      </c>
      <c r="AK1421" s="22">
        <f t="shared" ref="AK1421:AK1461" si="313">I1421*1000</f>
        <v>26042</v>
      </c>
      <c r="AL1421" s="20" t="s">
        <v>704</v>
      </c>
      <c r="AM1421" s="20">
        <f>$AJ1421*VLOOKUP($AL1421,Sheet2!$C$1:$D$66,2,FALSE)</f>
        <v>472.67</v>
      </c>
    </row>
    <row r="1422" spans="1:39" x14ac:dyDescent="0.25">
      <c r="A1422" s="1">
        <v>42586</v>
      </c>
      <c r="B1422" s="2">
        <v>19279</v>
      </c>
      <c r="C1422" s="3">
        <v>0</v>
      </c>
      <c r="D1422" s="4">
        <v>1</v>
      </c>
      <c r="E1422" s="5" t="s">
        <v>53</v>
      </c>
      <c r="F1422" s="6">
        <v>3775.54</v>
      </c>
      <c r="G1422" s="7" t="s">
        <v>22</v>
      </c>
      <c r="H1422" s="8" t="s">
        <v>23</v>
      </c>
      <c r="I1422" s="9">
        <v>593.03300000000002</v>
      </c>
      <c r="J1422" s="6">
        <v>0</v>
      </c>
      <c r="K1422" s="6">
        <v>711.65</v>
      </c>
      <c r="L1422" s="6">
        <v>8895.5</v>
      </c>
      <c r="M1422" s="6">
        <v>9607.15</v>
      </c>
      <c r="N1422" s="10" t="s">
        <v>62</v>
      </c>
      <c r="O1422" s="10" t="s">
        <v>161</v>
      </c>
      <c r="P1422" s="11" t="s">
        <v>32</v>
      </c>
      <c r="Q1422" s="11" t="s">
        <v>52</v>
      </c>
      <c r="R1422" s="1">
        <v>42370</v>
      </c>
      <c r="S1422" s="1">
        <v>42593</v>
      </c>
      <c r="T1422" s="12" t="s">
        <v>25</v>
      </c>
      <c r="U1422" s="13" t="s">
        <v>227</v>
      </c>
      <c r="V1422" s="13" t="s">
        <v>148</v>
      </c>
      <c r="W1422" t="s">
        <v>185</v>
      </c>
      <c r="X1422" s="16" t="str">
        <f t="shared" si="301"/>
        <v xml:space="preserve">Mediacom (Switzerland) - CHE - AMAG (Switzerland) - 2016_Summer_Sales - </v>
      </c>
      <c r="Y1422" s="17" t="s">
        <v>410</v>
      </c>
      <c r="Z1422" s="16" t="str">
        <f t="shared" si="302"/>
        <v>Mediacom (Switzerland)</v>
      </c>
      <c r="AA1422" s="16" t="str">
        <f t="shared" si="303"/>
        <v>Mediacom (Switzerland) - CHE - AMAG (Switzerland)</v>
      </c>
      <c r="AB1422" s="16" t="str">
        <f t="shared" si="304"/>
        <v>Xaxis Premium_XAXIS-XP-HP-D</v>
      </c>
      <c r="AC1422" s="16" t="str">
        <f>VLOOKUP($U1422,Sheet3!$A$1:$D$438,3,FALSE)</f>
        <v>01.07.2016</v>
      </c>
      <c r="AD1422" s="16" t="str">
        <f>VLOOKUP($U1422,Sheet3!$A$1:$D$438,4,FALSE)</f>
        <v>31.08.2016</v>
      </c>
      <c r="AE1422" s="20" t="str">
        <f t="shared" si="305"/>
        <v>Xaxis Premium_XAXIS-XP-HP-D_Juli 2016</v>
      </c>
      <c r="AF1422" s="20" t="s">
        <v>415</v>
      </c>
      <c r="AG1422" s="20" t="str">
        <f t="shared" si="306"/>
        <v>Xaxis Premium</v>
      </c>
      <c r="AH1422" s="20" t="s">
        <v>420</v>
      </c>
      <c r="AI1422" s="21">
        <f t="shared" si="311"/>
        <v>15.000008431234013</v>
      </c>
      <c r="AJ1422" s="21">
        <f t="shared" si="312"/>
        <v>8895.5</v>
      </c>
      <c r="AK1422" s="22">
        <f t="shared" si="313"/>
        <v>593033</v>
      </c>
      <c r="AL1422" s="20" t="s">
        <v>706</v>
      </c>
      <c r="AM1422" s="20">
        <f>$AJ1422*VLOOKUP($AL1422,Sheet2!$C$1:$D$66,2,FALSE)</f>
        <v>4803.5700000000006</v>
      </c>
    </row>
    <row r="1423" spans="1:39" x14ac:dyDescent="0.25">
      <c r="A1423" s="1">
        <v>42586</v>
      </c>
      <c r="B1423" s="2">
        <v>19279</v>
      </c>
      <c r="C1423" s="3">
        <v>0</v>
      </c>
      <c r="D1423" s="4">
        <v>2</v>
      </c>
      <c r="E1423" s="5" t="s">
        <v>59</v>
      </c>
      <c r="F1423" s="6">
        <v>1299.53</v>
      </c>
      <c r="G1423" s="7" t="s">
        <v>22</v>
      </c>
      <c r="H1423" s="8" t="s">
        <v>23</v>
      </c>
      <c r="I1423" s="9">
        <v>224.69200000000001</v>
      </c>
      <c r="J1423" s="6">
        <v>0</v>
      </c>
      <c r="K1423" s="6">
        <v>269.64999999999998</v>
      </c>
      <c r="L1423" s="6">
        <v>3370.4</v>
      </c>
      <c r="M1423" s="6">
        <v>3640.05</v>
      </c>
      <c r="N1423" s="10" t="s">
        <v>62</v>
      </c>
      <c r="O1423" s="10" t="s">
        <v>161</v>
      </c>
      <c r="P1423" s="11" t="s">
        <v>32</v>
      </c>
      <c r="Q1423" s="11" t="s">
        <v>52</v>
      </c>
      <c r="R1423" s="1">
        <v>42370</v>
      </c>
      <c r="S1423" s="1">
        <v>42593</v>
      </c>
      <c r="T1423" s="12" t="s">
        <v>25</v>
      </c>
      <c r="U1423" s="13" t="s">
        <v>227</v>
      </c>
      <c r="V1423" s="13" t="s">
        <v>148</v>
      </c>
      <c r="W1423" t="s">
        <v>185</v>
      </c>
      <c r="X1423" s="16" t="str">
        <f t="shared" si="301"/>
        <v xml:space="preserve">Mediacom (Switzerland) - CHE - AMAG (Switzerland) - 2016_Summer_Sales - </v>
      </c>
      <c r="Y1423" s="17" t="s">
        <v>410</v>
      </c>
      <c r="Z1423" s="16" t="str">
        <f t="shared" si="302"/>
        <v>Mediacom (Switzerland)</v>
      </c>
      <c r="AA1423" s="16" t="str">
        <f t="shared" si="303"/>
        <v>Mediacom (Switzerland) - CHE - AMAG (Switzerland)</v>
      </c>
      <c r="AB1423" s="16" t="str">
        <f t="shared" si="304"/>
        <v>Xaxis Premium_XAXIS-XP-HP-F</v>
      </c>
      <c r="AC1423" s="16" t="str">
        <f>VLOOKUP($U1423,Sheet3!$A$1:$D$438,3,FALSE)</f>
        <v>01.07.2016</v>
      </c>
      <c r="AD1423" s="16" t="str">
        <f>VLOOKUP($U1423,Sheet3!$A$1:$D$438,4,FALSE)</f>
        <v>31.08.2016</v>
      </c>
      <c r="AE1423" s="20" t="str">
        <f t="shared" si="305"/>
        <v>Xaxis Premium_XAXIS-XP-HP-F_Juli 2016</v>
      </c>
      <c r="AF1423" s="20" t="s">
        <v>415</v>
      </c>
      <c r="AG1423" s="20" t="str">
        <f t="shared" si="306"/>
        <v>Xaxis Premium</v>
      </c>
      <c r="AH1423" s="20" t="s">
        <v>420</v>
      </c>
      <c r="AI1423" s="21">
        <f t="shared" si="311"/>
        <v>15.000089010734696</v>
      </c>
      <c r="AJ1423" s="21">
        <f t="shared" si="312"/>
        <v>3370.4</v>
      </c>
      <c r="AK1423" s="22">
        <f t="shared" si="313"/>
        <v>224692</v>
      </c>
      <c r="AL1423" s="20" t="s">
        <v>706</v>
      </c>
      <c r="AM1423" s="20">
        <f>$AJ1423*VLOOKUP($AL1423,Sheet2!$C$1:$D$66,2,FALSE)</f>
        <v>1820.0160000000001</v>
      </c>
    </row>
    <row r="1424" spans="1:39" x14ac:dyDescent="0.25">
      <c r="A1424" s="1">
        <v>42586</v>
      </c>
      <c r="B1424" s="2">
        <v>19279</v>
      </c>
      <c r="C1424" s="3">
        <v>0</v>
      </c>
      <c r="D1424" s="4">
        <v>3</v>
      </c>
      <c r="E1424" s="5" t="s">
        <v>60</v>
      </c>
      <c r="F1424" s="6">
        <v>297.91000000000003</v>
      </c>
      <c r="G1424" s="7" t="s">
        <v>22</v>
      </c>
      <c r="H1424" s="8" t="s">
        <v>23</v>
      </c>
      <c r="I1424" s="9">
        <v>44.078000000000003</v>
      </c>
      <c r="J1424" s="6">
        <v>0</v>
      </c>
      <c r="K1424" s="6">
        <v>52.9</v>
      </c>
      <c r="L1424" s="6">
        <v>661.15</v>
      </c>
      <c r="M1424" s="6">
        <v>714.05</v>
      </c>
      <c r="N1424" s="10" t="s">
        <v>62</v>
      </c>
      <c r="O1424" s="10" t="s">
        <v>161</v>
      </c>
      <c r="P1424" s="11" t="s">
        <v>32</v>
      </c>
      <c r="Q1424" s="11" t="s">
        <v>52</v>
      </c>
      <c r="R1424" s="1">
        <v>42370</v>
      </c>
      <c r="S1424" s="1">
        <v>42593</v>
      </c>
      <c r="T1424" s="12" t="s">
        <v>25</v>
      </c>
      <c r="U1424" s="13" t="s">
        <v>227</v>
      </c>
      <c r="V1424" s="13" t="s">
        <v>148</v>
      </c>
      <c r="W1424" t="s">
        <v>185</v>
      </c>
      <c r="X1424" s="16" t="str">
        <f t="shared" si="301"/>
        <v xml:space="preserve">Mediacom (Switzerland) - CHE - AMAG (Switzerland) - 2016_Summer_Sales - </v>
      </c>
      <c r="Y1424" s="17" t="s">
        <v>410</v>
      </c>
      <c r="Z1424" s="16" t="str">
        <f t="shared" si="302"/>
        <v>Mediacom (Switzerland)</v>
      </c>
      <c r="AA1424" s="16" t="str">
        <f t="shared" si="303"/>
        <v>Mediacom (Switzerland) - CHE - AMAG (Switzerland)</v>
      </c>
      <c r="AB1424" s="16" t="str">
        <f t="shared" si="304"/>
        <v>Xaxis Premium_XAXIS-XP-HP-I</v>
      </c>
      <c r="AC1424" s="16" t="str">
        <f>VLOOKUP($U1424,Sheet3!$A$1:$D$438,3,FALSE)</f>
        <v>01.07.2016</v>
      </c>
      <c r="AD1424" s="16" t="str">
        <f>VLOOKUP($U1424,Sheet3!$A$1:$D$438,4,FALSE)</f>
        <v>31.08.2016</v>
      </c>
      <c r="AE1424" s="20" t="str">
        <f t="shared" si="305"/>
        <v>Xaxis Premium_XAXIS-XP-HP-I_Juli 2016</v>
      </c>
      <c r="AF1424" s="20" t="s">
        <v>415</v>
      </c>
      <c r="AG1424" s="20" t="str">
        <f t="shared" si="306"/>
        <v>Xaxis Premium</v>
      </c>
      <c r="AH1424" s="20" t="s">
        <v>420</v>
      </c>
      <c r="AI1424" s="21">
        <f t="shared" si="311"/>
        <v>14.999546258904669</v>
      </c>
      <c r="AJ1424" s="21">
        <f t="shared" si="312"/>
        <v>661.15</v>
      </c>
      <c r="AK1424" s="22">
        <f t="shared" si="313"/>
        <v>44078</v>
      </c>
      <c r="AL1424" s="20" t="s">
        <v>706</v>
      </c>
      <c r="AM1424" s="20">
        <f>$AJ1424*VLOOKUP($AL1424,Sheet2!$C$1:$D$66,2,FALSE)</f>
        <v>357.02100000000002</v>
      </c>
    </row>
    <row r="1425" spans="1:39" x14ac:dyDescent="0.25">
      <c r="A1425" s="1">
        <v>42586</v>
      </c>
      <c r="B1425" s="2">
        <v>19280</v>
      </c>
      <c r="C1425" s="3">
        <v>0</v>
      </c>
      <c r="D1425" s="4">
        <v>1</v>
      </c>
      <c r="E1425" s="5" t="s">
        <v>72</v>
      </c>
      <c r="F1425" s="6">
        <v>2245.7600000000002</v>
      </c>
      <c r="G1425" s="7" t="s">
        <v>22</v>
      </c>
      <c r="H1425" s="8" t="s">
        <v>23</v>
      </c>
      <c r="I1425" s="9">
        <v>132.846</v>
      </c>
      <c r="J1425" s="6">
        <v>0</v>
      </c>
      <c r="K1425" s="6">
        <v>308.2</v>
      </c>
      <c r="L1425" s="6">
        <v>3852.55</v>
      </c>
      <c r="M1425" s="6">
        <v>4160.75</v>
      </c>
      <c r="N1425" s="10" t="s">
        <v>36</v>
      </c>
      <c r="O1425" s="10" t="s">
        <v>161</v>
      </c>
      <c r="P1425" s="11" t="s">
        <v>32</v>
      </c>
      <c r="Q1425" s="11" t="s">
        <v>73</v>
      </c>
      <c r="R1425" s="1">
        <v>42370</v>
      </c>
      <c r="S1425" s="1">
        <v>42593</v>
      </c>
      <c r="T1425" s="12" t="s">
        <v>25</v>
      </c>
      <c r="U1425" s="13" t="s">
        <v>145</v>
      </c>
      <c r="V1425" s="13" t="s">
        <v>148</v>
      </c>
      <c r="W1425" t="s">
        <v>186</v>
      </c>
      <c r="X1425" s="16" t="str">
        <f t="shared" si="301"/>
        <v xml:space="preserve">MEC (Switzerland) - CHE - Audi - 2016_Listen - </v>
      </c>
      <c r="Y1425" s="17" t="s">
        <v>410</v>
      </c>
      <c r="Z1425" s="16" t="str">
        <f t="shared" si="302"/>
        <v>Mediacom (Switzerland)</v>
      </c>
      <c r="AA1425" s="16" t="str">
        <f t="shared" si="303"/>
        <v>MEC (Switzerland) - CHE - Audi</v>
      </c>
      <c r="AB1425" s="16" t="str">
        <f t="shared" si="304"/>
        <v>Xaxis TV_XAXIS-XT-ROLLS-D</v>
      </c>
      <c r="AC1425" s="16" t="str">
        <f>VLOOKUP($U1425,Sheet3!$A$1:$D$438,3,FALSE)</f>
        <v>12.06.2016</v>
      </c>
      <c r="AD1425" s="16" t="str">
        <f>VLOOKUP($U1425,Sheet3!$A$1:$D$438,4,FALSE)</f>
        <v>03.07.2016</v>
      </c>
      <c r="AE1425" s="20" t="str">
        <f t="shared" si="305"/>
        <v>Xaxis TV_XAXIS-XT-ROLLS-D_Juli 2016</v>
      </c>
      <c r="AF1425" s="20" t="s">
        <v>816</v>
      </c>
      <c r="AG1425" s="20" t="str">
        <f t="shared" si="306"/>
        <v>Xaxis TV</v>
      </c>
      <c r="AH1425" s="20" t="s">
        <v>420</v>
      </c>
      <c r="AI1425" s="21">
        <f t="shared" si="311"/>
        <v>29.000120440208963</v>
      </c>
      <c r="AJ1425" s="21">
        <f t="shared" si="312"/>
        <v>3852.55</v>
      </c>
      <c r="AK1425" s="22">
        <f t="shared" si="313"/>
        <v>132846</v>
      </c>
      <c r="AL1425" s="20" t="s">
        <v>704</v>
      </c>
      <c r="AM1425" s="20">
        <f>$AJ1425*VLOOKUP($AL1425,Sheet2!$C$1:$D$66,2,FALSE)</f>
        <v>2118.9025000000001</v>
      </c>
    </row>
    <row r="1426" spans="1:39" x14ac:dyDescent="0.25">
      <c r="A1426" s="1">
        <v>42586</v>
      </c>
      <c r="B1426" s="2">
        <v>19280</v>
      </c>
      <c r="C1426" s="3">
        <v>0</v>
      </c>
      <c r="D1426" s="4">
        <v>2</v>
      </c>
      <c r="E1426" s="5" t="s">
        <v>76</v>
      </c>
      <c r="F1426" s="6">
        <v>3227.16</v>
      </c>
      <c r="G1426" s="7" t="s">
        <v>22</v>
      </c>
      <c r="H1426" s="8" t="s">
        <v>23</v>
      </c>
      <c r="I1426" s="9">
        <v>199.48699999999999</v>
      </c>
      <c r="J1426" s="6">
        <v>0</v>
      </c>
      <c r="K1426" s="6">
        <v>462.8</v>
      </c>
      <c r="L1426" s="6">
        <v>5785.1</v>
      </c>
      <c r="M1426" s="6">
        <v>6247.9</v>
      </c>
      <c r="N1426" s="10" t="s">
        <v>36</v>
      </c>
      <c r="O1426" s="10" t="s">
        <v>161</v>
      </c>
      <c r="P1426" s="11" t="s">
        <v>32</v>
      </c>
      <c r="Q1426" s="11" t="s">
        <v>73</v>
      </c>
      <c r="R1426" s="1">
        <v>42370</v>
      </c>
      <c r="S1426" s="1">
        <v>42593</v>
      </c>
      <c r="T1426" s="12" t="s">
        <v>25</v>
      </c>
      <c r="U1426" s="13" t="s">
        <v>145</v>
      </c>
      <c r="V1426" s="13" t="s">
        <v>148</v>
      </c>
      <c r="W1426" t="s">
        <v>186</v>
      </c>
      <c r="X1426" s="16" t="str">
        <f t="shared" si="301"/>
        <v xml:space="preserve">MEC (Switzerland) - CHE - Audi - 2016_Listen - </v>
      </c>
      <c r="Y1426" s="17" t="s">
        <v>410</v>
      </c>
      <c r="Z1426" s="16" t="str">
        <f t="shared" si="302"/>
        <v>Mediacom (Switzerland)</v>
      </c>
      <c r="AA1426" s="16" t="str">
        <f t="shared" si="303"/>
        <v>MEC (Switzerland) - CHE - Audi</v>
      </c>
      <c r="AB1426" s="16" t="str">
        <f t="shared" si="304"/>
        <v>Xaxis TV_XAXIS-XT-ROLLS-F</v>
      </c>
      <c r="AC1426" s="16" t="str">
        <f>VLOOKUP($U1426,Sheet3!$A$1:$D$438,3,FALSE)</f>
        <v>12.06.2016</v>
      </c>
      <c r="AD1426" s="16" t="str">
        <f>VLOOKUP($U1426,Sheet3!$A$1:$D$438,4,FALSE)</f>
        <v>03.07.2016</v>
      </c>
      <c r="AE1426" s="20" t="str">
        <f t="shared" si="305"/>
        <v>Xaxis TV_XAXIS-XT-ROLLS-F_Juli 2016</v>
      </c>
      <c r="AF1426" s="20" t="s">
        <v>816</v>
      </c>
      <c r="AG1426" s="20" t="str">
        <f t="shared" si="306"/>
        <v>Xaxis TV</v>
      </c>
      <c r="AH1426" s="20" t="s">
        <v>420</v>
      </c>
      <c r="AI1426" s="21">
        <f t="shared" si="311"/>
        <v>28.999884704266442</v>
      </c>
      <c r="AJ1426" s="21">
        <f t="shared" si="312"/>
        <v>5785.1</v>
      </c>
      <c r="AK1426" s="22">
        <f t="shared" si="313"/>
        <v>199487</v>
      </c>
      <c r="AL1426" s="20" t="s">
        <v>704</v>
      </c>
      <c r="AM1426" s="20">
        <f>$AJ1426*VLOOKUP($AL1426,Sheet2!$C$1:$D$66,2,FALSE)</f>
        <v>3181.8050000000003</v>
      </c>
    </row>
    <row r="1427" spans="1:39" x14ac:dyDescent="0.25">
      <c r="A1427" s="1">
        <v>42586</v>
      </c>
      <c r="B1427" s="2">
        <v>19280</v>
      </c>
      <c r="C1427" s="3">
        <v>0</v>
      </c>
      <c r="D1427" s="4">
        <v>3</v>
      </c>
      <c r="E1427" s="5" t="s">
        <v>77</v>
      </c>
      <c r="F1427" s="6">
        <v>1496.65</v>
      </c>
      <c r="G1427" s="7" t="s">
        <v>22</v>
      </c>
      <c r="H1427" s="8" t="s">
        <v>23</v>
      </c>
      <c r="I1427" s="9">
        <v>91.682000000000002</v>
      </c>
      <c r="J1427" s="6">
        <v>0</v>
      </c>
      <c r="K1427" s="6">
        <v>212.7</v>
      </c>
      <c r="L1427" s="6">
        <v>2658.8</v>
      </c>
      <c r="M1427" s="6">
        <v>2871.5</v>
      </c>
      <c r="N1427" s="10" t="s">
        <v>36</v>
      </c>
      <c r="O1427" s="10" t="s">
        <v>161</v>
      </c>
      <c r="P1427" s="11" t="s">
        <v>32</v>
      </c>
      <c r="Q1427" s="11" t="s">
        <v>73</v>
      </c>
      <c r="R1427" s="1">
        <v>42370</v>
      </c>
      <c r="S1427" s="1">
        <v>42593</v>
      </c>
      <c r="T1427" s="12" t="s">
        <v>25</v>
      </c>
      <c r="U1427" s="13" t="s">
        <v>145</v>
      </c>
      <c r="V1427" s="13" t="s">
        <v>148</v>
      </c>
      <c r="W1427" t="s">
        <v>186</v>
      </c>
      <c r="X1427" s="16" t="str">
        <f t="shared" si="301"/>
        <v xml:space="preserve">MEC (Switzerland) - CHE - Audi - 2016_Listen - </v>
      </c>
      <c r="Y1427" s="17" t="s">
        <v>410</v>
      </c>
      <c r="Z1427" s="16" t="str">
        <f t="shared" si="302"/>
        <v>Mediacom (Switzerland)</v>
      </c>
      <c r="AA1427" s="16" t="str">
        <f t="shared" si="303"/>
        <v>MEC (Switzerland) - CHE - Audi</v>
      </c>
      <c r="AB1427" s="16" t="str">
        <f t="shared" si="304"/>
        <v>Xaxis TV_XAXIS-XT-ROLLS-I</v>
      </c>
      <c r="AC1427" s="16" t="str">
        <f>VLOOKUP($U1427,Sheet3!$A$1:$D$438,3,FALSE)</f>
        <v>12.06.2016</v>
      </c>
      <c r="AD1427" s="16" t="str">
        <f>VLOOKUP($U1427,Sheet3!$A$1:$D$438,4,FALSE)</f>
        <v>03.07.2016</v>
      </c>
      <c r="AE1427" s="20" t="str">
        <f t="shared" si="305"/>
        <v>Xaxis TV_XAXIS-XT-ROLLS-I_Juli 2016</v>
      </c>
      <c r="AF1427" s="20" t="s">
        <v>816</v>
      </c>
      <c r="AG1427" s="20" t="str">
        <f t="shared" si="306"/>
        <v>Xaxis TV</v>
      </c>
      <c r="AH1427" s="20" t="s">
        <v>420</v>
      </c>
      <c r="AI1427" s="21">
        <f t="shared" si="311"/>
        <v>29.000239959861261</v>
      </c>
      <c r="AJ1427" s="21">
        <f t="shared" si="312"/>
        <v>2658.8</v>
      </c>
      <c r="AK1427" s="22">
        <f t="shared" si="313"/>
        <v>91682</v>
      </c>
      <c r="AL1427" s="20" t="s">
        <v>704</v>
      </c>
      <c r="AM1427" s="20">
        <f>$AJ1427*VLOOKUP($AL1427,Sheet2!$C$1:$D$66,2,FALSE)</f>
        <v>1462.3400000000001</v>
      </c>
    </row>
    <row r="1428" spans="1:39" x14ac:dyDescent="0.25">
      <c r="A1428" s="1">
        <v>42586</v>
      </c>
      <c r="B1428" s="2">
        <v>19281</v>
      </c>
      <c r="C1428" s="3">
        <v>0</v>
      </c>
      <c r="D1428" s="4">
        <v>4</v>
      </c>
      <c r="E1428" s="5" t="s">
        <v>53</v>
      </c>
      <c r="F1428" s="6">
        <v>230.97</v>
      </c>
      <c r="G1428" s="7" t="s">
        <v>22</v>
      </c>
      <c r="H1428" s="8" t="s">
        <v>23</v>
      </c>
      <c r="I1428" s="9">
        <v>36.279000000000003</v>
      </c>
      <c r="J1428" s="6">
        <v>0</v>
      </c>
      <c r="K1428" s="6">
        <v>66.75</v>
      </c>
      <c r="L1428" s="6">
        <v>834.4</v>
      </c>
      <c r="M1428" s="6">
        <v>901.15</v>
      </c>
      <c r="N1428" s="10" t="s">
        <v>58</v>
      </c>
      <c r="O1428" s="10" t="s">
        <v>161</v>
      </c>
      <c r="P1428" s="11" t="s">
        <v>32</v>
      </c>
      <c r="Q1428" s="11" t="s">
        <v>52</v>
      </c>
      <c r="R1428" s="1">
        <v>42370</v>
      </c>
      <c r="S1428" s="1">
        <v>42593</v>
      </c>
      <c r="T1428" s="12" t="s">
        <v>25</v>
      </c>
      <c r="U1428" s="13" t="s">
        <v>235</v>
      </c>
      <c r="V1428" s="13" t="s">
        <v>148</v>
      </c>
      <c r="W1428" t="s">
        <v>187</v>
      </c>
      <c r="X1428" s="16" t="str">
        <f t="shared" si="301"/>
        <v xml:space="preserve">Mediacom (Switzerland) - CHE - Bayer AG - 2016_Elevit_Look_alike_Audiences - </v>
      </c>
      <c r="Y1428" s="17" t="s">
        <v>410</v>
      </c>
      <c r="Z1428" s="16" t="str">
        <f t="shared" si="302"/>
        <v>Mediacom (Switzerland)</v>
      </c>
      <c r="AA1428" s="16" t="str">
        <f t="shared" si="303"/>
        <v>Mediacom (Switzerland) - CHE - Bayer AG</v>
      </c>
      <c r="AB1428" s="16" t="str">
        <f t="shared" si="304"/>
        <v>Xaxis Premium_XAXIS-XP-HP-D</v>
      </c>
      <c r="AC1428" s="16" t="str">
        <f>VLOOKUP($U1428,Sheet3!$A$1:$D$438,3,FALSE)</f>
        <v>25.04.2016</v>
      </c>
      <c r="AD1428" s="16" t="str">
        <f>VLOOKUP($U1428,Sheet3!$A$1:$D$438,4,FALSE)</f>
        <v>31.12.2016</v>
      </c>
      <c r="AE1428" s="20" t="str">
        <f t="shared" si="305"/>
        <v>Xaxis Premium_XAXIS-XP-HP-D_Juli 2016</v>
      </c>
      <c r="AF1428" s="20" t="s">
        <v>415</v>
      </c>
      <c r="AG1428" s="20" t="str">
        <f t="shared" si="306"/>
        <v>Xaxis Premium</v>
      </c>
      <c r="AH1428" s="20" t="s">
        <v>420</v>
      </c>
      <c r="AI1428" s="21">
        <f t="shared" si="311"/>
        <v>22.999531409355271</v>
      </c>
      <c r="AJ1428" s="21">
        <f t="shared" si="312"/>
        <v>834.4</v>
      </c>
      <c r="AK1428" s="22">
        <f t="shared" si="313"/>
        <v>36279</v>
      </c>
      <c r="AL1428" s="20" t="s">
        <v>706</v>
      </c>
      <c r="AM1428" s="20">
        <f>$AJ1428*VLOOKUP($AL1428,Sheet2!$C$1:$D$66,2,FALSE)</f>
        <v>450.57600000000002</v>
      </c>
    </row>
    <row r="1429" spans="1:39" x14ac:dyDescent="0.25">
      <c r="A1429" s="1">
        <v>42586</v>
      </c>
      <c r="B1429" s="2">
        <v>19281</v>
      </c>
      <c r="C1429" s="3">
        <v>0</v>
      </c>
      <c r="D1429" s="4">
        <v>6</v>
      </c>
      <c r="E1429" s="5" t="s">
        <v>59</v>
      </c>
      <c r="F1429" s="6">
        <v>111.95</v>
      </c>
      <c r="G1429" s="7" t="s">
        <v>22</v>
      </c>
      <c r="H1429" s="8" t="s">
        <v>23</v>
      </c>
      <c r="I1429" s="9">
        <v>19.356000000000002</v>
      </c>
      <c r="J1429" s="6">
        <v>0</v>
      </c>
      <c r="K1429" s="6">
        <v>35.6</v>
      </c>
      <c r="L1429" s="6">
        <v>445.2</v>
      </c>
      <c r="M1429" s="6">
        <v>480.8</v>
      </c>
      <c r="N1429" s="10" t="s">
        <v>58</v>
      </c>
      <c r="O1429" s="10" t="s">
        <v>161</v>
      </c>
      <c r="P1429" s="11" t="s">
        <v>32</v>
      </c>
      <c r="Q1429" s="11" t="s">
        <v>52</v>
      </c>
      <c r="R1429" s="1">
        <v>42370</v>
      </c>
      <c r="S1429" s="1">
        <v>42593</v>
      </c>
      <c r="T1429" s="12" t="s">
        <v>25</v>
      </c>
      <c r="U1429" s="13" t="s">
        <v>235</v>
      </c>
      <c r="V1429" s="13" t="s">
        <v>148</v>
      </c>
      <c r="W1429" t="s">
        <v>187</v>
      </c>
      <c r="X1429" s="16" t="str">
        <f t="shared" si="301"/>
        <v xml:space="preserve">Mediacom (Switzerland) - CHE - Bayer AG - 2016_Elevit_Look_alike_Audiences - </v>
      </c>
      <c r="Y1429" s="17" t="s">
        <v>410</v>
      </c>
      <c r="Z1429" s="16" t="str">
        <f t="shared" si="302"/>
        <v>Mediacom (Switzerland)</v>
      </c>
      <c r="AA1429" s="16" t="str">
        <f t="shared" si="303"/>
        <v>Mediacom (Switzerland) - CHE - Bayer AG</v>
      </c>
      <c r="AB1429" s="16" t="str">
        <f t="shared" si="304"/>
        <v>Xaxis Premium_XAXIS-XP-HP-F</v>
      </c>
      <c r="AC1429" s="16" t="str">
        <f>VLOOKUP($U1429,Sheet3!$A$1:$D$438,3,FALSE)</f>
        <v>25.04.2016</v>
      </c>
      <c r="AD1429" s="16" t="str">
        <f>VLOOKUP($U1429,Sheet3!$A$1:$D$438,4,FALSE)</f>
        <v>31.12.2016</v>
      </c>
      <c r="AE1429" s="20" t="str">
        <f t="shared" si="305"/>
        <v>Xaxis Premium_XAXIS-XP-HP-F_Juli 2016</v>
      </c>
      <c r="AF1429" s="20" t="s">
        <v>415</v>
      </c>
      <c r="AG1429" s="20" t="str">
        <f t="shared" si="306"/>
        <v>Xaxis Premium</v>
      </c>
      <c r="AH1429" s="20" t="s">
        <v>420</v>
      </c>
      <c r="AI1429" s="21">
        <f t="shared" si="311"/>
        <v>23.000619962802229</v>
      </c>
      <c r="AJ1429" s="21">
        <f t="shared" si="312"/>
        <v>445.2</v>
      </c>
      <c r="AK1429" s="22">
        <f t="shared" si="313"/>
        <v>19356</v>
      </c>
      <c r="AL1429" s="20" t="s">
        <v>706</v>
      </c>
      <c r="AM1429" s="20">
        <f>$AJ1429*VLOOKUP($AL1429,Sheet2!$C$1:$D$66,2,FALSE)</f>
        <v>240.40800000000002</v>
      </c>
    </row>
    <row r="1430" spans="1:39" x14ac:dyDescent="0.25">
      <c r="A1430" s="1">
        <v>42586</v>
      </c>
      <c r="B1430" s="2">
        <v>19281</v>
      </c>
      <c r="C1430" s="3">
        <v>0</v>
      </c>
      <c r="D1430" s="4">
        <v>1</v>
      </c>
      <c r="E1430" s="5" t="s">
        <v>65</v>
      </c>
      <c r="F1430" s="6">
        <v>215.38</v>
      </c>
      <c r="G1430" s="7" t="s">
        <v>22</v>
      </c>
      <c r="H1430" s="8" t="s">
        <v>23</v>
      </c>
      <c r="I1430" s="9">
        <v>29.058</v>
      </c>
      <c r="J1430" s="6">
        <v>0</v>
      </c>
      <c r="K1430" s="6">
        <v>65.099999999999994</v>
      </c>
      <c r="L1430" s="6">
        <v>813.6</v>
      </c>
      <c r="M1430" s="6">
        <v>878.7</v>
      </c>
      <c r="N1430" s="10" t="s">
        <v>58</v>
      </c>
      <c r="O1430" s="10" t="s">
        <v>161</v>
      </c>
      <c r="P1430" s="11" t="s">
        <v>32</v>
      </c>
      <c r="Q1430" s="11" t="s">
        <v>52</v>
      </c>
      <c r="R1430" s="1">
        <v>42370</v>
      </c>
      <c r="S1430" s="1">
        <v>42593</v>
      </c>
      <c r="T1430" s="12" t="s">
        <v>25</v>
      </c>
      <c r="U1430" s="13" t="s">
        <v>235</v>
      </c>
      <c r="V1430" s="13" t="s">
        <v>148</v>
      </c>
      <c r="W1430" t="s">
        <v>187</v>
      </c>
      <c r="X1430" s="16" t="str">
        <f t="shared" si="301"/>
        <v xml:space="preserve">Mediacom (Switzerland) - CHE - Bayer AG - 2016_Elevit_Look_alike_Audiences - </v>
      </c>
      <c r="Y1430" s="17" t="s">
        <v>410</v>
      </c>
      <c r="Z1430" s="16" t="str">
        <f t="shared" si="302"/>
        <v>Mediacom (Switzerland)</v>
      </c>
      <c r="AA1430" s="16" t="str">
        <f t="shared" si="303"/>
        <v>Mediacom (Switzerland) - CHE - Bayer AG</v>
      </c>
      <c r="AB1430" s="16" t="str">
        <f t="shared" si="304"/>
        <v>Xaxis Premium_XAXIS-XP-WB-D</v>
      </c>
      <c r="AC1430" s="16" t="str">
        <f>VLOOKUP($U1430,Sheet3!$A$1:$D$438,3,FALSE)</f>
        <v>25.04.2016</v>
      </c>
      <c r="AD1430" s="16" t="str">
        <f>VLOOKUP($U1430,Sheet3!$A$1:$D$438,4,FALSE)</f>
        <v>31.12.2016</v>
      </c>
      <c r="AE1430" s="20" t="str">
        <f t="shared" si="305"/>
        <v>Xaxis Premium_XAXIS-XP-WB-D_Juli 2016</v>
      </c>
      <c r="AF1430" s="20" t="s">
        <v>415</v>
      </c>
      <c r="AG1430" s="20" t="str">
        <f t="shared" si="306"/>
        <v>Xaxis Premium</v>
      </c>
      <c r="AH1430" s="20" t="s">
        <v>420</v>
      </c>
      <c r="AI1430" s="21">
        <f t="shared" si="311"/>
        <v>27.99917406566178</v>
      </c>
      <c r="AJ1430" s="21">
        <f t="shared" si="312"/>
        <v>813.6</v>
      </c>
      <c r="AK1430" s="22">
        <f t="shared" si="313"/>
        <v>29058</v>
      </c>
      <c r="AL1430" s="20" t="s">
        <v>705</v>
      </c>
      <c r="AM1430" s="20">
        <f>$AJ1430*VLOOKUP($AL1430,Sheet2!$C$1:$D$66,2,FALSE)</f>
        <v>406.8</v>
      </c>
    </row>
    <row r="1431" spans="1:39" x14ac:dyDescent="0.25">
      <c r="A1431" s="1">
        <v>42586</v>
      </c>
      <c r="B1431" s="2">
        <v>19281</v>
      </c>
      <c r="C1431" s="3">
        <v>0</v>
      </c>
      <c r="D1431" s="4">
        <v>5</v>
      </c>
      <c r="E1431" s="5" t="s">
        <v>69</v>
      </c>
      <c r="F1431" s="6">
        <v>92.9</v>
      </c>
      <c r="G1431" s="7" t="s">
        <v>22</v>
      </c>
      <c r="H1431" s="8" t="s">
        <v>23</v>
      </c>
      <c r="I1431" s="9">
        <v>15.444000000000001</v>
      </c>
      <c r="J1431" s="6">
        <v>0</v>
      </c>
      <c r="K1431" s="6">
        <v>34.6</v>
      </c>
      <c r="L1431" s="6">
        <v>432.45</v>
      </c>
      <c r="M1431" s="6">
        <v>467.05</v>
      </c>
      <c r="N1431" s="10" t="s">
        <v>58</v>
      </c>
      <c r="O1431" s="10" t="s">
        <v>161</v>
      </c>
      <c r="P1431" s="11" t="s">
        <v>32</v>
      </c>
      <c r="Q1431" s="11" t="s">
        <v>52</v>
      </c>
      <c r="R1431" s="1">
        <v>42370</v>
      </c>
      <c r="S1431" s="1">
        <v>42593</v>
      </c>
      <c r="T1431" s="12" t="s">
        <v>25</v>
      </c>
      <c r="U1431" s="13" t="s">
        <v>235</v>
      </c>
      <c r="V1431" s="13" t="s">
        <v>148</v>
      </c>
      <c r="W1431" t="s">
        <v>187</v>
      </c>
      <c r="X1431" s="16" t="str">
        <f t="shared" si="301"/>
        <v xml:space="preserve">Mediacom (Switzerland) - CHE - Bayer AG - 2016_Elevit_Look_alike_Audiences - </v>
      </c>
      <c r="Y1431" s="17" t="s">
        <v>410</v>
      </c>
      <c r="Z1431" s="16" t="str">
        <f t="shared" si="302"/>
        <v>Mediacom (Switzerland)</v>
      </c>
      <c r="AA1431" s="16" t="str">
        <f t="shared" si="303"/>
        <v>Mediacom (Switzerland) - CHE - Bayer AG</v>
      </c>
      <c r="AB1431" s="16" t="str">
        <f t="shared" si="304"/>
        <v>Xaxis Premium_XAXIS-XP-WB-F</v>
      </c>
      <c r="AC1431" s="16" t="str">
        <f>VLOOKUP($U1431,Sheet3!$A$1:$D$438,3,FALSE)</f>
        <v>25.04.2016</v>
      </c>
      <c r="AD1431" s="16" t="str">
        <f>VLOOKUP($U1431,Sheet3!$A$1:$D$438,4,FALSE)</f>
        <v>31.12.2016</v>
      </c>
      <c r="AE1431" s="20" t="str">
        <f t="shared" si="305"/>
        <v>Xaxis Premium_XAXIS-XP-WB-F_Juli 2016</v>
      </c>
      <c r="AF1431" s="20" t="s">
        <v>415</v>
      </c>
      <c r="AG1431" s="20" t="str">
        <f t="shared" si="306"/>
        <v>Xaxis Premium</v>
      </c>
      <c r="AH1431" s="20" t="s">
        <v>420</v>
      </c>
      <c r="AI1431" s="21">
        <f t="shared" si="311"/>
        <v>28.001165501165499</v>
      </c>
      <c r="AJ1431" s="21">
        <f t="shared" si="312"/>
        <v>432.45</v>
      </c>
      <c r="AK1431" s="22">
        <f t="shared" si="313"/>
        <v>15444</v>
      </c>
      <c r="AL1431" s="20" t="s">
        <v>705</v>
      </c>
      <c r="AM1431" s="20">
        <f>$AJ1431*VLOOKUP($AL1431,Sheet2!$C$1:$D$66,2,FALSE)</f>
        <v>216.22499999999999</v>
      </c>
    </row>
    <row r="1432" spans="1:39" x14ac:dyDescent="0.25">
      <c r="A1432" s="1">
        <v>42586</v>
      </c>
      <c r="B1432" s="2">
        <v>19283</v>
      </c>
      <c r="C1432" s="3">
        <v>0</v>
      </c>
      <c r="D1432" s="4">
        <v>3</v>
      </c>
      <c r="E1432" s="5" t="s">
        <v>53</v>
      </c>
      <c r="F1432" s="6">
        <v>851.35</v>
      </c>
      <c r="G1432" s="7" t="s">
        <v>22</v>
      </c>
      <c r="H1432" s="8" t="s">
        <v>23</v>
      </c>
      <c r="I1432" s="9">
        <v>133.72300000000001</v>
      </c>
      <c r="J1432" s="6">
        <v>0</v>
      </c>
      <c r="K1432" s="6">
        <v>203.25</v>
      </c>
      <c r="L1432" s="6">
        <v>2540.75</v>
      </c>
      <c r="M1432" s="6">
        <v>2744</v>
      </c>
      <c r="N1432" s="10" t="s">
        <v>150</v>
      </c>
      <c r="O1432" s="10" t="s">
        <v>161</v>
      </c>
      <c r="P1432" s="11" t="s">
        <v>32</v>
      </c>
      <c r="Q1432" s="11" t="s">
        <v>52</v>
      </c>
      <c r="R1432" s="1">
        <v>42370</v>
      </c>
      <c r="S1432" s="1">
        <v>42593</v>
      </c>
      <c r="T1432" s="12" t="s">
        <v>25</v>
      </c>
      <c r="U1432" s="13" t="s">
        <v>256</v>
      </c>
      <c r="V1432" s="13" t="s">
        <v>148</v>
      </c>
      <c r="W1432" t="s">
        <v>192</v>
      </c>
      <c r="X1432" s="16" t="str">
        <f t="shared" si="301"/>
        <v xml:space="preserve">Mediacom (Switzerland) - CHE - DORMA + KABA INT - 2016_Digital_Merger_16 - </v>
      </c>
      <c r="Y1432" s="17" t="s">
        <v>410</v>
      </c>
      <c r="Z1432" s="16" t="str">
        <f t="shared" si="302"/>
        <v>Mediacom (Switzerland)</v>
      </c>
      <c r="AA1432" s="16" t="str">
        <f t="shared" si="303"/>
        <v>Mediacom (Switzerland) - CHE - DORMA + KABA INT</v>
      </c>
      <c r="AB1432" s="16" t="str">
        <f t="shared" si="304"/>
        <v>Xaxis Premium_XAXIS-XP-HP-D</v>
      </c>
      <c r="AC1432" s="16" t="str">
        <f>VLOOKUP($U1432,Sheet3!$A$1:$D$438,3,FALSE)</f>
        <v>01.07.2016</v>
      </c>
      <c r="AD1432" s="16" t="str">
        <f>VLOOKUP($U1432,Sheet3!$A$1:$D$438,4,FALSE)</f>
        <v>30.09.2016</v>
      </c>
      <c r="AE1432" s="20" t="str">
        <f t="shared" si="305"/>
        <v>Xaxis Premium_XAXIS-XP-HP-D_Juli 2016</v>
      </c>
      <c r="AF1432" s="20" t="s">
        <v>415</v>
      </c>
      <c r="AG1432" s="20" t="str">
        <f t="shared" si="306"/>
        <v>Xaxis Premium</v>
      </c>
      <c r="AH1432" s="20" t="s">
        <v>420</v>
      </c>
      <c r="AI1432" s="21">
        <f t="shared" si="311"/>
        <v>19.000097215886573</v>
      </c>
      <c r="AJ1432" s="21">
        <f t="shared" si="312"/>
        <v>2540.75</v>
      </c>
      <c r="AK1432" s="22">
        <f t="shared" si="313"/>
        <v>133723</v>
      </c>
      <c r="AL1432" s="20" t="s">
        <v>706</v>
      </c>
      <c r="AM1432" s="20">
        <f>$AJ1432*VLOOKUP($AL1432,Sheet2!$C$1:$D$66,2,FALSE)</f>
        <v>1372.0050000000001</v>
      </c>
    </row>
    <row r="1433" spans="1:39" x14ac:dyDescent="0.25">
      <c r="A1433" s="1">
        <v>42586</v>
      </c>
      <c r="B1433" s="2">
        <v>19283</v>
      </c>
      <c r="C1433" s="3">
        <v>0</v>
      </c>
      <c r="D1433" s="4">
        <v>4</v>
      </c>
      <c r="E1433" s="5" t="s">
        <v>59</v>
      </c>
      <c r="F1433" s="6">
        <v>393.41</v>
      </c>
      <c r="G1433" s="7" t="s">
        <v>22</v>
      </c>
      <c r="H1433" s="8" t="s">
        <v>23</v>
      </c>
      <c r="I1433" s="9">
        <v>68.021000000000001</v>
      </c>
      <c r="J1433" s="6">
        <v>0</v>
      </c>
      <c r="K1433" s="6">
        <v>103.4</v>
      </c>
      <c r="L1433" s="6">
        <v>1292.4000000000001</v>
      </c>
      <c r="M1433" s="6">
        <v>1395.8</v>
      </c>
      <c r="N1433" s="10" t="s">
        <v>150</v>
      </c>
      <c r="O1433" s="10" t="s">
        <v>161</v>
      </c>
      <c r="P1433" s="11" t="s">
        <v>32</v>
      </c>
      <c r="Q1433" s="11" t="s">
        <v>52</v>
      </c>
      <c r="R1433" s="1">
        <v>42370</v>
      </c>
      <c r="S1433" s="1">
        <v>42593</v>
      </c>
      <c r="T1433" s="12" t="s">
        <v>25</v>
      </c>
      <c r="U1433" s="13" t="s">
        <v>256</v>
      </c>
      <c r="V1433" s="13" t="s">
        <v>148</v>
      </c>
      <c r="W1433" t="s">
        <v>192</v>
      </c>
      <c r="X1433" s="16" t="str">
        <f t="shared" si="301"/>
        <v xml:space="preserve">Mediacom (Switzerland) - CHE - DORMA + KABA INT - 2016_Digital_Merger_16 - </v>
      </c>
      <c r="Y1433" s="17" t="s">
        <v>410</v>
      </c>
      <c r="Z1433" s="16" t="str">
        <f t="shared" si="302"/>
        <v>Mediacom (Switzerland)</v>
      </c>
      <c r="AA1433" s="16" t="str">
        <f t="shared" si="303"/>
        <v>Mediacom (Switzerland) - CHE - DORMA + KABA INT</v>
      </c>
      <c r="AB1433" s="16" t="str">
        <f t="shared" si="304"/>
        <v>Xaxis Premium_XAXIS-XP-HP-F</v>
      </c>
      <c r="AC1433" s="16" t="str">
        <f>VLOOKUP($U1433,Sheet3!$A$1:$D$438,3,FALSE)</f>
        <v>01.07.2016</v>
      </c>
      <c r="AD1433" s="16" t="str">
        <f>VLOOKUP($U1433,Sheet3!$A$1:$D$438,4,FALSE)</f>
        <v>30.09.2016</v>
      </c>
      <c r="AE1433" s="20" t="str">
        <f t="shared" si="305"/>
        <v>Xaxis Premium_XAXIS-XP-HP-F_Juli 2016</v>
      </c>
      <c r="AF1433" s="20" t="s">
        <v>415</v>
      </c>
      <c r="AG1433" s="20" t="str">
        <f t="shared" si="306"/>
        <v>Xaxis Premium</v>
      </c>
      <c r="AH1433" s="20" t="s">
        <v>420</v>
      </c>
      <c r="AI1433" s="21">
        <f t="shared" si="311"/>
        <v>19.000014701342234</v>
      </c>
      <c r="AJ1433" s="21">
        <f t="shared" si="312"/>
        <v>1292.4000000000001</v>
      </c>
      <c r="AK1433" s="22">
        <f t="shared" si="313"/>
        <v>68021</v>
      </c>
      <c r="AL1433" s="20" t="s">
        <v>706</v>
      </c>
      <c r="AM1433" s="20">
        <f>$AJ1433*VLOOKUP($AL1433,Sheet2!$C$1:$D$66,2,FALSE)</f>
        <v>697.89600000000007</v>
      </c>
    </row>
    <row r="1434" spans="1:39" x14ac:dyDescent="0.25">
      <c r="A1434" s="1">
        <v>42586</v>
      </c>
      <c r="B1434" s="2">
        <v>19283</v>
      </c>
      <c r="C1434" s="3">
        <v>0</v>
      </c>
      <c r="D1434" s="4">
        <v>5</v>
      </c>
      <c r="E1434" s="5" t="s">
        <v>61</v>
      </c>
      <c r="F1434" s="6">
        <v>1571.99</v>
      </c>
      <c r="G1434" s="7" t="s">
        <v>22</v>
      </c>
      <c r="H1434" s="8" t="s">
        <v>23</v>
      </c>
      <c r="I1434" s="9">
        <v>344.44799999999998</v>
      </c>
      <c r="J1434" s="6">
        <v>0</v>
      </c>
      <c r="K1434" s="6">
        <v>220.45</v>
      </c>
      <c r="L1434" s="6">
        <v>2755.6</v>
      </c>
      <c r="M1434" s="6">
        <v>2976.05</v>
      </c>
      <c r="N1434" s="10" t="s">
        <v>150</v>
      </c>
      <c r="O1434" s="10" t="s">
        <v>161</v>
      </c>
      <c r="P1434" s="11" t="s">
        <v>32</v>
      </c>
      <c r="Q1434" s="11" t="s">
        <v>52</v>
      </c>
      <c r="R1434" s="1">
        <v>42370</v>
      </c>
      <c r="S1434" s="1">
        <v>42593</v>
      </c>
      <c r="T1434" s="12" t="s">
        <v>25</v>
      </c>
      <c r="U1434" s="13" t="s">
        <v>256</v>
      </c>
      <c r="V1434" s="13" t="s">
        <v>148</v>
      </c>
      <c r="W1434" t="s">
        <v>192</v>
      </c>
      <c r="X1434" s="16" t="str">
        <f t="shared" si="301"/>
        <v xml:space="preserve">Mediacom (Switzerland) - CHE - DORMA + KABA INT - 2016_Digital_Merger_16 - </v>
      </c>
      <c r="Y1434" s="17" t="s">
        <v>410</v>
      </c>
      <c r="Z1434" s="16" t="str">
        <f t="shared" si="302"/>
        <v>Mediacom (Switzerland)</v>
      </c>
      <c r="AA1434" s="16" t="str">
        <f t="shared" si="303"/>
        <v>Mediacom (Switzerland) - CHE - DORMA + KABA INT</v>
      </c>
      <c r="AB1434" s="16" t="str">
        <f t="shared" si="304"/>
        <v>Xaxis Premium_XAXIS-XP-UAP-D</v>
      </c>
      <c r="AC1434" s="16" t="str">
        <f>VLOOKUP($U1434,Sheet3!$A$1:$D$438,3,FALSE)</f>
        <v>01.07.2016</v>
      </c>
      <c r="AD1434" s="16" t="str">
        <f>VLOOKUP($U1434,Sheet3!$A$1:$D$438,4,FALSE)</f>
        <v>30.09.2016</v>
      </c>
      <c r="AE1434" s="20" t="str">
        <f t="shared" si="305"/>
        <v>Xaxis Premium_XAXIS-XP-UAP-D_Juli 2016</v>
      </c>
      <c r="AF1434" s="20" t="s">
        <v>415</v>
      </c>
      <c r="AG1434" s="20" t="str">
        <f t="shared" si="306"/>
        <v>Xaxis Premium</v>
      </c>
      <c r="AH1434" s="20" t="s">
        <v>420</v>
      </c>
      <c r="AI1434" s="21">
        <f t="shared" si="311"/>
        <v>8.0000464511334073</v>
      </c>
      <c r="AJ1434" s="21">
        <f t="shared" si="312"/>
        <v>2755.6</v>
      </c>
      <c r="AK1434" s="22">
        <f t="shared" si="313"/>
        <v>344448</v>
      </c>
      <c r="AL1434" s="20" t="s">
        <v>710</v>
      </c>
      <c r="AM1434" s="20">
        <f>$AJ1434*VLOOKUP($AL1434,Sheet2!$C$1:$D$66,2,FALSE)</f>
        <v>909.34799999999996</v>
      </c>
    </row>
    <row r="1435" spans="1:39" x14ac:dyDescent="0.25">
      <c r="A1435" s="1">
        <v>42586</v>
      </c>
      <c r="B1435" s="2">
        <v>19283</v>
      </c>
      <c r="C1435" s="3">
        <v>0</v>
      </c>
      <c r="D1435" s="4">
        <v>7</v>
      </c>
      <c r="E1435" s="5" t="s">
        <v>61</v>
      </c>
      <c r="F1435" s="6">
        <v>1114.93</v>
      </c>
      <c r="G1435" s="7" t="s">
        <v>22</v>
      </c>
      <c r="H1435" s="8" t="s">
        <v>23</v>
      </c>
      <c r="I1435" s="9">
        <v>244.29900000000001</v>
      </c>
      <c r="J1435" s="6">
        <v>0</v>
      </c>
      <c r="K1435" s="6">
        <v>156.35</v>
      </c>
      <c r="L1435" s="6">
        <v>1954.4</v>
      </c>
      <c r="M1435" s="6">
        <v>2110.75</v>
      </c>
      <c r="N1435" s="10" t="s">
        <v>150</v>
      </c>
      <c r="O1435" s="10" t="s">
        <v>161</v>
      </c>
      <c r="P1435" s="11" t="s">
        <v>32</v>
      </c>
      <c r="Q1435" s="11" t="s">
        <v>52</v>
      </c>
      <c r="R1435" s="1">
        <v>42370</v>
      </c>
      <c r="S1435" s="1">
        <v>42593</v>
      </c>
      <c r="T1435" s="12" t="s">
        <v>25</v>
      </c>
      <c r="U1435" s="13" t="s">
        <v>256</v>
      </c>
      <c r="V1435" s="13" t="s">
        <v>148</v>
      </c>
      <c r="W1435" t="s">
        <v>192</v>
      </c>
      <c r="X1435" s="16" t="str">
        <f t="shared" si="301"/>
        <v xml:space="preserve">Mediacom (Switzerland) - CHE - DORMA + KABA INT - 2016_Digital_Merger_16 - </v>
      </c>
      <c r="Y1435" s="17" t="s">
        <v>410</v>
      </c>
      <c r="Z1435" s="16" t="str">
        <f t="shared" si="302"/>
        <v>Mediacom (Switzerland)</v>
      </c>
      <c r="AA1435" s="16" t="str">
        <f t="shared" si="303"/>
        <v>Mediacom (Switzerland) - CHE - DORMA + KABA INT</v>
      </c>
      <c r="AB1435" s="16" t="str">
        <f t="shared" si="304"/>
        <v>Xaxis Premium_XAXIS-XP-UAP-D</v>
      </c>
      <c r="AC1435" s="16" t="str">
        <f>VLOOKUP($U1435,Sheet3!$A$1:$D$438,3,FALSE)</f>
        <v>01.07.2016</v>
      </c>
      <c r="AD1435" s="16" t="str">
        <f>VLOOKUP($U1435,Sheet3!$A$1:$D$438,4,FALSE)</f>
        <v>30.09.2016</v>
      </c>
      <c r="AE1435" s="20" t="str">
        <f t="shared" si="305"/>
        <v>Xaxis Premium_XAXIS-XP-UAP-D_Juli 2016</v>
      </c>
      <c r="AF1435" s="20" t="s">
        <v>415</v>
      </c>
      <c r="AG1435" s="20" t="str">
        <f t="shared" si="306"/>
        <v>Xaxis Premium</v>
      </c>
      <c r="AH1435" s="20" t="s">
        <v>420</v>
      </c>
      <c r="AI1435" s="21">
        <f t="shared" si="311"/>
        <v>8.0000327467570482</v>
      </c>
      <c r="AJ1435" s="21">
        <f t="shared" si="312"/>
        <v>1954.4</v>
      </c>
      <c r="AK1435" s="22">
        <f t="shared" si="313"/>
        <v>244299</v>
      </c>
      <c r="AL1435" s="20" t="s">
        <v>710</v>
      </c>
      <c r="AM1435" s="20">
        <f>$AJ1435*VLOOKUP($AL1435,Sheet2!$C$1:$D$66,2,FALSE)</f>
        <v>644.95200000000011</v>
      </c>
    </row>
    <row r="1436" spans="1:39" x14ac:dyDescent="0.25">
      <c r="A1436" s="1">
        <v>42586</v>
      </c>
      <c r="B1436" s="2">
        <v>19283</v>
      </c>
      <c r="C1436" s="3">
        <v>0</v>
      </c>
      <c r="D1436" s="4">
        <v>6</v>
      </c>
      <c r="E1436" s="5" t="s">
        <v>63</v>
      </c>
      <c r="F1436" s="6">
        <v>816.98</v>
      </c>
      <c r="G1436" s="7" t="s">
        <v>22</v>
      </c>
      <c r="H1436" s="8" t="s">
        <v>23</v>
      </c>
      <c r="I1436" s="9">
        <v>177.76</v>
      </c>
      <c r="J1436" s="6">
        <v>0</v>
      </c>
      <c r="K1436" s="6">
        <v>113.75</v>
      </c>
      <c r="L1436" s="6">
        <v>1422.1</v>
      </c>
      <c r="M1436" s="6">
        <v>1535.85</v>
      </c>
      <c r="N1436" s="10" t="s">
        <v>150</v>
      </c>
      <c r="O1436" s="10" t="s">
        <v>161</v>
      </c>
      <c r="P1436" s="11" t="s">
        <v>32</v>
      </c>
      <c r="Q1436" s="11" t="s">
        <v>52</v>
      </c>
      <c r="R1436" s="1">
        <v>42370</v>
      </c>
      <c r="S1436" s="1">
        <v>42593</v>
      </c>
      <c r="T1436" s="12" t="s">
        <v>25</v>
      </c>
      <c r="U1436" s="13" t="s">
        <v>256</v>
      </c>
      <c r="V1436" s="13" t="s">
        <v>148</v>
      </c>
      <c r="W1436" t="s">
        <v>192</v>
      </c>
      <c r="X1436" s="16" t="str">
        <f t="shared" si="301"/>
        <v xml:space="preserve">Mediacom (Switzerland) - CHE - DORMA + KABA INT - 2016_Digital_Merger_16 - </v>
      </c>
      <c r="Y1436" s="17" t="s">
        <v>410</v>
      </c>
      <c r="Z1436" s="16" t="str">
        <f t="shared" si="302"/>
        <v>Mediacom (Switzerland)</v>
      </c>
      <c r="AA1436" s="16" t="str">
        <f t="shared" si="303"/>
        <v>Mediacom (Switzerland) - CHE - DORMA + KABA INT</v>
      </c>
      <c r="AB1436" s="16" t="str">
        <f t="shared" si="304"/>
        <v>Xaxis Premium_XAXIS-XP-UAP-F</v>
      </c>
      <c r="AC1436" s="16" t="str">
        <f>VLOOKUP($U1436,Sheet3!$A$1:$D$438,3,FALSE)</f>
        <v>01.07.2016</v>
      </c>
      <c r="AD1436" s="16" t="str">
        <f>VLOOKUP($U1436,Sheet3!$A$1:$D$438,4,FALSE)</f>
        <v>30.09.2016</v>
      </c>
      <c r="AE1436" s="20" t="str">
        <f t="shared" si="305"/>
        <v>Xaxis Premium_XAXIS-XP-UAP-F_Juli 2016</v>
      </c>
      <c r="AF1436" s="20" t="s">
        <v>415</v>
      </c>
      <c r="AG1436" s="20" t="str">
        <f t="shared" si="306"/>
        <v>Xaxis Premium</v>
      </c>
      <c r="AH1436" s="20" t="s">
        <v>420</v>
      </c>
      <c r="AI1436" s="21">
        <f t="shared" si="311"/>
        <v>8.0001125112511247</v>
      </c>
      <c r="AJ1436" s="21">
        <f t="shared" si="312"/>
        <v>1422.1</v>
      </c>
      <c r="AK1436" s="22">
        <f t="shared" si="313"/>
        <v>177760</v>
      </c>
      <c r="AL1436" s="20" t="s">
        <v>710</v>
      </c>
      <c r="AM1436" s="20">
        <f>$AJ1436*VLOOKUP($AL1436,Sheet2!$C$1:$D$66,2,FALSE)</f>
        <v>469.29300000000001</v>
      </c>
    </row>
    <row r="1437" spans="1:39" x14ac:dyDescent="0.25">
      <c r="A1437" s="1">
        <v>42586</v>
      </c>
      <c r="B1437" s="2">
        <v>19283</v>
      </c>
      <c r="C1437" s="3">
        <v>0</v>
      </c>
      <c r="D1437" s="4">
        <v>8</v>
      </c>
      <c r="E1437" s="5" t="s">
        <v>63</v>
      </c>
      <c r="F1437" s="6">
        <v>649.47</v>
      </c>
      <c r="G1437" s="7" t="s">
        <v>22</v>
      </c>
      <c r="H1437" s="8" t="s">
        <v>23</v>
      </c>
      <c r="I1437" s="9">
        <v>141.31200000000001</v>
      </c>
      <c r="J1437" s="6">
        <v>0</v>
      </c>
      <c r="K1437" s="6">
        <v>90.45</v>
      </c>
      <c r="L1437" s="6">
        <v>1130.5</v>
      </c>
      <c r="M1437" s="6">
        <v>1220.95</v>
      </c>
      <c r="N1437" s="10" t="s">
        <v>150</v>
      </c>
      <c r="O1437" s="10" t="s">
        <v>161</v>
      </c>
      <c r="P1437" s="11" t="s">
        <v>32</v>
      </c>
      <c r="Q1437" s="11" t="s">
        <v>52</v>
      </c>
      <c r="R1437" s="1">
        <v>42370</v>
      </c>
      <c r="S1437" s="1">
        <v>42593</v>
      </c>
      <c r="T1437" s="12" t="s">
        <v>25</v>
      </c>
      <c r="U1437" s="13" t="s">
        <v>256</v>
      </c>
      <c r="V1437" s="13" t="s">
        <v>148</v>
      </c>
      <c r="W1437" t="s">
        <v>192</v>
      </c>
      <c r="X1437" s="16" t="str">
        <f t="shared" si="301"/>
        <v xml:space="preserve">Mediacom (Switzerland) - CHE - DORMA + KABA INT - 2016_Digital_Merger_16 - </v>
      </c>
      <c r="Y1437" s="17" t="s">
        <v>410</v>
      </c>
      <c r="Z1437" s="16" t="str">
        <f t="shared" si="302"/>
        <v>Mediacom (Switzerland)</v>
      </c>
      <c r="AA1437" s="16" t="str">
        <f t="shared" si="303"/>
        <v>Mediacom (Switzerland) - CHE - DORMA + KABA INT</v>
      </c>
      <c r="AB1437" s="16" t="str">
        <f t="shared" si="304"/>
        <v>Xaxis Premium_XAXIS-XP-UAP-F</v>
      </c>
      <c r="AC1437" s="16" t="str">
        <f>VLOOKUP($U1437,Sheet3!$A$1:$D$438,3,FALSE)</f>
        <v>01.07.2016</v>
      </c>
      <c r="AD1437" s="16" t="str">
        <f>VLOOKUP($U1437,Sheet3!$A$1:$D$438,4,FALSE)</f>
        <v>30.09.2016</v>
      </c>
      <c r="AE1437" s="20" t="str">
        <f t="shared" si="305"/>
        <v>Xaxis Premium_XAXIS-XP-UAP-F_Juli 2016</v>
      </c>
      <c r="AF1437" s="20" t="s">
        <v>415</v>
      </c>
      <c r="AG1437" s="20" t="str">
        <f t="shared" si="306"/>
        <v>Xaxis Premium</v>
      </c>
      <c r="AH1437" s="20" t="s">
        <v>420</v>
      </c>
      <c r="AI1437" s="21">
        <f t="shared" si="311"/>
        <v>8.00002830615942</v>
      </c>
      <c r="AJ1437" s="21">
        <f t="shared" si="312"/>
        <v>1130.5</v>
      </c>
      <c r="AK1437" s="22">
        <f t="shared" si="313"/>
        <v>141312</v>
      </c>
      <c r="AL1437" s="20" t="s">
        <v>710</v>
      </c>
      <c r="AM1437" s="20">
        <f>$AJ1437*VLOOKUP($AL1437,Sheet2!$C$1:$D$66,2,FALSE)</f>
        <v>373.065</v>
      </c>
    </row>
    <row r="1438" spans="1:39" x14ac:dyDescent="0.25">
      <c r="A1438" s="1">
        <v>42586</v>
      </c>
      <c r="B1438" s="2">
        <v>19283</v>
      </c>
      <c r="C1438" s="3">
        <v>0</v>
      </c>
      <c r="D1438" s="4">
        <v>1</v>
      </c>
      <c r="E1438" s="5" t="s">
        <v>65</v>
      </c>
      <c r="F1438" s="6">
        <v>773.69</v>
      </c>
      <c r="G1438" s="7" t="s">
        <v>22</v>
      </c>
      <c r="H1438" s="8" t="s">
        <v>23</v>
      </c>
      <c r="I1438" s="9">
        <v>104.38200000000001</v>
      </c>
      <c r="J1438" s="6">
        <v>0</v>
      </c>
      <c r="K1438" s="6">
        <v>200.4</v>
      </c>
      <c r="L1438" s="6">
        <v>2505.15</v>
      </c>
      <c r="M1438" s="6">
        <v>2705.55</v>
      </c>
      <c r="N1438" s="10" t="s">
        <v>150</v>
      </c>
      <c r="O1438" s="10" t="s">
        <v>161</v>
      </c>
      <c r="P1438" s="11" t="s">
        <v>32</v>
      </c>
      <c r="Q1438" s="11" t="s">
        <v>52</v>
      </c>
      <c r="R1438" s="1">
        <v>42370</v>
      </c>
      <c r="S1438" s="1">
        <v>42593</v>
      </c>
      <c r="T1438" s="12" t="s">
        <v>25</v>
      </c>
      <c r="U1438" s="13" t="s">
        <v>256</v>
      </c>
      <c r="V1438" s="13" t="s">
        <v>148</v>
      </c>
      <c r="W1438" t="s">
        <v>192</v>
      </c>
      <c r="X1438" s="16" t="str">
        <f t="shared" si="301"/>
        <v xml:space="preserve">Mediacom (Switzerland) - CHE - DORMA + KABA INT - 2016_Digital_Merger_16 - </v>
      </c>
      <c r="Y1438" s="17" t="s">
        <v>410</v>
      </c>
      <c r="Z1438" s="16" t="str">
        <f t="shared" si="302"/>
        <v>Mediacom (Switzerland)</v>
      </c>
      <c r="AA1438" s="16" t="str">
        <f t="shared" si="303"/>
        <v>Mediacom (Switzerland) - CHE - DORMA + KABA INT</v>
      </c>
      <c r="AB1438" s="16" t="str">
        <f t="shared" si="304"/>
        <v>Xaxis Premium_XAXIS-XP-WB-D</v>
      </c>
      <c r="AC1438" s="16" t="str">
        <f>VLOOKUP($U1438,Sheet3!$A$1:$D$438,3,FALSE)</f>
        <v>01.07.2016</v>
      </c>
      <c r="AD1438" s="16" t="str">
        <f>VLOOKUP($U1438,Sheet3!$A$1:$D$438,4,FALSE)</f>
        <v>30.09.2016</v>
      </c>
      <c r="AE1438" s="20" t="str">
        <f t="shared" si="305"/>
        <v>Xaxis Premium_XAXIS-XP-WB-D_Juli 2016</v>
      </c>
      <c r="AF1438" s="20" t="s">
        <v>415</v>
      </c>
      <c r="AG1438" s="20" t="str">
        <f t="shared" si="306"/>
        <v>Xaxis Premium</v>
      </c>
      <c r="AH1438" s="20" t="s">
        <v>420</v>
      </c>
      <c r="AI1438" s="21">
        <f t="shared" si="311"/>
        <v>23.999827556475257</v>
      </c>
      <c r="AJ1438" s="21">
        <f t="shared" si="312"/>
        <v>2505.15</v>
      </c>
      <c r="AK1438" s="22">
        <f t="shared" si="313"/>
        <v>104382</v>
      </c>
      <c r="AL1438" s="20" t="s">
        <v>705</v>
      </c>
      <c r="AM1438" s="20">
        <f>$AJ1438*VLOOKUP($AL1438,Sheet2!$C$1:$D$66,2,FALSE)</f>
        <v>1252.575</v>
      </c>
    </row>
    <row r="1439" spans="1:39" x14ac:dyDescent="0.25">
      <c r="A1439" s="1">
        <v>42586</v>
      </c>
      <c r="B1439" s="2">
        <v>19283</v>
      </c>
      <c r="C1439" s="3">
        <v>0</v>
      </c>
      <c r="D1439" s="4">
        <v>2</v>
      </c>
      <c r="E1439" s="5" t="s">
        <v>69</v>
      </c>
      <c r="F1439" s="6">
        <v>358.58</v>
      </c>
      <c r="G1439" s="7" t="s">
        <v>22</v>
      </c>
      <c r="H1439" s="8" t="s">
        <v>23</v>
      </c>
      <c r="I1439" s="9">
        <v>59.613999999999997</v>
      </c>
      <c r="J1439" s="6">
        <v>0</v>
      </c>
      <c r="K1439" s="6">
        <v>114.45</v>
      </c>
      <c r="L1439" s="6">
        <v>1430.75</v>
      </c>
      <c r="M1439" s="6">
        <v>1545.2</v>
      </c>
      <c r="N1439" s="10" t="s">
        <v>150</v>
      </c>
      <c r="O1439" s="10" t="s">
        <v>161</v>
      </c>
      <c r="P1439" s="11" t="s">
        <v>32</v>
      </c>
      <c r="Q1439" s="11" t="s">
        <v>52</v>
      </c>
      <c r="R1439" s="1">
        <v>42370</v>
      </c>
      <c r="S1439" s="1">
        <v>42593</v>
      </c>
      <c r="T1439" s="12" t="s">
        <v>25</v>
      </c>
      <c r="U1439" s="13" t="s">
        <v>256</v>
      </c>
      <c r="V1439" s="13" t="s">
        <v>148</v>
      </c>
      <c r="W1439" t="s">
        <v>192</v>
      </c>
      <c r="X1439" s="16" t="str">
        <f t="shared" si="301"/>
        <v xml:space="preserve">Mediacom (Switzerland) - CHE - DORMA + KABA INT - 2016_Digital_Merger_16 - </v>
      </c>
      <c r="Y1439" s="17" t="s">
        <v>410</v>
      </c>
      <c r="Z1439" s="16" t="str">
        <f t="shared" si="302"/>
        <v>Mediacom (Switzerland)</v>
      </c>
      <c r="AA1439" s="16" t="str">
        <f t="shared" si="303"/>
        <v>Mediacom (Switzerland) - CHE - DORMA + KABA INT</v>
      </c>
      <c r="AB1439" s="16" t="str">
        <f t="shared" si="304"/>
        <v>Xaxis Premium_XAXIS-XP-WB-F</v>
      </c>
      <c r="AC1439" s="16" t="str">
        <f>VLOOKUP($U1439,Sheet3!$A$1:$D$438,3,FALSE)</f>
        <v>01.07.2016</v>
      </c>
      <c r="AD1439" s="16" t="str">
        <f>VLOOKUP($U1439,Sheet3!$A$1:$D$438,4,FALSE)</f>
        <v>30.09.2016</v>
      </c>
      <c r="AE1439" s="20" t="str">
        <f t="shared" si="305"/>
        <v>Xaxis Premium_XAXIS-XP-WB-F_Juli 2016</v>
      </c>
      <c r="AF1439" s="20" t="s">
        <v>415</v>
      </c>
      <c r="AG1439" s="20" t="str">
        <f t="shared" si="306"/>
        <v>Xaxis Premium</v>
      </c>
      <c r="AH1439" s="20" t="s">
        <v>420</v>
      </c>
      <c r="AI1439" s="21">
        <f t="shared" si="311"/>
        <v>24.000234844164122</v>
      </c>
      <c r="AJ1439" s="21">
        <f t="shared" si="312"/>
        <v>1430.75</v>
      </c>
      <c r="AK1439" s="22">
        <f t="shared" si="313"/>
        <v>59614</v>
      </c>
      <c r="AL1439" s="20" t="s">
        <v>705</v>
      </c>
      <c r="AM1439" s="20">
        <f>$AJ1439*VLOOKUP($AL1439,Sheet2!$C$1:$D$66,2,FALSE)</f>
        <v>715.375</v>
      </c>
    </row>
    <row r="1440" spans="1:39" x14ac:dyDescent="0.25">
      <c r="A1440" s="1">
        <v>42586</v>
      </c>
      <c r="B1440" s="2">
        <v>19284</v>
      </c>
      <c r="C1440" s="3">
        <v>0</v>
      </c>
      <c r="D1440" s="4">
        <v>1</v>
      </c>
      <c r="E1440" s="5" t="s">
        <v>72</v>
      </c>
      <c r="F1440" s="6">
        <v>46.84</v>
      </c>
      <c r="G1440" s="7" t="s">
        <v>22</v>
      </c>
      <c r="H1440" s="8" t="s">
        <v>23</v>
      </c>
      <c r="I1440" s="9">
        <v>2.7709999999999999</v>
      </c>
      <c r="J1440" s="6">
        <v>0</v>
      </c>
      <c r="K1440" s="6">
        <v>8.1999999999999993</v>
      </c>
      <c r="L1440" s="6">
        <v>102.55</v>
      </c>
      <c r="M1440" s="6">
        <v>110.75</v>
      </c>
      <c r="N1440" s="10" t="s">
        <v>74</v>
      </c>
      <c r="O1440" s="10" t="s">
        <v>161</v>
      </c>
      <c r="P1440" s="11" t="s">
        <v>32</v>
      </c>
      <c r="Q1440" s="11" t="s">
        <v>73</v>
      </c>
      <c r="R1440" s="1">
        <v>42370</v>
      </c>
      <c r="S1440" s="1">
        <v>42593</v>
      </c>
      <c r="T1440" s="12" t="s">
        <v>25</v>
      </c>
      <c r="U1440" s="13" t="s">
        <v>271</v>
      </c>
      <c r="V1440" s="13" t="s">
        <v>148</v>
      </c>
      <c r="W1440" t="s">
        <v>193</v>
      </c>
      <c r="X1440" s="16" t="str">
        <f t="shared" si="301"/>
        <v xml:space="preserve">Mediacom (Switzerland) - CHE - Emmi - 2016_Energy_Milk_High_Protein - </v>
      </c>
      <c r="Y1440" s="17" t="s">
        <v>410</v>
      </c>
      <c r="Z1440" s="16" t="str">
        <f t="shared" si="302"/>
        <v>Mediacom (Switzerland)</v>
      </c>
      <c r="AA1440" s="16" t="str">
        <f t="shared" si="303"/>
        <v>Mediacom (Switzerland) - CHE - Emmi</v>
      </c>
      <c r="AB1440" s="16" t="str">
        <f t="shared" si="304"/>
        <v>Xaxis TV_XAXIS-XT-ROLLS-D</v>
      </c>
      <c r="AC1440" s="16" t="str">
        <f>VLOOKUP($U1440,Sheet3!$A$1:$D$438,3,FALSE)</f>
        <v>14.03.2016</v>
      </c>
      <c r="AD1440" s="16" t="str">
        <f>VLOOKUP($U1440,Sheet3!$A$1:$D$438,4,FALSE)</f>
        <v>03.07.2016</v>
      </c>
      <c r="AE1440" s="20" t="str">
        <f t="shared" si="305"/>
        <v>Xaxis TV_XAXIS-XT-ROLLS-D_Juli 2016</v>
      </c>
      <c r="AF1440" s="20" t="s">
        <v>816</v>
      </c>
      <c r="AG1440" s="20" t="str">
        <f t="shared" si="306"/>
        <v>Xaxis TV</v>
      </c>
      <c r="AH1440" s="20" t="s">
        <v>420</v>
      </c>
      <c r="AI1440" s="21">
        <f t="shared" si="311"/>
        <v>37.00830025261638</v>
      </c>
      <c r="AJ1440" s="21">
        <f t="shared" si="312"/>
        <v>102.55</v>
      </c>
      <c r="AK1440" s="22">
        <f t="shared" si="313"/>
        <v>2771</v>
      </c>
      <c r="AL1440" s="20" t="s">
        <v>704</v>
      </c>
      <c r="AM1440" s="20">
        <f>$AJ1440*VLOOKUP($AL1440,Sheet2!$C$1:$D$66,2,FALSE)</f>
        <v>56.402500000000003</v>
      </c>
    </row>
    <row r="1441" spans="1:39" x14ac:dyDescent="0.25">
      <c r="A1441" s="1">
        <v>42586</v>
      </c>
      <c r="B1441" s="2">
        <v>19285</v>
      </c>
      <c r="C1441" s="3">
        <v>0</v>
      </c>
      <c r="D1441" s="4">
        <v>4</v>
      </c>
      <c r="E1441" s="5" t="s">
        <v>72</v>
      </c>
      <c r="F1441" s="6">
        <v>1668.34</v>
      </c>
      <c r="G1441" s="7" t="s">
        <v>22</v>
      </c>
      <c r="H1441" s="8" t="s">
        <v>23</v>
      </c>
      <c r="I1441" s="9">
        <v>98.688999999999993</v>
      </c>
      <c r="J1441" s="6">
        <v>0</v>
      </c>
      <c r="K1441" s="6">
        <v>228.95</v>
      </c>
      <c r="L1441" s="6">
        <v>2862</v>
      </c>
      <c r="M1441" s="6">
        <v>3090.95</v>
      </c>
      <c r="N1441" s="10" t="s">
        <v>74</v>
      </c>
      <c r="O1441" s="10" t="s">
        <v>161</v>
      </c>
      <c r="P1441" s="11" t="s">
        <v>32</v>
      </c>
      <c r="Q1441" s="11" t="s">
        <v>73</v>
      </c>
      <c r="R1441" s="1">
        <v>42370</v>
      </c>
      <c r="S1441" s="1">
        <v>42593</v>
      </c>
      <c r="T1441" s="12" t="s">
        <v>25</v>
      </c>
      <c r="U1441" s="13" t="s">
        <v>274</v>
      </c>
      <c r="V1441" s="13" t="s">
        <v>148</v>
      </c>
      <c r="W1441" t="s">
        <v>193</v>
      </c>
      <c r="X1441" s="16" t="str">
        <f t="shared" si="301"/>
        <v xml:space="preserve">Mediacom (Switzerland) - CHE - Emmi - 2016_ECL_Make_it_a_Yay_Day - </v>
      </c>
      <c r="Y1441" s="17" t="s">
        <v>410</v>
      </c>
      <c r="Z1441" s="16" t="str">
        <f t="shared" si="302"/>
        <v>Mediacom (Switzerland)</v>
      </c>
      <c r="AA1441" s="16" t="str">
        <f t="shared" si="303"/>
        <v>Mediacom (Switzerland) - CHE - Emmi</v>
      </c>
      <c r="AB1441" s="16" t="str">
        <f t="shared" si="304"/>
        <v>Xaxis TV_XAXIS-XT-ROLLS-D</v>
      </c>
      <c r="AC1441" s="16" t="str">
        <f>VLOOKUP($U1441,Sheet3!$A$1:$D$438,3,FALSE)</f>
        <v>18.04.2016</v>
      </c>
      <c r="AD1441" s="16" t="str">
        <f>VLOOKUP($U1441,Sheet3!$A$1:$D$438,4,FALSE)</f>
        <v>18.09.2016</v>
      </c>
      <c r="AE1441" s="20" t="str">
        <f t="shared" si="305"/>
        <v>Xaxis TV_XAXIS-XT-ROLLS-D_Juli 2016</v>
      </c>
      <c r="AF1441" s="20" t="s">
        <v>816</v>
      </c>
      <c r="AG1441" s="20" t="str">
        <f t="shared" si="306"/>
        <v>Xaxis TV</v>
      </c>
      <c r="AH1441" s="20" t="s">
        <v>420</v>
      </c>
      <c r="AI1441" s="21">
        <f t="shared" si="311"/>
        <v>29.000192523989501</v>
      </c>
      <c r="AJ1441" s="21">
        <f t="shared" si="312"/>
        <v>2862</v>
      </c>
      <c r="AK1441" s="22">
        <f t="shared" si="313"/>
        <v>98689</v>
      </c>
      <c r="AL1441" s="20" t="s">
        <v>704</v>
      </c>
      <c r="AM1441" s="20">
        <f>$AJ1441*VLOOKUP($AL1441,Sheet2!$C$1:$D$66,2,FALSE)</f>
        <v>1574.1000000000001</v>
      </c>
    </row>
    <row r="1442" spans="1:39" x14ac:dyDescent="0.25">
      <c r="A1442" s="1">
        <v>42586</v>
      </c>
      <c r="B1442" s="2">
        <v>19285</v>
      </c>
      <c r="C1442" s="3">
        <v>0</v>
      </c>
      <c r="D1442" s="4">
        <v>7</v>
      </c>
      <c r="E1442" s="5" t="s">
        <v>72</v>
      </c>
      <c r="F1442" s="6">
        <v>812.91</v>
      </c>
      <c r="G1442" s="7" t="s">
        <v>22</v>
      </c>
      <c r="H1442" s="8" t="s">
        <v>23</v>
      </c>
      <c r="I1442" s="9">
        <v>48.087000000000003</v>
      </c>
      <c r="J1442" s="6">
        <v>0</v>
      </c>
      <c r="K1442" s="6">
        <v>111.55</v>
      </c>
      <c r="L1442" s="6">
        <v>1394.5</v>
      </c>
      <c r="M1442" s="6">
        <v>1506.05</v>
      </c>
      <c r="N1442" s="10" t="s">
        <v>74</v>
      </c>
      <c r="O1442" s="10" t="s">
        <v>161</v>
      </c>
      <c r="P1442" s="11" t="s">
        <v>32</v>
      </c>
      <c r="Q1442" s="11" t="s">
        <v>73</v>
      </c>
      <c r="R1442" s="1">
        <v>42370</v>
      </c>
      <c r="S1442" s="1">
        <v>42593</v>
      </c>
      <c r="T1442" s="12" t="s">
        <v>25</v>
      </c>
      <c r="U1442" s="13" t="s">
        <v>274</v>
      </c>
      <c r="V1442" s="13" t="s">
        <v>148</v>
      </c>
      <c r="W1442" t="s">
        <v>193</v>
      </c>
      <c r="X1442" s="16" t="str">
        <f t="shared" si="301"/>
        <v xml:space="preserve">Mediacom (Switzerland) - CHE - Emmi - 2016_ECL_Make_it_a_Yay_Day - </v>
      </c>
      <c r="Y1442" s="17" t="s">
        <v>410</v>
      </c>
      <c r="Z1442" s="16" t="str">
        <f t="shared" si="302"/>
        <v>Mediacom (Switzerland)</v>
      </c>
      <c r="AA1442" s="16" t="str">
        <f t="shared" si="303"/>
        <v>Mediacom (Switzerland) - CHE - Emmi</v>
      </c>
      <c r="AB1442" s="16" t="str">
        <f t="shared" si="304"/>
        <v>Xaxis TV_XAXIS-XT-ROLLS-D</v>
      </c>
      <c r="AC1442" s="16" t="str">
        <f>VLOOKUP($U1442,Sheet3!$A$1:$D$438,3,FALSE)</f>
        <v>18.04.2016</v>
      </c>
      <c r="AD1442" s="16" t="str">
        <f>VLOOKUP($U1442,Sheet3!$A$1:$D$438,4,FALSE)</f>
        <v>18.09.2016</v>
      </c>
      <c r="AE1442" s="20" t="str">
        <f t="shared" si="305"/>
        <v>Xaxis TV_XAXIS-XT-ROLLS-D_Juli 2016</v>
      </c>
      <c r="AF1442" s="20" t="s">
        <v>816</v>
      </c>
      <c r="AG1442" s="20" t="str">
        <f t="shared" si="306"/>
        <v>Xaxis TV</v>
      </c>
      <c r="AH1442" s="20" t="s">
        <v>420</v>
      </c>
      <c r="AI1442" s="21">
        <f t="shared" si="311"/>
        <v>28.999521700251627</v>
      </c>
      <c r="AJ1442" s="21">
        <f t="shared" si="312"/>
        <v>1394.5</v>
      </c>
      <c r="AK1442" s="22">
        <f t="shared" si="313"/>
        <v>48087</v>
      </c>
      <c r="AL1442" s="20" t="s">
        <v>704</v>
      </c>
      <c r="AM1442" s="20">
        <f>$AJ1442*VLOOKUP($AL1442,Sheet2!$C$1:$D$66,2,FALSE)</f>
        <v>766.97500000000002</v>
      </c>
    </row>
    <row r="1443" spans="1:39" x14ac:dyDescent="0.25">
      <c r="A1443" s="1">
        <v>42586</v>
      </c>
      <c r="B1443" s="2">
        <v>19285</v>
      </c>
      <c r="C1443" s="3">
        <v>0</v>
      </c>
      <c r="D1443" s="4">
        <v>5</v>
      </c>
      <c r="E1443" s="5" t="s">
        <v>76</v>
      </c>
      <c r="F1443" s="6">
        <v>420.87</v>
      </c>
      <c r="G1443" s="7" t="s">
        <v>22</v>
      </c>
      <c r="H1443" s="8" t="s">
        <v>23</v>
      </c>
      <c r="I1443" s="9">
        <v>26.015999999999998</v>
      </c>
      <c r="J1443" s="6">
        <v>0</v>
      </c>
      <c r="K1443" s="6">
        <v>60.35</v>
      </c>
      <c r="L1443" s="6">
        <v>754.45</v>
      </c>
      <c r="M1443" s="6">
        <v>814.8</v>
      </c>
      <c r="N1443" s="10" t="s">
        <v>74</v>
      </c>
      <c r="O1443" s="10" t="s">
        <v>161</v>
      </c>
      <c r="P1443" s="11" t="s">
        <v>32</v>
      </c>
      <c r="Q1443" s="11" t="s">
        <v>73</v>
      </c>
      <c r="R1443" s="1">
        <v>42370</v>
      </c>
      <c r="S1443" s="1">
        <v>42593</v>
      </c>
      <c r="T1443" s="12" t="s">
        <v>25</v>
      </c>
      <c r="U1443" s="13" t="s">
        <v>274</v>
      </c>
      <c r="V1443" s="13" t="s">
        <v>148</v>
      </c>
      <c r="W1443" t="s">
        <v>193</v>
      </c>
      <c r="X1443" s="16" t="str">
        <f t="shared" si="301"/>
        <v xml:space="preserve">Mediacom (Switzerland) - CHE - Emmi - 2016_ECL_Make_it_a_Yay_Day - </v>
      </c>
      <c r="Y1443" s="17" t="s">
        <v>410</v>
      </c>
      <c r="Z1443" s="16" t="str">
        <f t="shared" si="302"/>
        <v>Mediacom (Switzerland)</v>
      </c>
      <c r="AA1443" s="16" t="str">
        <f t="shared" si="303"/>
        <v>Mediacom (Switzerland) - CHE - Emmi</v>
      </c>
      <c r="AB1443" s="16" t="str">
        <f t="shared" si="304"/>
        <v>Xaxis TV_XAXIS-XT-ROLLS-F</v>
      </c>
      <c r="AC1443" s="16" t="str">
        <f>VLOOKUP($U1443,Sheet3!$A$1:$D$438,3,FALSE)</f>
        <v>18.04.2016</v>
      </c>
      <c r="AD1443" s="16" t="str">
        <f>VLOOKUP($U1443,Sheet3!$A$1:$D$438,4,FALSE)</f>
        <v>18.09.2016</v>
      </c>
      <c r="AE1443" s="20" t="str">
        <f t="shared" si="305"/>
        <v>Xaxis TV_XAXIS-XT-ROLLS-F_Juli 2016</v>
      </c>
      <c r="AF1443" s="20" t="s">
        <v>816</v>
      </c>
      <c r="AG1443" s="20" t="str">
        <f t="shared" si="306"/>
        <v>Xaxis TV</v>
      </c>
      <c r="AH1443" s="20" t="s">
        <v>420</v>
      </c>
      <c r="AI1443" s="21">
        <f t="shared" si="311"/>
        <v>28.999461869618695</v>
      </c>
      <c r="AJ1443" s="21">
        <f t="shared" si="312"/>
        <v>754.45</v>
      </c>
      <c r="AK1443" s="22">
        <f t="shared" si="313"/>
        <v>26016</v>
      </c>
      <c r="AL1443" s="20" t="s">
        <v>704</v>
      </c>
      <c r="AM1443" s="20">
        <f>$AJ1443*VLOOKUP($AL1443,Sheet2!$C$1:$D$66,2,FALSE)</f>
        <v>414.94750000000005</v>
      </c>
    </row>
    <row r="1444" spans="1:39" x14ac:dyDescent="0.25">
      <c r="A1444" s="1">
        <v>42586</v>
      </c>
      <c r="B1444" s="2">
        <v>19285</v>
      </c>
      <c r="C1444" s="3">
        <v>0</v>
      </c>
      <c r="D1444" s="4">
        <v>8</v>
      </c>
      <c r="E1444" s="5" t="s">
        <v>76</v>
      </c>
      <c r="F1444" s="6">
        <v>281.5</v>
      </c>
      <c r="G1444" s="7" t="s">
        <v>22</v>
      </c>
      <c r="H1444" s="8" t="s">
        <v>23</v>
      </c>
      <c r="I1444" s="9">
        <v>17.401</v>
      </c>
      <c r="J1444" s="6">
        <v>0</v>
      </c>
      <c r="K1444" s="6">
        <v>40.35</v>
      </c>
      <c r="L1444" s="6">
        <v>504.65</v>
      </c>
      <c r="M1444" s="6">
        <v>545</v>
      </c>
      <c r="N1444" s="10" t="s">
        <v>74</v>
      </c>
      <c r="O1444" s="10" t="s">
        <v>161</v>
      </c>
      <c r="P1444" s="11" t="s">
        <v>32</v>
      </c>
      <c r="Q1444" s="11" t="s">
        <v>73</v>
      </c>
      <c r="R1444" s="1">
        <v>42370</v>
      </c>
      <c r="S1444" s="1">
        <v>42593</v>
      </c>
      <c r="T1444" s="12" t="s">
        <v>25</v>
      </c>
      <c r="U1444" s="13" t="s">
        <v>274</v>
      </c>
      <c r="V1444" s="13" t="s">
        <v>148</v>
      </c>
      <c r="W1444" t="s">
        <v>193</v>
      </c>
      <c r="X1444" s="16" t="str">
        <f t="shared" si="301"/>
        <v xml:space="preserve">Mediacom (Switzerland) - CHE - Emmi - 2016_ECL_Make_it_a_Yay_Day - </v>
      </c>
      <c r="Y1444" s="17" t="s">
        <v>410</v>
      </c>
      <c r="Z1444" s="16" t="str">
        <f t="shared" si="302"/>
        <v>Mediacom (Switzerland)</v>
      </c>
      <c r="AA1444" s="16" t="str">
        <f t="shared" si="303"/>
        <v>Mediacom (Switzerland) - CHE - Emmi</v>
      </c>
      <c r="AB1444" s="16" t="str">
        <f t="shared" si="304"/>
        <v>Xaxis TV_XAXIS-XT-ROLLS-F</v>
      </c>
      <c r="AC1444" s="16" t="str">
        <f>VLOOKUP($U1444,Sheet3!$A$1:$D$438,3,FALSE)</f>
        <v>18.04.2016</v>
      </c>
      <c r="AD1444" s="16" t="str">
        <f>VLOOKUP($U1444,Sheet3!$A$1:$D$438,4,FALSE)</f>
        <v>18.09.2016</v>
      </c>
      <c r="AE1444" s="20" t="str">
        <f t="shared" si="305"/>
        <v>Xaxis TV_XAXIS-XT-ROLLS-F_Juli 2016</v>
      </c>
      <c r="AF1444" s="20" t="s">
        <v>816</v>
      </c>
      <c r="AG1444" s="20" t="str">
        <f t="shared" si="306"/>
        <v>Xaxis TV</v>
      </c>
      <c r="AH1444" s="20" t="s">
        <v>420</v>
      </c>
      <c r="AI1444" s="21">
        <f t="shared" si="311"/>
        <v>29.00120682719384</v>
      </c>
      <c r="AJ1444" s="21">
        <f t="shared" si="312"/>
        <v>504.65</v>
      </c>
      <c r="AK1444" s="22">
        <f t="shared" si="313"/>
        <v>17401</v>
      </c>
      <c r="AL1444" s="20" t="s">
        <v>704</v>
      </c>
      <c r="AM1444" s="20">
        <f>$AJ1444*VLOOKUP($AL1444,Sheet2!$C$1:$D$66,2,FALSE)</f>
        <v>277.5575</v>
      </c>
    </row>
    <row r="1445" spans="1:39" x14ac:dyDescent="0.25">
      <c r="A1445" s="1">
        <v>42586</v>
      </c>
      <c r="B1445" s="2">
        <v>19285</v>
      </c>
      <c r="C1445" s="3">
        <v>0</v>
      </c>
      <c r="D1445" s="4">
        <v>6</v>
      </c>
      <c r="E1445" s="5" t="s">
        <v>77</v>
      </c>
      <c r="F1445" s="6">
        <v>80.900000000000006</v>
      </c>
      <c r="G1445" s="7" t="s">
        <v>22</v>
      </c>
      <c r="H1445" s="8" t="s">
        <v>23</v>
      </c>
      <c r="I1445" s="9">
        <v>4.9560000000000004</v>
      </c>
      <c r="J1445" s="6">
        <v>0</v>
      </c>
      <c r="K1445" s="6">
        <v>11.5</v>
      </c>
      <c r="L1445" s="6">
        <v>143.69999999999999</v>
      </c>
      <c r="M1445" s="6">
        <v>155.19999999999999</v>
      </c>
      <c r="N1445" s="10" t="s">
        <v>74</v>
      </c>
      <c r="O1445" s="10" t="s">
        <v>161</v>
      </c>
      <c r="P1445" s="11" t="s">
        <v>32</v>
      </c>
      <c r="Q1445" s="11" t="s">
        <v>73</v>
      </c>
      <c r="R1445" s="1">
        <v>42370</v>
      </c>
      <c r="S1445" s="1">
        <v>42593</v>
      </c>
      <c r="T1445" s="12" t="s">
        <v>25</v>
      </c>
      <c r="U1445" s="13" t="s">
        <v>274</v>
      </c>
      <c r="V1445" s="13" t="s">
        <v>148</v>
      </c>
      <c r="W1445" t="s">
        <v>193</v>
      </c>
      <c r="X1445" s="16" t="str">
        <f t="shared" si="301"/>
        <v xml:space="preserve">Mediacom (Switzerland) - CHE - Emmi - 2016_ECL_Make_it_a_Yay_Day - </v>
      </c>
      <c r="Y1445" s="17" t="s">
        <v>410</v>
      </c>
      <c r="Z1445" s="16" t="str">
        <f t="shared" si="302"/>
        <v>Mediacom (Switzerland)</v>
      </c>
      <c r="AA1445" s="16" t="str">
        <f t="shared" si="303"/>
        <v>Mediacom (Switzerland) - CHE - Emmi</v>
      </c>
      <c r="AB1445" s="16" t="str">
        <f t="shared" si="304"/>
        <v>Xaxis TV_XAXIS-XT-ROLLS-I</v>
      </c>
      <c r="AC1445" s="16" t="str">
        <f>VLOOKUP($U1445,Sheet3!$A$1:$D$438,3,FALSE)</f>
        <v>18.04.2016</v>
      </c>
      <c r="AD1445" s="16" t="str">
        <f>VLOOKUP($U1445,Sheet3!$A$1:$D$438,4,FALSE)</f>
        <v>18.09.2016</v>
      </c>
      <c r="AE1445" s="20" t="str">
        <f t="shared" si="305"/>
        <v>Xaxis TV_XAXIS-XT-ROLLS-I_Juli 2016</v>
      </c>
      <c r="AF1445" s="20" t="s">
        <v>816</v>
      </c>
      <c r="AG1445" s="20" t="str">
        <f t="shared" si="306"/>
        <v>Xaxis TV</v>
      </c>
      <c r="AH1445" s="20" t="s">
        <v>420</v>
      </c>
      <c r="AI1445" s="21">
        <f t="shared" si="311"/>
        <v>28.995157384987891</v>
      </c>
      <c r="AJ1445" s="21">
        <f t="shared" si="312"/>
        <v>143.69999999999999</v>
      </c>
      <c r="AK1445" s="22">
        <f t="shared" si="313"/>
        <v>4956</v>
      </c>
      <c r="AL1445" s="20" t="s">
        <v>704</v>
      </c>
      <c r="AM1445" s="20">
        <f>$AJ1445*VLOOKUP($AL1445,Sheet2!$C$1:$D$66,2,FALSE)</f>
        <v>79.034999999999997</v>
      </c>
    </row>
    <row r="1446" spans="1:39" x14ac:dyDescent="0.25">
      <c r="A1446" s="1">
        <v>42586</v>
      </c>
      <c r="B1446" s="2">
        <v>19285</v>
      </c>
      <c r="C1446" s="3">
        <v>0</v>
      </c>
      <c r="D1446" s="4">
        <v>9</v>
      </c>
      <c r="E1446" s="5" t="s">
        <v>77</v>
      </c>
      <c r="F1446" s="6">
        <v>61.49</v>
      </c>
      <c r="G1446" s="7" t="s">
        <v>22</v>
      </c>
      <c r="H1446" s="8" t="s">
        <v>23</v>
      </c>
      <c r="I1446" s="9">
        <v>3.7669999999999999</v>
      </c>
      <c r="J1446" s="6">
        <v>0</v>
      </c>
      <c r="K1446" s="6">
        <v>8.75</v>
      </c>
      <c r="L1446" s="6">
        <v>109.25</v>
      </c>
      <c r="M1446" s="6">
        <v>118</v>
      </c>
      <c r="N1446" s="10" t="s">
        <v>74</v>
      </c>
      <c r="O1446" s="10" t="s">
        <v>161</v>
      </c>
      <c r="P1446" s="11" t="s">
        <v>32</v>
      </c>
      <c r="Q1446" s="11" t="s">
        <v>73</v>
      </c>
      <c r="R1446" s="1">
        <v>42370</v>
      </c>
      <c r="S1446" s="1">
        <v>42593</v>
      </c>
      <c r="T1446" s="12" t="s">
        <v>25</v>
      </c>
      <c r="U1446" s="13" t="s">
        <v>274</v>
      </c>
      <c r="V1446" s="13" t="s">
        <v>148</v>
      </c>
      <c r="W1446" t="s">
        <v>193</v>
      </c>
      <c r="X1446" s="16" t="str">
        <f t="shared" si="301"/>
        <v xml:space="preserve">Mediacom (Switzerland) - CHE - Emmi - 2016_ECL_Make_it_a_Yay_Day - </v>
      </c>
      <c r="Y1446" s="17" t="s">
        <v>410</v>
      </c>
      <c r="Z1446" s="16" t="str">
        <f t="shared" si="302"/>
        <v>Mediacom (Switzerland)</v>
      </c>
      <c r="AA1446" s="16" t="str">
        <f t="shared" si="303"/>
        <v>Mediacom (Switzerland) - CHE - Emmi</v>
      </c>
      <c r="AB1446" s="16" t="str">
        <f t="shared" si="304"/>
        <v>Xaxis TV_XAXIS-XT-ROLLS-I</v>
      </c>
      <c r="AC1446" s="16" t="str">
        <f>VLOOKUP($U1446,Sheet3!$A$1:$D$438,3,FALSE)</f>
        <v>18.04.2016</v>
      </c>
      <c r="AD1446" s="16" t="str">
        <f>VLOOKUP($U1446,Sheet3!$A$1:$D$438,4,FALSE)</f>
        <v>18.09.2016</v>
      </c>
      <c r="AE1446" s="20" t="str">
        <f t="shared" si="305"/>
        <v>Xaxis TV_XAXIS-XT-ROLLS-I_Juli 2016</v>
      </c>
      <c r="AF1446" s="20" t="s">
        <v>816</v>
      </c>
      <c r="AG1446" s="20" t="str">
        <f t="shared" si="306"/>
        <v>Xaxis TV</v>
      </c>
      <c r="AH1446" s="20" t="s">
        <v>420</v>
      </c>
      <c r="AI1446" s="21">
        <f t="shared" si="311"/>
        <v>29.001858242633393</v>
      </c>
      <c r="AJ1446" s="21">
        <f t="shared" si="312"/>
        <v>109.25</v>
      </c>
      <c r="AK1446" s="22">
        <f t="shared" si="313"/>
        <v>3767</v>
      </c>
      <c r="AL1446" s="20" t="s">
        <v>704</v>
      </c>
      <c r="AM1446" s="20">
        <f>$AJ1446*VLOOKUP($AL1446,Sheet2!$C$1:$D$66,2,FALSE)</f>
        <v>60.087500000000006</v>
      </c>
    </row>
    <row r="1447" spans="1:39" x14ac:dyDescent="0.25">
      <c r="A1447" s="1">
        <v>42586</v>
      </c>
      <c r="B1447" s="2">
        <v>19286</v>
      </c>
      <c r="C1447" s="3">
        <v>0</v>
      </c>
      <c r="D1447" s="4">
        <v>1</v>
      </c>
      <c r="E1447" s="5" t="s">
        <v>72</v>
      </c>
      <c r="F1447" s="6">
        <v>2886.36</v>
      </c>
      <c r="G1447" s="7" t="s">
        <v>22</v>
      </c>
      <c r="H1447" s="8" t="s">
        <v>23</v>
      </c>
      <c r="I1447" s="9">
        <v>170.74</v>
      </c>
      <c r="J1447" s="6">
        <v>0</v>
      </c>
      <c r="K1447" s="6">
        <v>396.1</v>
      </c>
      <c r="L1447" s="6">
        <v>4951.45</v>
      </c>
      <c r="M1447" s="6">
        <v>5347.55</v>
      </c>
      <c r="N1447" s="10" t="s">
        <v>74</v>
      </c>
      <c r="O1447" s="10" t="s">
        <v>161</v>
      </c>
      <c r="P1447" s="11" t="s">
        <v>32</v>
      </c>
      <c r="Q1447" s="11" t="s">
        <v>73</v>
      </c>
      <c r="R1447" s="1">
        <v>42370</v>
      </c>
      <c r="S1447" s="1">
        <v>42593</v>
      </c>
      <c r="T1447" s="12" t="s">
        <v>25</v>
      </c>
      <c r="U1447" s="13" t="s">
        <v>278</v>
      </c>
      <c r="V1447" s="13" t="s">
        <v>148</v>
      </c>
      <c r="W1447" t="s">
        <v>193</v>
      </c>
      <c r="X1447" s="16" t="str">
        <f t="shared" si="301"/>
        <v xml:space="preserve">Mediacom (Switzerland) - CHE - Emmi - 2016_YoQua_Range_Online_Video_KW_25-28 - </v>
      </c>
      <c r="Y1447" s="17" t="s">
        <v>410</v>
      </c>
      <c r="Z1447" s="16" t="str">
        <f t="shared" si="302"/>
        <v>Mediacom (Switzerland)</v>
      </c>
      <c r="AA1447" s="16" t="str">
        <f t="shared" si="303"/>
        <v>Mediacom (Switzerland) - CHE - Emmi</v>
      </c>
      <c r="AB1447" s="16" t="str">
        <f t="shared" si="304"/>
        <v>Xaxis TV_XAXIS-XT-ROLLS-D</v>
      </c>
      <c r="AC1447" s="16" t="str">
        <f>VLOOKUP($U1447,Sheet3!$A$1:$D$438,3,FALSE)</f>
        <v>20.06.2016</v>
      </c>
      <c r="AD1447" s="16" t="str">
        <f>VLOOKUP($U1447,Sheet3!$A$1:$D$438,4,FALSE)</f>
        <v>17.07.2016</v>
      </c>
      <c r="AE1447" s="20" t="str">
        <f t="shared" si="305"/>
        <v>Xaxis TV_XAXIS-XT-ROLLS-D_Juli 2016</v>
      </c>
      <c r="AF1447" s="20" t="s">
        <v>816</v>
      </c>
      <c r="AG1447" s="20" t="str">
        <f t="shared" si="306"/>
        <v>Xaxis TV</v>
      </c>
      <c r="AH1447" s="20" t="s">
        <v>420</v>
      </c>
      <c r="AI1447" s="21">
        <f t="shared" si="311"/>
        <v>28.99994143141619</v>
      </c>
      <c r="AJ1447" s="21">
        <f t="shared" si="312"/>
        <v>4951.45</v>
      </c>
      <c r="AK1447" s="22">
        <f t="shared" si="313"/>
        <v>170740</v>
      </c>
      <c r="AL1447" s="20" t="s">
        <v>704</v>
      </c>
      <c r="AM1447" s="20">
        <f>$AJ1447*VLOOKUP($AL1447,Sheet2!$C$1:$D$66,2,FALSE)</f>
        <v>2723.2975000000001</v>
      </c>
    </row>
    <row r="1448" spans="1:39" x14ac:dyDescent="0.25">
      <c r="A1448" s="1">
        <v>42586</v>
      </c>
      <c r="B1448" s="2">
        <v>19286</v>
      </c>
      <c r="C1448" s="3">
        <v>0</v>
      </c>
      <c r="D1448" s="4">
        <v>2</v>
      </c>
      <c r="E1448" s="5" t="s">
        <v>76</v>
      </c>
      <c r="F1448" s="6">
        <v>1046.6600000000001</v>
      </c>
      <c r="G1448" s="7" t="s">
        <v>22</v>
      </c>
      <c r="H1448" s="8" t="s">
        <v>23</v>
      </c>
      <c r="I1448" s="9">
        <v>64.698999999999998</v>
      </c>
      <c r="J1448" s="6">
        <v>0</v>
      </c>
      <c r="K1448" s="6">
        <v>150.1</v>
      </c>
      <c r="L1448" s="6">
        <v>1876.25</v>
      </c>
      <c r="M1448" s="6">
        <v>2026.35</v>
      </c>
      <c r="N1448" s="10" t="s">
        <v>74</v>
      </c>
      <c r="O1448" s="10" t="s">
        <v>161</v>
      </c>
      <c r="P1448" s="11" t="s">
        <v>32</v>
      </c>
      <c r="Q1448" s="11" t="s">
        <v>73</v>
      </c>
      <c r="R1448" s="1">
        <v>42370</v>
      </c>
      <c r="S1448" s="1">
        <v>42593</v>
      </c>
      <c r="T1448" s="12" t="s">
        <v>25</v>
      </c>
      <c r="U1448" s="13" t="s">
        <v>278</v>
      </c>
      <c r="V1448" s="13" t="s">
        <v>148</v>
      </c>
      <c r="W1448" t="s">
        <v>193</v>
      </c>
      <c r="X1448" s="16" t="str">
        <f t="shared" si="301"/>
        <v xml:space="preserve">Mediacom (Switzerland) - CHE - Emmi - 2016_YoQua_Range_Online_Video_KW_25-28 - </v>
      </c>
      <c r="Y1448" s="17" t="s">
        <v>410</v>
      </c>
      <c r="Z1448" s="16" t="str">
        <f t="shared" si="302"/>
        <v>Mediacom (Switzerland)</v>
      </c>
      <c r="AA1448" s="16" t="str">
        <f t="shared" si="303"/>
        <v>Mediacom (Switzerland) - CHE - Emmi</v>
      </c>
      <c r="AB1448" s="16" t="str">
        <f t="shared" si="304"/>
        <v>Xaxis TV_XAXIS-XT-ROLLS-F</v>
      </c>
      <c r="AC1448" s="16" t="str">
        <f>VLOOKUP($U1448,Sheet3!$A$1:$D$438,3,FALSE)</f>
        <v>20.06.2016</v>
      </c>
      <c r="AD1448" s="16" t="str">
        <f>VLOOKUP($U1448,Sheet3!$A$1:$D$438,4,FALSE)</f>
        <v>17.07.2016</v>
      </c>
      <c r="AE1448" s="20" t="str">
        <f t="shared" si="305"/>
        <v>Xaxis TV_XAXIS-XT-ROLLS-F_Juli 2016</v>
      </c>
      <c r="AF1448" s="20" t="s">
        <v>816</v>
      </c>
      <c r="AG1448" s="20" t="str">
        <f t="shared" si="306"/>
        <v>Xaxis TV</v>
      </c>
      <c r="AH1448" s="20" t="s">
        <v>420</v>
      </c>
      <c r="AI1448" s="21">
        <f t="shared" si="311"/>
        <v>28.999675420021948</v>
      </c>
      <c r="AJ1448" s="21">
        <f t="shared" si="312"/>
        <v>1876.25</v>
      </c>
      <c r="AK1448" s="22">
        <f t="shared" si="313"/>
        <v>64699</v>
      </c>
      <c r="AL1448" s="20" t="s">
        <v>704</v>
      </c>
      <c r="AM1448" s="20">
        <f>$AJ1448*VLOOKUP($AL1448,Sheet2!$C$1:$D$66,2,FALSE)</f>
        <v>1031.9375</v>
      </c>
    </row>
    <row r="1449" spans="1:39" x14ac:dyDescent="0.25">
      <c r="A1449" s="1">
        <v>42586</v>
      </c>
      <c r="B1449" s="2">
        <v>19286</v>
      </c>
      <c r="C1449" s="3">
        <v>0</v>
      </c>
      <c r="D1449" s="4">
        <v>3</v>
      </c>
      <c r="E1449" s="5" t="s">
        <v>77</v>
      </c>
      <c r="F1449" s="6">
        <v>184.63</v>
      </c>
      <c r="G1449" s="7" t="s">
        <v>22</v>
      </c>
      <c r="H1449" s="8" t="s">
        <v>23</v>
      </c>
      <c r="I1449" s="9">
        <v>11.31</v>
      </c>
      <c r="J1449" s="6">
        <v>0</v>
      </c>
      <c r="K1449" s="6">
        <v>26.25</v>
      </c>
      <c r="L1449" s="6">
        <v>328</v>
      </c>
      <c r="M1449" s="6">
        <v>354.25</v>
      </c>
      <c r="N1449" s="10" t="s">
        <v>74</v>
      </c>
      <c r="O1449" s="10" t="s">
        <v>161</v>
      </c>
      <c r="P1449" s="11" t="s">
        <v>32</v>
      </c>
      <c r="Q1449" s="11" t="s">
        <v>73</v>
      </c>
      <c r="R1449" s="1">
        <v>42370</v>
      </c>
      <c r="S1449" s="1">
        <v>42593</v>
      </c>
      <c r="T1449" s="12" t="s">
        <v>25</v>
      </c>
      <c r="U1449" s="13" t="s">
        <v>278</v>
      </c>
      <c r="V1449" s="13" t="s">
        <v>148</v>
      </c>
      <c r="W1449" t="s">
        <v>193</v>
      </c>
      <c r="X1449" s="16" t="str">
        <f t="shared" si="301"/>
        <v xml:space="preserve">Mediacom (Switzerland) - CHE - Emmi - 2016_YoQua_Range_Online_Video_KW_25-28 - </v>
      </c>
      <c r="Y1449" s="17" t="s">
        <v>410</v>
      </c>
      <c r="Z1449" s="16" t="str">
        <f t="shared" si="302"/>
        <v>Mediacom (Switzerland)</v>
      </c>
      <c r="AA1449" s="16" t="str">
        <f t="shared" si="303"/>
        <v>Mediacom (Switzerland) - CHE - Emmi</v>
      </c>
      <c r="AB1449" s="16" t="str">
        <f t="shared" si="304"/>
        <v>Xaxis TV_XAXIS-XT-ROLLS-I</v>
      </c>
      <c r="AC1449" s="16" t="str">
        <f>VLOOKUP($U1449,Sheet3!$A$1:$D$438,3,FALSE)</f>
        <v>20.06.2016</v>
      </c>
      <c r="AD1449" s="16" t="str">
        <f>VLOOKUP($U1449,Sheet3!$A$1:$D$438,4,FALSE)</f>
        <v>17.07.2016</v>
      </c>
      <c r="AE1449" s="20" t="str">
        <f t="shared" si="305"/>
        <v>Xaxis TV_XAXIS-XT-ROLLS-I_Juli 2016</v>
      </c>
      <c r="AF1449" s="20" t="s">
        <v>816</v>
      </c>
      <c r="AG1449" s="20" t="str">
        <f t="shared" si="306"/>
        <v>Xaxis TV</v>
      </c>
      <c r="AH1449" s="20" t="s">
        <v>420</v>
      </c>
      <c r="AI1449" s="21">
        <f t="shared" si="311"/>
        <v>29.000884173297969</v>
      </c>
      <c r="AJ1449" s="21">
        <f t="shared" si="312"/>
        <v>328</v>
      </c>
      <c r="AK1449" s="22">
        <f t="shared" si="313"/>
        <v>11310</v>
      </c>
      <c r="AL1449" s="20" t="s">
        <v>704</v>
      </c>
      <c r="AM1449" s="20">
        <f>$AJ1449*VLOOKUP($AL1449,Sheet2!$C$1:$D$66,2,FALSE)</f>
        <v>180.4</v>
      </c>
    </row>
    <row r="1450" spans="1:39" x14ac:dyDescent="0.25">
      <c r="A1450" s="1">
        <v>42586</v>
      </c>
      <c r="B1450" s="2">
        <v>19287</v>
      </c>
      <c r="C1450" s="3">
        <v>0</v>
      </c>
      <c r="D1450" s="4">
        <v>4</v>
      </c>
      <c r="E1450" s="5" t="s">
        <v>35</v>
      </c>
      <c r="F1450" s="6">
        <v>888.99</v>
      </c>
      <c r="G1450" s="7" t="s">
        <v>22</v>
      </c>
      <c r="H1450" s="8" t="s">
        <v>23</v>
      </c>
      <c r="I1450" s="9">
        <v>70.403000000000006</v>
      </c>
      <c r="J1450" s="6">
        <v>0</v>
      </c>
      <c r="K1450" s="6">
        <v>197.15</v>
      </c>
      <c r="L1450" s="6">
        <v>2464.1</v>
      </c>
      <c r="M1450" s="6">
        <v>2661.25</v>
      </c>
      <c r="N1450" s="10" t="s">
        <v>74</v>
      </c>
      <c r="O1450" s="10" t="s">
        <v>161</v>
      </c>
      <c r="P1450" s="11" t="s">
        <v>32</v>
      </c>
      <c r="Q1450" s="11" t="s">
        <v>37</v>
      </c>
      <c r="R1450" s="1">
        <v>42370</v>
      </c>
      <c r="S1450" s="1">
        <v>42593</v>
      </c>
      <c r="T1450" s="12" t="s">
        <v>25</v>
      </c>
      <c r="U1450" s="13" t="s">
        <v>279</v>
      </c>
      <c r="V1450" s="13" t="s">
        <v>148</v>
      </c>
      <c r="W1450" t="s">
        <v>193</v>
      </c>
      <c r="X1450" s="16" t="str">
        <f t="shared" si="301"/>
        <v xml:space="preserve">Mediacom (Switzerland) - CHE - Emmi - 2016_Emmi_ECL_Dose_Brief - </v>
      </c>
      <c r="Y1450" s="17" t="s">
        <v>410</v>
      </c>
      <c r="Z1450" s="16" t="str">
        <f t="shared" si="302"/>
        <v>Mediacom (Switzerland)</v>
      </c>
      <c r="AA1450" s="16" t="str">
        <f t="shared" si="303"/>
        <v>Mediacom (Switzerland) - CHE - Emmi</v>
      </c>
      <c r="AB1450" s="16" t="str">
        <f t="shared" si="304"/>
        <v>Xaxis Mobile_XAXIS-XM-INST-D</v>
      </c>
      <c r="AC1450" s="16" t="str">
        <f>VLOOKUP($U1450,Sheet3!$A$1:$D$438,3,FALSE)</f>
        <v>04.07.2016</v>
      </c>
      <c r="AD1450" s="16" t="str">
        <f>VLOOKUP($U1450,Sheet3!$A$1:$D$438,4,FALSE)</f>
        <v>09.10.2016</v>
      </c>
      <c r="AE1450" s="20" t="str">
        <f t="shared" si="305"/>
        <v>Xaxis Mobile_XAXIS-XM-INST-D_Juli 2016</v>
      </c>
      <c r="AF1450" s="20" t="s">
        <v>416</v>
      </c>
      <c r="AG1450" s="20" t="str">
        <f t="shared" si="306"/>
        <v>Xaxis Mobile</v>
      </c>
      <c r="AH1450" s="20" t="s">
        <v>420</v>
      </c>
      <c r="AI1450" s="21">
        <f t="shared" si="311"/>
        <v>34.999928980299131</v>
      </c>
      <c r="AJ1450" s="21">
        <f t="shared" si="312"/>
        <v>2464.1</v>
      </c>
      <c r="AK1450" s="22">
        <f t="shared" si="313"/>
        <v>70403</v>
      </c>
      <c r="AL1450" s="20" t="s">
        <v>707</v>
      </c>
      <c r="AM1450" s="20">
        <f>$AJ1450*VLOOKUP($AL1450,Sheet2!$C$1:$D$66,2,FALSE)</f>
        <v>1084.204</v>
      </c>
    </row>
    <row r="1451" spans="1:39" x14ac:dyDescent="0.25">
      <c r="A1451" s="1">
        <v>42586</v>
      </c>
      <c r="B1451" s="2">
        <v>19287</v>
      </c>
      <c r="C1451" s="3">
        <v>0</v>
      </c>
      <c r="D1451" s="4">
        <v>5</v>
      </c>
      <c r="E1451" s="5" t="s">
        <v>39</v>
      </c>
      <c r="F1451" s="6">
        <v>265.64999999999998</v>
      </c>
      <c r="G1451" s="7" t="s">
        <v>22</v>
      </c>
      <c r="H1451" s="8" t="s">
        <v>23</v>
      </c>
      <c r="I1451" s="9">
        <v>20.835000000000001</v>
      </c>
      <c r="J1451" s="6">
        <v>0</v>
      </c>
      <c r="K1451" s="6">
        <v>58.35</v>
      </c>
      <c r="L1451" s="6">
        <v>729.25</v>
      </c>
      <c r="M1451" s="6">
        <v>787.6</v>
      </c>
      <c r="N1451" s="10" t="s">
        <v>74</v>
      </c>
      <c r="O1451" s="10" t="s">
        <v>161</v>
      </c>
      <c r="P1451" s="11" t="s">
        <v>32</v>
      </c>
      <c r="Q1451" s="11" t="s">
        <v>37</v>
      </c>
      <c r="R1451" s="1">
        <v>42370</v>
      </c>
      <c r="S1451" s="1">
        <v>42593</v>
      </c>
      <c r="T1451" s="12" t="s">
        <v>25</v>
      </c>
      <c r="U1451" s="13" t="s">
        <v>279</v>
      </c>
      <c r="V1451" s="13" t="s">
        <v>148</v>
      </c>
      <c r="W1451" t="s">
        <v>193</v>
      </c>
      <c r="X1451" s="16" t="str">
        <f t="shared" si="301"/>
        <v xml:space="preserve">Mediacom (Switzerland) - CHE - Emmi - 2016_Emmi_ECL_Dose_Brief - </v>
      </c>
      <c r="Y1451" s="17" t="s">
        <v>410</v>
      </c>
      <c r="Z1451" s="16" t="str">
        <f t="shared" si="302"/>
        <v>Mediacom (Switzerland)</v>
      </c>
      <c r="AA1451" s="16" t="str">
        <f t="shared" si="303"/>
        <v>Mediacom (Switzerland) - CHE - Emmi</v>
      </c>
      <c r="AB1451" s="16" t="str">
        <f t="shared" si="304"/>
        <v>Xaxis Mobile_XAXIS-XM-INST-F</v>
      </c>
      <c r="AC1451" s="16" t="str">
        <f>VLOOKUP($U1451,Sheet3!$A$1:$D$438,3,FALSE)</f>
        <v>04.07.2016</v>
      </c>
      <c r="AD1451" s="16" t="str">
        <f>VLOOKUP($U1451,Sheet3!$A$1:$D$438,4,FALSE)</f>
        <v>09.10.2016</v>
      </c>
      <c r="AE1451" s="20" t="str">
        <f t="shared" si="305"/>
        <v>Xaxis Mobile_XAXIS-XM-INST-F_Juli 2016</v>
      </c>
      <c r="AF1451" s="20" t="s">
        <v>416</v>
      </c>
      <c r="AG1451" s="20" t="str">
        <f t="shared" si="306"/>
        <v>Xaxis Mobile</v>
      </c>
      <c r="AH1451" s="20" t="s">
        <v>420</v>
      </c>
      <c r="AI1451" s="21">
        <f t="shared" si="311"/>
        <v>35.001199904007677</v>
      </c>
      <c r="AJ1451" s="21">
        <f t="shared" si="312"/>
        <v>729.25</v>
      </c>
      <c r="AK1451" s="22">
        <f t="shared" si="313"/>
        <v>20835</v>
      </c>
      <c r="AL1451" s="20" t="s">
        <v>707</v>
      </c>
      <c r="AM1451" s="20">
        <f>$AJ1451*VLOOKUP($AL1451,Sheet2!$C$1:$D$66,2,FALSE)</f>
        <v>320.87</v>
      </c>
    </row>
    <row r="1452" spans="1:39" x14ac:dyDescent="0.25">
      <c r="A1452" s="1">
        <v>42586</v>
      </c>
      <c r="B1452" s="2">
        <v>19287</v>
      </c>
      <c r="C1452" s="3">
        <v>0</v>
      </c>
      <c r="D1452" s="4">
        <v>1</v>
      </c>
      <c r="E1452" s="5" t="s">
        <v>41</v>
      </c>
      <c r="F1452" s="6">
        <v>10.45</v>
      </c>
      <c r="G1452" s="7" t="s">
        <v>22</v>
      </c>
      <c r="H1452" s="8" t="s">
        <v>23</v>
      </c>
      <c r="I1452" s="9">
        <v>1.1060000000000001</v>
      </c>
      <c r="J1452" s="6">
        <v>0</v>
      </c>
      <c r="K1452" s="6">
        <v>2.5</v>
      </c>
      <c r="L1452" s="6">
        <v>30.95</v>
      </c>
      <c r="M1452" s="6">
        <v>33.450000000000003</v>
      </c>
      <c r="N1452" s="10" t="s">
        <v>74</v>
      </c>
      <c r="O1452" s="10" t="s">
        <v>161</v>
      </c>
      <c r="P1452" s="11" t="s">
        <v>32</v>
      </c>
      <c r="Q1452" s="11" t="s">
        <v>37</v>
      </c>
      <c r="R1452" s="1">
        <v>42370</v>
      </c>
      <c r="S1452" s="1">
        <v>42593</v>
      </c>
      <c r="T1452" s="12" t="s">
        <v>25</v>
      </c>
      <c r="U1452" s="13" t="s">
        <v>279</v>
      </c>
      <c r="V1452" s="13" t="s">
        <v>148</v>
      </c>
      <c r="W1452" t="s">
        <v>193</v>
      </c>
      <c r="X1452" s="16" t="str">
        <f t="shared" si="301"/>
        <v xml:space="preserve">Mediacom (Switzerland) - CHE - Emmi - 2016_Emmi_ECL_Dose_Brief - </v>
      </c>
      <c r="Y1452" s="17" t="s">
        <v>410</v>
      </c>
      <c r="Z1452" s="16" t="str">
        <f t="shared" si="302"/>
        <v>Mediacom (Switzerland)</v>
      </c>
      <c r="AA1452" s="16" t="str">
        <f t="shared" si="303"/>
        <v>Mediacom (Switzerland) - CHE - Emmi</v>
      </c>
      <c r="AB1452" s="16" t="str">
        <f t="shared" si="304"/>
        <v>Xaxis Mobile_XAXIS-XM-MRT-D</v>
      </c>
      <c r="AC1452" s="16" t="str">
        <f>VLOOKUP($U1452,Sheet3!$A$1:$D$438,3,FALSE)</f>
        <v>04.07.2016</v>
      </c>
      <c r="AD1452" s="16" t="str">
        <f>VLOOKUP($U1452,Sheet3!$A$1:$D$438,4,FALSE)</f>
        <v>09.10.2016</v>
      </c>
      <c r="AE1452" s="20" t="str">
        <f t="shared" si="305"/>
        <v>Xaxis Mobile_XAXIS-XM-MRT-D_Juli 2016</v>
      </c>
      <c r="AF1452" s="20" t="s">
        <v>416</v>
      </c>
      <c r="AG1452" s="20" t="str">
        <f t="shared" si="306"/>
        <v>Xaxis Mobile</v>
      </c>
      <c r="AH1452" s="20" t="s">
        <v>420</v>
      </c>
      <c r="AI1452" s="21">
        <f t="shared" si="311"/>
        <v>27.983725135623871</v>
      </c>
      <c r="AJ1452" s="21">
        <f t="shared" si="312"/>
        <v>30.95</v>
      </c>
      <c r="AK1452" s="22">
        <f t="shared" si="313"/>
        <v>1106</v>
      </c>
      <c r="AL1452" s="20" t="s">
        <v>711</v>
      </c>
      <c r="AM1452" s="20">
        <f>$AJ1452*VLOOKUP($AL1452,Sheet2!$C$1:$D$66,2,FALSE)</f>
        <v>12.998999999999999</v>
      </c>
    </row>
    <row r="1453" spans="1:39" x14ac:dyDescent="0.25">
      <c r="A1453" s="1">
        <v>42586</v>
      </c>
      <c r="B1453" s="2">
        <v>19287</v>
      </c>
      <c r="C1453" s="3">
        <v>0</v>
      </c>
      <c r="D1453" s="4">
        <v>2</v>
      </c>
      <c r="E1453" s="5" t="s">
        <v>41</v>
      </c>
      <c r="F1453" s="6">
        <v>774.64</v>
      </c>
      <c r="G1453" s="7" t="s">
        <v>22</v>
      </c>
      <c r="H1453" s="8" t="s">
        <v>23</v>
      </c>
      <c r="I1453" s="9">
        <v>81.957999999999998</v>
      </c>
      <c r="J1453" s="6">
        <v>0</v>
      </c>
      <c r="K1453" s="6">
        <v>196.7</v>
      </c>
      <c r="L1453" s="6">
        <v>2458.75</v>
      </c>
      <c r="M1453" s="6">
        <v>2655.45</v>
      </c>
      <c r="N1453" s="10" t="s">
        <v>74</v>
      </c>
      <c r="O1453" s="10" t="s">
        <v>161</v>
      </c>
      <c r="P1453" s="11" t="s">
        <v>32</v>
      </c>
      <c r="Q1453" s="11" t="s">
        <v>37</v>
      </c>
      <c r="R1453" s="1">
        <v>42370</v>
      </c>
      <c r="S1453" s="1">
        <v>42593</v>
      </c>
      <c r="T1453" s="12" t="s">
        <v>25</v>
      </c>
      <c r="U1453" s="13" t="s">
        <v>279</v>
      </c>
      <c r="V1453" s="13" t="s">
        <v>148</v>
      </c>
      <c r="W1453" t="s">
        <v>193</v>
      </c>
      <c r="X1453" s="16" t="str">
        <f t="shared" si="301"/>
        <v xml:space="preserve">Mediacom (Switzerland) - CHE - Emmi - 2016_Emmi_ECL_Dose_Brief - </v>
      </c>
      <c r="Y1453" s="17" t="s">
        <v>410</v>
      </c>
      <c r="Z1453" s="16" t="str">
        <f t="shared" si="302"/>
        <v>Mediacom (Switzerland)</v>
      </c>
      <c r="AA1453" s="16" t="str">
        <f t="shared" si="303"/>
        <v>Mediacom (Switzerland) - CHE - Emmi</v>
      </c>
      <c r="AB1453" s="16" t="str">
        <f t="shared" si="304"/>
        <v>Xaxis Mobile_XAXIS-XM-MRT-D</v>
      </c>
      <c r="AC1453" s="16" t="str">
        <f>VLOOKUP($U1453,Sheet3!$A$1:$D$438,3,FALSE)</f>
        <v>04.07.2016</v>
      </c>
      <c r="AD1453" s="16" t="str">
        <f>VLOOKUP($U1453,Sheet3!$A$1:$D$438,4,FALSE)</f>
        <v>09.10.2016</v>
      </c>
      <c r="AE1453" s="20" t="str">
        <f t="shared" si="305"/>
        <v>Xaxis Mobile_XAXIS-XM-MRT-D_Juli 2016</v>
      </c>
      <c r="AF1453" s="20" t="s">
        <v>416</v>
      </c>
      <c r="AG1453" s="20" t="str">
        <f t="shared" si="306"/>
        <v>Xaxis Mobile</v>
      </c>
      <c r="AH1453" s="20" t="s">
        <v>420</v>
      </c>
      <c r="AI1453" s="21">
        <f t="shared" si="311"/>
        <v>30.000122013714343</v>
      </c>
      <c r="AJ1453" s="21">
        <f t="shared" si="312"/>
        <v>2458.75</v>
      </c>
      <c r="AK1453" s="22">
        <f t="shared" si="313"/>
        <v>81958</v>
      </c>
      <c r="AL1453" s="20" t="s">
        <v>711</v>
      </c>
      <c r="AM1453" s="20">
        <f>$AJ1453*VLOOKUP($AL1453,Sheet2!$C$1:$D$66,2,FALSE)</f>
        <v>1032.675</v>
      </c>
    </row>
    <row r="1454" spans="1:39" x14ac:dyDescent="0.25">
      <c r="A1454" s="1">
        <v>42586</v>
      </c>
      <c r="B1454" s="2">
        <v>19287</v>
      </c>
      <c r="C1454" s="3">
        <v>0</v>
      </c>
      <c r="D1454" s="4">
        <v>3</v>
      </c>
      <c r="E1454" s="5" t="s">
        <v>45</v>
      </c>
      <c r="F1454" s="6">
        <v>125.48</v>
      </c>
      <c r="G1454" s="7" t="s">
        <v>22</v>
      </c>
      <c r="H1454" s="8" t="s">
        <v>23</v>
      </c>
      <c r="I1454" s="9">
        <v>32.512999999999998</v>
      </c>
      <c r="J1454" s="6">
        <v>0</v>
      </c>
      <c r="K1454" s="6">
        <v>78.05</v>
      </c>
      <c r="L1454" s="6">
        <v>975.4</v>
      </c>
      <c r="M1454" s="6">
        <v>1053.45</v>
      </c>
      <c r="N1454" s="10" t="s">
        <v>74</v>
      </c>
      <c r="O1454" s="10" t="s">
        <v>161</v>
      </c>
      <c r="P1454" s="11" t="s">
        <v>32</v>
      </c>
      <c r="Q1454" s="11" t="s">
        <v>37</v>
      </c>
      <c r="R1454" s="1">
        <v>42370</v>
      </c>
      <c r="S1454" s="1">
        <v>42593</v>
      </c>
      <c r="T1454" s="12" t="s">
        <v>25</v>
      </c>
      <c r="U1454" s="13" t="s">
        <v>279</v>
      </c>
      <c r="V1454" s="13" t="s">
        <v>148</v>
      </c>
      <c r="W1454" t="s">
        <v>193</v>
      </c>
      <c r="X1454" s="16" t="str">
        <f t="shared" si="301"/>
        <v xml:space="preserve">Mediacom (Switzerland) - CHE - Emmi - 2016_Emmi_ECL_Dose_Brief - </v>
      </c>
      <c r="Y1454" s="17" t="s">
        <v>410</v>
      </c>
      <c r="Z1454" s="16" t="str">
        <f t="shared" si="302"/>
        <v>Mediacom (Switzerland)</v>
      </c>
      <c r="AA1454" s="16" t="str">
        <f t="shared" si="303"/>
        <v>Mediacom (Switzerland) - CHE - Emmi</v>
      </c>
      <c r="AB1454" s="16" t="str">
        <f t="shared" si="304"/>
        <v>Xaxis Mobile_XAXIS-XM-MRT-F</v>
      </c>
      <c r="AC1454" s="16" t="str">
        <f>VLOOKUP($U1454,Sheet3!$A$1:$D$438,3,FALSE)</f>
        <v>04.07.2016</v>
      </c>
      <c r="AD1454" s="16" t="str">
        <f>VLOOKUP($U1454,Sheet3!$A$1:$D$438,4,FALSE)</f>
        <v>09.10.2016</v>
      </c>
      <c r="AE1454" s="20" t="str">
        <f t="shared" si="305"/>
        <v>Xaxis Mobile_XAXIS-XM-MRT-F_Juli 2016</v>
      </c>
      <c r="AF1454" s="20" t="s">
        <v>416</v>
      </c>
      <c r="AG1454" s="20" t="str">
        <f t="shared" si="306"/>
        <v>Xaxis Mobile</v>
      </c>
      <c r="AH1454" s="20" t="s">
        <v>420</v>
      </c>
      <c r="AI1454" s="21">
        <f t="shared" si="311"/>
        <v>30.000307569279986</v>
      </c>
      <c r="AJ1454" s="21">
        <f t="shared" si="312"/>
        <v>975.4</v>
      </c>
      <c r="AK1454" s="22">
        <f t="shared" si="313"/>
        <v>32512.999999999996</v>
      </c>
      <c r="AL1454" s="20" t="s">
        <v>711</v>
      </c>
      <c r="AM1454" s="20">
        <f>$AJ1454*VLOOKUP($AL1454,Sheet2!$C$1:$D$66,2,FALSE)</f>
        <v>409.66799999999995</v>
      </c>
    </row>
    <row r="1455" spans="1:39" x14ac:dyDescent="0.25">
      <c r="A1455" s="1">
        <v>42586</v>
      </c>
      <c r="B1455" s="2">
        <v>19288</v>
      </c>
      <c r="C1455" s="3">
        <v>0</v>
      </c>
      <c r="D1455" s="4">
        <v>1</v>
      </c>
      <c r="E1455" s="5" t="s">
        <v>72</v>
      </c>
      <c r="F1455" s="6">
        <v>7.73</v>
      </c>
      <c r="G1455" s="7" t="s">
        <v>22</v>
      </c>
      <c r="H1455" s="8" t="s">
        <v>23</v>
      </c>
      <c r="I1455" s="9">
        <v>0.45700000000000002</v>
      </c>
      <c r="J1455" s="6">
        <v>0</v>
      </c>
      <c r="K1455" s="6">
        <v>1.2</v>
      </c>
      <c r="L1455" s="6">
        <v>15.1</v>
      </c>
      <c r="M1455" s="6">
        <v>16.3</v>
      </c>
      <c r="N1455" s="10" t="s">
        <v>74</v>
      </c>
      <c r="O1455" s="10" t="s">
        <v>161</v>
      </c>
      <c r="P1455" s="11" t="s">
        <v>32</v>
      </c>
      <c r="Q1455" s="11" t="s">
        <v>73</v>
      </c>
      <c r="R1455" s="1">
        <v>42370</v>
      </c>
      <c r="S1455" s="1">
        <v>42593</v>
      </c>
      <c r="T1455" s="12" t="s">
        <v>25</v>
      </c>
      <c r="U1455" s="13" t="s">
        <v>280</v>
      </c>
      <c r="V1455" s="13" t="s">
        <v>148</v>
      </c>
      <c r="W1455" t="s">
        <v>193</v>
      </c>
      <c r="X1455" s="16" t="str">
        <f t="shared" si="301"/>
        <v xml:space="preserve">Mediacom (Switzerland) - CHE - Emmi - 2016_Emmi_ECL_Dose_Brief_Video - </v>
      </c>
      <c r="Y1455" s="17" t="s">
        <v>410</v>
      </c>
      <c r="Z1455" s="16" t="str">
        <f t="shared" si="302"/>
        <v>Mediacom (Switzerland)</v>
      </c>
      <c r="AA1455" s="16" t="str">
        <f t="shared" si="303"/>
        <v>Mediacom (Switzerland) - CHE - Emmi</v>
      </c>
      <c r="AB1455" s="16" t="str">
        <f t="shared" si="304"/>
        <v>Xaxis TV_XAXIS-XT-ROLLS-D</v>
      </c>
      <c r="AC1455" s="16" t="str">
        <f>VLOOKUP($U1455,Sheet3!$A$1:$D$438,3,FALSE)</f>
        <v>11.07.2016</v>
      </c>
      <c r="AD1455" s="16" t="str">
        <f>VLOOKUP($U1455,Sheet3!$A$1:$D$438,4,FALSE)</f>
        <v>09.10.2016</v>
      </c>
      <c r="AE1455" s="20" t="str">
        <f t="shared" si="305"/>
        <v>Xaxis TV_XAXIS-XT-ROLLS-D_Juli 2016</v>
      </c>
      <c r="AF1455" s="20" t="s">
        <v>816</v>
      </c>
      <c r="AG1455" s="20" t="str">
        <f t="shared" si="306"/>
        <v>Xaxis TV</v>
      </c>
      <c r="AH1455" s="20" t="s">
        <v>420</v>
      </c>
      <c r="AI1455" s="21">
        <f t="shared" si="311"/>
        <v>33.041575492341359</v>
      </c>
      <c r="AJ1455" s="21">
        <f t="shared" si="312"/>
        <v>15.1</v>
      </c>
      <c r="AK1455" s="22">
        <f t="shared" si="313"/>
        <v>457</v>
      </c>
      <c r="AL1455" s="20" t="s">
        <v>704</v>
      </c>
      <c r="AM1455" s="20">
        <f>$AJ1455*VLOOKUP($AL1455,Sheet2!$C$1:$D$66,2,FALSE)</f>
        <v>8.3049999999999997</v>
      </c>
    </row>
    <row r="1456" spans="1:39" x14ac:dyDescent="0.25">
      <c r="A1456" s="1">
        <v>42586</v>
      </c>
      <c r="B1456" s="2">
        <v>19288</v>
      </c>
      <c r="C1456" s="3">
        <v>0</v>
      </c>
      <c r="D1456" s="4">
        <v>2</v>
      </c>
      <c r="E1456" s="5" t="s">
        <v>72</v>
      </c>
      <c r="F1456" s="6">
        <v>1267.96</v>
      </c>
      <c r="G1456" s="7" t="s">
        <v>22</v>
      </c>
      <c r="H1456" s="8" t="s">
        <v>23</v>
      </c>
      <c r="I1456" s="9">
        <v>75.004999999999995</v>
      </c>
      <c r="J1456" s="6">
        <v>0</v>
      </c>
      <c r="K1456" s="6">
        <v>186</v>
      </c>
      <c r="L1456" s="6">
        <v>2325.15</v>
      </c>
      <c r="M1456" s="6">
        <v>2511.15</v>
      </c>
      <c r="N1456" s="10" t="s">
        <v>74</v>
      </c>
      <c r="O1456" s="10" t="s">
        <v>161</v>
      </c>
      <c r="P1456" s="11" t="s">
        <v>32</v>
      </c>
      <c r="Q1456" s="11" t="s">
        <v>73</v>
      </c>
      <c r="R1456" s="1">
        <v>42370</v>
      </c>
      <c r="S1456" s="1">
        <v>42593</v>
      </c>
      <c r="T1456" s="12" t="s">
        <v>25</v>
      </c>
      <c r="U1456" s="13" t="s">
        <v>280</v>
      </c>
      <c r="V1456" s="13" t="s">
        <v>148</v>
      </c>
      <c r="W1456" t="s">
        <v>193</v>
      </c>
      <c r="X1456" s="16" t="str">
        <f t="shared" si="301"/>
        <v xml:space="preserve">Mediacom (Switzerland) - CHE - Emmi - 2016_Emmi_ECL_Dose_Brief_Video - </v>
      </c>
      <c r="Y1456" s="17" t="s">
        <v>410</v>
      </c>
      <c r="Z1456" s="16" t="str">
        <f t="shared" si="302"/>
        <v>Mediacom (Switzerland)</v>
      </c>
      <c r="AA1456" s="16" t="str">
        <f t="shared" si="303"/>
        <v>Mediacom (Switzerland) - CHE - Emmi</v>
      </c>
      <c r="AB1456" s="16" t="str">
        <f t="shared" si="304"/>
        <v>Xaxis TV_XAXIS-XT-ROLLS-D</v>
      </c>
      <c r="AC1456" s="16" t="str">
        <f>VLOOKUP($U1456,Sheet3!$A$1:$D$438,3,FALSE)</f>
        <v>11.07.2016</v>
      </c>
      <c r="AD1456" s="16" t="str">
        <f>VLOOKUP($U1456,Sheet3!$A$1:$D$438,4,FALSE)</f>
        <v>09.10.2016</v>
      </c>
      <c r="AE1456" s="20" t="str">
        <f t="shared" si="305"/>
        <v>Xaxis TV_XAXIS-XT-ROLLS-D_Juli 2016</v>
      </c>
      <c r="AF1456" s="20" t="s">
        <v>816</v>
      </c>
      <c r="AG1456" s="20" t="str">
        <f t="shared" si="306"/>
        <v>Xaxis TV</v>
      </c>
      <c r="AH1456" s="20" t="s">
        <v>420</v>
      </c>
      <c r="AI1456" s="21">
        <f t="shared" si="311"/>
        <v>30.999933337777485</v>
      </c>
      <c r="AJ1456" s="21">
        <f t="shared" si="312"/>
        <v>2325.15</v>
      </c>
      <c r="AK1456" s="22">
        <f t="shared" si="313"/>
        <v>75005</v>
      </c>
      <c r="AL1456" s="20" t="s">
        <v>704</v>
      </c>
      <c r="AM1456" s="20">
        <f>$AJ1456*VLOOKUP($AL1456,Sheet2!$C$1:$D$66,2,FALSE)</f>
        <v>1278.8325000000002</v>
      </c>
    </row>
    <row r="1457" spans="1:39" x14ac:dyDescent="0.25">
      <c r="A1457" s="1">
        <v>42586</v>
      </c>
      <c r="B1457" s="2">
        <v>19288</v>
      </c>
      <c r="C1457" s="3">
        <v>0</v>
      </c>
      <c r="D1457" s="4">
        <v>3</v>
      </c>
      <c r="E1457" s="5" t="s">
        <v>76</v>
      </c>
      <c r="F1457" s="6">
        <v>480.35</v>
      </c>
      <c r="G1457" s="7" t="s">
        <v>22</v>
      </c>
      <c r="H1457" s="8" t="s">
        <v>23</v>
      </c>
      <c r="I1457" s="9">
        <v>29.693000000000001</v>
      </c>
      <c r="J1457" s="6">
        <v>0</v>
      </c>
      <c r="K1457" s="6">
        <v>73.650000000000006</v>
      </c>
      <c r="L1457" s="6">
        <v>920.5</v>
      </c>
      <c r="M1457" s="6">
        <v>994.15</v>
      </c>
      <c r="N1457" s="10" t="s">
        <v>74</v>
      </c>
      <c r="O1457" s="10" t="s">
        <v>161</v>
      </c>
      <c r="P1457" s="11" t="s">
        <v>32</v>
      </c>
      <c r="Q1457" s="11" t="s">
        <v>73</v>
      </c>
      <c r="R1457" s="1">
        <v>42370</v>
      </c>
      <c r="S1457" s="1">
        <v>42593</v>
      </c>
      <c r="T1457" s="12" t="s">
        <v>25</v>
      </c>
      <c r="U1457" s="13" t="s">
        <v>280</v>
      </c>
      <c r="V1457" s="13" t="s">
        <v>148</v>
      </c>
      <c r="W1457" t="s">
        <v>193</v>
      </c>
      <c r="X1457" s="16" t="str">
        <f t="shared" si="301"/>
        <v xml:space="preserve">Mediacom (Switzerland) - CHE - Emmi - 2016_Emmi_ECL_Dose_Brief_Video - </v>
      </c>
      <c r="Y1457" s="17" t="s">
        <v>410</v>
      </c>
      <c r="Z1457" s="16" t="str">
        <f t="shared" si="302"/>
        <v>Mediacom (Switzerland)</v>
      </c>
      <c r="AA1457" s="16" t="str">
        <f t="shared" si="303"/>
        <v>Mediacom (Switzerland) - CHE - Emmi</v>
      </c>
      <c r="AB1457" s="16" t="str">
        <f t="shared" si="304"/>
        <v>Xaxis TV_XAXIS-XT-ROLLS-F</v>
      </c>
      <c r="AC1457" s="16" t="str">
        <f>VLOOKUP($U1457,Sheet3!$A$1:$D$438,3,FALSE)</f>
        <v>11.07.2016</v>
      </c>
      <c r="AD1457" s="16" t="str">
        <f>VLOOKUP($U1457,Sheet3!$A$1:$D$438,4,FALSE)</f>
        <v>09.10.2016</v>
      </c>
      <c r="AE1457" s="20" t="str">
        <f t="shared" si="305"/>
        <v>Xaxis TV_XAXIS-XT-ROLLS-F_Juli 2016</v>
      </c>
      <c r="AF1457" s="20" t="s">
        <v>816</v>
      </c>
      <c r="AG1457" s="20" t="str">
        <f t="shared" si="306"/>
        <v>Xaxis TV</v>
      </c>
      <c r="AH1457" s="20" t="s">
        <v>420</v>
      </c>
      <c r="AI1457" s="21">
        <f t="shared" si="311"/>
        <v>31.000572525511064</v>
      </c>
      <c r="AJ1457" s="21">
        <f t="shared" si="312"/>
        <v>920.5</v>
      </c>
      <c r="AK1457" s="22">
        <f t="shared" si="313"/>
        <v>29693</v>
      </c>
      <c r="AL1457" s="20" t="s">
        <v>704</v>
      </c>
      <c r="AM1457" s="20">
        <f>$AJ1457*VLOOKUP($AL1457,Sheet2!$C$1:$D$66,2,FALSE)</f>
        <v>506.27500000000003</v>
      </c>
    </row>
    <row r="1458" spans="1:39" x14ac:dyDescent="0.25">
      <c r="A1458" s="1">
        <v>42586</v>
      </c>
      <c r="B1458" s="2">
        <v>19289</v>
      </c>
      <c r="C1458" s="3">
        <v>0</v>
      </c>
      <c r="D1458" s="4">
        <v>1</v>
      </c>
      <c r="E1458" s="5" t="s">
        <v>72</v>
      </c>
      <c r="F1458" s="6">
        <v>6031.13</v>
      </c>
      <c r="G1458" s="7" t="s">
        <v>22</v>
      </c>
      <c r="H1458" s="8" t="s">
        <v>23</v>
      </c>
      <c r="I1458" s="9">
        <v>356.76600000000002</v>
      </c>
      <c r="J1458" s="6">
        <v>0</v>
      </c>
      <c r="K1458" s="6">
        <v>941.85</v>
      </c>
      <c r="L1458" s="6">
        <v>11773.3</v>
      </c>
      <c r="M1458" s="6">
        <v>12715.15</v>
      </c>
      <c r="N1458" s="10" t="s">
        <v>146</v>
      </c>
      <c r="O1458" s="10" t="s">
        <v>161</v>
      </c>
      <c r="P1458" s="11" t="s">
        <v>32</v>
      </c>
      <c r="Q1458" s="11" t="s">
        <v>73</v>
      </c>
      <c r="R1458" s="1">
        <v>42370</v>
      </c>
      <c r="S1458" s="1">
        <v>42593</v>
      </c>
      <c r="T1458" s="12" t="s">
        <v>25</v>
      </c>
      <c r="U1458" s="13" t="s">
        <v>281</v>
      </c>
      <c r="V1458" s="13" t="s">
        <v>148</v>
      </c>
      <c r="W1458" t="s">
        <v>194</v>
      </c>
      <c r="X1458" s="16" t="str">
        <f t="shared" si="301"/>
        <v xml:space="preserve">Mediacom (Switzerland) - CHE - GSK - 2016_Voltaren_Tripple_Effekt - </v>
      </c>
      <c r="Y1458" s="17" t="s">
        <v>410</v>
      </c>
      <c r="Z1458" s="16" t="str">
        <f t="shared" si="302"/>
        <v>Mediacom (Switzerland)</v>
      </c>
      <c r="AA1458" s="16" t="str">
        <f t="shared" si="303"/>
        <v>Mediacom (Switzerland) - CHE - GSK</v>
      </c>
      <c r="AB1458" s="16" t="str">
        <f t="shared" si="304"/>
        <v>Xaxis TV_XAXIS-XT-ROLLS-D</v>
      </c>
      <c r="AC1458" s="16" t="str">
        <f>VLOOKUP($U1458,Sheet3!$A$1:$D$438,3,FALSE)</f>
        <v>13.06.2016</v>
      </c>
      <c r="AD1458" s="16" t="str">
        <f>VLOOKUP($U1458,Sheet3!$A$1:$D$438,4,FALSE)</f>
        <v>17.07.2016</v>
      </c>
      <c r="AE1458" s="20" t="str">
        <f t="shared" si="305"/>
        <v>Xaxis TV_XAXIS-XT-ROLLS-D_Juli 2016</v>
      </c>
      <c r="AF1458" s="20" t="s">
        <v>816</v>
      </c>
      <c r="AG1458" s="20" t="str">
        <f t="shared" si="306"/>
        <v>Xaxis TV</v>
      </c>
      <c r="AH1458" s="20" t="s">
        <v>420</v>
      </c>
      <c r="AI1458" s="21">
        <f t="shared" si="311"/>
        <v>33.000061665068976</v>
      </c>
      <c r="AJ1458" s="21">
        <f t="shared" si="312"/>
        <v>11773.3</v>
      </c>
      <c r="AK1458" s="22">
        <f t="shared" si="313"/>
        <v>356766</v>
      </c>
      <c r="AL1458" s="20" t="s">
        <v>704</v>
      </c>
      <c r="AM1458" s="20">
        <f>$AJ1458*VLOOKUP($AL1458,Sheet2!$C$1:$D$66,2,FALSE)</f>
        <v>6475.3150000000005</v>
      </c>
    </row>
    <row r="1459" spans="1:39" x14ac:dyDescent="0.25">
      <c r="A1459" s="1">
        <v>42586</v>
      </c>
      <c r="B1459" s="2">
        <v>19289</v>
      </c>
      <c r="C1459" s="3">
        <v>0</v>
      </c>
      <c r="D1459" s="4">
        <v>10</v>
      </c>
      <c r="E1459" s="5" t="s">
        <v>72</v>
      </c>
      <c r="F1459" s="6">
        <v>3447.12</v>
      </c>
      <c r="G1459" s="7" t="s">
        <v>22</v>
      </c>
      <c r="H1459" s="8" t="s">
        <v>23</v>
      </c>
      <c r="I1459" s="9">
        <v>203.911</v>
      </c>
      <c r="J1459" s="6">
        <v>0</v>
      </c>
      <c r="K1459" s="6">
        <v>538.29999999999995</v>
      </c>
      <c r="L1459" s="6">
        <v>6729.05</v>
      </c>
      <c r="M1459" s="6">
        <v>7267.35</v>
      </c>
      <c r="N1459" s="10" t="s">
        <v>146</v>
      </c>
      <c r="O1459" s="10" t="s">
        <v>161</v>
      </c>
      <c r="P1459" s="11" t="s">
        <v>32</v>
      </c>
      <c r="Q1459" s="11" t="s">
        <v>73</v>
      </c>
      <c r="R1459" s="1">
        <v>42370</v>
      </c>
      <c r="S1459" s="1">
        <v>42593</v>
      </c>
      <c r="T1459" s="12" t="s">
        <v>25</v>
      </c>
      <c r="U1459" s="13" t="s">
        <v>281</v>
      </c>
      <c r="V1459" s="13" t="s">
        <v>148</v>
      </c>
      <c r="W1459" t="s">
        <v>194</v>
      </c>
      <c r="X1459" s="16" t="str">
        <f t="shared" si="301"/>
        <v xml:space="preserve">Mediacom (Switzerland) - CHE - GSK - 2016_Voltaren_Tripple_Effekt - </v>
      </c>
      <c r="Y1459" s="17" t="s">
        <v>410</v>
      </c>
      <c r="Z1459" s="16" t="str">
        <f t="shared" si="302"/>
        <v>Mediacom (Switzerland)</v>
      </c>
      <c r="AA1459" s="16" t="str">
        <f t="shared" si="303"/>
        <v>Mediacom (Switzerland) - CHE - GSK</v>
      </c>
      <c r="AB1459" s="16" t="str">
        <f t="shared" si="304"/>
        <v>Xaxis TV_XAXIS-XT-ROLLS-D</v>
      </c>
      <c r="AC1459" s="16" t="str">
        <f>VLOOKUP($U1459,Sheet3!$A$1:$D$438,3,FALSE)</f>
        <v>13.06.2016</v>
      </c>
      <c r="AD1459" s="16" t="str">
        <f>VLOOKUP($U1459,Sheet3!$A$1:$D$438,4,FALSE)</f>
        <v>17.07.2016</v>
      </c>
      <c r="AE1459" s="20" t="str">
        <f t="shared" si="305"/>
        <v>Xaxis TV_XAXIS-XT-ROLLS-D_Juli 2016</v>
      </c>
      <c r="AF1459" s="20" t="s">
        <v>816</v>
      </c>
      <c r="AG1459" s="20" t="str">
        <f t="shared" si="306"/>
        <v>Xaxis TV</v>
      </c>
      <c r="AH1459" s="20" t="s">
        <v>420</v>
      </c>
      <c r="AI1459" s="21">
        <f t="shared" si="311"/>
        <v>32.999936246695867</v>
      </c>
      <c r="AJ1459" s="21">
        <f t="shared" si="312"/>
        <v>6729.05</v>
      </c>
      <c r="AK1459" s="22">
        <f t="shared" si="313"/>
        <v>203911</v>
      </c>
      <c r="AL1459" s="20" t="s">
        <v>704</v>
      </c>
      <c r="AM1459" s="20">
        <f>$AJ1459*VLOOKUP($AL1459,Sheet2!$C$1:$D$66,2,FALSE)</f>
        <v>3700.9775000000004</v>
      </c>
    </row>
    <row r="1460" spans="1:39" x14ac:dyDescent="0.25">
      <c r="A1460" s="1">
        <v>42586</v>
      </c>
      <c r="B1460" s="2">
        <v>19289</v>
      </c>
      <c r="C1460" s="3">
        <v>0</v>
      </c>
      <c r="D1460" s="4">
        <v>2</v>
      </c>
      <c r="E1460" s="5" t="s">
        <v>76</v>
      </c>
      <c r="F1460" s="6">
        <v>1692.86</v>
      </c>
      <c r="G1460" s="7" t="s">
        <v>22</v>
      </c>
      <c r="H1460" s="8" t="s">
        <v>23</v>
      </c>
      <c r="I1460" s="9">
        <v>104.64400000000001</v>
      </c>
      <c r="J1460" s="6">
        <v>0</v>
      </c>
      <c r="K1460" s="6">
        <v>276.25</v>
      </c>
      <c r="L1460" s="6">
        <v>3453.25</v>
      </c>
      <c r="M1460" s="6">
        <v>3729.5</v>
      </c>
      <c r="N1460" s="10" t="s">
        <v>146</v>
      </c>
      <c r="O1460" s="10" t="s">
        <v>161</v>
      </c>
      <c r="P1460" s="11" t="s">
        <v>32</v>
      </c>
      <c r="Q1460" s="11" t="s">
        <v>73</v>
      </c>
      <c r="R1460" s="1">
        <v>42370</v>
      </c>
      <c r="S1460" s="1">
        <v>42593</v>
      </c>
      <c r="T1460" s="12" t="s">
        <v>25</v>
      </c>
      <c r="U1460" s="13" t="s">
        <v>281</v>
      </c>
      <c r="V1460" s="13" t="s">
        <v>148</v>
      </c>
      <c r="W1460" t="s">
        <v>194</v>
      </c>
      <c r="X1460" s="16" t="str">
        <f t="shared" si="301"/>
        <v xml:space="preserve">Mediacom (Switzerland) - CHE - GSK - 2016_Voltaren_Tripple_Effekt - </v>
      </c>
      <c r="Y1460" s="17" t="s">
        <v>410</v>
      </c>
      <c r="Z1460" s="16" t="str">
        <f t="shared" si="302"/>
        <v>Mediacom (Switzerland)</v>
      </c>
      <c r="AA1460" s="16" t="str">
        <f t="shared" si="303"/>
        <v>Mediacom (Switzerland) - CHE - GSK</v>
      </c>
      <c r="AB1460" s="16" t="str">
        <f t="shared" si="304"/>
        <v>Xaxis TV_XAXIS-XT-ROLLS-F</v>
      </c>
      <c r="AC1460" s="16" t="str">
        <f>VLOOKUP($U1460,Sheet3!$A$1:$D$438,3,FALSE)</f>
        <v>13.06.2016</v>
      </c>
      <c r="AD1460" s="16" t="str">
        <f>VLOOKUP($U1460,Sheet3!$A$1:$D$438,4,FALSE)</f>
        <v>17.07.2016</v>
      </c>
      <c r="AE1460" s="20" t="str">
        <f t="shared" si="305"/>
        <v>Xaxis TV_XAXIS-XT-ROLLS-F_Juli 2016</v>
      </c>
      <c r="AF1460" s="20" t="s">
        <v>816</v>
      </c>
      <c r="AG1460" s="20" t="str">
        <f t="shared" si="306"/>
        <v>Xaxis TV</v>
      </c>
      <c r="AH1460" s="20" t="s">
        <v>420</v>
      </c>
      <c r="AI1460" s="21">
        <f t="shared" si="311"/>
        <v>32.999980887580747</v>
      </c>
      <c r="AJ1460" s="21">
        <f t="shared" si="312"/>
        <v>3453.25</v>
      </c>
      <c r="AK1460" s="22">
        <f t="shared" si="313"/>
        <v>104644</v>
      </c>
      <c r="AL1460" s="20" t="s">
        <v>704</v>
      </c>
      <c r="AM1460" s="20">
        <f>$AJ1460*VLOOKUP($AL1460,Sheet2!$C$1:$D$66,2,FALSE)</f>
        <v>1899.2875000000001</v>
      </c>
    </row>
    <row r="1461" spans="1:39" x14ac:dyDescent="0.25">
      <c r="A1461" s="1">
        <v>42586</v>
      </c>
      <c r="B1461" s="2">
        <v>19289</v>
      </c>
      <c r="C1461" s="3">
        <v>0</v>
      </c>
      <c r="D1461" s="4">
        <v>11</v>
      </c>
      <c r="E1461" s="5" t="s">
        <v>76</v>
      </c>
      <c r="F1461" s="6">
        <v>783.89</v>
      </c>
      <c r="G1461" s="7" t="s">
        <v>22</v>
      </c>
      <c r="H1461" s="8" t="s">
        <v>23</v>
      </c>
      <c r="I1461" s="9">
        <v>48.456000000000003</v>
      </c>
      <c r="J1461" s="6">
        <v>0</v>
      </c>
      <c r="K1461" s="6">
        <v>127.9</v>
      </c>
      <c r="L1461" s="6">
        <v>1599.05</v>
      </c>
      <c r="M1461" s="6">
        <v>1726.95</v>
      </c>
      <c r="N1461" s="10" t="s">
        <v>146</v>
      </c>
      <c r="O1461" s="10" t="s">
        <v>161</v>
      </c>
      <c r="P1461" s="11" t="s">
        <v>32</v>
      </c>
      <c r="Q1461" s="11" t="s">
        <v>73</v>
      </c>
      <c r="R1461" s="1">
        <v>42370</v>
      </c>
      <c r="S1461" s="1">
        <v>42593</v>
      </c>
      <c r="T1461" s="12" t="s">
        <v>25</v>
      </c>
      <c r="U1461" s="13" t="s">
        <v>281</v>
      </c>
      <c r="V1461" s="13" t="s">
        <v>148</v>
      </c>
      <c r="W1461" t="s">
        <v>194</v>
      </c>
      <c r="X1461" s="16" t="str">
        <f t="shared" ref="X1461:X1524" si="314">CONCATENATE(W1461," - ","2016_",U1461," - ")</f>
        <v xml:space="preserve">Mediacom (Switzerland) - CHE - GSK - 2016_Voltaren_Tripple_Effekt - </v>
      </c>
      <c r="Y1461" s="17" t="s">
        <v>410</v>
      </c>
      <c r="Z1461" s="16" t="str">
        <f t="shared" ref="Z1461:Z1524" si="315">O1461</f>
        <v>Mediacom (Switzerland)</v>
      </c>
      <c r="AA1461" s="16" t="str">
        <f t="shared" ref="AA1461:AA1524" si="316">W1461</f>
        <v>Mediacom (Switzerland) - CHE - GSK</v>
      </c>
      <c r="AB1461" s="16" t="str">
        <f t="shared" ref="AB1461:AB1524" si="317">CONCATENATE(Q1461,"_",E1461)</f>
        <v>Xaxis TV_XAXIS-XT-ROLLS-F</v>
      </c>
      <c r="AC1461" s="16" t="str">
        <f>VLOOKUP($U1461,Sheet3!$A$1:$D$438,3,FALSE)</f>
        <v>13.06.2016</v>
      </c>
      <c r="AD1461" s="16" t="str">
        <f>VLOOKUP($U1461,Sheet3!$A$1:$D$438,4,FALSE)</f>
        <v>17.07.2016</v>
      </c>
      <c r="AE1461" s="20" t="str">
        <f t="shared" ref="AE1461:AE1524" si="318">CONCATENATE(AB1461,"_",V1461)</f>
        <v>Xaxis TV_XAXIS-XT-ROLLS-F_Juli 2016</v>
      </c>
      <c r="AF1461" s="20" t="s">
        <v>816</v>
      </c>
      <c r="AG1461" s="20" t="str">
        <f t="shared" ref="AG1461:AG1524" si="319">Q1461</f>
        <v>Xaxis TV</v>
      </c>
      <c r="AH1461" s="20" t="s">
        <v>420</v>
      </c>
      <c r="AI1461" s="21">
        <f t="shared" si="311"/>
        <v>33.000041274558363</v>
      </c>
      <c r="AJ1461" s="21">
        <f t="shared" si="312"/>
        <v>1599.05</v>
      </c>
      <c r="AK1461" s="22">
        <f t="shared" si="313"/>
        <v>48456</v>
      </c>
      <c r="AL1461" s="20" t="s">
        <v>704</v>
      </c>
      <c r="AM1461" s="20">
        <f>$AJ1461*VLOOKUP($AL1461,Sheet2!$C$1:$D$66,2,FALSE)</f>
        <v>879.47750000000008</v>
      </c>
    </row>
    <row r="1462" spans="1:39" x14ac:dyDescent="0.25">
      <c r="A1462" s="1">
        <v>42586</v>
      </c>
      <c r="B1462" s="2">
        <v>19290</v>
      </c>
      <c r="C1462" s="3">
        <v>0</v>
      </c>
      <c r="D1462" s="4">
        <v>1</v>
      </c>
      <c r="E1462" s="5" t="s">
        <v>83</v>
      </c>
      <c r="F1462" s="6">
        <v>0</v>
      </c>
      <c r="G1462" s="7" t="s">
        <v>22</v>
      </c>
      <c r="H1462" s="8" t="s">
        <v>23</v>
      </c>
      <c r="I1462" s="9">
        <v>2</v>
      </c>
      <c r="J1462" s="6">
        <v>0</v>
      </c>
      <c r="K1462" s="6">
        <v>2480</v>
      </c>
      <c r="L1462" s="6">
        <v>31000</v>
      </c>
      <c r="M1462" s="6">
        <v>33480</v>
      </c>
      <c r="N1462" s="10" t="s">
        <v>95</v>
      </c>
      <c r="O1462" s="10" t="s">
        <v>161</v>
      </c>
      <c r="P1462" s="11" t="s">
        <v>32</v>
      </c>
      <c r="Q1462" s="11" t="s">
        <v>84</v>
      </c>
      <c r="R1462" s="1">
        <v>42370</v>
      </c>
      <c r="S1462" s="1">
        <v>42593</v>
      </c>
      <c r="T1462" s="12" t="s">
        <v>25</v>
      </c>
      <c r="U1462" s="13" t="s">
        <v>303</v>
      </c>
      <c r="V1462" s="13" t="s">
        <v>148</v>
      </c>
      <c r="W1462" t="s">
        <v>195</v>
      </c>
      <c r="X1462" s="16" t="str">
        <f t="shared" si="314"/>
        <v xml:space="preserve">Mediacom (Switzerland) - CHE - Ikea - 2016_Healthy_Sleeping_Mastheads - </v>
      </c>
      <c r="Y1462" s="17" t="s">
        <v>410</v>
      </c>
      <c r="Z1462" s="16" t="str">
        <f t="shared" si="315"/>
        <v>Mediacom (Switzerland)</v>
      </c>
      <c r="AA1462" s="16" t="str">
        <f t="shared" si="316"/>
        <v>Mediacom (Switzerland) - CHE - Ikea</v>
      </c>
      <c r="AB1462" s="16" t="str">
        <f t="shared" si="317"/>
        <v>Xaxis Masthead_XAXIS-MH-RICH MEDIA</v>
      </c>
      <c r="AC1462" s="16" t="str">
        <f>VLOOKUP($U1462,Sheet3!$A$1:$D$438,3,FALSE)</f>
        <v>07.07.2016</v>
      </c>
      <c r="AD1462" s="16" t="str">
        <f>VLOOKUP($U1462,Sheet3!$A$1:$D$438,4,FALSE)</f>
        <v>12.07.2016</v>
      </c>
      <c r="AE1462" s="20" t="str">
        <f t="shared" si="318"/>
        <v>Xaxis Masthead_XAXIS-MH-RICH MEDIA_Juli 2016</v>
      </c>
      <c r="AF1462" s="20" t="s">
        <v>415</v>
      </c>
      <c r="AG1462" s="20" t="str">
        <f t="shared" si="319"/>
        <v>Xaxis Masthead</v>
      </c>
      <c r="AH1462" s="20" t="s">
        <v>426</v>
      </c>
      <c r="AI1462" s="21">
        <f t="shared" si="307"/>
        <v>-31000</v>
      </c>
      <c r="AJ1462" s="21">
        <f t="shared" si="308"/>
        <v>31000</v>
      </c>
      <c r="AK1462" s="22">
        <v>-1</v>
      </c>
      <c r="AL1462" s="20" t="s">
        <v>709</v>
      </c>
      <c r="AM1462" s="20">
        <f>$AJ1462*VLOOKUP($AL1462,Sheet2!$C$1:$D$66,2,FALSE)</f>
        <v>27280</v>
      </c>
    </row>
    <row r="1463" spans="1:39" x14ac:dyDescent="0.25">
      <c r="A1463" s="1">
        <v>42586</v>
      </c>
      <c r="B1463" s="2">
        <v>19291</v>
      </c>
      <c r="C1463" s="3">
        <v>0</v>
      </c>
      <c r="D1463" s="4">
        <v>1</v>
      </c>
      <c r="E1463" s="5" t="s">
        <v>72</v>
      </c>
      <c r="F1463" s="6">
        <v>3737.46</v>
      </c>
      <c r="G1463" s="7" t="s">
        <v>22</v>
      </c>
      <c r="H1463" s="8" t="s">
        <v>23</v>
      </c>
      <c r="I1463" s="9">
        <v>221.08600000000001</v>
      </c>
      <c r="J1463" s="6">
        <v>0</v>
      </c>
      <c r="K1463" s="6">
        <v>583.65</v>
      </c>
      <c r="L1463" s="6">
        <v>7295.85</v>
      </c>
      <c r="M1463" s="6">
        <v>7879.5</v>
      </c>
      <c r="N1463" s="10" t="s">
        <v>95</v>
      </c>
      <c r="O1463" s="10" t="s">
        <v>161</v>
      </c>
      <c r="P1463" s="11" t="s">
        <v>32</v>
      </c>
      <c r="Q1463" s="11" t="s">
        <v>73</v>
      </c>
      <c r="R1463" s="1">
        <v>42370</v>
      </c>
      <c r="S1463" s="1">
        <v>42593</v>
      </c>
      <c r="T1463" s="12" t="s">
        <v>25</v>
      </c>
      <c r="U1463" s="13" t="s">
        <v>304</v>
      </c>
      <c r="V1463" s="13" t="s">
        <v>148</v>
      </c>
      <c r="W1463" t="s">
        <v>195</v>
      </c>
      <c r="X1463" s="16" t="str">
        <f t="shared" si="314"/>
        <v xml:space="preserve">Mediacom (Switzerland) - CHE - Ikea - 2016_Healthy_Sleeping - </v>
      </c>
      <c r="Y1463" s="17" t="s">
        <v>410</v>
      </c>
      <c r="Z1463" s="16" t="str">
        <f t="shared" si="315"/>
        <v>Mediacom (Switzerland)</v>
      </c>
      <c r="AA1463" s="16" t="str">
        <f t="shared" si="316"/>
        <v>Mediacom (Switzerland) - CHE - Ikea</v>
      </c>
      <c r="AB1463" s="16" t="str">
        <f t="shared" si="317"/>
        <v>Xaxis TV_XAXIS-XT-ROLLS-D</v>
      </c>
      <c r="AC1463" s="16" t="str">
        <f>VLOOKUP($U1463,Sheet3!$A$1:$D$438,3,FALSE)</f>
        <v>04.07.2016</v>
      </c>
      <c r="AD1463" s="16" t="str">
        <f>VLOOKUP($U1463,Sheet3!$A$1:$D$438,4,FALSE)</f>
        <v>07.08.2016</v>
      </c>
      <c r="AE1463" s="20" t="str">
        <f t="shared" si="318"/>
        <v>Xaxis TV_XAXIS-XT-ROLLS-D_Juli 2016</v>
      </c>
      <c r="AF1463" s="20" t="s">
        <v>816</v>
      </c>
      <c r="AG1463" s="20" t="str">
        <f t="shared" si="319"/>
        <v>Xaxis TV</v>
      </c>
      <c r="AH1463" s="20" t="s">
        <v>420</v>
      </c>
      <c r="AI1463" s="21">
        <f t="shared" ref="AI1463" si="320">(AJ1463/AK1463)*1000</f>
        <v>33.000054277520967</v>
      </c>
      <c r="AJ1463" s="21">
        <f t="shared" si="308"/>
        <v>7295.85</v>
      </c>
      <c r="AK1463" s="22">
        <f t="shared" ref="AK1463" si="321">I1463*1000</f>
        <v>221086</v>
      </c>
      <c r="AL1463" s="20" t="s">
        <v>704</v>
      </c>
      <c r="AM1463" s="20">
        <f>$AJ1463*VLOOKUP($AL1463,Sheet2!$C$1:$D$66,2,FALSE)</f>
        <v>4012.7175000000007</v>
      </c>
    </row>
    <row r="1464" spans="1:39" x14ac:dyDescent="0.25">
      <c r="A1464" s="1">
        <v>42586</v>
      </c>
      <c r="B1464" s="2">
        <v>19291</v>
      </c>
      <c r="C1464" s="3">
        <v>0</v>
      </c>
      <c r="D1464" s="4">
        <v>2</v>
      </c>
      <c r="E1464" s="5" t="s">
        <v>76</v>
      </c>
      <c r="F1464" s="6">
        <v>1330.5</v>
      </c>
      <c r="G1464" s="7" t="s">
        <v>22</v>
      </c>
      <c r="H1464" s="8" t="s">
        <v>23</v>
      </c>
      <c r="I1464" s="9">
        <v>82.245000000000005</v>
      </c>
      <c r="J1464" s="6">
        <v>0</v>
      </c>
      <c r="K1464" s="6">
        <v>217.15</v>
      </c>
      <c r="L1464" s="6">
        <v>2714.1</v>
      </c>
      <c r="M1464" s="6">
        <v>2931.25</v>
      </c>
      <c r="N1464" s="10" t="s">
        <v>95</v>
      </c>
      <c r="O1464" s="10" t="s">
        <v>161</v>
      </c>
      <c r="P1464" s="11" t="s">
        <v>32</v>
      </c>
      <c r="Q1464" s="11" t="s">
        <v>73</v>
      </c>
      <c r="R1464" s="1">
        <v>42370</v>
      </c>
      <c r="S1464" s="1">
        <v>42593</v>
      </c>
      <c r="T1464" s="12" t="s">
        <v>25</v>
      </c>
      <c r="U1464" s="13" t="s">
        <v>304</v>
      </c>
      <c r="V1464" s="13" t="s">
        <v>148</v>
      </c>
      <c r="W1464" t="s">
        <v>195</v>
      </c>
      <c r="X1464" s="16" t="str">
        <f t="shared" si="314"/>
        <v xml:space="preserve">Mediacom (Switzerland) - CHE - Ikea - 2016_Healthy_Sleeping - </v>
      </c>
      <c r="Y1464" s="17" t="s">
        <v>410</v>
      </c>
      <c r="Z1464" s="16" t="str">
        <f t="shared" si="315"/>
        <v>Mediacom (Switzerland)</v>
      </c>
      <c r="AA1464" s="16" t="str">
        <f t="shared" si="316"/>
        <v>Mediacom (Switzerland) - CHE - Ikea</v>
      </c>
      <c r="AB1464" s="16" t="str">
        <f t="shared" si="317"/>
        <v>Xaxis TV_XAXIS-XT-ROLLS-F</v>
      </c>
      <c r="AC1464" s="16" t="str">
        <f>VLOOKUP($U1464,Sheet3!$A$1:$D$438,3,FALSE)</f>
        <v>04.07.2016</v>
      </c>
      <c r="AD1464" s="16" t="str">
        <f>VLOOKUP($U1464,Sheet3!$A$1:$D$438,4,FALSE)</f>
        <v>07.08.2016</v>
      </c>
      <c r="AE1464" s="20" t="str">
        <f t="shared" si="318"/>
        <v>Xaxis TV_XAXIS-XT-ROLLS-F_Juli 2016</v>
      </c>
      <c r="AF1464" s="20" t="s">
        <v>816</v>
      </c>
      <c r="AG1464" s="20" t="str">
        <f t="shared" si="319"/>
        <v>Xaxis TV</v>
      </c>
      <c r="AH1464" s="20" t="s">
        <v>420</v>
      </c>
      <c r="AI1464" s="21">
        <f t="shared" ref="AI1464:AI1467" si="322">(AJ1464/AK1464)*1000</f>
        <v>33.00018238190772</v>
      </c>
      <c r="AJ1464" s="21">
        <f t="shared" ref="AJ1464:AJ1467" si="323">L1464</f>
        <v>2714.1</v>
      </c>
      <c r="AK1464" s="22">
        <f t="shared" ref="AK1464:AK1467" si="324">I1464*1000</f>
        <v>82245</v>
      </c>
      <c r="AL1464" s="20" t="s">
        <v>704</v>
      </c>
      <c r="AM1464" s="20">
        <f>$AJ1464*VLOOKUP($AL1464,Sheet2!$C$1:$D$66,2,FALSE)</f>
        <v>1492.7550000000001</v>
      </c>
    </row>
    <row r="1465" spans="1:39" x14ac:dyDescent="0.25">
      <c r="A1465" s="1">
        <v>42586</v>
      </c>
      <c r="B1465" s="2">
        <v>19292</v>
      </c>
      <c r="C1465" s="3">
        <v>0</v>
      </c>
      <c r="D1465" s="4">
        <v>1</v>
      </c>
      <c r="E1465" s="5" t="s">
        <v>65</v>
      </c>
      <c r="F1465" s="6">
        <v>36</v>
      </c>
      <c r="G1465" s="7" t="s">
        <v>22</v>
      </c>
      <c r="H1465" s="8" t="s">
        <v>23</v>
      </c>
      <c r="I1465" s="9">
        <v>4.8570000000000002</v>
      </c>
      <c r="J1465" s="6">
        <v>0</v>
      </c>
      <c r="K1465" s="6">
        <v>10.9</v>
      </c>
      <c r="L1465" s="6">
        <v>136</v>
      </c>
      <c r="M1465" s="6">
        <v>146.9</v>
      </c>
      <c r="N1465" s="10" t="s">
        <v>68</v>
      </c>
      <c r="O1465" s="10" t="s">
        <v>161</v>
      </c>
      <c r="P1465" s="11" t="s">
        <v>32</v>
      </c>
      <c r="Q1465" s="11" t="s">
        <v>52</v>
      </c>
      <c r="R1465" s="1">
        <v>42370</v>
      </c>
      <c r="S1465" s="1">
        <v>42593</v>
      </c>
      <c r="T1465" s="12" t="s">
        <v>25</v>
      </c>
      <c r="U1465" s="13" t="s">
        <v>134</v>
      </c>
      <c r="V1465" s="13" t="s">
        <v>148</v>
      </c>
      <c r="W1465" t="s">
        <v>199</v>
      </c>
      <c r="X1465" s="16" t="str">
        <f t="shared" si="314"/>
        <v xml:space="preserve">Mediacom (Switzerland) - CHE - Skoda - 2016_Velowelt - </v>
      </c>
      <c r="Y1465" s="17" t="s">
        <v>410</v>
      </c>
      <c r="Z1465" s="16" t="str">
        <f t="shared" si="315"/>
        <v>Mediacom (Switzerland)</v>
      </c>
      <c r="AA1465" s="16" t="str">
        <f t="shared" si="316"/>
        <v>Mediacom (Switzerland) - CHE - Skoda</v>
      </c>
      <c r="AB1465" s="16" t="str">
        <f t="shared" si="317"/>
        <v>Xaxis Premium_XAXIS-XP-WB-D</v>
      </c>
      <c r="AC1465" s="16" t="str">
        <f>VLOOKUP($U1465,Sheet3!$A$1:$D$438,3,FALSE)</f>
        <v>18.04.2016</v>
      </c>
      <c r="AD1465" s="16" t="str">
        <f>VLOOKUP($U1465,Sheet3!$A$1:$D$438,4,FALSE)</f>
        <v>30.09.2016</v>
      </c>
      <c r="AE1465" s="20" t="str">
        <f t="shared" si="318"/>
        <v>Xaxis Premium_XAXIS-XP-WB-D_Juli 2016</v>
      </c>
      <c r="AF1465" s="20" t="s">
        <v>415</v>
      </c>
      <c r="AG1465" s="20" t="str">
        <f t="shared" si="319"/>
        <v>Xaxis Premium</v>
      </c>
      <c r="AH1465" s="20" t="s">
        <v>420</v>
      </c>
      <c r="AI1465" s="21">
        <f t="shared" si="322"/>
        <v>28.000823553633932</v>
      </c>
      <c r="AJ1465" s="21">
        <f t="shared" si="323"/>
        <v>136</v>
      </c>
      <c r="AK1465" s="22">
        <f t="shared" si="324"/>
        <v>4857</v>
      </c>
      <c r="AL1465" s="20" t="s">
        <v>705</v>
      </c>
      <c r="AM1465" s="20">
        <f>$AJ1465*VLOOKUP($AL1465,Sheet2!$C$1:$D$66,2,FALSE)</f>
        <v>68</v>
      </c>
    </row>
    <row r="1466" spans="1:39" x14ac:dyDescent="0.25">
      <c r="A1466" s="1">
        <v>42586</v>
      </c>
      <c r="B1466" s="2">
        <v>19292</v>
      </c>
      <c r="C1466" s="3">
        <v>0</v>
      </c>
      <c r="D1466" s="4">
        <v>2</v>
      </c>
      <c r="E1466" s="5" t="s">
        <v>65</v>
      </c>
      <c r="F1466" s="6">
        <v>42.44</v>
      </c>
      <c r="G1466" s="7" t="s">
        <v>22</v>
      </c>
      <c r="H1466" s="8" t="s">
        <v>23</v>
      </c>
      <c r="I1466" s="9">
        <v>5.726</v>
      </c>
      <c r="J1466" s="6">
        <v>0</v>
      </c>
      <c r="K1466" s="6">
        <v>12.85</v>
      </c>
      <c r="L1466" s="6">
        <v>160.35</v>
      </c>
      <c r="M1466" s="6">
        <v>173.2</v>
      </c>
      <c r="N1466" s="10" t="s">
        <v>68</v>
      </c>
      <c r="O1466" s="10" t="s">
        <v>161</v>
      </c>
      <c r="P1466" s="11" t="s">
        <v>32</v>
      </c>
      <c r="Q1466" s="11" t="s">
        <v>52</v>
      </c>
      <c r="R1466" s="1">
        <v>42370</v>
      </c>
      <c r="S1466" s="1">
        <v>42593</v>
      </c>
      <c r="T1466" s="12" t="s">
        <v>25</v>
      </c>
      <c r="U1466" s="13" t="s">
        <v>134</v>
      </c>
      <c r="V1466" s="13" t="s">
        <v>148</v>
      </c>
      <c r="W1466" t="s">
        <v>199</v>
      </c>
      <c r="X1466" s="16" t="str">
        <f t="shared" si="314"/>
        <v xml:space="preserve">Mediacom (Switzerland) - CHE - Skoda - 2016_Velowelt - </v>
      </c>
      <c r="Y1466" s="17" t="s">
        <v>410</v>
      </c>
      <c r="Z1466" s="16" t="str">
        <f t="shared" si="315"/>
        <v>Mediacom (Switzerland)</v>
      </c>
      <c r="AA1466" s="16" t="str">
        <f t="shared" si="316"/>
        <v>Mediacom (Switzerland) - CHE - Skoda</v>
      </c>
      <c r="AB1466" s="16" t="str">
        <f t="shared" si="317"/>
        <v>Xaxis Premium_XAXIS-XP-WB-D</v>
      </c>
      <c r="AC1466" s="16" t="str">
        <f>VLOOKUP($U1466,Sheet3!$A$1:$D$438,3,FALSE)</f>
        <v>18.04.2016</v>
      </c>
      <c r="AD1466" s="16" t="str">
        <f>VLOOKUP($U1466,Sheet3!$A$1:$D$438,4,FALSE)</f>
        <v>30.09.2016</v>
      </c>
      <c r="AE1466" s="20" t="str">
        <f t="shared" si="318"/>
        <v>Xaxis Premium_XAXIS-XP-WB-D_Juli 2016</v>
      </c>
      <c r="AF1466" s="20" t="s">
        <v>415</v>
      </c>
      <c r="AG1466" s="20" t="str">
        <f t="shared" si="319"/>
        <v>Xaxis Premium</v>
      </c>
      <c r="AH1466" s="20" t="s">
        <v>420</v>
      </c>
      <c r="AI1466" s="21">
        <f t="shared" si="322"/>
        <v>28.003842123646525</v>
      </c>
      <c r="AJ1466" s="21">
        <f t="shared" si="323"/>
        <v>160.35</v>
      </c>
      <c r="AK1466" s="22">
        <f t="shared" si="324"/>
        <v>5726</v>
      </c>
      <c r="AL1466" s="20" t="s">
        <v>705</v>
      </c>
      <c r="AM1466" s="20">
        <f>$AJ1466*VLOOKUP($AL1466,Sheet2!$C$1:$D$66,2,FALSE)</f>
        <v>80.174999999999997</v>
      </c>
    </row>
    <row r="1467" spans="1:39" x14ac:dyDescent="0.25">
      <c r="A1467" s="1">
        <v>42586</v>
      </c>
      <c r="B1467" s="2">
        <v>19292</v>
      </c>
      <c r="C1467" s="3">
        <v>0</v>
      </c>
      <c r="D1467" s="4">
        <v>3</v>
      </c>
      <c r="E1467" s="5" t="s">
        <v>65</v>
      </c>
      <c r="F1467" s="6">
        <v>68.67</v>
      </c>
      <c r="G1467" s="7" t="s">
        <v>22</v>
      </c>
      <c r="H1467" s="8" t="s">
        <v>23</v>
      </c>
      <c r="I1467" s="9">
        <v>9.2639999999999993</v>
      </c>
      <c r="J1467" s="6">
        <v>0</v>
      </c>
      <c r="K1467" s="6">
        <v>20.75</v>
      </c>
      <c r="L1467" s="6">
        <v>259.39999999999998</v>
      </c>
      <c r="M1467" s="6">
        <v>280.14999999999998</v>
      </c>
      <c r="N1467" s="10" t="s">
        <v>68</v>
      </c>
      <c r="O1467" s="10" t="s">
        <v>161</v>
      </c>
      <c r="P1467" s="11" t="s">
        <v>32</v>
      </c>
      <c r="Q1467" s="11" t="s">
        <v>52</v>
      </c>
      <c r="R1467" s="1">
        <v>42370</v>
      </c>
      <c r="S1467" s="1">
        <v>42593</v>
      </c>
      <c r="T1467" s="12" t="s">
        <v>25</v>
      </c>
      <c r="U1467" s="13" t="s">
        <v>134</v>
      </c>
      <c r="V1467" s="13" t="s">
        <v>148</v>
      </c>
      <c r="W1467" t="s">
        <v>199</v>
      </c>
      <c r="X1467" s="16" t="str">
        <f t="shared" si="314"/>
        <v xml:space="preserve">Mediacom (Switzerland) - CHE - Skoda - 2016_Velowelt - </v>
      </c>
      <c r="Y1467" s="17" t="s">
        <v>410</v>
      </c>
      <c r="Z1467" s="16" t="str">
        <f t="shared" si="315"/>
        <v>Mediacom (Switzerland)</v>
      </c>
      <c r="AA1467" s="16" t="str">
        <f t="shared" si="316"/>
        <v>Mediacom (Switzerland) - CHE - Skoda</v>
      </c>
      <c r="AB1467" s="16" t="str">
        <f t="shared" si="317"/>
        <v>Xaxis Premium_XAXIS-XP-WB-D</v>
      </c>
      <c r="AC1467" s="16" t="str">
        <f>VLOOKUP($U1467,Sheet3!$A$1:$D$438,3,FALSE)</f>
        <v>18.04.2016</v>
      </c>
      <c r="AD1467" s="16" t="str">
        <f>VLOOKUP($U1467,Sheet3!$A$1:$D$438,4,FALSE)</f>
        <v>30.09.2016</v>
      </c>
      <c r="AE1467" s="20" t="str">
        <f t="shared" si="318"/>
        <v>Xaxis Premium_XAXIS-XP-WB-D_Juli 2016</v>
      </c>
      <c r="AF1467" s="20" t="s">
        <v>415</v>
      </c>
      <c r="AG1467" s="20" t="str">
        <f t="shared" si="319"/>
        <v>Xaxis Premium</v>
      </c>
      <c r="AH1467" s="20" t="s">
        <v>420</v>
      </c>
      <c r="AI1467" s="21">
        <f t="shared" si="322"/>
        <v>28.000863557858374</v>
      </c>
      <c r="AJ1467" s="21">
        <f t="shared" si="323"/>
        <v>259.39999999999998</v>
      </c>
      <c r="AK1467" s="22">
        <f t="shared" si="324"/>
        <v>9264</v>
      </c>
      <c r="AL1467" s="20" t="s">
        <v>705</v>
      </c>
      <c r="AM1467" s="20">
        <f>$AJ1467*VLOOKUP($AL1467,Sheet2!$C$1:$D$66,2,FALSE)</f>
        <v>129.69999999999999</v>
      </c>
    </row>
    <row r="1468" spans="1:39" x14ac:dyDescent="0.25">
      <c r="A1468" s="1">
        <v>42586</v>
      </c>
      <c r="B1468" s="2">
        <v>19292</v>
      </c>
      <c r="C1468" s="3">
        <v>0</v>
      </c>
      <c r="D1468" s="4">
        <v>4</v>
      </c>
      <c r="E1468" s="5" t="s">
        <v>65</v>
      </c>
      <c r="F1468" s="6">
        <v>70.05</v>
      </c>
      <c r="G1468" s="7" t="s">
        <v>22</v>
      </c>
      <c r="H1468" s="8" t="s">
        <v>23</v>
      </c>
      <c r="I1468" s="9">
        <v>9.4510000000000005</v>
      </c>
      <c r="J1468" s="6">
        <v>0</v>
      </c>
      <c r="K1468" s="6">
        <v>21.15</v>
      </c>
      <c r="L1468" s="6">
        <v>264.64999999999998</v>
      </c>
      <c r="M1468" s="6">
        <v>285.8</v>
      </c>
      <c r="N1468" s="10" t="s">
        <v>68</v>
      </c>
      <c r="O1468" s="10" t="s">
        <v>161</v>
      </c>
      <c r="P1468" s="11" t="s">
        <v>32</v>
      </c>
      <c r="Q1468" s="11" t="s">
        <v>52</v>
      </c>
      <c r="R1468" s="1">
        <v>42370</v>
      </c>
      <c r="S1468" s="1">
        <v>42593</v>
      </c>
      <c r="T1468" s="12" t="s">
        <v>25</v>
      </c>
      <c r="U1468" s="13" t="s">
        <v>134</v>
      </c>
      <c r="V1468" s="13" t="s">
        <v>148</v>
      </c>
      <c r="W1468" t="s">
        <v>199</v>
      </c>
      <c r="X1468" s="16" t="str">
        <f t="shared" si="314"/>
        <v xml:space="preserve">Mediacom (Switzerland) - CHE - Skoda - 2016_Velowelt - </v>
      </c>
      <c r="Y1468" s="17" t="s">
        <v>410</v>
      </c>
      <c r="Z1468" s="16" t="str">
        <f t="shared" si="315"/>
        <v>Mediacom (Switzerland)</v>
      </c>
      <c r="AA1468" s="16" t="str">
        <f t="shared" si="316"/>
        <v>Mediacom (Switzerland) - CHE - Skoda</v>
      </c>
      <c r="AB1468" s="16" t="str">
        <f t="shared" si="317"/>
        <v>Xaxis Premium_XAXIS-XP-WB-D</v>
      </c>
      <c r="AC1468" s="16" t="str">
        <f>VLOOKUP($U1468,Sheet3!$A$1:$D$438,3,FALSE)</f>
        <v>18.04.2016</v>
      </c>
      <c r="AD1468" s="16" t="str">
        <f>VLOOKUP($U1468,Sheet3!$A$1:$D$438,4,FALSE)</f>
        <v>30.09.2016</v>
      </c>
      <c r="AE1468" s="20" t="str">
        <f t="shared" si="318"/>
        <v>Xaxis Premium_XAXIS-XP-WB-D_Juli 2016</v>
      </c>
      <c r="AF1468" s="20" t="s">
        <v>415</v>
      </c>
      <c r="AG1468" s="20" t="str">
        <f t="shared" si="319"/>
        <v>Xaxis Premium</v>
      </c>
      <c r="AH1468" s="20" t="s">
        <v>420</v>
      </c>
      <c r="AI1468" s="21">
        <f t="shared" ref="AI1468:AI1531" si="325">(AJ1468/AK1468)*1000</f>
        <v>28.002327796000422</v>
      </c>
      <c r="AJ1468" s="21">
        <f t="shared" ref="AJ1468:AJ1531" si="326">L1468</f>
        <v>264.64999999999998</v>
      </c>
      <c r="AK1468" s="22">
        <f t="shared" ref="AK1468:AK1531" si="327">I1468*1000</f>
        <v>9451</v>
      </c>
      <c r="AL1468" s="20" t="s">
        <v>705</v>
      </c>
      <c r="AM1468" s="20">
        <f>$AJ1468*VLOOKUP($AL1468,Sheet2!$C$1:$D$66,2,FALSE)</f>
        <v>132.32499999999999</v>
      </c>
    </row>
    <row r="1469" spans="1:39" x14ac:dyDescent="0.25">
      <c r="A1469" s="1">
        <v>42586</v>
      </c>
      <c r="B1469" s="2">
        <v>19292</v>
      </c>
      <c r="C1469" s="3">
        <v>0</v>
      </c>
      <c r="D1469" s="4">
        <v>5</v>
      </c>
      <c r="E1469" s="5" t="s">
        <v>65</v>
      </c>
      <c r="F1469" s="6">
        <v>76.25</v>
      </c>
      <c r="G1469" s="7" t="s">
        <v>22</v>
      </c>
      <c r="H1469" s="8" t="s">
        <v>23</v>
      </c>
      <c r="I1469" s="9">
        <v>10.287000000000001</v>
      </c>
      <c r="J1469" s="6">
        <v>0</v>
      </c>
      <c r="K1469" s="6">
        <v>23.05</v>
      </c>
      <c r="L1469" s="6">
        <v>288.05</v>
      </c>
      <c r="M1469" s="6">
        <v>311.10000000000002</v>
      </c>
      <c r="N1469" s="10" t="s">
        <v>68</v>
      </c>
      <c r="O1469" s="10" t="s">
        <v>161</v>
      </c>
      <c r="P1469" s="11" t="s">
        <v>32</v>
      </c>
      <c r="Q1469" s="11" t="s">
        <v>52</v>
      </c>
      <c r="R1469" s="1">
        <v>42370</v>
      </c>
      <c r="S1469" s="1">
        <v>42593</v>
      </c>
      <c r="T1469" s="12" t="s">
        <v>25</v>
      </c>
      <c r="U1469" s="13" t="s">
        <v>134</v>
      </c>
      <c r="V1469" s="13" t="s">
        <v>148</v>
      </c>
      <c r="W1469" t="s">
        <v>199</v>
      </c>
      <c r="X1469" s="16" t="str">
        <f t="shared" si="314"/>
        <v xml:space="preserve">Mediacom (Switzerland) - CHE - Skoda - 2016_Velowelt - </v>
      </c>
      <c r="Y1469" s="17" t="s">
        <v>410</v>
      </c>
      <c r="Z1469" s="16" t="str">
        <f t="shared" si="315"/>
        <v>Mediacom (Switzerland)</v>
      </c>
      <c r="AA1469" s="16" t="str">
        <f t="shared" si="316"/>
        <v>Mediacom (Switzerland) - CHE - Skoda</v>
      </c>
      <c r="AB1469" s="16" t="str">
        <f t="shared" si="317"/>
        <v>Xaxis Premium_XAXIS-XP-WB-D</v>
      </c>
      <c r="AC1469" s="16" t="str">
        <f>VLOOKUP($U1469,Sheet3!$A$1:$D$438,3,FALSE)</f>
        <v>18.04.2016</v>
      </c>
      <c r="AD1469" s="16" t="str">
        <f>VLOOKUP($U1469,Sheet3!$A$1:$D$438,4,FALSE)</f>
        <v>30.09.2016</v>
      </c>
      <c r="AE1469" s="20" t="str">
        <f t="shared" si="318"/>
        <v>Xaxis Premium_XAXIS-XP-WB-D_Juli 2016</v>
      </c>
      <c r="AF1469" s="20" t="s">
        <v>415</v>
      </c>
      <c r="AG1469" s="20" t="str">
        <f t="shared" si="319"/>
        <v>Xaxis Premium</v>
      </c>
      <c r="AH1469" s="20" t="s">
        <v>420</v>
      </c>
      <c r="AI1469" s="21">
        <f t="shared" si="325"/>
        <v>28.001360940993486</v>
      </c>
      <c r="AJ1469" s="21">
        <f t="shared" si="326"/>
        <v>288.05</v>
      </c>
      <c r="AK1469" s="22">
        <f t="shared" si="327"/>
        <v>10287</v>
      </c>
      <c r="AL1469" s="20" t="s">
        <v>705</v>
      </c>
      <c r="AM1469" s="20">
        <f>$AJ1469*VLOOKUP($AL1469,Sheet2!$C$1:$D$66,2,FALSE)</f>
        <v>144.02500000000001</v>
      </c>
    </row>
    <row r="1470" spans="1:39" x14ac:dyDescent="0.25">
      <c r="A1470" s="1">
        <v>42586</v>
      </c>
      <c r="B1470" s="2">
        <v>19292</v>
      </c>
      <c r="C1470" s="3">
        <v>0</v>
      </c>
      <c r="D1470" s="4">
        <v>6</v>
      </c>
      <c r="E1470" s="5" t="s">
        <v>65</v>
      </c>
      <c r="F1470" s="6">
        <v>72.72</v>
      </c>
      <c r="G1470" s="7" t="s">
        <v>22</v>
      </c>
      <c r="H1470" s="8" t="s">
        <v>23</v>
      </c>
      <c r="I1470" s="9">
        <v>9.8109999999999999</v>
      </c>
      <c r="J1470" s="6">
        <v>0</v>
      </c>
      <c r="K1470" s="6">
        <v>22</v>
      </c>
      <c r="L1470" s="6">
        <v>274.7</v>
      </c>
      <c r="M1470" s="6">
        <v>296.7</v>
      </c>
      <c r="N1470" s="10" t="s">
        <v>68</v>
      </c>
      <c r="O1470" s="10" t="s">
        <v>161</v>
      </c>
      <c r="P1470" s="11" t="s">
        <v>32</v>
      </c>
      <c r="Q1470" s="11" t="s">
        <v>52</v>
      </c>
      <c r="R1470" s="1">
        <v>42370</v>
      </c>
      <c r="S1470" s="1">
        <v>42593</v>
      </c>
      <c r="T1470" s="12" t="s">
        <v>25</v>
      </c>
      <c r="U1470" s="13" t="s">
        <v>134</v>
      </c>
      <c r="V1470" s="13" t="s">
        <v>148</v>
      </c>
      <c r="W1470" t="s">
        <v>199</v>
      </c>
      <c r="X1470" s="16" t="str">
        <f t="shared" si="314"/>
        <v xml:space="preserve">Mediacom (Switzerland) - CHE - Skoda - 2016_Velowelt - </v>
      </c>
      <c r="Y1470" s="17" t="s">
        <v>410</v>
      </c>
      <c r="Z1470" s="16" t="str">
        <f t="shared" si="315"/>
        <v>Mediacom (Switzerland)</v>
      </c>
      <c r="AA1470" s="16" t="str">
        <f t="shared" si="316"/>
        <v>Mediacom (Switzerland) - CHE - Skoda</v>
      </c>
      <c r="AB1470" s="16" t="str">
        <f t="shared" si="317"/>
        <v>Xaxis Premium_XAXIS-XP-WB-D</v>
      </c>
      <c r="AC1470" s="16" t="str">
        <f>VLOOKUP($U1470,Sheet3!$A$1:$D$438,3,FALSE)</f>
        <v>18.04.2016</v>
      </c>
      <c r="AD1470" s="16" t="str">
        <f>VLOOKUP($U1470,Sheet3!$A$1:$D$438,4,FALSE)</f>
        <v>30.09.2016</v>
      </c>
      <c r="AE1470" s="20" t="str">
        <f t="shared" si="318"/>
        <v>Xaxis Premium_XAXIS-XP-WB-D_Juli 2016</v>
      </c>
      <c r="AF1470" s="20" t="s">
        <v>415</v>
      </c>
      <c r="AG1470" s="20" t="str">
        <f t="shared" si="319"/>
        <v>Xaxis Premium</v>
      </c>
      <c r="AH1470" s="20" t="s">
        <v>420</v>
      </c>
      <c r="AI1470" s="21">
        <f t="shared" si="325"/>
        <v>27.999184588726937</v>
      </c>
      <c r="AJ1470" s="21">
        <f t="shared" si="326"/>
        <v>274.7</v>
      </c>
      <c r="AK1470" s="22">
        <f t="shared" si="327"/>
        <v>9811</v>
      </c>
      <c r="AL1470" s="20" t="s">
        <v>705</v>
      </c>
      <c r="AM1470" s="20">
        <f>$AJ1470*VLOOKUP($AL1470,Sheet2!$C$1:$D$66,2,FALSE)</f>
        <v>137.35</v>
      </c>
    </row>
    <row r="1471" spans="1:39" x14ac:dyDescent="0.25">
      <c r="A1471" s="1">
        <v>42586</v>
      </c>
      <c r="B1471" s="2">
        <v>19292</v>
      </c>
      <c r="C1471" s="3">
        <v>0</v>
      </c>
      <c r="D1471" s="4">
        <v>7</v>
      </c>
      <c r="E1471" s="5" t="s">
        <v>69</v>
      </c>
      <c r="F1471" s="6">
        <v>76.34</v>
      </c>
      <c r="G1471" s="7" t="s">
        <v>22</v>
      </c>
      <c r="H1471" s="8" t="s">
        <v>23</v>
      </c>
      <c r="I1471" s="9">
        <v>12.692</v>
      </c>
      <c r="J1471" s="6">
        <v>0</v>
      </c>
      <c r="K1471" s="6">
        <v>28.45</v>
      </c>
      <c r="L1471" s="6">
        <v>355.4</v>
      </c>
      <c r="M1471" s="6">
        <v>383.85</v>
      </c>
      <c r="N1471" s="10" t="s">
        <v>68</v>
      </c>
      <c r="O1471" s="10" t="s">
        <v>161</v>
      </c>
      <c r="P1471" s="11" t="s">
        <v>32</v>
      </c>
      <c r="Q1471" s="11" t="s">
        <v>52</v>
      </c>
      <c r="R1471" s="1">
        <v>42370</v>
      </c>
      <c r="S1471" s="1">
        <v>42593</v>
      </c>
      <c r="T1471" s="12" t="s">
        <v>25</v>
      </c>
      <c r="U1471" s="13" t="s">
        <v>134</v>
      </c>
      <c r="V1471" s="13" t="s">
        <v>148</v>
      </c>
      <c r="W1471" t="s">
        <v>199</v>
      </c>
      <c r="X1471" s="16" t="str">
        <f t="shared" si="314"/>
        <v xml:space="preserve">Mediacom (Switzerland) - CHE - Skoda - 2016_Velowelt - </v>
      </c>
      <c r="Y1471" s="17" t="s">
        <v>410</v>
      </c>
      <c r="Z1471" s="16" t="str">
        <f t="shared" si="315"/>
        <v>Mediacom (Switzerland)</v>
      </c>
      <c r="AA1471" s="16" t="str">
        <f t="shared" si="316"/>
        <v>Mediacom (Switzerland) - CHE - Skoda</v>
      </c>
      <c r="AB1471" s="16" t="str">
        <f t="shared" si="317"/>
        <v>Xaxis Premium_XAXIS-XP-WB-F</v>
      </c>
      <c r="AC1471" s="16" t="str">
        <f>VLOOKUP($U1471,Sheet3!$A$1:$D$438,3,FALSE)</f>
        <v>18.04.2016</v>
      </c>
      <c r="AD1471" s="16" t="str">
        <f>VLOOKUP($U1471,Sheet3!$A$1:$D$438,4,FALSE)</f>
        <v>30.09.2016</v>
      </c>
      <c r="AE1471" s="20" t="str">
        <f t="shared" si="318"/>
        <v>Xaxis Premium_XAXIS-XP-WB-F_Juli 2016</v>
      </c>
      <c r="AF1471" s="20" t="s">
        <v>415</v>
      </c>
      <c r="AG1471" s="20" t="str">
        <f t="shared" si="319"/>
        <v>Xaxis Premium</v>
      </c>
      <c r="AH1471" s="20" t="s">
        <v>420</v>
      </c>
      <c r="AI1471" s="21">
        <f t="shared" si="325"/>
        <v>28.001890954932239</v>
      </c>
      <c r="AJ1471" s="21">
        <f t="shared" si="326"/>
        <v>355.4</v>
      </c>
      <c r="AK1471" s="22">
        <f t="shared" si="327"/>
        <v>12692</v>
      </c>
      <c r="AL1471" s="20" t="s">
        <v>705</v>
      </c>
      <c r="AM1471" s="20">
        <f>$AJ1471*VLOOKUP($AL1471,Sheet2!$C$1:$D$66,2,FALSE)</f>
        <v>177.7</v>
      </c>
    </row>
    <row r="1472" spans="1:39" x14ac:dyDescent="0.25">
      <c r="A1472" s="1">
        <v>42586</v>
      </c>
      <c r="B1472" s="2">
        <v>19292</v>
      </c>
      <c r="C1472" s="3">
        <v>0</v>
      </c>
      <c r="D1472" s="4">
        <v>8</v>
      </c>
      <c r="E1472" s="5" t="s">
        <v>69</v>
      </c>
      <c r="F1472" s="6">
        <v>64.7</v>
      </c>
      <c r="G1472" s="7" t="s">
        <v>22</v>
      </c>
      <c r="H1472" s="8" t="s">
        <v>23</v>
      </c>
      <c r="I1472" s="9">
        <v>10.756</v>
      </c>
      <c r="J1472" s="6">
        <v>0</v>
      </c>
      <c r="K1472" s="6">
        <v>24.1</v>
      </c>
      <c r="L1472" s="6">
        <v>301.14999999999998</v>
      </c>
      <c r="M1472" s="6">
        <v>325.25</v>
      </c>
      <c r="N1472" s="10" t="s">
        <v>68</v>
      </c>
      <c r="O1472" s="10" t="s">
        <v>161</v>
      </c>
      <c r="P1472" s="11" t="s">
        <v>32</v>
      </c>
      <c r="Q1472" s="11" t="s">
        <v>52</v>
      </c>
      <c r="R1472" s="1">
        <v>42370</v>
      </c>
      <c r="S1472" s="1">
        <v>42593</v>
      </c>
      <c r="T1472" s="12" t="s">
        <v>25</v>
      </c>
      <c r="U1472" s="13" t="s">
        <v>134</v>
      </c>
      <c r="V1472" s="13" t="s">
        <v>148</v>
      </c>
      <c r="W1472" t="s">
        <v>199</v>
      </c>
      <c r="X1472" s="16" t="str">
        <f t="shared" si="314"/>
        <v xml:space="preserve">Mediacom (Switzerland) - CHE - Skoda - 2016_Velowelt - </v>
      </c>
      <c r="Y1472" s="17" t="s">
        <v>410</v>
      </c>
      <c r="Z1472" s="16" t="str">
        <f t="shared" si="315"/>
        <v>Mediacom (Switzerland)</v>
      </c>
      <c r="AA1472" s="16" t="str">
        <f t="shared" si="316"/>
        <v>Mediacom (Switzerland) - CHE - Skoda</v>
      </c>
      <c r="AB1472" s="16" t="str">
        <f t="shared" si="317"/>
        <v>Xaxis Premium_XAXIS-XP-WB-F</v>
      </c>
      <c r="AC1472" s="16" t="str">
        <f>VLOOKUP($U1472,Sheet3!$A$1:$D$438,3,FALSE)</f>
        <v>18.04.2016</v>
      </c>
      <c r="AD1472" s="16" t="str">
        <f>VLOOKUP($U1472,Sheet3!$A$1:$D$438,4,FALSE)</f>
        <v>30.09.2016</v>
      </c>
      <c r="AE1472" s="20" t="str">
        <f t="shared" si="318"/>
        <v>Xaxis Premium_XAXIS-XP-WB-F_Juli 2016</v>
      </c>
      <c r="AF1472" s="20" t="s">
        <v>415</v>
      </c>
      <c r="AG1472" s="20" t="str">
        <f t="shared" si="319"/>
        <v>Xaxis Premium</v>
      </c>
      <c r="AH1472" s="20" t="s">
        <v>420</v>
      </c>
      <c r="AI1472" s="21">
        <f t="shared" si="325"/>
        <v>27.998326515433245</v>
      </c>
      <c r="AJ1472" s="21">
        <f t="shared" si="326"/>
        <v>301.14999999999998</v>
      </c>
      <c r="AK1472" s="22">
        <f t="shared" si="327"/>
        <v>10756</v>
      </c>
      <c r="AL1472" s="20" t="s">
        <v>705</v>
      </c>
      <c r="AM1472" s="20">
        <f>$AJ1472*VLOOKUP($AL1472,Sheet2!$C$1:$D$66,2,FALSE)</f>
        <v>150.57499999999999</v>
      </c>
    </row>
    <row r="1473" spans="1:39" x14ac:dyDescent="0.25">
      <c r="A1473" s="1">
        <v>42586</v>
      </c>
      <c r="B1473" s="2">
        <v>19292</v>
      </c>
      <c r="C1473" s="3">
        <v>0</v>
      </c>
      <c r="D1473" s="4">
        <v>9</v>
      </c>
      <c r="E1473" s="5" t="s">
        <v>70</v>
      </c>
      <c r="F1473" s="6">
        <v>14.69</v>
      </c>
      <c r="G1473" s="7" t="s">
        <v>22</v>
      </c>
      <c r="H1473" s="8" t="s">
        <v>23</v>
      </c>
      <c r="I1473" s="9">
        <v>2.5920000000000001</v>
      </c>
      <c r="J1473" s="6">
        <v>0</v>
      </c>
      <c r="K1473" s="6">
        <v>5.8</v>
      </c>
      <c r="L1473" s="6">
        <v>72.599999999999994</v>
      </c>
      <c r="M1473" s="6">
        <v>78.400000000000006</v>
      </c>
      <c r="N1473" s="10" t="s">
        <v>68</v>
      </c>
      <c r="O1473" s="10" t="s">
        <v>161</v>
      </c>
      <c r="P1473" s="11" t="s">
        <v>32</v>
      </c>
      <c r="Q1473" s="11" t="s">
        <v>52</v>
      </c>
      <c r="R1473" s="1">
        <v>42370</v>
      </c>
      <c r="S1473" s="1">
        <v>42593</v>
      </c>
      <c r="T1473" s="12" t="s">
        <v>25</v>
      </c>
      <c r="U1473" s="13" t="s">
        <v>134</v>
      </c>
      <c r="V1473" s="13" t="s">
        <v>148</v>
      </c>
      <c r="W1473" t="s">
        <v>199</v>
      </c>
      <c r="X1473" s="16" t="str">
        <f t="shared" si="314"/>
        <v xml:space="preserve">Mediacom (Switzerland) - CHE - Skoda - 2016_Velowelt - </v>
      </c>
      <c r="Y1473" s="17" t="s">
        <v>410</v>
      </c>
      <c r="Z1473" s="16" t="str">
        <f t="shared" si="315"/>
        <v>Mediacom (Switzerland)</v>
      </c>
      <c r="AA1473" s="16" t="str">
        <f t="shared" si="316"/>
        <v>Mediacom (Switzerland) - CHE - Skoda</v>
      </c>
      <c r="AB1473" s="16" t="str">
        <f t="shared" si="317"/>
        <v>Xaxis Premium_XAXIS-XP-WB-I</v>
      </c>
      <c r="AC1473" s="16" t="str">
        <f>VLOOKUP($U1473,Sheet3!$A$1:$D$438,3,FALSE)</f>
        <v>18.04.2016</v>
      </c>
      <c r="AD1473" s="16" t="str">
        <f>VLOOKUP($U1473,Sheet3!$A$1:$D$438,4,FALSE)</f>
        <v>30.09.2016</v>
      </c>
      <c r="AE1473" s="20" t="str">
        <f t="shared" si="318"/>
        <v>Xaxis Premium_XAXIS-XP-WB-I_Juli 2016</v>
      </c>
      <c r="AF1473" s="20" t="s">
        <v>415</v>
      </c>
      <c r="AG1473" s="20" t="str">
        <f t="shared" si="319"/>
        <v>Xaxis Premium</v>
      </c>
      <c r="AH1473" s="20" t="s">
        <v>420</v>
      </c>
      <c r="AI1473" s="21">
        <f t="shared" si="325"/>
        <v>28.00925925925926</v>
      </c>
      <c r="AJ1473" s="21">
        <f t="shared" si="326"/>
        <v>72.599999999999994</v>
      </c>
      <c r="AK1473" s="22">
        <f t="shared" si="327"/>
        <v>2592</v>
      </c>
      <c r="AL1473" s="20" t="s">
        <v>705</v>
      </c>
      <c r="AM1473" s="20">
        <f>$AJ1473*VLOOKUP($AL1473,Sheet2!$C$1:$D$66,2,FALSE)</f>
        <v>36.299999999999997</v>
      </c>
    </row>
    <row r="1474" spans="1:39" x14ac:dyDescent="0.25">
      <c r="A1474" s="1">
        <v>42586</v>
      </c>
      <c r="B1474" s="2">
        <v>19293</v>
      </c>
      <c r="C1474" s="3">
        <v>0</v>
      </c>
      <c r="D1474" s="4">
        <v>4</v>
      </c>
      <c r="E1474" s="5" t="s">
        <v>72</v>
      </c>
      <c r="F1474" s="6">
        <v>3244.41</v>
      </c>
      <c r="G1474" s="7" t="s">
        <v>22</v>
      </c>
      <c r="H1474" s="8" t="s">
        <v>23</v>
      </c>
      <c r="I1474" s="9">
        <v>191.92</v>
      </c>
      <c r="J1474" s="6">
        <v>0</v>
      </c>
      <c r="K1474" s="6">
        <v>445.25</v>
      </c>
      <c r="L1474" s="6">
        <v>5565.7</v>
      </c>
      <c r="M1474" s="6">
        <v>6010.95</v>
      </c>
      <c r="N1474" s="10" t="s">
        <v>68</v>
      </c>
      <c r="O1474" s="10" t="s">
        <v>161</v>
      </c>
      <c r="P1474" s="11" t="s">
        <v>32</v>
      </c>
      <c r="Q1474" s="11" t="s">
        <v>73</v>
      </c>
      <c r="R1474" s="1">
        <v>42370</v>
      </c>
      <c r="S1474" s="1">
        <v>42593</v>
      </c>
      <c r="T1474" s="12" t="s">
        <v>25</v>
      </c>
      <c r="U1474" s="13" t="s">
        <v>360</v>
      </c>
      <c r="V1474" s="13" t="s">
        <v>148</v>
      </c>
      <c r="W1474" t="s">
        <v>199</v>
      </c>
      <c r="X1474" s="16" t="str">
        <f t="shared" si="314"/>
        <v xml:space="preserve">Mediacom (Switzerland) - CHE - Skoda - 2016_Swissness_2._Flight - </v>
      </c>
      <c r="Y1474" s="17" t="s">
        <v>410</v>
      </c>
      <c r="Z1474" s="16" t="str">
        <f t="shared" si="315"/>
        <v>Mediacom (Switzerland)</v>
      </c>
      <c r="AA1474" s="16" t="str">
        <f t="shared" si="316"/>
        <v>Mediacom (Switzerland) - CHE - Skoda</v>
      </c>
      <c r="AB1474" s="16" t="str">
        <f t="shared" si="317"/>
        <v>Xaxis TV_XAXIS-XT-ROLLS-D</v>
      </c>
      <c r="AC1474" s="16" t="str">
        <f>VLOOKUP($U1474,Sheet3!$A$1:$D$438,3,FALSE)</f>
        <v>13.06.2016</v>
      </c>
      <c r="AD1474" s="16" t="str">
        <f>VLOOKUP($U1474,Sheet3!$A$1:$D$438,4,FALSE)</f>
        <v xml:space="preserve"> 10.7.2016</v>
      </c>
      <c r="AE1474" s="20" t="str">
        <f t="shared" si="318"/>
        <v>Xaxis TV_XAXIS-XT-ROLLS-D_Juli 2016</v>
      </c>
      <c r="AF1474" s="20" t="s">
        <v>816</v>
      </c>
      <c r="AG1474" s="20" t="str">
        <f t="shared" si="319"/>
        <v>Xaxis TV</v>
      </c>
      <c r="AH1474" s="20" t="s">
        <v>420</v>
      </c>
      <c r="AI1474" s="21">
        <f t="shared" si="325"/>
        <v>29.000104210087535</v>
      </c>
      <c r="AJ1474" s="21">
        <f t="shared" si="326"/>
        <v>5565.7</v>
      </c>
      <c r="AK1474" s="22">
        <f t="shared" si="327"/>
        <v>191920</v>
      </c>
      <c r="AL1474" s="20" t="s">
        <v>704</v>
      </c>
      <c r="AM1474" s="20">
        <f>$AJ1474*VLOOKUP($AL1474,Sheet2!$C$1:$D$66,2,FALSE)</f>
        <v>3061.1350000000002</v>
      </c>
    </row>
    <row r="1475" spans="1:39" x14ac:dyDescent="0.25">
      <c r="A1475" s="1">
        <v>42586</v>
      </c>
      <c r="B1475" s="2">
        <v>19293</v>
      </c>
      <c r="C1475" s="3">
        <v>0</v>
      </c>
      <c r="D1475" s="4">
        <v>5</v>
      </c>
      <c r="E1475" s="5" t="s">
        <v>76</v>
      </c>
      <c r="F1475" s="6">
        <v>4088.1</v>
      </c>
      <c r="G1475" s="7" t="s">
        <v>22</v>
      </c>
      <c r="H1475" s="8" t="s">
        <v>23</v>
      </c>
      <c r="I1475" s="9">
        <v>252.70599999999999</v>
      </c>
      <c r="J1475" s="6">
        <v>0</v>
      </c>
      <c r="K1475" s="6">
        <v>586.29999999999995</v>
      </c>
      <c r="L1475" s="6">
        <v>7328.45</v>
      </c>
      <c r="M1475" s="6">
        <v>7914.75</v>
      </c>
      <c r="N1475" s="10" t="s">
        <v>68</v>
      </c>
      <c r="O1475" s="10" t="s">
        <v>161</v>
      </c>
      <c r="P1475" s="11" t="s">
        <v>32</v>
      </c>
      <c r="Q1475" s="11" t="s">
        <v>73</v>
      </c>
      <c r="R1475" s="1">
        <v>42370</v>
      </c>
      <c r="S1475" s="1">
        <v>42593</v>
      </c>
      <c r="T1475" s="12" t="s">
        <v>25</v>
      </c>
      <c r="U1475" s="13" t="s">
        <v>360</v>
      </c>
      <c r="V1475" s="13" t="s">
        <v>148</v>
      </c>
      <c r="W1475" t="s">
        <v>199</v>
      </c>
      <c r="X1475" s="16" t="str">
        <f t="shared" si="314"/>
        <v xml:space="preserve">Mediacom (Switzerland) - CHE - Skoda - 2016_Swissness_2._Flight - </v>
      </c>
      <c r="Y1475" s="17" t="s">
        <v>410</v>
      </c>
      <c r="Z1475" s="16" t="str">
        <f t="shared" si="315"/>
        <v>Mediacom (Switzerland)</v>
      </c>
      <c r="AA1475" s="16" t="str">
        <f t="shared" si="316"/>
        <v>Mediacom (Switzerland) - CHE - Skoda</v>
      </c>
      <c r="AB1475" s="16" t="str">
        <f t="shared" si="317"/>
        <v>Xaxis TV_XAXIS-XT-ROLLS-F</v>
      </c>
      <c r="AC1475" s="16" t="str">
        <f>VLOOKUP($U1475,Sheet3!$A$1:$D$438,3,FALSE)</f>
        <v>13.06.2016</v>
      </c>
      <c r="AD1475" s="16" t="str">
        <f>VLOOKUP($U1475,Sheet3!$A$1:$D$438,4,FALSE)</f>
        <v xml:space="preserve"> 10.7.2016</v>
      </c>
      <c r="AE1475" s="20" t="str">
        <f t="shared" si="318"/>
        <v>Xaxis TV_XAXIS-XT-ROLLS-F_Juli 2016</v>
      </c>
      <c r="AF1475" s="20" t="s">
        <v>816</v>
      </c>
      <c r="AG1475" s="20" t="str">
        <f t="shared" si="319"/>
        <v>Xaxis TV</v>
      </c>
      <c r="AH1475" s="20" t="s">
        <v>420</v>
      </c>
      <c r="AI1475" s="21">
        <f t="shared" si="325"/>
        <v>28.999905027977174</v>
      </c>
      <c r="AJ1475" s="21">
        <f t="shared" si="326"/>
        <v>7328.45</v>
      </c>
      <c r="AK1475" s="22">
        <f t="shared" si="327"/>
        <v>252706</v>
      </c>
      <c r="AL1475" s="20" t="s">
        <v>704</v>
      </c>
      <c r="AM1475" s="20">
        <f>$AJ1475*VLOOKUP($AL1475,Sheet2!$C$1:$D$66,2,FALSE)</f>
        <v>4030.6475</v>
      </c>
    </row>
    <row r="1476" spans="1:39" x14ac:dyDescent="0.25">
      <c r="A1476" s="1">
        <v>42586</v>
      </c>
      <c r="B1476" s="2">
        <v>19293</v>
      </c>
      <c r="C1476" s="3">
        <v>0</v>
      </c>
      <c r="D1476" s="4">
        <v>6</v>
      </c>
      <c r="E1476" s="5" t="s">
        <v>77</v>
      </c>
      <c r="F1476" s="6">
        <v>140.80000000000001</v>
      </c>
      <c r="G1476" s="7" t="s">
        <v>22</v>
      </c>
      <c r="H1476" s="8" t="s">
        <v>23</v>
      </c>
      <c r="I1476" s="9">
        <v>8.625</v>
      </c>
      <c r="J1476" s="6">
        <v>0</v>
      </c>
      <c r="K1476" s="6">
        <v>20</v>
      </c>
      <c r="L1476" s="6">
        <v>250.15</v>
      </c>
      <c r="M1476" s="6">
        <v>270.14999999999998</v>
      </c>
      <c r="N1476" s="10" t="s">
        <v>68</v>
      </c>
      <c r="O1476" s="10" t="s">
        <v>161</v>
      </c>
      <c r="P1476" s="11" t="s">
        <v>32</v>
      </c>
      <c r="Q1476" s="11" t="s">
        <v>73</v>
      </c>
      <c r="R1476" s="1">
        <v>42370</v>
      </c>
      <c r="S1476" s="1">
        <v>42593</v>
      </c>
      <c r="T1476" s="12" t="s">
        <v>25</v>
      </c>
      <c r="U1476" s="13" t="s">
        <v>360</v>
      </c>
      <c r="V1476" s="13" t="s">
        <v>148</v>
      </c>
      <c r="W1476" t="s">
        <v>199</v>
      </c>
      <c r="X1476" s="16" t="str">
        <f t="shared" si="314"/>
        <v xml:space="preserve">Mediacom (Switzerland) - CHE - Skoda - 2016_Swissness_2._Flight - </v>
      </c>
      <c r="Y1476" s="17" t="s">
        <v>410</v>
      </c>
      <c r="Z1476" s="16" t="str">
        <f t="shared" si="315"/>
        <v>Mediacom (Switzerland)</v>
      </c>
      <c r="AA1476" s="16" t="str">
        <f t="shared" si="316"/>
        <v>Mediacom (Switzerland) - CHE - Skoda</v>
      </c>
      <c r="AB1476" s="16" t="str">
        <f t="shared" si="317"/>
        <v>Xaxis TV_XAXIS-XT-ROLLS-I</v>
      </c>
      <c r="AC1476" s="16" t="str">
        <f>VLOOKUP($U1476,Sheet3!$A$1:$D$438,3,FALSE)</f>
        <v>13.06.2016</v>
      </c>
      <c r="AD1476" s="16" t="str">
        <f>VLOOKUP($U1476,Sheet3!$A$1:$D$438,4,FALSE)</f>
        <v xml:space="preserve"> 10.7.2016</v>
      </c>
      <c r="AE1476" s="20" t="str">
        <f t="shared" si="318"/>
        <v>Xaxis TV_XAXIS-XT-ROLLS-I_Juli 2016</v>
      </c>
      <c r="AF1476" s="20" t="s">
        <v>816</v>
      </c>
      <c r="AG1476" s="20" t="str">
        <f t="shared" si="319"/>
        <v>Xaxis TV</v>
      </c>
      <c r="AH1476" s="20" t="s">
        <v>420</v>
      </c>
      <c r="AI1476" s="21">
        <f t="shared" si="325"/>
        <v>29.002898550724638</v>
      </c>
      <c r="AJ1476" s="21">
        <f t="shared" si="326"/>
        <v>250.15</v>
      </c>
      <c r="AK1476" s="22">
        <f t="shared" si="327"/>
        <v>8625</v>
      </c>
      <c r="AL1476" s="20" t="s">
        <v>704</v>
      </c>
      <c r="AM1476" s="20">
        <f>$AJ1476*VLOOKUP($AL1476,Sheet2!$C$1:$D$66,2,FALSE)</f>
        <v>137.58250000000001</v>
      </c>
    </row>
    <row r="1477" spans="1:39" x14ac:dyDescent="0.25">
      <c r="A1477" s="1">
        <v>42586</v>
      </c>
      <c r="B1477" s="2">
        <v>19293</v>
      </c>
      <c r="C1477" s="3">
        <v>0</v>
      </c>
      <c r="D1477" s="4">
        <v>1</v>
      </c>
      <c r="E1477" s="5" t="s">
        <v>65</v>
      </c>
      <c r="F1477" s="6">
        <v>622.55999999999995</v>
      </c>
      <c r="G1477" s="7" t="s">
        <v>22</v>
      </c>
      <c r="H1477" s="8" t="s">
        <v>23</v>
      </c>
      <c r="I1477" s="9">
        <v>83.992000000000004</v>
      </c>
      <c r="J1477" s="6">
        <v>0</v>
      </c>
      <c r="K1477" s="6">
        <v>161.25</v>
      </c>
      <c r="L1477" s="6">
        <v>2015.8</v>
      </c>
      <c r="M1477" s="6">
        <v>2177.0500000000002</v>
      </c>
      <c r="N1477" s="10" t="s">
        <v>68</v>
      </c>
      <c r="O1477" s="10" t="s">
        <v>161</v>
      </c>
      <c r="P1477" s="11" t="s">
        <v>32</v>
      </c>
      <c r="Q1477" s="11" t="s">
        <v>52</v>
      </c>
      <c r="R1477" s="1">
        <v>42370</v>
      </c>
      <c r="S1477" s="1">
        <v>42593</v>
      </c>
      <c r="T1477" s="12" t="s">
        <v>25</v>
      </c>
      <c r="U1477" s="13" t="s">
        <v>360</v>
      </c>
      <c r="V1477" s="13" t="s">
        <v>148</v>
      </c>
      <c r="W1477" t="s">
        <v>199</v>
      </c>
      <c r="X1477" s="16" t="str">
        <f t="shared" si="314"/>
        <v xml:space="preserve">Mediacom (Switzerland) - CHE - Skoda - 2016_Swissness_2._Flight - </v>
      </c>
      <c r="Y1477" s="17" t="s">
        <v>410</v>
      </c>
      <c r="Z1477" s="16" t="str">
        <f t="shared" si="315"/>
        <v>Mediacom (Switzerland)</v>
      </c>
      <c r="AA1477" s="16" t="str">
        <f t="shared" si="316"/>
        <v>Mediacom (Switzerland) - CHE - Skoda</v>
      </c>
      <c r="AB1477" s="16" t="str">
        <f t="shared" si="317"/>
        <v>Xaxis Premium_XAXIS-XP-WB-D</v>
      </c>
      <c r="AC1477" s="16" t="str">
        <f>VLOOKUP($U1477,Sheet3!$A$1:$D$438,3,FALSE)</f>
        <v>13.06.2016</v>
      </c>
      <c r="AD1477" s="16" t="str">
        <f>VLOOKUP($U1477,Sheet3!$A$1:$D$438,4,FALSE)</f>
        <v xml:space="preserve"> 10.7.2016</v>
      </c>
      <c r="AE1477" s="20" t="str">
        <f t="shared" si="318"/>
        <v>Xaxis Premium_XAXIS-XP-WB-D_Juli 2016</v>
      </c>
      <c r="AF1477" s="20" t="s">
        <v>415</v>
      </c>
      <c r="AG1477" s="20" t="str">
        <f t="shared" si="319"/>
        <v>Xaxis Premium</v>
      </c>
      <c r="AH1477" s="20" t="s">
        <v>420</v>
      </c>
      <c r="AI1477" s="21">
        <f t="shared" si="325"/>
        <v>23.999904752833604</v>
      </c>
      <c r="AJ1477" s="21">
        <f t="shared" si="326"/>
        <v>2015.8</v>
      </c>
      <c r="AK1477" s="22">
        <f t="shared" si="327"/>
        <v>83992</v>
      </c>
      <c r="AL1477" s="20" t="s">
        <v>705</v>
      </c>
      <c r="AM1477" s="20">
        <f>$AJ1477*VLOOKUP($AL1477,Sheet2!$C$1:$D$66,2,FALSE)</f>
        <v>1007.9</v>
      </c>
    </row>
    <row r="1478" spans="1:39" x14ac:dyDescent="0.25">
      <c r="A1478" s="1">
        <v>42586</v>
      </c>
      <c r="B1478" s="2">
        <v>19293</v>
      </c>
      <c r="C1478" s="3">
        <v>0</v>
      </c>
      <c r="D1478" s="4">
        <v>2</v>
      </c>
      <c r="E1478" s="5" t="s">
        <v>69</v>
      </c>
      <c r="F1478" s="6">
        <v>531.16</v>
      </c>
      <c r="G1478" s="7" t="s">
        <v>22</v>
      </c>
      <c r="H1478" s="8" t="s">
        <v>23</v>
      </c>
      <c r="I1478" s="9">
        <v>88.305000000000007</v>
      </c>
      <c r="J1478" s="6">
        <v>0</v>
      </c>
      <c r="K1478" s="6">
        <v>169.55</v>
      </c>
      <c r="L1478" s="6">
        <v>2119.3000000000002</v>
      </c>
      <c r="M1478" s="6">
        <v>2288.85</v>
      </c>
      <c r="N1478" s="10" t="s">
        <v>68</v>
      </c>
      <c r="O1478" s="10" t="s">
        <v>161</v>
      </c>
      <c r="P1478" s="11" t="s">
        <v>32</v>
      </c>
      <c r="Q1478" s="11" t="s">
        <v>52</v>
      </c>
      <c r="R1478" s="1">
        <v>42370</v>
      </c>
      <c r="S1478" s="1">
        <v>42593</v>
      </c>
      <c r="T1478" s="12" t="s">
        <v>25</v>
      </c>
      <c r="U1478" s="13" t="s">
        <v>360</v>
      </c>
      <c r="V1478" s="13" t="s">
        <v>148</v>
      </c>
      <c r="W1478" t="s">
        <v>199</v>
      </c>
      <c r="X1478" s="16" t="str">
        <f t="shared" si="314"/>
        <v xml:space="preserve">Mediacom (Switzerland) - CHE - Skoda - 2016_Swissness_2._Flight - </v>
      </c>
      <c r="Y1478" s="17" t="s">
        <v>410</v>
      </c>
      <c r="Z1478" s="16" t="str">
        <f t="shared" si="315"/>
        <v>Mediacom (Switzerland)</v>
      </c>
      <c r="AA1478" s="16" t="str">
        <f t="shared" si="316"/>
        <v>Mediacom (Switzerland) - CHE - Skoda</v>
      </c>
      <c r="AB1478" s="16" t="str">
        <f t="shared" si="317"/>
        <v>Xaxis Premium_XAXIS-XP-WB-F</v>
      </c>
      <c r="AC1478" s="16" t="str">
        <f>VLOOKUP($U1478,Sheet3!$A$1:$D$438,3,FALSE)</f>
        <v>13.06.2016</v>
      </c>
      <c r="AD1478" s="16" t="str">
        <f>VLOOKUP($U1478,Sheet3!$A$1:$D$438,4,FALSE)</f>
        <v xml:space="preserve"> 10.7.2016</v>
      </c>
      <c r="AE1478" s="20" t="str">
        <f t="shared" si="318"/>
        <v>Xaxis Premium_XAXIS-XP-WB-F_Juli 2016</v>
      </c>
      <c r="AF1478" s="20" t="s">
        <v>415</v>
      </c>
      <c r="AG1478" s="20" t="str">
        <f t="shared" si="319"/>
        <v>Xaxis Premium</v>
      </c>
      <c r="AH1478" s="20" t="s">
        <v>420</v>
      </c>
      <c r="AI1478" s="21">
        <f t="shared" si="325"/>
        <v>23.999773512258649</v>
      </c>
      <c r="AJ1478" s="21">
        <f t="shared" si="326"/>
        <v>2119.3000000000002</v>
      </c>
      <c r="AK1478" s="22">
        <f t="shared" si="327"/>
        <v>88305</v>
      </c>
      <c r="AL1478" s="20" t="s">
        <v>705</v>
      </c>
      <c r="AM1478" s="20">
        <f>$AJ1478*VLOOKUP($AL1478,Sheet2!$C$1:$D$66,2,FALSE)</f>
        <v>1059.6500000000001</v>
      </c>
    </row>
    <row r="1479" spans="1:39" x14ac:dyDescent="0.25">
      <c r="A1479" s="1">
        <v>42586</v>
      </c>
      <c r="B1479" s="2">
        <v>19293</v>
      </c>
      <c r="C1479" s="3">
        <v>0</v>
      </c>
      <c r="D1479" s="4">
        <v>3</v>
      </c>
      <c r="E1479" s="5" t="s">
        <v>70</v>
      </c>
      <c r="F1479" s="6">
        <v>24.53</v>
      </c>
      <c r="G1479" s="7" t="s">
        <v>22</v>
      </c>
      <c r="H1479" s="8" t="s">
        <v>23</v>
      </c>
      <c r="I1479" s="9">
        <v>4.3289999999999997</v>
      </c>
      <c r="J1479" s="6">
        <v>0</v>
      </c>
      <c r="K1479" s="6">
        <v>8.3000000000000007</v>
      </c>
      <c r="L1479" s="6">
        <v>103.9</v>
      </c>
      <c r="M1479" s="6">
        <v>112.2</v>
      </c>
      <c r="N1479" s="10" t="s">
        <v>68</v>
      </c>
      <c r="O1479" s="10" t="s">
        <v>161</v>
      </c>
      <c r="P1479" s="11" t="s">
        <v>32</v>
      </c>
      <c r="Q1479" s="11" t="s">
        <v>52</v>
      </c>
      <c r="R1479" s="1">
        <v>42370</v>
      </c>
      <c r="S1479" s="1">
        <v>42593</v>
      </c>
      <c r="T1479" s="12" t="s">
        <v>25</v>
      </c>
      <c r="U1479" s="13" t="s">
        <v>360</v>
      </c>
      <c r="V1479" s="13" t="s">
        <v>148</v>
      </c>
      <c r="W1479" t="s">
        <v>199</v>
      </c>
      <c r="X1479" s="16" t="str">
        <f t="shared" si="314"/>
        <v xml:space="preserve">Mediacom (Switzerland) - CHE - Skoda - 2016_Swissness_2._Flight - </v>
      </c>
      <c r="Y1479" s="17" t="s">
        <v>410</v>
      </c>
      <c r="Z1479" s="16" t="str">
        <f t="shared" si="315"/>
        <v>Mediacom (Switzerland)</v>
      </c>
      <c r="AA1479" s="16" t="str">
        <f t="shared" si="316"/>
        <v>Mediacom (Switzerland) - CHE - Skoda</v>
      </c>
      <c r="AB1479" s="16" t="str">
        <f t="shared" si="317"/>
        <v>Xaxis Premium_XAXIS-XP-WB-I</v>
      </c>
      <c r="AC1479" s="16" t="str">
        <f>VLOOKUP($U1479,Sheet3!$A$1:$D$438,3,FALSE)</f>
        <v>13.06.2016</v>
      </c>
      <c r="AD1479" s="16" t="str">
        <f>VLOOKUP($U1479,Sheet3!$A$1:$D$438,4,FALSE)</f>
        <v xml:space="preserve"> 10.7.2016</v>
      </c>
      <c r="AE1479" s="20" t="str">
        <f t="shared" si="318"/>
        <v>Xaxis Premium_XAXIS-XP-WB-I_Juli 2016</v>
      </c>
      <c r="AF1479" s="20" t="s">
        <v>415</v>
      </c>
      <c r="AG1479" s="20" t="str">
        <f t="shared" si="319"/>
        <v>Xaxis Premium</v>
      </c>
      <c r="AH1479" s="20" t="s">
        <v>420</v>
      </c>
      <c r="AI1479" s="21">
        <f t="shared" si="325"/>
        <v>24.000924000924005</v>
      </c>
      <c r="AJ1479" s="21">
        <f t="shared" si="326"/>
        <v>103.9</v>
      </c>
      <c r="AK1479" s="22">
        <f t="shared" si="327"/>
        <v>4329</v>
      </c>
      <c r="AL1479" s="20" t="s">
        <v>705</v>
      </c>
      <c r="AM1479" s="20">
        <f>$AJ1479*VLOOKUP($AL1479,Sheet2!$C$1:$D$66,2,FALSE)</f>
        <v>51.95</v>
      </c>
    </row>
    <row r="1480" spans="1:39" x14ac:dyDescent="0.25">
      <c r="A1480" s="1">
        <v>42586</v>
      </c>
      <c r="B1480" s="2">
        <v>19294</v>
      </c>
      <c r="C1480" s="3">
        <v>0</v>
      </c>
      <c r="D1480" s="4">
        <v>1</v>
      </c>
      <c r="E1480" s="5" t="s">
        <v>41</v>
      </c>
      <c r="F1480" s="6">
        <v>671</v>
      </c>
      <c r="G1480" s="7" t="s">
        <v>22</v>
      </c>
      <c r="H1480" s="8" t="s">
        <v>23</v>
      </c>
      <c r="I1480" s="9">
        <v>70.992999999999995</v>
      </c>
      <c r="J1480" s="6">
        <v>0</v>
      </c>
      <c r="K1480" s="6">
        <v>181.75</v>
      </c>
      <c r="L1480" s="6">
        <v>2271.8000000000002</v>
      </c>
      <c r="M1480" s="6">
        <v>2453.5500000000002</v>
      </c>
      <c r="N1480" s="10" t="s">
        <v>79</v>
      </c>
      <c r="O1480" s="10" t="s">
        <v>161</v>
      </c>
      <c r="P1480" s="11" t="s">
        <v>32</v>
      </c>
      <c r="Q1480" s="11" t="s">
        <v>37</v>
      </c>
      <c r="R1480" s="1">
        <v>42370</v>
      </c>
      <c r="S1480" s="1">
        <v>42593</v>
      </c>
      <c r="T1480" s="12" t="s">
        <v>25</v>
      </c>
      <c r="U1480" s="13" t="s">
        <v>361</v>
      </c>
      <c r="V1480" s="13" t="s">
        <v>148</v>
      </c>
      <c r="W1480" t="s">
        <v>201</v>
      </c>
      <c r="X1480" s="16" t="str">
        <f t="shared" si="314"/>
        <v xml:space="preserve">Mediacom (Switzerland) - CHE - SONY Mobile - 2016_Experia_X_Launch - </v>
      </c>
      <c r="Y1480" s="17" t="s">
        <v>410</v>
      </c>
      <c r="Z1480" s="16" t="str">
        <f t="shared" si="315"/>
        <v>Mediacom (Switzerland)</v>
      </c>
      <c r="AA1480" s="16" t="str">
        <f t="shared" si="316"/>
        <v>Mediacom (Switzerland) - CHE - SONY Mobile</v>
      </c>
      <c r="AB1480" s="16" t="str">
        <f t="shared" si="317"/>
        <v>Xaxis Mobile_XAXIS-XM-MRT-D</v>
      </c>
      <c r="AC1480" s="16" t="str">
        <f>VLOOKUP($U1480,Sheet3!$A$1:$D$438,3,FALSE)</f>
        <v>31.05.2016</v>
      </c>
      <c r="AD1480" s="16" t="str">
        <f>VLOOKUP($U1480,Sheet3!$A$1:$D$438,4,FALSE)</f>
        <v>25.08.2016</v>
      </c>
      <c r="AE1480" s="20" t="str">
        <f t="shared" si="318"/>
        <v>Xaxis Mobile_XAXIS-XM-MRT-D_Juli 2016</v>
      </c>
      <c r="AF1480" s="20" t="s">
        <v>416</v>
      </c>
      <c r="AG1480" s="20" t="str">
        <f t="shared" si="319"/>
        <v>Xaxis Mobile</v>
      </c>
      <c r="AH1480" s="20" t="s">
        <v>420</v>
      </c>
      <c r="AI1480" s="21">
        <f t="shared" si="325"/>
        <v>32.000338061499022</v>
      </c>
      <c r="AJ1480" s="21">
        <f t="shared" si="326"/>
        <v>2271.8000000000002</v>
      </c>
      <c r="AK1480" s="22">
        <f t="shared" si="327"/>
        <v>70993</v>
      </c>
      <c r="AL1480" s="20" t="s">
        <v>711</v>
      </c>
      <c r="AM1480" s="20">
        <f>$AJ1480*VLOOKUP($AL1480,Sheet2!$C$1:$D$66,2,FALSE)</f>
        <v>954.15600000000006</v>
      </c>
    </row>
    <row r="1481" spans="1:39" x14ac:dyDescent="0.25">
      <c r="A1481" s="1">
        <v>42586</v>
      </c>
      <c r="B1481" s="2">
        <v>19295</v>
      </c>
      <c r="C1481" s="3">
        <v>0</v>
      </c>
      <c r="D1481" s="4">
        <v>1</v>
      </c>
      <c r="E1481" s="5" t="s">
        <v>53</v>
      </c>
      <c r="F1481" s="6">
        <v>150.78</v>
      </c>
      <c r="G1481" s="7" t="s">
        <v>22</v>
      </c>
      <c r="H1481" s="8" t="s">
        <v>23</v>
      </c>
      <c r="I1481" s="9">
        <v>23.684000000000001</v>
      </c>
      <c r="J1481" s="6">
        <v>0</v>
      </c>
      <c r="K1481" s="6">
        <v>36</v>
      </c>
      <c r="L1481" s="6">
        <v>450</v>
      </c>
      <c r="M1481" s="6">
        <v>486</v>
      </c>
      <c r="N1481" s="10" t="s">
        <v>149</v>
      </c>
      <c r="O1481" s="10" t="s">
        <v>161</v>
      </c>
      <c r="P1481" s="11" t="s">
        <v>32</v>
      </c>
      <c r="Q1481" s="11" t="s">
        <v>52</v>
      </c>
      <c r="R1481" s="1">
        <v>42370</v>
      </c>
      <c r="S1481" s="1">
        <v>42593</v>
      </c>
      <c r="T1481" s="12" t="s">
        <v>25</v>
      </c>
      <c r="U1481" s="13" t="s">
        <v>362</v>
      </c>
      <c r="V1481" s="13" t="s">
        <v>148</v>
      </c>
      <c r="W1481" t="s">
        <v>202</v>
      </c>
      <c r="X1481" s="16" t="str">
        <f t="shared" si="314"/>
        <v xml:space="preserve">Mediacom (Switzerland) - CHE - Standard Verlag AT - 2016_Fussball_EM_2016 - </v>
      </c>
      <c r="Y1481" s="17" t="s">
        <v>410</v>
      </c>
      <c r="Z1481" s="16" t="str">
        <f t="shared" si="315"/>
        <v>Mediacom (Switzerland)</v>
      </c>
      <c r="AA1481" s="16" t="str">
        <f t="shared" si="316"/>
        <v>Mediacom (Switzerland) - CHE - Standard Verlag AT</v>
      </c>
      <c r="AB1481" s="16" t="str">
        <f t="shared" si="317"/>
        <v>Xaxis Premium_XAXIS-XP-HP-D</v>
      </c>
      <c r="AC1481" s="16" t="str">
        <f>VLOOKUP($U1481,Sheet3!$A$1:$D$438,3,FALSE)</f>
        <v>06.07.2016</v>
      </c>
      <c r="AD1481" s="16" t="str">
        <f>VLOOKUP($U1481,Sheet3!$A$1:$D$438,4,FALSE)</f>
        <v>10.07.2016</v>
      </c>
      <c r="AE1481" s="20" t="str">
        <f t="shared" si="318"/>
        <v>Xaxis Premium_XAXIS-XP-HP-D_Juli 2016</v>
      </c>
      <c r="AF1481" s="20" t="s">
        <v>415</v>
      </c>
      <c r="AG1481" s="20" t="str">
        <f t="shared" si="319"/>
        <v>Xaxis Premium</v>
      </c>
      <c r="AH1481" s="20" t="s">
        <v>420</v>
      </c>
      <c r="AI1481" s="21">
        <f t="shared" si="325"/>
        <v>19.000168890390139</v>
      </c>
      <c r="AJ1481" s="21">
        <f t="shared" si="326"/>
        <v>450</v>
      </c>
      <c r="AK1481" s="22">
        <f t="shared" si="327"/>
        <v>23684</v>
      </c>
      <c r="AL1481" s="20" t="s">
        <v>706</v>
      </c>
      <c r="AM1481" s="20">
        <f>$AJ1481*VLOOKUP($AL1481,Sheet2!$C$1:$D$66,2,FALSE)</f>
        <v>243.00000000000003</v>
      </c>
    </row>
    <row r="1482" spans="1:39" x14ac:dyDescent="0.25">
      <c r="A1482" s="1">
        <v>42586</v>
      </c>
      <c r="B1482" s="2">
        <v>19295</v>
      </c>
      <c r="C1482" s="3">
        <v>0</v>
      </c>
      <c r="D1482" s="4">
        <v>4</v>
      </c>
      <c r="E1482" s="5" t="s">
        <v>53</v>
      </c>
      <c r="F1482" s="6">
        <v>150.78</v>
      </c>
      <c r="G1482" s="7" t="s">
        <v>22</v>
      </c>
      <c r="H1482" s="8" t="s">
        <v>23</v>
      </c>
      <c r="I1482" s="9">
        <v>23.684000000000001</v>
      </c>
      <c r="J1482" s="6">
        <v>0</v>
      </c>
      <c r="K1482" s="6">
        <v>36</v>
      </c>
      <c r="L1482" s="6">
        <v>450</v>
      </c>
      <c r="M1482" s="6">
        <v>486</v>
      </c>
      <c r="N1482" s="10" t="s">
        <v>149</v>
      </c>
      <c r="O1482" s="10" t="s">
        <v>161</v>
      </c>
      <c r="P1482" s="11" t="s">
        <v>32</v>
      </c>
      <c r="Q1482" s="11" t="s">
        <v>52</v>
      </c>
      <c r="R1482" s="1">
        <v>42370</v>
      </c>
      <c r="S1482" s="1">
        <v>42593</v>
      </c>
      <c r="T1482" s="12" t="s">
        <v>25</v>
      </c>
      <c r="U1482" s="13" t="s">
        <v>362</v>
      </c>
      <c r="V1482" s="13" t="s">
        <v>148</v>
      </c>
      <c r="W1482" t="s">
        <v>202</v>
      </c>
      <c r="X1482" s="16" t="str">
        <f t="shared" si="314"/>
        <v xml:space="preserve">Mediacom (Switzerland) - CHE - Standard Verlag AT - 2016_Fussball_EM_2016 - </v>
      </c>
      <c r="Y1482" s="17" t="s">
        <v>410</v>
      </c>
      <c r="Z1482" s="16" t="str">
        <f t="shared" si="315"/>
        <v>Mediacom (Switzerland)</v>
      </c>
      <c r="AA1482" s="16" t="str">
        <f t="shared" si="316"/>
        <v>Mediacom (Switzerland) - CHE - Standard Verlag AT</v>
      </c>
      <c r="AB1482" s="16" t="str">
        <f t="shared" si="317"/>
        <v>Xaxis Premium_XAXIS-XP-HP-D</v>
      </c>
      <c r="AC1482" s="16" t="str">
        <f>VLOOKUP($U1482,Sheet3!$A$1:$D$438,3,FALSE)</f>
        <v>06.07.2016</v>
      </c>
      <c r="AD1482" s="16" t="str">
        <f>VLOOKUP($U1482,Sheet3!$A$1:$D$438,4,FALSE)</f>
        <v>10.07.2016</v>
      </c>
      <c r="AE1482" s="20" t="str">
        <f t="shared" si="318"/>
        <v>Xaxis Premium_XAXIS-XP-HP-D_Juli 2016</v>
      </c>
      <c r="AF1482" s="20" t="s">
        <v>415</v>
      </c>
      <c r="AG1482" s="20" t="str">
        <f t="shared" si="319"/>
        <v>Xaxis Premium</v>
      </c>
      <c r="AH1482" s="20" t="s">
        <v>420</v>
      </c>
      <c r="AI1482" s="21">
        <f t="shared" si="325"/>
        <v>19.000168890390139</v>
      </c>
      <c r="AJ1482" s="21">
        <f t="shared" si="326"/>
        <v>450</v>
      </c>
      <c r="AK1482" s="22">
        <f t="shared" si="327"/>
        <v>23684</v>
      </c>
      <c r="AL1482" s="20" t="s">
        <v>706</v>
      </c>
      <c r="AM1482" s="20">
        <f>$AJ1482*VLOOKUP($AL1482,Sheet2!$C$1:$D$66,2,FALSE)</f>
        <v>243.00000000000003</v>
      </c>
    </row>
    <row r="1483" spans="1:39" x14ac:dyDescent="0.25">
      <c r="A1483" s="1">
        <v>42586</v>
      </c>
      <c r="B1483" s="2">
        <v>19295</v>
      </c>
      <c r="C1483" s="3">
        <v>0</v>
      </c>
      <c r="D1483" s="4">
        <v>7</v>
      </c>
      <c r="E1483" s="5" t="s">
        <v>53</v>
      </c>
      <c r="F1483" s="6">
        <v>150.78</v>
      </c>
      <c r="G1483" s="7" t="s">
        <v>22</v>
      </c>
      <c r="H1483" s="8" t="s">
        <v>23</v>
      </c>
      <c r="I1483" s="9">
        <v>23.684000000000001</v>
      </c>
      <c r="J1483" s="6">
        <v>0</v>
      </c>
      <c r="K1483" s="6">
        <v>36</v>
      </c>
      <c r="L1483" s="6">
        <v>450</v>
      </c>
      <c r="M1483" s="6">
        <v>486</v>
      </c>
      <c r="N1483" s="10" t="s">
        <v>149</v>
      </c>
      <c r="O1483" s="10" t="s">
        <v>161</v>
      </c>
      <c r="P1483" s="11" t="s">
        <v>32</v>
      </c>
      <c r="Q1483" s="11" t="s">
        <v>52</v>
      </c>
      <c r="R1483" s="1">
        <v>42370</v>
      </c>
      <c r="S1483" s="1">
        <v>42593</v>
      </c>
      <c r="T1483" s="12" t="s">
        <v>25</v>
      </c>
      <c r="U1483" s="13" t="s">
        <v>362</v>
      </c>
      <c r="V1483" s="13" t="s">
        <v>148</v>
      </c>
      <c r="W1483" t="s">
        <v>202</v>
      </c>
      <c r="X1483" s="16" t="str">
        <f t="shared" si="314"/>
        <v xml:space="preserve">Mediacom (Switzerland) - CHE - Standard Verlag AT - 2016_Fussball_EM_2016 - </v>
      </c>
      <c r="Y1483" s="17" t="s">
        <v>410</v>
      </c>
      <c r="Z1483" s="16" t="str">
        <f t="shared" si="315"/>
        <v>Mediacom (Switzerland)</v>
      </c>
      <c r="AA1483" s="16" t="str">
        <f t="shared" si="316"/>
        <v>Mediacom (Switzerland) - CHE - Standard Verlag AT</v>
      </c>
      <c r="AB1483" s="16" t="str">
        <f t="shared" si="317"/>
        <v>Xaxis Premium_XAXIS-XP-HP-D</v>
      </c>
      <c r="AC1483" s="16" t="str">
        <f>VLOOKUP($U1483,Sheet3!$A$1:$D$438,3,FALSE)</f>
        <v>06.07.2016</v>
      </c>
      <c r="AD1483" s="16" t="str">
        <f>VLOOKUP($U1483,Sheet3!$A$1:$D$438,4,FALSE)</f>
        <v>10.07.2016</v>
      </c>
      <c r="AE1483" s="20" t="str">
        <f t="shared" si="318"/>
        <v>Xaxis Premium_XAXIS-XP-HP-D_Juli 2016</v>
      </c>
      <c r="AF1483" s="20" t="s">
        <v>415</v>
      </c>
      <c r="AG1483" s="20" t="str">
        <f t="shared" si="319"/>
        <v>Xaxis Premium</v>
      </c>
      <c r="AH1483" s="20" t="s">
        <v>420</v>
      </c>
      <c r="AI1483" s="21">
        <f t="shared" si="325"/>
        <v>19.000168890390139</v>
      </c>
      <c r="AJ1483" s="21">
        <f t="shared" si="326"/>
        <v>450</v>
      </c>
      <c r="AK1483" s="22">
        <f t="shared" si="327"/>
        <v>23684</v>
      </c>
      <c r="AL1483" s="20" t="s">
        <v>706</v>
      </c>
      <c r="AM1483" s="20">
        <f>$AJ1483*VLOOKUP($AL1483,Sheet2!$C$1:$D$66,2,FALSE)</f>
        <v>243.00000000000003</v>
      </c>
    </row>
    <row r="1484" spans="1:39" x14ac:dyDescent="0.25">
      <c r="A1484" s="1">
        <v>42586</v>
      </c>
      <c r="B1484" s="2">
        <v>19295</v>
      </c>
      <c r="C1484" s="3">
        <v>0</v>
      </c>
      <c r="D1484" s="4">
        <v>2</v>
      </c>
      <c r="E1484" s="5" t="s">
        <v>61</v>
      </c>
      <c r="F1484" s="6">
        <v>228.19</v>
      </c>
      <c r="G1484" s="7" t="s">
        <v>22</v>
      </c>
      <c r="H1484" s="8" t="s">
        <v>23</v>
      </c>
      <c r="I1484" s="9">
        <v>50</v>
      </c>
      <c r="J1484" s="6">
        <v>0</v>
      </c>
      <c r="K1484" s="6">
        <v>32</v>
      </c>
      <c r="L1484" s="6">
        <v>400</v>
      </c>
      <c r="M1484" s="6">
        <v>432</v>
      </c>
      <c r="N1484" s="10" t="s">
        <v>149</v>
      </c>
      <c r="O1484" s="10" t="s">
        <v>161</v>
      </c>
      <c r="P1484" s="11" t="s">
        <v>32</v>
      </c>
      <c r="Q1484" s="11" t="s">
        <v>52</v>
      </c>
      <c r="R1484" s="1">
        <v>42370</v>
      </c>
      <c r="S1484" s="1">
        <v>42593</v>
      </c>
      <c r="T1484" s="12" t="s">
        <v>25</v>
      </c>
      <c r="U1484" s="13" t="s">
        <v>362</v>
      </c>
      <c r="V1484" s="13" t="s">
        <v>148</v>
      </c>
      <c r="W1484" t="s">
        <v>202</v>
      </c>
      <c r="X1484" s="16" t="str">
        <f t="shared" si="314"/>
        <v xml:space="preserve">Mediacom (Switzerland) - CHE - Standard Verlag AT - 2016_Fussball_EM_2016 - </v>
      </c>
      <c r="Y1484" s="17" t="s">
        <v>410</v>
      </c>
      <c r="Z1484" s="16" t="str">
        <f t="shared" si="315"/>
        <v>Mediacom (Switzerland)</v>
      </c>
      <c r="AA1484" s="16" t="str">
        <f t="shared" si="316"/>
        <v>Mediacom (Switzerland) - CHE - Standard Verlag AT</v>
      </c>
      <c r="AB1484" s="16" t="str">
        <f t="shared" si="317"/>
        <v>Xaxis Premium_XAXIS-XP-UAP-D</v>
      </c>
      <c r="AC1484" s="16" t="str">
        <f>VLOOKUP($U1484,Sheet3!$A$1:$D$438,3,FALSE)</f>
        <v>06.07.2016</v>
      </c>
      <c r="AD1484" s="16" t="str">
        <f>VLOOKUP($U1484,Sheet3!$A$1:$D$438,4,FALSE)</f>
        <v>10.07.2016</v>
      </c>
      <c r="AE1484" s="20" t="str">
        <f t="shared" si="318"/>
        <v>Xaxis Premium_XAXIS-XP-UAP-D_Juli 2016</v>
      </c>
      <c r="AF1484" s="20" t="s">
        <v>415</v>
      </c>
      <c r="AG1484" s="20" t="str">
        <f t="shared" si="319"/>
        <v>Xaxis Premium</v>
      </c>
      <c r="AH1484" s="20" t="s">
        <v>420</v>
      </c>
      <c r="AI1484" s="21">
        <f t="shared" si="325"/>
        <v>8</v>
      </c>
      <c r="AJ1484" s="21">
        <f t="shared" si="326"/>
        <v>400</v>
      </c>
      <c r="AK1484" s="22">
        <f t="shared" si="327"/>
        <v>50000</v>
      </c>
      <c r="AL1484" s="20" t="s">
        <v>710</v>
      </c>
      <c r="AM1484" s="20">
        <f>$AJ1484*VLOOKUP($AL1484,Sheet2!$C$1:$D$66,2,FALSE)</f>
        <v>132</v>
      </c>
    </row>
    <row r="1485" spans="1:39" x14ac:dyDescent="0.25">
      <c r="A1485" s="1">
        <v>42586</v>
      </c>
      <c r="B1485" s="2">
        <v>19295</v>
      </c>
      <c r="C1485" s="3">
        <v>0</v>
      </c>
      <c r="D1485" s="4">
        <v>5</v>
      </c>
      <c r="E1485" s="5" t="s">
        <v>61</v>
      </c>
      <c r="F1485" s="6">
        <v>228.19</v>
      </c>
      <c r="G1485" s="7" t="s">
        <v>22</v>
      </c>
      <c r="H1485" s="8" t="s">
        <v>23</v>
      </c>
      <c r="I1485" s="9">
        <v>50</v>
      </c>
      <c r="J1485" s="6">
        <v>0</v>
      </c>
      <c r="K1485" s="6">
        <v>32</v>
      </c>
      <c r="L1485" s="6">
        <v>400</v>
      </c>
      <c r="M1485" s="6">
        <v>432</v>
      </c>
      <c r="N1485" s="10" t="s">
        <v>149</v>
      </c>
      <c r="O1485" s="10" t="s">
        <v>161</v>
      </c>
      <c r="P1485" s="11" t="s">
        <v>32</v>
      </c>
      <c r="Q1485" s="11" t="s">
        <v>52</v>
      </c>
      <c r="R1485" s="1">
        <v>42370</v>
      </c>
      <c r="S1485" s="1">
        <v>42593</v>
      </c>
      <c r="T1485" s="12" t="s">
        <v>25</v>
      </c>
      <c r="U1485" s="13" t="s">
        <v>362</v>
      </c>
      <c r="V1485" s="13" t="s">
        <v>148</v>
      </c>
      <c r="W1485" t="s">
        <v>202</v>
      </c>
      <c r="X1485" s="16" t="str">
        <f t="shared" si="314"/>
        <v xml:space="preserve">Mediacom (Switzerland) - CHE - Standard Verlag AT - 2016_Fussball_EM_2016 - </v>
      </c>
      <c r="Y1485" s="17" t="s">
        <v>410</v>
      </c>
      <c r="Z1485" s="16" t="str">
        <f t="shared" si="315"/>
        <v>Mediacom (Switzerland)</v>
      </c>
      <c r="AA1485" s="16" t="str">
        <f t="shared" si="316"/>
        <v>Mediacom (Switzerland) - CHE - Standard Verlag AT</v>
      </c>
      <c r="AB1485" s="16" t="str">
        <f t="shared" si="317"/>
        <v>Xaxis Premium_XAXIS-XP-UAP-D</v>
      </c>
      <c r="AC1485" s="16" t="str">
        <f>VLOOKUP($U1485,Sheet3!$A$1:$D$438,3,FALSE)</f>
        <v>06.07.2016</v>
      </c>
      <c r="AD1485" s="16" t="str">
        <f>VLOOKUP($U1485,Sheet3!$A$1:$D$438,4,FALSE)</f>
        <v>10.07.2016</v>
      </c>
      <c r="AE1485" s="20" t="str">
        <f t="shared" si="318"/>
        <v>Xaxis Premium_XAXIS-XP-UAP-D_Juli 2016</v>
      </c>
      <c r="AF1485" s="20" t="s">
        <v>415</v>
      </c>
      <c r="AG1485" s="20" t="str">
        <f t="shared" si="319"/>
        <v>Xaxis Premium</v>
      </c>
      <c r="AH1485" s="20" t="s">
        <v>420</v>
      </c>
      <c r="AI1485" s="21">
        <f t="shared" si="325"/>
        <v>8</v>
      </c>
      <c r="AJ1485" s="21">
        <f t="shared" si="326"/>
        <v>400</v>
      </c>
      <c r="AK1485" s="22">
        <f t="shared" si="327"/>
        <v>50000</v>
      </c>
      <c r="AL1485" s="20" t="s">
        <v>710</v>
      </c>
      <c r="AM1485" s="20">
        <f>$AJ1485*VLOOKUP($AL1485,Sheet2!$C$1:$D$66,2,FALSE)</f>
        <v>132</v>
      </c>
    </row>
    <row r="1486" spans="1:39" x14ac:dyDescent="0.25">
      <c r="A1486" s="1">
        <v>42586</v>
      </c>
      <c r="B1486" s="2">
        <v>19295</v>
      </c>
      <c r="C1486" s="3">
        <v>0</v>
      </c>
      <c r="D1486" s="4">
        <v>8</v>
      </c>
      <c r="E1486" s="5" t="s">
        <v>61</v>
      </c>
      <c r="F1486" s="6">
        <v>228.19</v>
      </c>
      <c r="G1486" s="7" t="s">
        <v>22</v>
      </c>
      <c r="H1486" s="8" t="s">
        <v>23</v>
      </c>
      <c r="I1486" s="9">
        <v>50</v>
      </c>
      <c r="J1486" s="6">
        <v>0</v>
      </c>
      <c r="K1486" s="6">
        <v>32</v>
      </c>
      <c r="L1486" s="6">
        <v>400</v>
      </c>
      <c r="M1486" s="6">
        <v>432</v>
      </c>
      <c r="N1486" s="10" t="s">
        <v>149</v>
      </c>
      <c r="O1486" s="10" t="s">
        <v>161</v>
      </c>
      <c r="P1486" s="11" t="s">
        <v>32</v>
      </c>
      <c r="Q1486" s="11" t="s">
        <v>52</v>
      </c>
      <c r="R1486" s="1">
        <v>42370</v>
      </c>
      <c r="S1486" s="1">
        <v>42593</v>
      </c>
      <c r="T1486" s="12" t="s">
        <v>25</v>
      </c>
      <c r="U1486" s="13" t="s">
        <v>362</v>
      </c>
      <c r="V1486" s="13" t="s">
        <v>148</v>
      </c>
      <c r="W1486" t="s">
        <v>202</v>
      </c>
      <c r="X1486" s="16" t="str">
        <f t="shared" si="314"/>
        <v xml:space="preserve">Mediacom (Switzerland) - CHE - Standard Verlag AT - 2016_Fussball_EM_2016 - </v>
      </c>
      <c r="Y1486" s="17" t="s">
        <v>410</v>
      </c>
      <c r="Z1486" s="16" t="str">
        <f t="shared" si="315"/>
        <v>Mediacom (Switzerland)</v>
      </c>
      <c r="AA1486" s="16" t="str">
        <f t="shared" si="316"/>
        <v>Mediacom (Switzerland) - CHE - Standard Verlag AT</v>
      </c>
      <c r="AB1486" s="16" t="str">
        <f t="shared" si="317"/>
        <v>Xaxis Premium_XAXIS-XP-UAP-D</v>
      </c>
      <c r="AC1486" s="16" t="str">
        <f>VLOOKUP($U1486,Sheet3!$A$1:$D$438,3,FALSE)</f>
        <v>06.07.2016</v>
      </c>
      <c r="AD1486" s="16" t="str">
        <f>VLOOKUP($U1486,Sheet3!$A$1:$D$438,4,FALSE)</f>
        <v>10.07.2016</v>
      </c>
      <c r="AE1486" s="20" t="str">
        <f t="shared" si="318"/>
        <v>Xaxis Premium_XAXIS-XP-UAP-D_Juli 2016</v>
      </c>
      <c r="AF1486" s="20" t="s">
        <v>415</v>
      </c>
      <c r="AG1486" s="20" t="str">
        <f t="shared" si="319"/>
        <v>Xaxis Premium</v>
      </c>
      <c r="AH1486" s="20" t="s">
        <v>420</v>
      </c>
      <c r="AI1486" s="21">
        <f t="shared" si="325"/>
        <v>8</v>
      </c>
      <c r="AJ1486" s="21">
        <f t="shared" si="326"/>
        <v>400</v>
      </c>
      <c r="AK1486" s="22">
        <f t="shared" si="327"/>
        <v>50000</v>
      </c>
      <c r="AL1486" s="20" t="s">
        <v>710</v>
      </c>
      <c r="AM1486" s="20">
        <f>$AJ1486*VLOOKUP($AL1486,Sheet2!$C$1:$D$66,2,FALSE)</f>
        <v>132</v>
      </c>
    </row>
    <row r="1487" spans="1:39" x14ac:dyDescent="0.25">
      <c r="A1487" s="1">
        <v>42586</v>
      </c>
      <c r="B1487" s="2">
        <v>19295</v>
      </c>
      <c r="C1487" s="3">
        <v>0</v>
      </c>
      <c r="D1487" s="4">
        <v>3</v>
      </c>
      <c r="E1487" s="5" t="s">
        <v>41</v>
      </c>
      <c r="F1487" s="6">
        <v>163.59</v>
      </c>
      <c r="G1487" s="7" t="s">
        <v>22</v>
      </c>
      <c r="H1487" s="8" t="s">
        <v>23</v>
      </c>
      <c r="I1487" s="9">
        <v>17.308</v>
      </c>
      <c r="J1487" s="6">
        <v>0</v>
      </c>
      <c r="K1487" s="6">
        <v>36</v>
      </c>
      <c r="L1487" s="6">
        <v>450</v>
      </c>
      <c r="M1487" s="6">
        <v>486</v>
      </c>
      <c r="N1487" s="10" t="s">
        <v>149</v>
      </c>
      <c r="O1487" s="10" t="s">
        <v>161</v>
      </c>
      <c r="P1487" s="11" t="s">
        <v>32</v>
      </c>
      <c r="Q1487" s="11" t="s">
        <v>37</v>
      </c>
      <c r="R1487" s="1">
        <v>42370</v>
      </c>
      <c r="S1487" s="1">
        <v>42593</v>
      </c>
      <c r="T1487" s="12" t="s">
        <v>25</v>
      </c>
      <c r="U1487" s="13" t="s">
        <v>362</v>
      </c>
      <c r="V1487" s="13" t="s">
        <v>148</v>
      </c>
      <c r="W1487" t="s">
        <v>202</v>
      </c>
      <c r="X1487" s="16" t="str">
        <f t="shared" si="314"/>
        <v xml:space="preserve">Mediacom (Switzerland) - CHE - Standard Verlag AT - 2016_Fussball_EM_2016 - </v>
      </c>
      <c r="Y1487" s="17" t="s">
        <v>410</v>
      </c>
      <c r="Z1487" s="16" t="str">
        <f t="shared" si="315"/>
        <v>Mediacom (Switzerland)</v>
      </c>
      <c r="AA1487" s="16" t="str">
        <f t="shared" si="316"/>
        <v>Mediacom (Switzerland) - CHE - Standard Verlag AT</v>
      </c>
      <c r="AB1487" s="16" t="str">
        <f t="shared" si="317"/>
        <v>Xaxis Mobile_XAXIS-XM-MRT-D</v>
      </c>
      <c r="AC1487" s="16" t="str">
        <f>VLOOKUP($U1487,Sheet3!$A$1:$D$438,3,FALSE)</f>
        <v>06.07.2016</v>
      </c>
      <c r="AD1487" s="16" t="str">
        <f>VLOOKUP($U1487,Sheet3!$A$1:$D$438,4,FALSE)</f>
        <v>10.07.2016</v>
      </c>
      <c r="AE1487" s="20" t="str">
        <f t="shared" si="318"/>
        <v>Xaxis Mobile_XAXIS-XM-MRT-D_Juli 2016</v>
      </c>
      <c r="AF1487" s="20" t="s">
        <v>416</v>
      </c>
      <c r="AG1487" s="20" t="str">
        <f t="shared" si="319"/>
        <v>Xaxis Mobile</v>
      </c>
      <c r="AH1487" s="20" t="s">
        <v>420</v>
      </c>
      <c r="AI1487" s="21">
        <f t="shared" si="325"/>
        <v>25.999537785994914</v>
      </c>
      <c r="AJ1487" s="21">
        <f t="shared" si="326"/>
        <v>450</v>
      </c>
      <c r="AK1487" s="22">
        <f t="shared" si="327"/>
        <v>17308</v>
      </c>
      <c r="AL1487" s="20" t="s">
        <v>711</v>
      </c>
      <c r="AM1487" s="20">
        <f>$AJ1487*VLOOKUP($AL1487,Sheet2!$C$1:$D$66,2,FALSE)</f>
        <v>189</v>
      </c>
    </row>
    <row r="1488" spans="1:39" x14ac:dyDescent="0.25">
      <c r="A1488" s="1">
        <v>42586</v>
      </c>
      <c r="B1488" s="2">
        <v>19295</v>
      </c>
      <c r="C1488" s="3">
        <v>0</v>
      </c>
      <c r="D1488" s="4">
        <v>6</v>
      </c>
      <c r="E1488" s="5" t="s">
        <v>41</v>
      </c>
      <c r="F1488" s="6">
        <v>163.59</v>
      </c>
      <c r="G1488" s="7" t="s">
        <v>22</v>
      </c>
      <c r="H1488" s="8" t="s">
        <v>23</v>
      </c>
      <c r="I1488" s="9">
        <v>17.308</v>
      </c>
      <c r="J1488" s="6">
        <v>0</v>
      </c>
      <c r="K1488" s="6">
        <v>36</v>
      </c>
      <c r="L1488" s="6">
        <v>450</v>
      </c>
      <c r="M1488" s="6">
        <v>486</v>
      </c>
      <c r="N1488" s="10" t="s">
        <v>149</v>
      </c>
      <c r="O1488" s="10" t="s">
        <v>161</v>
      </c>
      <c r="P1488" s="11" t="s">
        <v>32</v>
      </c>
      <c r="Q1488" s="11" t="s">
        <v>37</v>
      </c>
      <c r="R1488" s="1">
        <v>42370</v>
      </c>
      <c r="S1488" s="1">
        <v>42593</v>
      </c>
      <c r="T1488" s="12" t="s">
        <v>25</v>
      </c>
      <c r="U1488" s="13" t="s">
        <v>362</v>
      </c>
      <c r="V1488" s="13" t="s">
        <v>148</v>
      </c>
      <c r="W1488" t="s">
        <v>202</v>
      </c>
      <c r="X1488" s="16" t="str">
        <f t="shared" si="314"/>
        <v xml:space="preserve">Mediacom (Switzerland) - CHE - Standard Verlag AT - 2016_Fussball_EM_2016 - </v>
      </c>
      <c r="Y1488" s="17" t="s">
        <v>410</v>
      </c>
      <c r="Z1488" s="16" t="str">
        <f t="shared" si="315"/>
        <v>Mediacom (Switzerland)</v>
      </c>
      <c r="AA1488" s="16" t="str">
        <f t="shared" si="316"/>
        <v>Mediacom (Switzerland) - CHE - Standard Verlag AT</v>
      </c>
      <c r="AB1488" s="16" t="str">
        <f t="shared" si="317"/>
        <v>Xaxis Mobile_XAXIS-XM-MRT-D</v>
      </c>
      <c r="AC1488" s="16" t="str">
        <f>VLOOKUP($U1488,Sheet3!$A$1:$D$438,3,FALSE)</f>
        <v>06.07.2016</v>
      </c>
      <c r="AD1488" s="16" t="str">
        <f>VLOOKUP($U1488,Sheet3!$A$1:$D$438,4,FALSE)</f>
        <v>10.07.2016</v>
      </c>
      <c r="AE1488" s="20" t="str">
        <f t="shared" si="318"/>
        <v>Xaxis Mobile_XAXIS-XM-MRT-D_Juli 2016</v>
      </c>
      <c r="AF1488" s="20" t="s">
        <v>416</v>
      </c>
      <c r="AG1488" s="20" t="str">
        <f t="shared" si="319"/>
        <v>Xaxis Mobile</v>
      </c>
      <c r="AH1488" s="20" t="s">
        <v>420</v>
      </c>
      <c r="AI1488" s="21">
        <f t="shared" si="325"/>
        <v>25.999537785994914</v>
      </c>
      <c r="AJ1488" s="21">
        <f t="shared" si="326"/>
        <v>450</v>
      </c>
      <c r="AK1488" s="22">
        <f t="shared" si="327"/>
        <v>17308</v>
      </c>
      <c r="AL1488" s="20" t="s">
        <v>711</v>
      </c>
      <c r="AM1488" s="20">
        <f>$AJ1488*VLOOKUP($AL1488,Sheet2!$C$1:$D$66,2,FALSE)</f>
        <v>189</v>
      </c>
    </row>
    <row r="1489" spans="1:39" x14ac:dyDescent="0.25">
      <c r="A1489" s="1">
        <v>42586</v>
      </c>
      <c r="B1489" s="2">
        <v>19295</v>
      </c>
      <c r="C1489" s="3">
        <v>0</v>
      </c>
      <c r="D1489" s="4">
        <v>9</v>
      </c>
      <c r="E1489" s="5" t="s">
        <v>41</v>
      </c>
      <c r="F1489" s="6">
        <v>163.59</v>
      </c>
      <c r="G1489" s="7" t="s">
        <v>22</v>
      </c>
      <c r="H1489" s="8" t="s">
        <v>23</v>
      </c>
      <c r="I1489" s="9">
        <v>17.308</v>
      </c>
      <c r="J1489" s="6">
        <v>0</v>
      </c>
      <c r="K1489" s="6">
        <v>36</v>
      </c>
      <c r="L1489" s="6">
        <v>450</v>
      </c>
      <c r="M1489" s="6">
        <v>486</v>
      </c>
      <c r="N1489" s="10" t="s">
        <v>149</v>
      </c>
      <c r="O1489" s="10" t="s">
        <v>161</v>
      </c>
      <c r="P1489" s="11" t="s">
        <v>32</v>
      </c>
      <c r="Q1489" s="11" t="s">
        <v>37</v>
      </c>
      <c r="R1489" s="1">
        <v>42370</v>
      </c>
      <c r="S1489" s="1">
        <v>42593</v>
      </c>
      <c r="T1489" s="12" t="s">
        <v>25</v>
      </c>
      <c r="U1489" s="13" t="s">
        <v>362</v>
      </c>
      <c r="V1489" s="13" t="s">
        <v>148</v>
      </c>
      <c r="W1489" t="s">
        <v>202</v>
      </c>
      <c r="X1489" s="16" t="str">
        <f t="shared" si="314"/>
        <v xml:space="preserve">Mediacom (Switzerland) - CHE - Standard Verlag AT - 2016_Fussball_EM_2016 - </v>
      </c>
      <c r="Y1489" s="17" t="s">
        <v>410</v>
      </c>
      <c r="Z1489" s="16" t="str">
        <f t="shared" si="315"/>
        <v>Mediacom (Switzerland)</v>
      </c>
      <c r="AA1489" s="16" t="str">
        <f t="shared" si="316"/>
        <v>Mediacom (Switzerland) - CHE - Standard Verlag AT</v>
      </c>
      <c r="AB1489" s="16" t="str">
        <f t="shared" si="317"/>
        <v>Xaxis Mobile_XAXIS-XM-MRT-D</v>
      </c>
      <c r="AC1489" s="16" t="str">
        <f>VLOOKUP($U1489,Sheet3!$A$1:$D$438,3,FALSE)</f>
        <v>06.07.2016</v>
      </c>
      <c r="AD1489" s="16" t="str">
        <f>VLOOKUP($U1489,Sheet3!$A$1:$D$438,4,FALSE)</f>
        <v>10.07.2016</v>
      </c>
      <c r="AE1489" s="20" t="str">
        <f t="shared" si="318"/>
        <v>Xaxis Mobile_XAXIS-XM-MRT-D_Juli 2016</v>
      </c>
      <c r="AF1489" s="20" t="s">
        <v>416</v>
      </c>
      <c r="AG1489" s="20" t="str">
        <f t="shared" si="319"/>
        <v>Xaxis Mobile</v>
      </c>
      <c r="AH1489" s="20" t="s">
        <v>420</v>
      </c>
      <c r="AI1489" s="21">
        <f t="shared" si="325"/>
        <v>25.999537785994914</v>
      </c>
      <c r="AJ1489" s="21">
        <f t="shared" si="326"/>
        <v>450</v>
      </c>
      <c r="AK1489" s="22">
        <f t="shared" si="327"/>
        <v>17308</v>
      </c>
      <c r="AL1489" s="20" t="s">
        <v>711</v>
      </c>
      <c r="AM1489" s="20">
        <f>$AJ1489*VLOOKUP($AL1489,Sheet2!$C$1:$D$66,2,FALSE)</f>
        <v>189</v>
      </c>
    </row>
    <row r="1490" spans="1:39" x14ac:dyDescent="0.25">
      <c r="A1490" s="1">
        <v>42586</v>
      </c>
      <c r="B1490" s="2">
        <v>19296</v>
      </c>
      <c r="C1490" s="3">
        <v>0</v>
      </c>
      <c r="D1490" s="4">
        <v>1</v>
      </c>
      <c r="E1490" s="5" t="s">
        <v>65</v>
      </c>
      <c r="F1490" s="6">
        <v>379.78</v>
      </c>
      <c r="G1490" s="7" t="s">
        <v>22</v>
      </c>
      <c r="H1490" s="8" t="s">
        <v>23</v>
      </c>
      <c r="I1490" s="9">
        <v>51.238</v>
      </c>
      <c r="J1490" s="6">
        <v>0</v>
      </c>
      <c r="K1490" s="6">
        <v>98.4</v>
      </c>
      <c r="L1490" s="6">
        <v>1229.7</v>
      </c>
      <c r="M1490" s="6">
        <v>1328.1</v>
      </c>
      <c r="N1490" s="10" t="s">
        <v>82</v>
      </c>
      <c r="O1490" s="10" t="s">
        <v>161</v>
      </c>
      <c r="P1490" s="11" t="s">
        <v>32</v>
      </c>
      <c r="Q1490" s="11" t="s">
        <v>52</v>
      </c>
      <c r="R1490" s="1">
        <v>42370</v>
      </c>
      <c r="S1490" s="1">
        <v>42593</v>
      </c>
      <c r="T1490" s="12" t="s">
        <v>25</v>
      </c>
      <c r="U1490" s="13" t="s">
        <v>382</v>
      </c>
      <c r="V1490" s="13" t="s">
        <v>148</v>
      </c>
      <c r="W1490" t="s">
        <v>203</v>
      </c>
      <c r="X1490" s="16" t="str">
        <f t="shared" si="314"/>
        <v xml:space="preserve">Mediacom (Switzerland) - CHE - Tempur Sealy International - 2016_Q3_Kampagne - </v>
      </c>
      <c r="Y1490" s="17" t="s">
        <v>410</v>
      </c>
      <c r="Z1490" s="16" t="str">
        <f t="shared" si="315"/>
        <v>Mediacom (Switzerland)</v>
      </c>
      <c r="AA1490" s="16" t="str">
        <f t="shared" si="316"/>
        <v>Mediacom (Switzerland) - CHE - Tempur Sealy International</v>
      </c>
      <c r="AB1490" s="16" t="str">
        <f t="shared" si="317"/>
        <v>Xaxis Premium_XAXIS-XP-WB-D</v>
      </c>
      <c r="AC1490" s="16" t="str">
        <f>VLOOKUP($U1490,Sheet3!$A$1:$D$438,3,FALSE)</f>
        <v>11.07.2016</v>
      </c>
      <c r="AD1490" s="16" t="str">
        <f>VLOOKUP($U1490,Sheet3!$A$1:$D$438,4,FALSE)</f>
        <v>30.09.2016</v>
      </c>
      <c r="AE1490" s="20" t="str">
        <f t="shared" si="318"/>
        <v>Xaxis Premium_XAXIS-XP-WB-D_Juli 2016</v>
      </c>
      <c r="AF1490" s="20" t="s">
        <v>415</v>
      </c>
      <c r="AG1490" s="20" t="str">
        <f t="shared" si="319"/>
        <v>Xaxis Premium</v>
      </c>
      <c r="AH1490" s="20" t="s">
        <v>420</v>
      </c>
      <c r="AI1490" s="21">
        <f t="shared" si="325"/>
        <v>23.999765798821191</v>
      </c>
      <c r="AJ1490" s="21">
        <f t="shared" si="326"/>
        <v>1229.7</v>
      </c>
      <c r="AK1490" s="22">
        <f t="shared" si="327"/>
        <v>51238</v>
      </c>
      <c r="AL1490" s="20" t="s">
        <v>705</v>
      </c>
      <c r="AM1490" s="20">
        <f>$AJ1490*VLOOKUP($AL1490,Sheet2!$C$1:$D$66,2,FALSE)</f>
        <v>614.85</v>
      </c>
    </row>
    <row r="1491" spans="1:39" x14ac:dyDescent="0.25">
      <c r="A1491" s="1">
        <v>42586</v>
      </c>
      <c r="B1491" s="2">
        <v>19296</v>
      </c>
      <c r="C1491" s="3">
        <v>0</v>
      </c>
      <c r="D1491" s="4">
        <v>2</v>
      </c>
      <c r="E1491" s="5" t="s">
        <v>69</v>
      </c>
      <c r="F1491" s="6">
        <v>112.66</v>
      </c>
      <c r="G1491" s="7" t="s">
        <v>22</v>
      </c>
      <c r="H1491" s="8" t="s">
        <v>23</v>
      </c>
      <c r="I1491" s="9">
        <v>18.728999999999999</v>
      </c>
      <c r="J1491" s="6">
        <v>0</v>
      </c>
      <c r="K1491" s="6">
        <v>35.950000000000003</v>
      </c>
      <c r="L1491" s="6">
        <v>449.5</v>
      </c>
      <c r="M1491" s="6">
        <v>485.45</v>
      </c>
      <c r="N1491" s="10" t="s">
        <v>82</v>
      </c>
      <c r="O1491" s="10" t="s">
        <v>161</v>
      </c>
      <c r="P1491" s="11" t="s">
        <v>32</v>
      </c>
      <c r="Q1491" s="11" t="s">
        <v>52</v>
      </c>
      <c r="R1491" s="1">
        <v>42370</v>
      </c>
      <c r="S1491" s="1">
        <v>42593</v>
      </c>
      <c r="T1491" s="12" t="s">
        <v>25</v>
      </c>
      <c r="U1491" s="13" t="s">
        <v>382</v>
      </c>
      <c r="V1491" s="13" t="s">
        <v>148</v>
      </c>
      <c r="W1491" t="s">
        <v>203</v>
      </c>
      <c r="X1491" s="16" t="str">
        <f t="shared" si="314"/>
        <v xml:space="preserve">Mediacom (Switzerland) - CHE - Tempur Sealy International - 2016_Q3_Kampagne - </v>
      </c>
      <c r="Y1491" s="17" t="s">
        <v>410</v>
      </c>
      <c r="Z1491" s="16" t="str">
        <f t="shared" si="315"/>
        <v>Mediacom (Switzerland)</v>
      </c>
      <c r="AA1491" s="16" t="str">
        <f t="shared" si="316"/>
        <v>Mediacom (Switzerland) - CHE - Tempur Sealy International</v>
      </c>
      <c r="AB1491" s="16" t="str">
        <f t="shared" si="317"/>
        <v>Xaxis Premium_XAXIS-XP-WB-F</v>
      </c>
      <c r="AC1491" s="16" t="str">
        <f>VLOOKUP($U1491,Sheet3!$A$1:$D$438,3,FALSE)</f>
        <v>11.07.2016</v>
      </c>
      <c r="AD1491" s="16" t="str">
        <f>VLOOKUP($U1491,Sheet3!$A$1:$D$438,4,FALSE)</f>
        <v>30.09.2016</v>
      </c>
      <c r="AE1491" s="20" t="str">
        <f t="shared" si="318"/>
        <v>Xaxis Premium_XAXIS-XP-WB-F_Juli 2016</v>
      </c>
      <c r="AF1491" s="20" t="s">
        <v>415</v>
      </c>
      <c r="AG1491" s="20" t="str">
        <f t="shared" si="319"/>
        <v>Xaxis Premium</v>
      </c>
      <c r="AH1491" s="20" t="s">
        <v>420</v>
      </c>
      <c r="AI1491" s="21">
        <f t="shared" si="325"/>
        <v>24.00021357253457</v>
      </c>
      <c r="AJ1491" s="21">
        <f t="shared" si="326"/>
        <v>449.5</v>
      </c>
      <c r="AK1491" s="22">
        <f t="shared" si="327"/>
        <v>18729</v>
      </c>
      <c r="AL1491" s="20" t="s">
        <v>705</v>
      </c>
      <c r="AM1491" s="20">
        <f>$AJ1491*VLOOKUP($AL1491,Sheet2!$C$1:$D$66,2,FALSE)</f>
        <v>224.75</v>
      </c>
    </row>
    <row r="1492" spans="1:39" x14ac:dyDescent="0.25">
      <c r="A1492" s="1">
        <v>42586</v>
      </c>
      <c r="B1492" s="2">
        <v>19296</v>
      </c>
      <c r="C1492" s="3">
        <v>0</v>
      </c>
      <c r="D1492" s="4">
        <v>3</v>
      </c>
      <c r="E1492" s="5" t="s">
        <v>41</v>
      </c>
      <c r="F1492" s="6">
        <v>419.9</v>
      </c>
      <c r="G1492" s="7" t="s">
        <v>22</v>
      </c>
      <c r="H1492" s="8" t="s">
        <v>23</v>
      </c>
      <c r="I1492" s="9">
        <v>44.426000000000002</v>
      </c>
      <c r="J1492" s="6">
        <v>0</v>
      </c>
      <c r="K1492" s="6">
        <v>92.4</v>
      </c>
      <c r="L1492" s="6">
        <v>1155.0999999999999</v>
      </c>
      <c r="M1492" s="6">
        <v>1247.5</v>
      </c>
      <c r="N1492" s="10" t="s">
        <v>82</v>
      </c>
      <c r="O1492" s="10" t="s">
        <v>161</v>
      </c>
      <c r="P1492" s="11" t="s">
        <v>32</v>
      </c>
      <c r="Q1492" s="11" t="s">
        <v>37</v>
      </c>
      <c r="R1492" s="1">
        <v>42370</v>
      </c>
      <c r="S1492" s="1">
        <v>42593</v>
      </c>
      <c r="T1492" s="12" t="s">
        <v>25</v>
      </c>
      <c r="U1492" s="13" t="s">
        <v>382</v>
      </c>
      <c r="V1492" s="13" t="s">
        <v>148</v>
      </c>
      <c r="W1492" t="s">
        <v>203</v>
      </c>
      <c r="X1492" s="16" t="str">
        <f t="shared" si="314"/>
        <v xml:space="preserve">Mediacom (Switzerland) - CHE - Tempur Sealy International - 2016_Q3_Kampagne - </v>
      </c>
      <c r="Y1492" s="17" t="s">
        <v>410</v>
      </c>
      <c r="Z1492" s="16" t="str">
        <f t="shared" si="315"/>
        <v>Mediacom (Switzerland)</v>
      </c>
      <c r="AA1492" s="16" t="str">
        <f t="shared" si="316"/>
        <v>Mediacom (Switzerland) - CHE - Tempur Sealy International</v>
      </c>
      <c r="AB1492" s="16" t="str">
        <f t="shared" si="317"/>
        <v>Xaxis Mobile_XAXIS-XM-MRT-D</v>
      </c>
      <c r="AC1492" s="16" t="str">
        <f>VLOOKUP($U1492,Sheet3!$A$1:$D$438,3,FALSE)</f>
        <v>11.07.2016</v>
      </c>
      <c r="AD1492" s="16" t="str">
        <f>VLOOKUP($U1492,Sheet3!$A$1:$D$438,4,FALSE)</f>
        <v>30.09.2016</v>
      </c>
      <c r="AE1492" s="20" t="str">
        <f t="shared" si="318"/>
        <v>Xaxis Mobile_XAXIS-XM-MRT-D_Juli 2016</v>
      </c>
      <c r="AF1492" s="20" t="s">
        <v>416</v>
      </c>
      <c r="AG1492" s="20" t="str">
        <f t="shared" si="319"/>
        <v>Xaxis Mobile</v>
      </c>
      <c r="AH1492" s="20" t="s">
        <v>420</v>
      </c>
      <c r="AI1492" s="21">
        <f t="shared" si="325"/>
        <v>26.000540224193038</v>
      </c>
      <c r="AJ1492" s="21">
        <f t="shared" si="326"/>
        <v>1155.0999999999999</v>
      </c>
      <c r="AK1492" s="22">
        <f t="shared" si="327"/>
        <v>44426</v>
      </c>
      <c r="AL1492" s="20" t="s">
        <v>711</v>
      </c>
      <c r="AM1492" s="20">
        <f>$AJ1492*VLOOKUP($AL1492,Sheet2!$C$1:$D$66,2,FALSE)</f>
        <v>485.14199999999994</v>
      </c>
    </row>
    <row r="1493" spans="1:39" x14ac:dyDescent="0.25">
      <c r="A1493" s="1">
        <v>42586</v>
      </c>
      <c r="B1493" s="2">
        <v>19296</v>
      </c>
      <c r="C1493" s="3">
        <v>0</v>
      </c>
      <c r="D1493" s="4">
        <v>4</v>
      </c>
      <c r="E1493" s="5" t="s">
        <v>45</v>
      </c>
      <c r="F1493" s="6">
        <v>66.94</v>
      </c>
      <c r="G1493" s="7" t="s">
        <v>22</v>
      </c>
      <c r="H1493" s="8" t="s">
        <v>23</v>
      </c>
      <c r="I1493" s="9">
        <v>17.344999999999999</v>
      </c>
      <c r="J1493" s="6">
        <v>0</v>
      </c>
      <c r="K1493" s="6">
        <v>36.1</v>
      </c>
      <c r="L1493" s="6">
        <v>450.95</v>
      </c>
      <c r="M1493" s="6">
        <v>487.05</v>
      </c>
      <c r="N1493" s="10" t="s">
        <v>82</v>
      </c>
      <c r="O1493" s="10" t="s">
        <v>161</v>
      </c>
      <c r="P1493" s="11" t="s">
        <v>32</v>
      </c>
      <c r="Q1493" s="11" t="s">
        <v>37</v>
      </c>
      <c r="R1493" s="1">
        <v>42370</v>
      </c>
      <c r="S1493" s="1">
        <v>42593</v>
      </c>
      <c r="T1493" s="12" t="s">
        <v>25</v>
      </c>
      <c r="U1493" s="13" t="s">
        <v>382</v>
      </c>
      <c r="V1493" s="13" t="s">
        <v>148</v>
      </c>
      <c r="W1493" t="s">
        <v>203</v>
      </c>
      <c r="X1493" s="16" t="str">
        <f t="shared" si="314"/>
        <v xml:space="preserve">Mediacom (Switzerland) - CHE - Tempur Sealy International - 2016_Q3_Kampagne - </v>
      </c>
      <c r="Y1493" s="17" t="s">
        <v>410</v>
      </c>
      <c r="Z1493" s="16" t="str">
        <f t="shared" si="315"/>
        <v>Mediacom (Switzerland)</v>
      </c>
      <c r="AA1493" s="16" t="str">
        <f t="shared" si="316"/>
        <v>Mediacom (Switzerland) - CHE - Tempur Sealy International</v>
      </c>
      <c r="AB1493" s="16" t="str">
        <f t="shared" si="317"/>
        <v>Xaxis Mobile_XAXIS-XM-MRT-F</v>
      </c>
      <c r="AC1493" s="16" t="str">
        <f>VLOOKUP($U1493,Sheet3!$A$1:$D$438,3,FALSE)</f>
        <v>11.07.2016</v>
      </c>
      <c r="AD1493" s="16" t="str">
        <f>VLOOKUP($U1493,Sheet3!$A$1:$D$438,4,FALSE)</f>
        <v>30.09.2016</v>
      </c>
      <c r="AE1493" s="20" t="str">
        <f t="shared" si="318"/>
        <v>Xaxis Mobile_XAXIS-XM-MRT-F_Juli 2016</v>
      </c>
      <c r="AF1493" s="20" t="s">
        <v>416</v>
      </c>
      <c r="AG1493" s="20" t="str">
        <f t="shared" si="319"/>
        <v>Xaxis Mobile</v>
      </c>
      <c r="AH1493" s="20" t="s">
        <v>420</v>
      </c>
      <c r="AI1493" s="21">
        <f t="shared" si="325"/>
        <v>25.998846929950993</v>
      </c>
      <c r="AJ1493" s="21">
        <f t="shared" si="326"/>
        <v>450.95</v>
      </c>
      <c r="AK1493" s="22">
        <f t="shared" si="327"/>
        <v>17345</v>
      </c>
      <c r="AL1493" s="20" t="s">
        <v>711</v>
      </c>
      <c r="AM1493" s="20">
        <f>$AJ1493*VLOOKUP($AL1493,Sheet2!$C$1:$D$66,2,FALSE)</f>
        <v>189.399</v>
      </c>
    </row>
    <row r="1494" spans="1:39" x14ac:dyDescent="0.25">
      <c r="A1494" s="1">
        <v>42586</v>
      </c>
      <c r="B1494" s="2">
        <v>19298</v>
      </c>
      <c r="C1494" s="3">
        <v>0</v>
      </c>
      <c r="D1494" s="4">
        <v>1</v>
      </c>
      <c r="E1494" s="5" t="s">
        <v>61</v>
      </c>
      <c r="F1494" s="6">
        <v>2172.9499999999998</v>
      </c>
      <c r="G1494" s="7" t="s">
        <v>22</v>
      </c>
      <c r="H1494" s="8" t="s">
        <v>23</v>
      </c>
      <c r="I1494" s="9">
        <v>476.12799999999999</v>
      </c>
      <c r="J1494" s="6">
        <v>0</v>
      </c>
      <c r="K1494" s="6">
        <v>304.7</v>
      </c>
      <c r="L1494" s="6">
        <v>3809</v>
      </c>
      <c r="M1494" s="6">
        <v>4113.7</v>
      </c>
      <c r="N1494" s="10" t="s">
        <v>55</v>
      </c>
      <c r="O1494" s="10" t="s">
        <v>163</v>
      </c>
      <c r="P1494" s="11" t="s">
        <v>32</v>
      </c>
      <c r="Q1494" s="11" t="s">
        <v>52</v>
      </c>
      <c r="R1494" s="1">
        <v>42370</v>
      </c>
      <c r="S1494" s="1">
        <v>42593</v>
      </c>
      <c r="T1494" s="12" t="s">
        <v>25</v>
      </c>
      <c r="U1494" s="13" t="s">
        <v>276</v>
      </c>
      <c r="V1494" s="13" t="s">
        <v>148</v>
      </c>
      <c r="W1494" t="s">
        <v>206</v>
      </c>
      <c r="X1494" s="16" t="str">
        <f t="shared" si="314"/>
        <v xml:space="preserve">Mindshare (Switzerland) - CHE - FORD MOTOR COMPANY - 2016_Motorcraft_Q2 - </v>
      </c>
      <c r="Y1494" s="17" t="s">
        <v>410</v>
      </c>
      <c r="Z1494" s="16" t="str">
        <f t="shared" si="315"/>
        <v>Mindshare (Switzerland)</v>
      </c>
      <c r="AA1494" s="16" t="str">
        <f t="shared" si="316"/>
        <v>Mindshare (Switzerland) - CHE - FORD MOTOR COMPANY</v>
      </c>
      <c r="AB1494" s="16" t="str">
        <f t="shared" si="317"/>
        <v>Xaxis Premium_XAXIS-XP-UAP-D</v>
      </c>
      <c r="AC1494" s="16" t="str">
        <f>VLOOKUP($U1494,Sheet3!$A$1:$D$438,3,FALSE)</f>
        <v>13.06.2016</v>
      </c>
      <c r="AD1494" s="16" t="str">
        <f>VLOOKUP($U1494,Sheet3!$A$1:$D$438,4,FALSE)</f>
        <v>31.07.2016</v>
      </c>
      <c r="AE1494" s="20" t="str">
        <f t="shared" si="318"/>
        <v>Xaxis Premium_XAXIS-XP-UAP-D_Juli 2016</v>
      </c>
      <c r="AF1494" s="20" t="s">
        <v>415</v>
      </c>
      <c r="AG1494" s="20" t="str">
        <f t="shared" si="319"/>
        <v>Xaxis Premium</v>
      </c>
      <c r="AH1494" s="20" t="s">
        <v>420</v>
      </c>
      <c r="AI1494" s="21">
        <f t="shared" si="325"/>
        <v>7.9999495933866518</v>
      </c>
      <c r="AJ1494" s="21">
        <f t="shared" si="326"/>
        <v>3809</v>
      </c>
      <c r="AK1494" s="22">
        <f t="shared" si="327"/>
        <v>476128</v>
      </c>
      <c r="AL1494" s="20" t="s">
        <v>710</v>
      </c>
      <c r="AM1494" s="20">
        <f>$AJ1494*VLOOKUP($AL1494,Sheet2!$C$1:$D$66,2,FALSE)</f>
        <v>1256.97</v>
      </c>
    </row>
    <row r="1495" spans="1:39" x14ac:dyDescent="0.25">
      <c r="A1495" s="1">
        <v>42586</v>
      </c>
      <c r="B1495" s="2">
        <v>19298</v>
      </c>
      <c r="C1495" s="3">
        <v>0</v>
      </c>
      <c r="D1495" s="4">
        <v>2</v>
      </c>
      <c r="E1495" s="5" t="s">
        <v>63</v>
      </c>
      <c r="F1495" s="6">
        <v>678.87</v>
      </c>
      <c r="G1495" s="7" t="s">
        <v>22</v>
      </c>
      <c r="H1495" s="8" t="s">
        <v>23</v>
      </c>
      <c r="I1495" s="9">
        <v>147.709</v>
      </c>
      <c r="J1495" s="6">
        <v>0</v>
      </c>
      <c r="K1495" s="6">
        <v>94.55</v>
      </c>
      <c r="L1495" s="6">
        <v>1181.6500000000001</v>
      </c>
      <c r="M1495" s="6">
        <v>1276.2</v>
      </c>
      <c r="N1495" s="10" t="s">
        <v>55</v>
      </c>
      <c r="O1495" s="10" t="s">
        <v>163</v>
      </c>
      <c r="P1495" s="11" t="s">
        <v>32</v>
      </c>
      <c r="Q1495" s="11" t="s">
        <v>52</v>
      </c>
      <c r="R1495" s="1">
        <v>42370</v>
      </c>
      <c r="S1495" s="1">
        <v>42593</v>
      </c>
      <c r="T1495" s="12" t="s">
        <v>25</v>
      </c>
      <c r="U1495" s="13" t="s">
        <v>276</v>
      </c>
      <c r="V1495" s="13" t="s">
        <v>148</v>
      </c>
      <c r="W1495" t="s">
        <v>206</v>
      </c>
      <c r="X1495" s="16" t="str">
        <f t="shared" si="314"/>
        <v xml:space="preserve">Mindshare (Switzerland) - CHE - FORD MOTOR COMPANY - 2016_Motorcraft_Q2 - </v>
      </c>
      <c r="Y1495" s="17" t="s">
        <v>410</v>
      </c>
      <c r="Z1495" s="16" t="str">
        <f t="shared" si="315"/>
        <v>Mindshare (Switzerland)</v>
      </c>
      <c r="AA1495" s="16" t="str">
        <f t="shared" si="316"/>
        <v>Mindshare (Switzerland) - CHE - FORD MOTOR COMPANY</v>
      </c>
      <c r="AB1495" s="16" t="str">
        <f t="shared" si="317"/>
        <v>Xaxis Premium_XAXIS-XP-UAP-F</v>
      </c>
      <c r="AC1495" s="16" t="str">
        <f>VLOOKUP($U1495,Sheet3!$A$1:$D$438,3,FALSE)</f>
        <v>13.06.2016</v>
      </c>
      <c r="AD1495" s="16" t="str">
        <f>VLOOKUP($U1495,Sheet3!$A$1:$D$438,4,FALSE)</f>
        <v>31.07.2016</v>
      </c>
      <c r="AE1495" s="20" t="str">
        <f t="shared" si="318"/>
        <v>Xaxis Premium_XAXIS-XP-UAP-F_Juli 2016</v>
      </c>
      <c r="AF1495" s="20" t="s">
        <v>415</v>
      </c>
      <c r="AG1495" s="20" t="str">
        <f t="shared" si="319"/>
        <v>Xaxis Premium</v>
      </c>
      <c r="AH1495" s="20" t="s">
        <v>420</v>
      </c>
      <c r="AI1495" s="21">
        <f t="shared" si="325"/>
        <v>7.9998510585001599</v>
      </c>
      <c r="AJ1495" s="21">
        <f t="shared" si="326"/>
        <v>1181.6500000000001</v>
      </c>
      <c r="AK1495" s="22">
        <f t="shared" si="327"/>
        <v>147709</v>
      </c>
      <c r="AL1495" s="20" t="s">
        <v>710</v>
      </c>
      <c r="AM1495" s="20">
        <f>$AJ1495*VLOOKUP($AL1495,Sheet2!$C$1:$D$66,2,FALSE)</f>
        <v>389.94450000000006</v>
      </c>
    </row>
    <row r="1496" spans="1:39" x14ac:dyDescent="0.25">
      <c r="A1496" s="1">
        <v>42586</v>
      </c>
      <c r="B1496" s="2">
        <v>19299</v>
      </c>
      <c r="C1496" s="3">
        <v>0</v>
      </c>
      <c r="D1496" s="4">
        <v>1</v>
      </c>
      <c r="E1496" s="5" t="s">
        <v>53</v>
      </c>
      <c r="F1496" s="6">
        <v>864.23</v>
      </c>
      <c r="G1496" s="7" t="s">
        <v>22</v>
      </c>
      <c r="H1496" s="8" t="s">
        <v>23</v>
      </c>
      <c r="I1496" s="9">
        <v>135.74600000000001</v>
      </c>
      <c r="J1496" s="6">
        <v>0</v>
      </c>
      <c r="K1496" s="6">
        <v>162.9</v>
      </c>
      <c r="L1496" s="6">
        <v>2036.2</v>
      </c>
      <c r="M1496" s="6">
        <v>2199.1</v>
      </c>
      <c r="N1496" s="10" t="s">
        <v>55</v>
      </c>
      <c r="O1496" s="10" t="s">
        <v>163</v>
      </c>
      <c r="P1496" s="11" t="s">
        <v>32</v>
      </c>
      <c r="Q1496" s="11" t="s">
        <v>52</v>
      </c>
      <c r="R1496" s="1">
        <v>42370</v>
      </c>
      <c r="S1496" s="1">
        <v>42593</v>
      </c>
      <c r="T1496" s="12" t="s">
        <v>25</v>
      </c>
      <c r="U1496" s="13" t="s">
        <v>269</v>
      </c>
      <c r="V1496" s="13" t="s">
        <v>148</v>
      </c>
      <c r="W1496" t="s">
        <v>206</v>
      </c>
      <c r="X1496" s="16" t="str">
        <f t="shared" si="314"/>
        <v xml:space="preserve">Mindshare (Switzerland) - CHE - FORD MOTOR COMPANY - 2016_Edge_Pre-Launch - </v>
      </c>
      <c r="Y1496" s="17" t="s">
        <v>410</v>
      </c>
      <c r="Z1496" s="16" t="str">
        <f t="shared" si="315"/>
        <v>Mindshare (Switzerland)</v>
      </c>
      <c r="AA1496" s="16" t="str">
        <f t="shared" si="316"/>
        <v>Mindshare (Switzerland) - CHE - FORD MOTOR COMPANY</v>
      </c>
      <c r="AB1496" s="16" t="str">
        <f t="shared" si="317"/>
        <v>Xaxis Premium_XAXIS-XP-HP-D</v>
      </c>
      <c r="AC1496" s="16" t="str">
        <f>VLOOKUP($U1496,Sheet3!$A$1:$D$438,3,FALSE)</f>
        <v>17.06.2016</v>
      </c>
      <c r="AD1496" s="16" t="str">
        <f>VLOOKUP($U1496,Sheet3!$A$1:$D$438,4,FALSE)</f>
        <v>28.08.2016</v>
      </c>
      <c r="AE1496" s="20" t="str">
        <f t="shared" si="318"/>
        <v>Xaxis Premium_XAXIS-XP-HP-D_Juli 2016</v>
      </c>
      <c r="AF1496" s="20" t="s">
        <v>415</v>
      </c>
      <c r="AG1496" s="20" t="str">
        <f t="shared" si="319"/>
        <v>Xaxis Premium</v>
      </c>
      <c r="AH1496" s="20" t="s">
        <v>420</v>
      </c>
      <c r="AI1496" s="21">
        <f t="shared" si="325"/>
        <v>15.000073666995712</v>
      </c>
      <c r="AJ1496" s="21">
        <f t="shared" si="326"/>
        <v>2036.2</v>
      </c>
      <c r="AK1496" s="22">
        <f t="shared" si="327"/>
        <v>135746</v>
      </c>
      <c r="AL1496" s="20" t="s">
        <v>706</v>
      </c>
      <c r="AM1496" s="20">
        <f>$AJ1496*VLOOKUP($AL1496,Sheet2!$C$1:$D$66,2,FALSE)</f>
        <v>1099.548</v>
      </c>
    </row>
    <row r="1497" spans="1:39" x14ac:dyDescent="0.25">
      <c r="A1497" s="1">
        <v>42586</v>
      </c>
      <c r="B1497" s="2">
        <v>19299</v>
      </c>
      <c r="C1497" s="3">
        <v>0</v>
      </c>
      <c r="D1497" s="4">
        <v>2</v>
      </c>
      <c r="E1497" s="5" t="s">
        <v>59</v>
      </c>
      <c r="F1497" s="6">
        <v>257.31</v>
      </c>
      <c r="G1497" s="7" t="s">
        <v>22</v>
      </c>
      <c r="H1497" s="8" t="s">
        <v>23</v>
      </c>
      <c r="I1497" s="9">
        <v>44.49</v>
      </c>
      <c r="J1497" s="6">
        <v>0</v>
      </c>
      <c r="K1497" s="6">
        <v>53.4</v>
      </c>
      <c r="L1497" s="6">
        <v>667.35</v>
      </c>
      <c r="M1497" s="6">
        <v>720.75</v>
      </c>
      <c r="N1497" s="10" t="s">
        <v>55</v>
      </c>
      <c r="O1497" s="10" t="s">
        <v>163</v>
      </c>
      <c r="P1497" s="11" t="s">
        <v>32</v>
      </c>
      <c r="Q1497" s="11" t="s">
        <v>52</v>
      </c>
      <c r="R1497" s="1">
        <v>42370</v>
      </c>
      <c r="S1497" s="1">
        <v>42593</v>
      </c>
      <c r="T1497" s="12" t="s">
        <v>25</v>
      </c>
      <c r="U1497" s="13" t="s">
        <v>269</v>
      </c>
      <c r="V1497" s="13" t="s">
        <v>148</v>
      </c>
      <c r="W1497" t="s">
        <v>206</v>
      </c>
      <c r="X1497" s="16" t="str">
        <f t="shared" si="314"/>
        <v xml:space="preserve">Mindshare (Switzerland) - CHE - FORD MOTOR COMPANY - 2016_Edge_Pre-Launch - </v>
      </c>
      <c r="Y1497" s="17" t="s">
        <v>410</v>
      </c>
      <c r="Z1497" s="16" t="str">
        <f t="shared" si="315"/>
        <v>Mindshare (Switzerland)</v>
      </c>
      <c r="AA1497" s="16" t="str">
        <f t="shared" si="316"/>
        <v>Mindshare (Switzerland) - CHE - FORD MOTOR COMPANY</v>
      </c>
      <c r="AB1497" s="16" t="str">
        <f t="shared" si="317"/>
        <v>Xaxis Premium_XAXIS-XP-HP-F</v>
      </c>
      <c r="AC1497" s="16" t="str">
        <f>VLOOKUP($U1497,Sheet3!$A$1:$D$438,3,FALSE)</f>
        <v>17.06.2016</v>
      </c>
      <c r="AD1497" s="16" t="str">
        <f>VLOOKUP($U1497,Sheet3!$A$1:$D$438,4,FALSE)</f>
        <v>28.08.2016</v>
      </c>
      <c r="AE1497" s="20" t="str">
        <f t="shared" si="318"/>
        <v>Xaxis Premium_XAXIS-XP-HP-F_Juli 2016</v>
      </c>
      <c r="AF1497" s="20" t="s">
        <v>415</v>
      </c>
      <c r="AG1497" s="20" t="str">
        <f t="shared" si="319"/>
        <v>Xaxis Premium</v>
      </c>
      <c r="AH1497" s="20" t="s">
        <v>420</v>
      </c>
      <c r="AI1497" s="21">
        <f t="shared" si="325"/>
        <v>15.000000000000002</v>
      </c>
      <c r="AJ1497" s="21">
        <f t="shared" si="326"/>
        <v>667.35</v>
      </c>
      <c r="AK1497" s="22">
        <f t="shared" si="327"/>
        <v>44490</v>
      </c>
      <c r="AL1497" s="20" t="s">
        <v>706</v>
      </c>
      <c r="AM1497" s="20">
        <f>$AJ1497*VLOOKUP($AL1497,Sheet2!$C$1:$D$66,2,FALSE)</f>
        <v>360.36900000000003</v>
      </c>
    </row>
    <row r="1498" spans="1:39" x14ac:dyDescent="0.25">
      <c r="A1498" s="1">
        <v>42586</v>
      </c>
      <c r="B1498" s="2">
        <v>19299</v>
      </c>
      <c r="C1498" s="3">
        <v>0</v>
      </c>
      <c r="D1498" s="4">
        <v>3</v>
      </c>
      <c r="E1498" s="5" t="s">
        <v>60</v>
      </c>
      <c r="F1498" s="6">
        <v>53.21</v>
      </c>
      <c r="G1498" s="7" t="s">
        <v>22</v>
      </c>
      <c r="H1498" s="8" t="s">
        <v>23</v>
      </c>
      <c r="I1498" s="9">
        <v>7.8730000000000002</v>
      </c>
      <c r="J1498" s="6">
        <v>0</v>
      </c>
      <c r="K1498" s="6">
        <v>9.4499999999999993</v>
      </c>
      <c r="L1498" s="6">
        <v>118.1</v>
      </c>
      <c r="M1498" s="6">
        <v>127.55</v>
      </c>
      <c r="N1498" s="10" t="s">
        <v>55</v>
      </c>
      <c r="O1498" s="10" t="s">
        <v>163</v>
      </c>
      <c r="P1498" s="11" t="s">
        <v>32</v>
      </c>
      <c r="Q1498" s="11" t="s">
        <v>52</v>
      </c>
      <c r="R1498" s="1">
        <v>42370</v>
      </c>
      <c r="S1498" s="1">
        <v>42593</v>
      </c>
      <c r="T1498" s="12" t="s">
        <v>25</v>
      </c>
      <c r="U1498" s="13" t="s">
        <v>269</v>
      </c>
      <c r="V1498" s="13" t="s">
        <v>148</v>
      </c>
      <c r="W1498" t="s">
        <v>206</v>
      </c>
      <c r="X1498" s="16" t="str">
        <f t="shared" si="314"/>
        <v xml:space="preserve">Mindshare (Switzerland) - CHE - FORD MOTOR COMPANY - 2016_Edge_Pre-Launch - </v>
      </c>
      <c r="Y1498" s="17" t="s">
        <v>410</v>
      </c>
      <c r="Z1498" s="16" t="str">
        <f t="shared" si="315"/>
        <v>Mindshare (Switzerland)</v>
      </c>
      <c r="AA1498" s="16" t="str">
        <f t="shared" si="316"/>
        <v>Mindshare (Switzerland) - CHE - FORD MOTOR COMPANY</v>
      </c>
      <c r="AB1498" s="16" t="str">
        <f t="shared" si="317"/>
        <v>Xaxis Premium_XAXIS-XP-HP-I</v>
      </c>
      <c r="AC1498" s="16" t="str">
        <f>VLOOKUP($U1498,Sheet3!$A$1:$D$438,3,FALSE)</f>
        <v>17.06.2016</v>
      </c>
      <c r="AD1498" s="16" t="str">
        <f>VLOOKUP($U1498,Sheet3!$A$1:$D$438,4,FALSE)</f>
        <v>28.08.2016</v>
      </c>
      <c r="AE1498" s="20" t="str">
        <f t="shared" si="318"/>
        <v>Xaxis Premium_XAXIS-XP-HP-I_Juli 2016</v>
      </c>
      <c r="AF1498" s="20" t="s">
        <v>415</v>
      </c>
      <c r="AG1498" s="20" t="str">
        <f t="shared" si="319"/>
        <v>Xaxis Premium</v>
      </c>
      <c r="AH1498" s="20" t="s">
        <v>420</v>
      </c>
      <c r="AI1498" s="21">
        <f t="shared" si="325"/>
        <v>15.000635081925568</v>
      </c>
      <c r="AJ1498" s="21">
        <f t="shared" si="326"/>
        <v>118.1</v>
      </c>
      <c r="AK1498" s="22">
        <f t="shared" si="327"/>
        <v>7873</v>
      </c>
      <c r="AL1498" s="20" t="s">
        <v>706</v>
      </c>
      <c r="AM1498" s="20">
        <f>$AJ1498*VLOOKUP($AL1498,Sheet2!$C$1:$D$66,2,FALSE)</f>
        <v>63.774000000000001</v>
      </c>
    </row>
    <row r="1499" spans="1:39" x14ac:dyDescent="0.25">
      <c r="A1499" s="1">
        <v>42586</v>
      </c>
      <c r="B1499" s="2">
        <v>19299</v>
      </c>
      <c r="C1499" s="3">
        <v>0</v>
      </c>
      <c r="D1499" s="4">
        <v>4</v>
      </c>
      <c r="E1499" s="5" t="s">
        <v>65</v>
      </c>
      <c r="F1499" s="6">
        <v>636.04999999999995</v>
      </c>
      <c r="G1499" s="7" t="s">
        <v>22</v>
      </c>
      <c r="H1499" s="8" t="s">
        <v>23</v>
      </c>
      <c r="I1499" s="9">
        <v>85.813000000000002</v>
      </c>
      <c r="J1499" s="6">
        <v>0</v>
      </c>
      <c r="K1499" s="6">
        <v>137.30000000000001</v>
      </c>
      <c r="L1499" s="6">
        <v>1716.25</v>
      </c>
      <c r="M1499" s="6">
        <v>1853.55</v>
      </c>
      <c r="N1499" s="10" t="s">
        <v>55</v>
      </c>
      <c r="O1499" s="10" t="s">
        <v>163</v>
      </c>
      <c r="P1499" s="11" t="s">
        <v>32</v>
      </c>
      <c r="Q1499" s="11" t="s">
        <v>52</v>
      </c>
      <c r="R1499" s="1">
        <v>42370</v>
      </c>
      <c r="S1499" s="1">
        <v>42593</v>
      </c>
      <c r="T1499" s="12" t="s">
        <v>25</v>
      </c>
      <c r="U1499" s="13" t="s">
        <v>269</v>
      </c>
      <c r="V1499" s="13" t="s">
        <v>148</v>
      </c>
      <c r="W1499" t="s">
        <v>206</v>
      </c>
      <c r="X1499" s="16" t="str">
        <f t="shared" si="314"/>
        <v xml:space="preserve">Mindshare (Switzerland) - CHE - FORD MOTOR COMPANY - 2016_Edge_Pre-Launch - </v>
      </c>
      <c r="Y1499" s="17" t="s">
        <v>410</v>
      </c>
      <c r="Z1499" s="16" t="str">
        <f t="shared" si="315"/>
        <v>Mindshare (Switzerland)</v>
      </c>
      <c r="AA1499" s="16" t="str">
        <f t="shared" si="316"/>
        <v>Mindshare (Switzerland) - CHE - FORD MOTOR COMPANY</v>
      </c>
      <c r="AB1499" s="16" t="str">
        <f t="shared" si="317"/>
        <v>Xaxis Premium_XAXIS-XP-WB-D</v>
      </c>
      <c r="AC1499" s="16" t="str">
        <f>VLOOKUP($U1499,Sheet3!$A$1:$D$438,3,FALSE)</f>
        <v>17.06.2016</v>
      </c>
      <c r="AD1499" s="16" t="str">
        <f>VLOOKUP($U1499,Sheet3!$A$1:$D$438,4,FALSE)</f>
        <v>28.08.2016</v>
      </c>
      <c r="AE1499" s="20" t="str">
        <f t="shared" si="318"/>
        <v>Xaxis Premium_XAXIS-XP-WB-D_Juli 2016</v>
      </c>
      <c r="AF1499" s="20" t="s">
        <v>415</v>
      </c>
      <c r="AG1499" s="20" t="str">
        <f t="shared" si="319"/>
        <v>Xaxis Premium</v>
      </c>
      <c r="AH1499" s="20" t="s">
        <v>420</v>
      </c>
      <c r="AI1499" s="21">
        <f t="shared" si="325"/>
        <v>19.999883467539885</v>
      </c>
      <c r="AJ1499" s="21">
        <f t="shared" si="326"/>
        <v>1716.25</v>
      </c>
      <c r="AK1499" s="22">
        <f t="shared" si="327"/>
        <v>85813</v>
      </c>
      <c r="AL1499" s="20" t="s">
        <v>705</v>
      </c>
      <c r="AM1499" s="20">
        <f>$AJ1499*VLOOKUP($AL1499,Sheet2!$C$1:$D$66,2,FALSE)</f>
        <v>858.125</v>
      </c>
    </row>
    <row r="1500" spans="1:39" x14ac:dyDescent="0.25">
      <c r="A1500" s="1">
        <v>42586</v>
      </c>
      <c r="B1500" s="2">
        <v>19299</v>
      </c>
      <c r="C1500" s="3">
        <v>0</v>
      </c>
      <c r="D1500" s="4">
        <v>5</v>
      </c>
      <c r="E1500" s="5" t="s">
        <v>69</v>
      </c>
      <c r="F1500" s="6">
        <v>173.3</v>
      </c>
      <c r="G1500" s="7" t="s">
        <v>22</v>
      </c>
      <c r="H1500" s="8" t="s">
        <v>23</v>
      </c>
      <c r="I1500" s="9">
        <v>28.81</v>
      </c>
      <c r="J1500" s="6">
        <v>0</v>
      </c>
      <c r="K1500" s="6">
        <v>46.1</v>
      </c>
      <c r="L1500" s="6">
        <v>576.20000000000005</v>
      </c>
      <c r="M1500" s="6">
        <v>622.29999999999995</v>
      </c>
      <c r="N1500" s="10" t="s">
        <v>55</v>
      </c>
      <c r="O1500" s="10" t="s">
        <v>163</v>
      </c>
      <c r="P1500" s="11" t="s">
        <v>32</v>
      </c>
      <c r="Q1500" s="11" t="s">
        <v>52</v>
      </c>
      <c r="R1500" s="1">
        <v>42370</v>
      </c>
      <c r="S1500" s="1">
        <v>42593</v>
      </c>
      <c r="T1500" s="12" t="s">
        <v>25</v>
      </c>
      <c r="U1500" s="13" t="s">
        <v>269</v>
      </c>
      <c r="V1500" s="13" t="s">
        <v>148</v>
      </c>
      <c r="W1500" t="s">
        <v>206</v>
      </c>
      <c r="X1500" s="16" t="str">
        <f t="shared" si="314"/>
        <v xml:space="preserve">Mindshare (Switzerland) - CHE - FORD MOTOR COMPANY - 2016_Edge_Pre-Launch - </v>
      </c>
      <c r="Y1500" s="17" t="s">
        <v>410</v>
      </c>
      <c r="Z1500" s="16" t="str">
        <f t="shared" si="315"/>
        <v>Mindshare (Switzerland)</v>
      </c>
      <c r="AA1500" s="16" t="str">
        <f t="shared" si="316"/>
        <v>Mindshare (Switzerland) - CHE - FORD MOTOR COMPANY</v>
      </c>
      <c r="AB1500" s="16" t="str">
        <f t="shared" si="317"/>
        <v>Xaxis Premium_XAXIS-XP-WB-F</v>
      </c>
      <c r="AC1500" s="16" t="str">
        <f>VLOOKUP($U1500,Sheet3!$A$1:$D$438,3,FALSE)</f>
        <v>17.06.2016</v>
      </c>
      <c r="AD1500" s="16" t="str">
        <f>VLOOKUP($U1500,Sheet3!$A$1:$D$438,4,FALSE)</f>
        <v>28.08.2016</v>
      </c>
      <c r="AE1500" s="20" t="str">
        <f t="shared" si="318"/>
        <v>Xaxis Premium_XAXIS-XP-WB-F_Juli 2016</v>
      </c>
      <c r="AF1500" s="20" t="s">
        <v>415</v>
      </c>
      <c r="AG1500" s="20" t="str">
        <f t="shared" si="319"/>
        <v>Xaxis Premium</v>
      </c>
      <c r="AH1500" s="20" t="s">
        <v>420</v>
      </c>
      <c r="AI1500" s="21">
        <f t="shared" si="325"/>
        <v>20</v>
      </c>
      <c r="AJ1500" s="21">
        <f t="shared" si="326"/>
        <v>576.20000000000005</v>
      </c>
      <c r="AK1500" s="22">
        <f t="shared" si="327"/>
        <v>28810</v>
      </c>
      <c r="AL1500" s="20" t="s">
        <v>705</v>
      </c>
      <c r="AM1500" s="20">
        <f>$AJ1500*VLOOKUP($AL1500,Sheet2!$C$1:$D$66,2,FALSE)</f>
        <v>288.10000000000002</v>
      </c>
    </row>
    <row r="1501" spans="1:39" x14ac:dyDescent="0.25">
      <c r="A1501" s="1">
        <v>42586</v>
      </c>
      <c r="B1501" s="2">
        <v>19299</v>
      </c>
      <c r="C1501" s="3">
        <v>0</v>
      </c>
      <c r="D1501" s="4">
        <v>6</v>
      </c>
      <c r="E1501" s="5" t="s">
        <v>70</v>
      </c>
      <c r="F1501" s="6">
        <v>25.2</v>
      </c>
      <c r="G1501" s="7" t="s">
        <v>22</v>
      </c>
      <c r="H1501" s="8" t="s">
        <v>23</v>
      </c>
      <c r="I1501" s="9">
        <v>4.4470000000000001</v>
      </c>
      <c r="J1501" s="6">
        <v>0</v>
      </c>
      <c r="K1501" s="6">
        <v>7.1</v>
      </c>
      <c r="L1501" s="6">
        <v>88.95</v>
      </c>
      <c r="M1501" s="6">
        <v>96.05</v>
      </c>
      <c r="N1501" s="10" t="s">
        <v>55</v>
      </c>
      <c r="O1501" s="10" t="s">
        <v>163</v>
      </c>
      <c r="P1501" s="11" t="s">
        <v>32</v>
      </c>
      <c r="Q1501" s="11" t="s">
        <v>52</v>
      </c>
      <c r="R1501" s="1">
        <v>42370</v>
      </c>
      <c r="S1501" s="1">
        <v>42593</v>
      </c>
      <c r="T1501" s="12" t="s">
        <v>25</v>
      </c>
      <c r="U1501" s="13" t="s">
        <v>269</v>
      </c>
      <c r="V1501" s="13" t="s">
        <v>148</v>
      </c>
      <c r="W1501" t="s">
        <v>206</v>
      </c>
      <c r="X1501" s="16" t="str">
        <f t="shared" si="314"/>
        <v xml:space="preserve">Mindshare (Switzerland) - CHE - FORD MOTOR COMPANY - 2016_Edge_Pre-Launch - </v>
      </c>
      <c r="Y1501" s="17" t="s">
        <v>410</v>
      </c>
      <c r="Z1501" s="16" t="str">
        <f t="shared" si="315"/>
        <v>Mindshare (Switzerland)</v>
      </c>
      <c r="AA1501" s="16" t="str">
        <f t="shared" si="316"/>
        <v>Mindshare (Switzerland) - CHE - FORD MOTOR COMPANY</v>
      </c>
      <c r="AB1501" s="16" t="str">
        <f t="shared" si="317"/>
        <v>Xaxis Premium_XAXIS-XP-WB-I</v>
      </c>
      <c r="AC1501" s="16" t="str">
        <f>VLOOKUP($U1501,Sheet3!$A$1:$D$438,3,FALSE)</f>
        <v>17.06.2016</v>
      </c>
      <c r="AD1501" s="16" t="str">
        <f>VLOOKUP($U1501,Sheet3!$A$1:$D$438,4,FALSE)</f>
        <v>28.08.2016</v>
      </c>
      <c r="AE1501" s="20" t="str">
        <f t="shared" si="318"/>
        <v>Xaxis Premium_XAXIS-XP-WB-I_Juli 2016</v>
      </c>
      <c r="AF1501" s="20" t="s">
        <v>415</v>
      </c>
      <c r="AG1501" s="20" t="str">
        <f t="shared" si="319"/>
        <v>Xaxis Premium</v>
      </c>
      <c r="AH1501" s="20" t="s">
        <v>420</v>
      </c>
      <c r="AI1501" s="21">
        <f t="shared" si="325"/>
        <v>20.002248706993477</v>
      </c>
      <c r="AJ1501" s="21">
        <f t="shared" si="326"/>
        <v>88.95</v>
      </c>
      <c r="AK1501" s="22">
        <f t="shared" si="327"/>
        <v>4447</v>
      </c>
      <c r="AL1501" s="20" t="s">
        <v>705</v>
      </c>
      <c r="AM1501" s="20">
        <f>$AJ1501*VLOOKUP($AL1501,Sheet2!$C$1:$D$66,2,FALSE)</f>
        <v>44.475000000000001</v>
      </c>
    </row>
    <row r="1502" spans="1:39" x14ac:dyDescent="0.25">
      <c r="A1502" s="1">
        <v>42586</v>
      </c>
      <c r="B1502" s="2">
        <v>19299</v>
      </c>
      <c r="C1502" s="3">
        <v>0</v>
      </c>
      <c r="D1502" s="4">
        <v>7</v>
      </c>
      <c r="E1502" s="5" t="s">
        <v>41</v>
      </c>
      <c r="F1502" s="6">
        <v>534.16</v>
      </c>
      <c r="G1502" s="7" t="s">
        <v>22</v>
      </c>
      <c r="H1502" s="8" t="s">
        <v>23</v>
      </c>
      <c r="I1502" s="9">
        <v>56.515000000000001</v>
      </c>
      <c r="J1502" s="6">
        <v>0</v>
      </c>
      <c r="K1502" s="6">
        <v>99.45</v>
      </c>
      <c r="L1502" s="6">
        <v>1243.3499999999999</v>
      </c>
      <c r="M1502" s="6">
        <v>1342.8</v>
      </c>
      <c r="N1502" s="10" t="s">
        <v>55</v>
      </c>
      <c r="O1502" s="10" t="s">
        <v>163</v>
      </c>
      <c r="P1502" s="11" t="s">
        <v>32</v>
      </c>
      <c r="Q1502" s="11" t="s">
        <v>37</v>
      </c>
      <c r="R1502" s="1">
        <v>42370</v>
      </c>
      <c r="S1502" s="1">
        <v>42593</v>
      </c>
      <c r="T1502" s="12" t="s">
        <v>25</v>
      </c>
      <c r="U1502" s="13" t="s">
        <v>269</v>
      </c>
      <c r="V1502" s="13" t="s">
        <v>148</v>
      </c>
      <c r="W1502" t="s">
        <v>206</v>
      </c>
      <c r="X1502" s="16" t="str">
        <f t="shared" si="314"/>
        <v xml:space="preserve">Mindshare (Switzerland) - CHE - FORD MOTOR COMPANY - 2016_Edge_Pre-Launch - </v>
      </c>
      <c r="Y1502" s="17" t="s">
        <v>410</v>
      </c>
      <c r="Z1502" s="16" t="str">
        <f t="shared" si="315"/>
        <v>Mindshare (Switzerland)</v>
      </c>
      <c r="AA1502" s="16" t="str">
        <f t="shared" si="316"/>
        <v>Mindshare (Switzerland) - CHE - FORD MOTOR COMPANY</v>
      </c>
      <c r="AB1502" s="16" t="str">
        <f t="shared" si="317"/>
        <v>Xaxis Mobile_XAXIS-XM-MRT-D</v>
      </c>
      <c r="AC1502" s="16" t="str">
        <f>VLOOKUP($U1502,Sheet3!$A$1:$D$438,3,FALSE)</f>
        <v>17.06.2016</v>
      </c>
      <c r="AD1502" s="16" t="str">
        <f>VLOOKUP($U1502,Sheet3!$A$1:$D$438,4,FALSE)</f>
        <v>28.08.2016</v>
      </c>
      <c r="AE1502" s="20" t="str">
        <f t="shared" si="318"/>
        <v>Xaxis Mobile_XAXIS-XM-MRT-D_Juli 2016</v>
      </c>
      <c r="AF1502" s="20" t="s">
        <v>416</v>
      </c>
      <c r="AG1502" s="20" t="str">
        <f t="shared" si="319"/>
        <v>Xaxis Mobile</v>
      </c>
      <c r="AH1502" s="20" t="s">
        <v>420</v>
      </c>
      <c r="AI1502" s="21">
        <f t="shared" si="325"/>
        <v>22.000353888348226</v>
      </c>
      <c r="AJ1502" s="21">
        <f t="shared" si="326"/>
        <v>1243.3499999999999</v>
      </c>
      <c r="AK1502" s="22">
        <f t="shared" si="327"/>
        <v>56515</v>
      </c>
      <c r="AL1502" s="20" t="s">
        <v>711</v>
      </c>
      <c r="AM1502" s="20">
        <f>$AJ1502*VLOOKUP($AL1502,Sheet2!$C$1:$D$66,2,FALSE)</f>
        <v>522.20699999999999</v>
      </c>
    </row>
    <row r="1503" spans="1:39" x14ac:dyDescent="0.25">
      <c r="A1503" s="1">
        <v>42586</v>
      </c>
      <c r="B1503" s="2">
        <v>19299</v>
      </c>
      <c r="C1503" s="3">
        <v>0</v>
      </c>
      <c r="D1503" s="4">
        <v>8</v>
      </c>
      <c r="E1503" s="5" t="s">
        <v>45</v>
      </c>
      <c r="F1503" s="6">
        <v>71.349999999999994</v>
      </c>
      <c r="G1503" s="7" t="s">
        <v>22</v>
      </c>
      <c r="H1503" s="8" t="s">
        <v>23</v>
      </c>
      <c r="I1503" s="9">
        <v>18.486000000000001</v>
      </c>
      <c r="J1503" s="6">
        <v>0</v>
      </c>
      <c r="K1503" s="6">
        <v>32.549999999999997</v>
      </c>
      <c r="L1503" s="6">
        <v>406.7</v>
      </c>
      <c r="M1503" s="6">
        <v>439.25</v>
      </c>
      <c r="N1503" s="10" t="s">
        <v>55</v>
      </c>
      <c r="O1503" s="10" t="s">
        <v>163</v>
      </c>
      <c r="P1503" s="11" t="s">
        <v>32</v>
      </c>
      <c r="Q1503" s="11" t="s">
        <v>37</v>
      </c>
      <c r="R1503" s="1">
        <v>42370</v>
      </c>
      <c r="S1503" s="1">
        <v>42593</v>
      </c>
      <c r="T1503" s="12" t="s">
        <v>25</v>
      </c>
      <c r="U1503" s="13" t="s">
        <v>269</v>
      </c>
      <c r="V1503" s="13" t="s">
        <v>148</v>
      </c>
      <c r="W1503" t="s">
        <v>206</v>
      </c>
      <c r="X1503" s="16" t="str">
        <f t="shared" si="314"/>
        <v xml:space="preserve">Mindshare (Switzerland) - CHE - FORD MOTOR COMPANY - 2016_Edge_Pre-Launch - </v>
      </c>
      <c r="Y1503" s="17" t="s">
        <v>410</v>
      </c>
      <c r="Z1503" s="16" t="str">
        <f t="shared" si="315"/>
        <v>Mindshare (Switzerland)</v>
      </c>
      <c r="AA1503" s="16" t="str">
        <f t="shared" si="316"/>
        <v>Mindshare (Switzerland) - CHE - FORD MOTOR COMPANY</v>
      </c>
      <c r="AB1503" s="16" t="str">
        <f t="shared" si="317"/>
        <v>Xaxis Mobile_XAXIS-XM-MRT-F</v>
      </c>
      <c r="AC1503" s="16" t="str">
        <f>VLOOKUP($U1503,Sheet3!$A$1:$D$438,3,FALSE)</f>
        <v>17.06.2016</v>
      </c>
      <c r="AD1503" s="16" t="str">
        <f>VLOOKUP($U1503,Sheet3!$A$1:$D$438,4,FALSE)</f>
        <v>28.08.2016</v>
      </c>
      <c r="AE1503" s="20" t="str">
        <f t="shared" si="318"/>
        <v>Xaxis Mobile_XAXIS-XM-MRT-F_Juli 2016</v>
      </c>
      <c r="AF1503" s="20" t="s">
        <v>416</v>
      </c>
      <c r="AG1503" s="20" t="str">
        <f t="shared" si="319"/>
        <v>Xaxis Mobile</v>
      </c>
      <c r="AH1503" s="20" t="s">
        <v>420</v>
      </c>
      <c r="AI1503" s="21">
        <f t="shared" si="325"/>
        <v>22.000432759926433</v>
      </c>
      <c r="AJ1503" s="21">
        <f t="shared" si="326"/>
        <v>406.7</v>
      </c>
      <c r="AK1503" s="22">
        <f t="shared" si="327"/>
        <v>18486</v>
      </c>
      <c r="AL1503" s="20" t="s">
        <v>711</v>
      </c>
      <c r="AM1503" s="20">
        <f>$AJ1503*VLOOKUP($AL1503,Sheet2!$C$1:$D$66,2,FALSE)</f>
        <v>170.81399999999999</v>
      </c>
    </row>
    <row r="1504" spans="1:39" x14ac:dyDescent="0.25">
      <c r="A1504" s="1">
        <v>42586</v>
      </c>
      <c r="B1504" s="2">
        <v>19299</v>
      </c>
      <c r="C1504" s="3">
        <v>0</v>
      </c>
      <c r="D1504" s="4">
        <v>9</v>
      </c>
      <c r="E1504" s="5" t="s">
        <v>46</v>
      </c>
      <c r="F1504" s="6">
        <v>27.51</v>
      </c>
      <c r="G1504" s="7" t="s">
        <v>22</v>
      </c>
      <c r="H1504" s="8" t="s">
        <v>23</v>
      </c>
      <c r="I1504" s="9">
        <v>2.8559999999999999</v>
      </c>
      <c r="J1504" s="6">
        <v>0</v>
      </c>
      <c r="K1504" s="6">
        <v>5.05</v>
      </c>
      <c r="L1504" s="6">
        <v>62.85</v>
      </c>
      <c r="M1504" s="6">
        <v>67.900000000000006</v>
      </c>
      <c r="N1504" s="10" t="s">
        <v>55</v>
      </c>
      <c r="O1504" s="10" t="s">
        <v>163</v>
      </c>
      <c r="P1504" s="11" t="s">
        <v>32</v>
      </c>
      <c r="Q1504" s="11" t="s">
        <v>37</v>
      </c>
      <c r="R1504" s="1">
        <v>42370</v>
      </c>
      <c r="S1504" s="1">
        <v>42593</v>
      </c>
      <c r="T1504" s="12" t="s">
        <v>25</v>
      </c>
      <c r="U1504" s="13" t="s">
        <v>269</v>
      </c>
      <c r="V1504" s="13" t="s">
        <v>148</v>
      </c>
      <c r="W1504" t="s">
        <v>206</v>
      </c>
      <c r="X1504" s="16" t="str">
        <f t="shared" si="314"/>
        <v xml:space="preserve">Mindshare (Switzerland) - CHE - FORD MOTOR COMPANY - 2016_Edge_Pre-Launch - </v>
      </c>
      <c r="Y1504" s="17" t="s">
        <v>410</v>
      </c>
      <c r="Z1504" s="16" t="str">
        <f t="shared" si="315"/>
        <v>Mindshare (Switzerland)</v>
      </c>
      <c r="AA1504" s="16" t="str">
        <f t="shared" si="316"/>
        <v>Mindshare (Switzerland) - CHE - FORD MOTOR COMPANY</v>
      </c>
      <c r="AB1504" s="16" t="str">
        <f t="shared" si="317"/>
        <v>Xaxis Mobile_XAXIS-XM-MRT-I</v>
      </c>
      <c r="AC1504" s="16" t="str">
        <f>VLOOKUP($U1504,Sheet3!$A$1:$D$438,3,FALSE)</f>
        <v>17.06.2016</v>
      </c>
      <c r="AD1504" s="16" t="str">
        <f>VLOOKUP($U1504,Sheet3!$A$1:$D$438,4,FALSE)</f>
        <v>28.08.2016</v>
      </c>
      <c r="AE1504" s="20" t="str">
        <f t="shared" si="318"/>
        <v>Xaxis Mobile_XAXIS-XM-MRT-I_Juli 2016</v>
      </c>
      <c r="AF1504" s="20" t="s">
        <v>416</v>
      </c>
      <c r="AG1504" s="20" t="str">
        <f t="shared" si="319"/>
        <v>Xaxis Mobile</v>
      </c>
      <c r="AH1504" s="20" t="s">
        <v>420</v>
      </c>
      <c r="AI1504" s="21">
        <f t="shared" si="325"/>
        <v>22.006302521008404</v>
      </c>
      <c r="AJ1504" s="21">
        <f t="shared" si="326"/>
        <v>62.85</v>
      </c>
      <c r="AK1504" s="22">
        <f t="shared" si="327"/>
        <v>2856</v>
      </c>
      <c r="AL1504" s="20" t="s">
        <v>711</v>
      </c>
      <c r="AM1504" s="20">
        <f>$AJ1504*VLOOKUP($AL1504,Sheet2!$C$1:$D$66,2,FALSE)</f>
        <v>26.396999999999998</v>
      </c>
    </row>
    <row r="1505" spans="1:39" x14ac:dyDescent="0.25">
      <c r="A1505" s="1">
        <v>42586</v>
      </c>
      <c r="B1505" s="2">
        <v>19299</v>
      </c>
      <c r="C1505" s="3">
        <v>0</v>
      </c>
      <c r="D1505" s="4">
        <v>10</v>
      </c>
      <c r="E1505" s="5" t="s">
        <v>72</v>
      </c>
      <c r="F1505" s="6">
        <v>3236.83</v>
      </c>
      <c r="G1505" s="7" t="s">
        <v>22</v>
      </c>
      <c r="H1505" s="8" t="s">
        <v>23</v>
      </c>
      <c r="I1505" s="9">
        <v>191.47200000000001</v>
      </c>
      <c r="J1505" s="6">
        <v>0</v>
      </c>
      <c r="K1505" s="6">
        <v>382.95</v>
      </c>
      <c r="L1505" s="6">
        <v>4786.8</v>
      </c>
      <c r="M1505" s="6">
        <v>5169.75</v>
      </c>
      <c r="N1505" s="10" t="s">
        <v>55</v>
      </c>
      <c r="O1505" s="10" t="s">
        <v>163</v>
      </c>
      <c r="P1505" s="11" t="s">
        <v>32</v>
      </c>
      <c r="Q1505" s="11" t="s">
        <v>73</v>
      </c>
      <c r="R1505" s="1">
        <v>42370</v>
      </c>
      <c r="S1505" s="1">
        <v>42593</v>
      </c>
      <c r="T1505" s="12" t="s">
        <v>25</v>
      </c>
      <c r="U1505" s="13" t="s">
        <v>269</v>
      </c>
      <c r="V1505" s="13" t="s">
        <v>148</v>
      </c>
      <c r="W1505" t="s">
        <v>206</v>
      </c>
      <c r="X1505" s="16" t="str">
        <f t="shared" si="314"/>
        <v xml:space="preserve">Mindshare (Switzerland) - CHE - FORD MOTOR COMPANY - 2016_Edge_Pre-Launch - </v>
      </c>
      <c r="Y1505" s="17" t="s">
        <v>410</v>
      </c>
      <c r="Z1505" s="16" t="str">
        <f t="shared" si="315"/>
        <v>Mindshare (Switzerland)</v>
      </c>
      <c r="AA1505" s="16" t="str">
        <f t="shared" si="316"/>
        <v>Mindshare (Switzerland) - CHE - FORD MOTOR COMPANY</v>
      </c>
      <c r="AB1505" s="16" t="str">
        <f t="shared" si="317"/>
        <v>Xaxis TV_XAXIS-XT-ROLLS-D</v>
      </c>
      <c r="AC1505" s="16" t="str">
        <f>VLOOKUP($U1505,Sheet3!$A$1:$D$438,3,FALSE)</f>
        <v>17.06.2016</v>
      </c>
      <c r="AD1505" s="16" t="str">
        <f>VLOOKUP($U1505,Sheet3!$A$1:$D$438,4,FALSE)</f>
        <v>28.08.2016</v>
      </c>
      <c r="AE1505" s="20" t="str">
        <f t="shared" si="318"/>
        <v>Xaxis TV_XAXIS-XT-ROLLS-D_Juli 2016</v>
      </c>
      <c r="AF1505" s="20" t="s">
        <v>816</v>
      </c>
      <c r="AG1505" s="20" t="str">
        <f t="shared" si="319"/>
        <v>Xaxis TV</v>
      </c>
      <c r="AH1505" s="20" t="s">
        <v>420</v>
      </c>
      <c r="AI1505" s="21">
        <f t="shared" si="325"/>
        <v>25</v>
      </c>
      <c r="AJ1505" s="21">
        <f t="shared" si="326"/>
        <v>4786.8</v>
      </c>
      <c r="AK1505" s="22">
        <f t="shared" si="327"/>
        <v>191472</v>
      </c>
      <c r="AL1505" s="20" t="s">
        <v>704</v>
      </c>
      <c r="AM1505" s="20">
        <f>$AJ1505*VLOOKUP($AL1505,Sheet2!$C$1:$D$66,2,FALSE)</f>
        <v>2632.7400000000002</v>
      </c>
    </row>
    <row r="1506" spans="1:39" x14ac:dyDescent="0.25">
      <c r="A1506" s="1">
        <v>42586</v>
      </c>
      <c r="B1506" s="2">
        <v>19299</v>
      </c>
      <c r="C1506" s="3">
        <v>0</v>
      </c>
      <c r="D1506" s="4">
        <v>11</v>
      </c>
      <c r="E1506" s="5" t="s">
        <v>76</v>
      </c>
      <c r="F1506" s="6">
        <v>1387.96</v>
      </c>
      <c r="G1506" s="7" t="s">
        <v>22</v>
      </c>
      <c r="H1506" s="8" t="s">
        <v>23</v>
      </c>
      <c r="I1506" s="9">
        <v>85.796999999999997</v>
      </c>
      <c r="J1506" s="6">
        <v>0</v>
      </c>
      <c r="K1506" s="6">
        <v>171.6</v>
      </c>
      <c r="L1506" s="6">
        <v>2144.9499999999998</v>
      </c>
      <c r="M1506" s="6">
        <v>2316.5500000000002</v>
      </c>
      <c r="N1506" s="10" t="s">
        <v>55</v>
      </c>
      <c r="O1506" s="10" t="s">
        <v>163</v>
      </c>
      <c r="P1506" s="11" t="s">
        <v>32</v>
      </c>
      <c r="Q1506" s="11" t="s">
        <v>73</v>
      </c>
      <c r="R1506" s="1">
        <v>42370</v>
      </c>
      <c r="S1506" s="1">
        <v>42593</v>
      </c>
      <c r="T1506" s="12" t="s">
        <v>25</v>
      </c>
      <c r="U1506" s="13" t="s">
        <v>269</v>
      </c>
      <c r="V1506" s="13" t="s">
        <v>148</v>
      </c>
      <c r="W1506" t="s">
        <v>206</v>
      </c>
      <c r="X1506" s="16" t="str">
        <f t="shared" si="314"/>
        <v xml:space="preserve">Mindshare (Switzerland) - CHE - FORD MOTOR COMPANY - 2016_Edge_Pre-Launch - </v>
      </c>
      <c r="Y1506" s="17" t="s">
        <v>410</v>
      </c>
      <c r="Z1506" s="16" t="str">
        <f t="shared" si="315"/>
        <v>Mindshare (Switzerland)</v>
      </c>
      <c r="AA1506" s="16" t="str">
        <f t="shared" si="316"/>
        <v>Mindshare (Switzerland) - CHE - FORD MOTOR COMPANY</v>
      </c>
      <c r="AB1506" s="16" t="str">
        <f t="shared" si="317"/>
        <v>Xaxis TV_XAXIS-XT-ROLLS-F</v>
      </c>
      <c r="AC1506" s="16" t="str">
        <f>VLOOKUP($U1506,Sheet3!$A$1:$D$438,3,FALSE)</f>
        <v>17.06.2016</v>
      </c>
      <c r="AD1506" s="16" t="str">
        <f>VLOOKUP($U1506,Sheet3!$A$1:$D$438,4,FALSE)</f>
        <v>28.08.2016</v>
      </c>
      <c r="AE1506" s="20" t="str">
        <f t="shared" si="318"/>
        <v>Xaxis TV_XAXIS-XT-ROLLS-F_Juli 2016</v>
      </c>
      <c r="AF1506" s="20" t="s">
        <v>816</v>
      </c>
      <c r="AG1506" s="20" t="str">
        <f t="shared" si="319"/>
        <v>Xaxis TV</v>
      </c>
      <c r="AH1506" s="20" t="s">
        <v>420</v>
      </c>
      <c r="AI1506" s="21">
        <f t="shared" si="325"/>
        <v>25.000291385479677</v>
      </c>
      <c r="AJ1506" s="21">
        <f t="shared" si="326"/>
        <v>2144.9499999999998</v>
      </c>
      <c r="AK1506" s="22">
        <f t="shared" si="327"/>
        <v>85797</v>
      </c>
      <c r="AL1506" s="20" t="s">
        <v>704</v>
      </c>
      <c r="AM1506" s="20">
        <f>$AJ1506*VLOOKUP($AL1506,Sheet2!$C$1:$D$66,2,FALSE)</f>
        <v>1179.7225000000001</v>
      </c>
    </row>
    <row r="1507" spans="1:39" x14ac:dyDescent="0.25">
      <c r="A1507" s="1">
        <v>42586</v>
      </c>
      <c r="B1507" s="2">
        <v>19299</v>
      </c>
      <c r="C1507" s="3">
        <v>0</v>
      </c>
      <c r="D1507" s="4">
        <v>12</v>
      </c>
      <c r="E1507" s="5" t="s">
        <v>77</v>
      </c>
      <c r="F1507" s="6">
        <v>227.55</v>
      </c>
      <c r="G1507" s="7" t="s">
        <v>22</v>
      </c>
      <c r="H1507" s="8" t="s">
        <v>23</v>
      </c>
      <c r="I1507" s="9">
        <v>13.939</v>
      </c>
      <c r="J1507" s="6">
        <v>0</v>
      </c>
      <c r="K1507" s="6">
        <v>27.9</v>
      </c>
      <c r="L1507" s="6">
        <v>348.5</v>
      </c>
      <c r="M1507" s="6">
        <v>376.4</v>
      </c>
      <c r="N1507" s="10" t="s">
        <v>55</v>
      </c>
      <c r="O1507" s="10" t="s">
        <v>163</v>
      </c>
      <c r="P1507" s="11" t="s">
        <v>32</v>
      </c>
      <c r="Q1507" s="11" t="s">
        <v>73</v>
      </c>
      <c r="R1507" s="1">
        <v>42370</v>
      </c>
      <c r="S1507" s="1">
        <v>42593</v>
      </c>
      <c r="T1507" s="12" t="s">
        <v>25</v>
      </c>
      <c r="U1507" s="13" t="s">
        <v>269</v>
      </c>
      <c r="V1507" s="13" t="s">
        <v>148</v>
      </c>
      <c r="W1507" t="s">
        <v>206</v>
      </c>
      <c r="X1507" s="16" t="str">
        <f t="shared" si="314"/>
        <v xml:space="preserve">Mindshare (Switzerland) - CHE - FORD MOTOR COMPANY - 2016_Edge_Pre-Launch - </v>
      </c>
      <c r="Y1507" s="17" t="s">
        <v>410</v>
      </c>
      <c r="Z1507" s="16" t="str">
        <f t="shared" si="315"/>
        <v>Mindshare (Switzerland)</v>
      </c>
      <c r="AA1507" s="16" t="str">
        <f t="shared" si="316"/>
        <v>Mindshare (Switzerland) - CHE - FORD MOTOR COMPANY</v>
      </c>
      <c r="AB1507" s="16" t="str">
        <f t="shared" si="317"/>
        <v>Xaxis TV_XAXIS-XT-ROLLS-I</v>
      </c>
      <c r="AC1507" s="16" t="str">
        <f>VLOOKUP($U1507,Sheet3!$A$1:$D$438,3,FALSE)</f>
        <v>17.06.2016</v>
      </c>
      <c r="AD1507" s="16" t="str">
        <f>VLOOKUP($U1507,Sheet3!$A$1:$D$438,4,FALSE)</f>
        <v>28.08.2016</v>
      </c>
      <c r="AE1507" s="20" t="str">
        <f t="shared" si="318"/>
        <v>Xaxis TV_XAXIS-XT-ROLLS-I_Juli 2016</v>
      </c>
      <c r="AF1507" s="20" t="s">
        <v>816</v>
      </c>
      <c r="AG1507" s="20" t="str">
        <f t="shared" si="319"/>
        <v>Xaxis TV</v>
      </c>
      <c r="AH1507" s="20" t="s">
        <v>420</v>
      </c>
      <c r="AI1507" s="21">
        <f t="shared" si="325"/>
        <v>25.001793528947559</v>
      </c>
      <c r="AJ1507" s="21">
        <f t="shared" si="326"/>
        <v>348.5</v>
      </c>
      <c r="AK1507" s="22">
        <f t="shared" si="327"/>
        <v>13939</v>
      </c>
      <c r="AL1507" s="20" t="s">
        <v>704</v>
      </c>
      <c r="AM1507" s="20">
        <f>$AJ1507*VLOOKUP($AL1507,Sheet2!$C$1:$D$66,2,FALSE)</f>
        <v>191.67500000000001</v>
      </c>
    </row>
    <row r="1508" spans="1:39" x14ac:dyDescent="0.25">
      <c r="A1508" s="1">
        <v>42586</v>
      </c>
      <c r="B1508" s="2">
        <v>19300</v>
      </c>
      <c r="C1508" s="3">
        <v>0</v>
      </c>
      <c r="D1508" s="4">
        <v>4</v>
      </c>
      <c r="E1508" s="5" t="s">
        <v>53</v>
      </c>
      <c r="F1508" s="6">
        <v>2649.92</v>
      </c>
      <c r="G1508" s="7" t="s">
        <v>22</v>
      </c>
      <c r="H1508" s="8" t="s">
        <v>23</v>
      </c>
      <c r="I1508" s="9">
        <v>416.22800000000001</v>
      </c>
      <c r="J1508" s="6">
        <v>0</v>
      </c>
      <c r="K1508" s="6">
        <v>499.45</v>
      </c>
      <c r="L1508" s="6">
        <v>6243.4</v>
      </c>
      <c r="M1508" s="6">
        <v>6742.85</v>
      </c>
      <c r="N1508" s="10" t="s">
        <v>55</v>
      </c>
      <c r="O1508" s="10" t="s">
        <v>163</v>
      </c>
      <c r="P1508" s="11" t="s">
        <v>32</v>
      </c>
      <c r="Q1508" s="11" t="s">
        <v>52</v>
      </c>
      <c r="R1508" s="1">
        <v>42370</v>
      </c>
      <c r="S1508" s="1">
        <v>42593</v>
      </c>
      <c r="T1508" s="12" t="s">
        <v>25</v>
      </c>
      <c r="U1508" s="13" t="s">
        <v>302</v>
      </c>
      <c r="V1508" s="13" t="s">
        <v>148</v>
      </c>
      <c r="W1508" t="s">
        <v>206</v>
      </c>
      <c r="X1508" s="16" t="str">
        <f t="shared" si="314"/>
        <v xml:space="preserve">Mindshare (Switzerland) - CHE - FORD MOTOR COMPANY - 2016_Fiesta_Q3_Festival - </v>
      </c>
      <c r="Y1508" s="17" t="s">
        <v>410</v>
      </c>
      <c r="Z1508" s="16" t="str">
        <f t="shared" si="315"/>
        <v>Mindshare (Switzerland)</v>
      </c>
      <c r="AA1508" s="16" t="str">
        <f t="shared" si="316"/>
        <v>Mindshare (Switzerland) - CHE - FORD MOTOR COMPANY</v>
      </c>
      <c r="AB1508" s="16" t="str">
        <f t="shared" si="317"/>
        <v>Xaxis Premium_XAXIS-XP-HP-D</v>
      </c>
      <c r="AC1508" s="16" t="str">
        <f>VLOOKUP($U1508,Sheet3!$A$1:$D$438,3,FALSE)</f>
        <v>11.07.2016</v>
      </c>
      <c r="AD1508" s="16" t="str">
        <f>VLOOKUP($U1508,Sheet3!$A$1:$D$438,4,FALSE)</f>
        <v>14.08.2016</v>
      </c>
      <c r="AE1508" s="20" t="str">
        <f t="shared" si="318"/>
        <v>Xaxis Premium_XAXIS-XP-HP-D_Juli 2016</v>
      </c>
      <c r="AF1508" s="20" t="s">
        <v>415</v>
      </c>
      <c r="AG1508" s="20" t="str">
        <f t="shared" si="319"/>
        <v>Xaxis Premium</v>
      </c>
      <c r="AH1508" s="20" t="s">
        <v>420</v>
      </c>
      <c r="AI1508" s="21">
        <f t="shared" si="325"/>
        <v>14.99995194941234</v>
      </c>
      <c r="AJ1508" s="21">
        <f t="shared" si="326"/>
        <v>6243.4</v>
      </c>
      <c r="AK1508" s="22">
        <f t="shared" si="327"/>
        <v>416228</v>
      </c>
      <c r="AL1508" s="20" t="s">
        <v>706</v>
      </c>
      <c r="AM1508" s="20">
        <f>$AJ1508*VLOOKUP($AL1508,Sheet2!$C$1:$D$66,2,FALSE)</f>
        <v>3371.4360000000001</v>
      </c>
    </row>
    <row r="1509" spans="1:39" x14ac:dyDescent="0.25">
      <c r="A1509" s="1">
        <v>42586</v>
      </c>
      <c r="B1509" s="2">
        <v>19300</v>
      </c>
      <c r="C1509" s="3">
        <v>0</v>
      </c>
      <c r="D1509" s="4">
        <v>5</v>
      </c>
      <c r="E1509" s="5" t="s">
        <v>59</v>
      </c>
      <c r="F1509" s="6">
        <v>1070.28</v>
      </c>
      <c r="G1509" s="7" t="s">
        <v>22</v>
      </c>
      <c r="H1509" s="8" t="s">
        <v>23</v>
      </c>
      <c r="I1509" s="9">
        <v>185.054</v>
      </c>
      <c r="J1509" s="6">
        <v>0</v>
      </c>
      <c r="K1509" s="6">
        <v>222.05</v>
      </c>
      <c r="L1509" s="6">
        <v>2775.8</v>
      </c>
      <c r="M1509" s="6">
        <v>2997.85</v>
      </c>
      <c r="N1509" s="10" t="s">
        <v>55</v>
      </c>
      <c r="O1509" s="10" t="s">
        <v>163</v>
      </c>
      <c r="P1509" s="11" t="s">
        <v>32</v>
      </c>
      <c r="Q1509" s="11" t="s">
        <v>52</v>
      </c>
      <c r="R1509" s="1">
        <v>42370</v>
      </c>
      <c r="S1509" s="1">
        <v>42593</v>
      </c>
      <c r="T1509" s="12" t="s">
        <v>25</v>
      </c>
      <c r="U1509" s="13" t="s">
        <v>302</v>
      </c>
      <c r="V1509" s="13" t="s">
        <v>148</v>
      </c>
      <c r="W1509" t="s">
        <v>206</v>
      </c>
      <c r="X1509" s="16" t="str">
        <f t="shared" si="314"/>
        <v xml:space="preserve">Mindshare (Switzerland) - CHE - FORD MOTOR COMPANY - 2016_Fiesta_Q3_Festival - </v>
      </c>
      <c r="Y1509" s="17" t="s">
        <v>410</v>
      </c>
      <c r="Z1509" s="16" t="str">
        <f t="shared" si="315"/>
        <v>Mindshare (Switzerland)</v>
      </c>
      <c r="AA1509" s="16" t="str">
        <f t="shared" si="316"/>
        <v>Mindshare (Switzerland) - CHE - FORD MOTOR COMPANY</v>
      </c>
      <c r="AB1509" s="16" t="str">
        <f t="shared" si="317"/>
        <v>Xaxis Premium_XAXIS-XP-HP-F</v>
      </c>
      <c r="AC1509" s="16" t="str">
        <f>VLOOKUP($U1509,Sheet3!$A$1:$D$438,3,FALSE)</f>
        <v>11.07.2016</v>
      </c>
      <c r="AD1509" s="16" t="str">
        <f>VLOOKUP($U1509,Sheet3!$A$1:$D$438,4,FALSE)</f>
        <v>14.08.2016</v>
      </c>
      <c r="AE1509" s="20" t="str">
        <f t="shared" si="318"/>
        <v>Xaxis Premium_XAXIS-XP-HP-F_Juli 2016</v>
      </c>
      <c r="AF1509" s="20" t="s">
        <v>415</v>
      </c>
      <c r="AG1509" s="20" t="str">
        <f t="shared" si="319"/>
        <v>Xaxis Premium</v>
      </c>
      <c r="AH1509" s="20" t="s">
        <v>420</v>
      </c>
      <c r="AI1509" s="21">
        <f t="shared" si="325"/>
        <v>14.999945961719282</v>
      </c>
      <c r="AJ1509" s="21">
        <f t="shared" si="326"/>
        <v>2775.8</v>
      </c>
      <c r="AK1509" s="22">
        <f t="shared" si="327"/>
        <v>185054</v>
      </c>
      <c r="AL1509" s="20" t="s">
        <v>706</v>
      </c>
      <c r="AM1509" s="20">
        <f>$AJ1509*VLOOKUP($AL1509,Sheet2!$C$1:$D$66,2,FALSE)</f>
        <v>1498.9320000000002</v>
      </c>
    </row>
    <row r="1510" spans="1:39" x14ac:dyDescent="0.25">
      <c r="A1510" s="1">
        <v>42586</v>
      </c>
      <c r="B1510" s="2">
        <v>19300</v>
      </c>
      <c r="C1510" s="3">
        <v>0</v>
      </c>
      <c r="D1510" s="4">
        <v>6</v>
      </c>
      <c r="E1510" s="5" t="s">
        <v>60</v>
      </c>
      <c r="F1510" s="6">
        <v>275.42</v>
      </c>
      <c r="G1510" s="7" t="s">
        <v>22</v>
      </c>
      <c r="H1510" s="8" t="s">
        <v>23</v>
      </c>
      <c r="I1510" s="9">
        <v>40.75</v>
      </c>
      <c r="J1510" s="6">
        <v>0</v>
      </c>
      <c r="K1510" s="6">
        <v>48.9</v>
      </c>
      <c r="L1510" s="6">
        <v>611.25</v>
      </c>
      <c r="M1510" s="6">
        <v>660.15</v>
      </c>
      <c r="N1510" s="10" t="s">
        <v>55</v>
      </c>
      <c r="O1510" s="10" t="s">
        <v>163</v>
      </c>
      <c r="P1510" s="11" t="s">
        <v>32</v>
      </c>
      <c r="Q1510" s="11" t="s">
        <v>52</v>
      </c>
      <c r="R1510" s="1">
        <v>42370</v>
      </c>
      <c r="S1510" s="1">
        <v>42593</v>
      </c>
      <c r="T1510" s="12" t="s">
        <v>25</v>
      </c>
      <c r="U1510" s="13" t="s">
        <v>302</v>
      </c>
      <c r="V1510" s="13" t="s">
        <v>148</v>
      </c>
      <c r="W1510" t="s">
        <v>206</v>
      </c>
      <c r="X1510" s="16" t="str">
        <f t="shared" si="314"/>
        <v xml:space="preserve">Mindshare (Switzerland) - CHE - FORD MOTOR COMPANY - 2016_Fiesta_Q3_Festival - </v>
      </c>
      <c r="Y1510" s="17" t="s">
        <v>410</v>
      </c>
      <c r="Z1510" s="16" t="str">
        <f t="shared" si="315"/>
        <v>Mindshare (Switzerland)</v>
      </c>
      <c r="AA1510" s="16" t="str">
        <f t="shared" si="316"/>
        <v>Mindshare (Switzerland) - CHE - FORD MOTOR COMPANY</v>
      </c>
      <c r="AB1510" s="16" t="str">
        <f t="shared" si="317"/>
        <v>Xaxis Premium_XAXIS-XP-HP-I</v>
      </c>
      <c r="AC1510" s="16" t="str">
        <f>VLOOKUP($U1510,Sheet3!$A$1:$D$438,3,FALSE)</f>
        <v>11.07.2016</v>
      </c>
      <c r="AD1510" s="16" t="str">
        <f>VLOOKUP($U1510,Sheet3!$A$1:$D$438,4,FALSE)</f>
        <v>14.08.2016</v>
      </c>
      <c r="AE1510" s="20" t="str">
        <f t="shared" si="318"/>
        <v>Xaxis Premium_XAXIS-XP-HP-I_Juli 2016</v>
      </c>
      <c r="AF1510" s="20" t="s">
        <v>415</v>
      </c>
      <c r="AG1510" s="20" t="str">
        <f t="shared" si="319"/>
        <v>Xaxis Premium</v>
      </c>
      <c r="AH1510" s="20" t="s">
        <v>420</v>
      </c>
      <c r="AI1510" s="21">
        <f t="shared" si="325"/>
        <v>15</v>
      </c>
      <c r="AJ1510" s="21">
        <f t="shared" si="326"/>
        <v>611.25</v>
      </c>
      <c r="AK1510" s="22">
        <f t="shared" si="327"/>
        <v>40750</v>
      </c>
      <c r="AL1510" s="20" t="s">
        <v>706</v>
      </c>
      <c r="AM1510" s="20">
        <f>$AJ1510*VLOOKUP($AL1510,Sheet2!$C$1:$D$66,2,FALSE)</f>
        <v>330.07500000000005</v>
      </c>
    </row>
    <row r="1511" spans="1:39" x14ac:dyDescent="0.25">
      <c r="A1511" s="1">
        <v>42586</v>
      </c>
      <c r="B1511" s="2">
        <v>19300</v>
      </c>
      <c r="C1511" s="3">
        <v>0</v>
      </c>
      <c r="D1511" s="4">
        <v>1</v>
      </c>
      <c r="E1511" s="5" t="s">
        <v>65</v>
      </c>
      <c r="F1511" s="6">
        <v>3166.99</v>
      </c>
      <c r="G1511" s="7" t="s">
        <v>22</v>
      </c>
      <c r="H1511" s="8" t="s">
        <v>23</v>
      </c>
      <c r="I1511" s="9">
        <v>427.27300000000002</v>
      </c>
      <c r="J1511" s="6">
        <v>0</v>
      </c>
      <c r="K1511" s="6">
        <v>683.65</v>
      </c>
      <c r="L1511" s="6">
        <v>8545.4500000000007</v>
      </c>
      <c r="M1511" s="6">
        <v>9229.1</v>
      </c>
      <c r="N1511" s="10" t="s">
        <v>55</v>
      </c>
      <c r="O1511" s="10" t="s">
        <v>163</v>
      </c>
      <c r="P1511" s="11" t="s">
        <v>32</v>
      </c>
      <c r="Q1511" s="11" t="s">
        <v>52</v>
      </c>
      <c r="R1511" s="1">
        <v>42370</v>
      </c>
      <c r="S1511" s="1">
        <v>42593</v>
      </c>
      <c r="T1511" s="12" t="s">
        <v>25</v>
      </c>
      <c r="U1511" s="13" t="s">
        <v>302</v>
      </c>
      <c r="V1511" s="13" t="s">
        <v>148</v>
      </c>
      <c r="W1511" t="s">
        <v>206</v>
      </c>
      <c r="X1511" s="16" t="str">
        <f t="shared" si="314"/>
        <v xml:space="preserve">Mindshare (Switzerland) - CHE - FORD MOTOR COMPANY - 2016_Fiesta_Q3_Festival - </v>
      </c>
      <c r="Y1511" s="17" t="s">
        <v>410</v>
      </c>
      <c r="Z1511" s="16" t="str">
        <f t="shared" si="315"/>
        <v>Mindshare (Switzerland)</v>
      </c>
      <c r="AA1511" s="16" t="str">
        <f t="shared" si="316"/>
        <v>Mindshare (Switzerland) - CHE - FORD MOTOR COMPANY</v>
      </c>
      <c r="AB1511" s="16" t="str">
        <f t="shared" si="317"/>
        <v>Xaxis Premium_XAXIS-XP-WB-D</v>
      </c>
      <c r="AC1511" s="16" t="str">
        <f>VLOOKUP($U1511,Sheet3!$A$1:$D$438,3,FALSE)</f>
        <v>11.07.2016</v>
      </c>
      <c r="AD1511" s="16" t="str">
        <f>VLOOKUP($U1511,Sheet3!$A$1:$D$438,4,FALSE)</f>
        <v>14.08.2016</v>
      </c>
      <c r="AE1511" s="20" t="str">
        <f t="shared" si="318"/>
        <v>Xaxis Premium_XAXIS-XP-WB-D_Juli 2016</v>
      </c>
      <c r="AF1511" s="20" t="s">
        <v>415</v>
      </c>
      <c r="AG1511" s="20" t="str">
        <f t="shared" si="319"/>
        <v>Xaxis Premium</v>
      </c>
      <c r="AH1511" s="20" t="s">
        <v>420</v>
      </c>
      <c r="AI1511" s="21">
        <f t="shared" si="325"/>
        <v>19.99997659575962</v>
      </c>
      <c r="AJ1511" s="21">
        <f t="shared" si="326"/>
        <v>8545.4500000000007</v>
      </c>
      <c r="AK1511" s="22">
        <f t="shared" si="327"/>
        <v>427273</v>
      </c>
      <c r="AL1511" s="20" t="s">
        <v>705</v>
      </c>
      <c r="AM1511" s="20">
        <f>$AJ1511*VLOOKUP($AL1511,Sheet2!$C$1:$D$66,2,FALSE)</f>
        <v>4272.7250000000004</v>
      </c>
    </row>
    <row r="1512" spans="1:39" x14ac:dyDescent="0.25">
      <c r="A1512" s="1">
        <v>42586</v>
      </c>
      <c r="B1512" s="2">
        <v>19300</v>
      </c>
      <c r="C1512" s="3">
        <v>0</v>
      </c>
      <c r="D1512" s="4">
        <v>2</v>
      </c>
      <c r="E1512" s="5" t="s">
        <v>69</v>
      </c>
      <c r="F1512" s="6">
        <v>844.41</v>
      </c>
      <c r="G1512" s="7" t="s">
        <v>22</v>
      </c>
      <c r="H1512" s="8" t="s">
        <v>23</v>
      </c>
      <c r="I1512" s="9">
        <v>140.381</v>
      </c>
      <c r="J1512" s="6">
        <v>0</v>
      </c>
      <c r="K1512" s="6">
        <v>224.6</v>
      </c>
      <c r="L1512" s="6">
        <v>2807.6</v>
      </c>
      <c r="M1512" s="6">
        <v>3032.2</v>
      </c>
      <c r="N1512" s="10" t="s">
        <v>55</v>
      </c>
      <c r="O1512" s="10" t="s">
        <v>163</v>
      </c>
      <c r="P1512" s="11" t="s">
        <v>32</v>
      </c>
      <c r="Q1512" s="11" t="s">
        <v>52</v>
      </c>
      <c r="R1512" s="1">
        <v>42370</v>
      </c>
      <c r="S1512" s="1">
        <v>42593</v>
      </c>
      <c r="T1512" s="12" t="s">
        <v>25</v>
      </c>
      <c r="U1512" s="13" t="s">
        <v>302</v>
      </c>
      <c r="V1512" s="13" t="s">
        <v>148</v>
      </c>
      <c r="W1512" t="s">
        <v>206</v>
      </c>
      <c r="X1512" s="16" t="str">
        <f t="shared" si="314"/>
        <v xml:space="preserve">Mindshare (Switzerland) - CHE - FORD MOTOR COMPANY - 2016_Fiesta_Q3_Festival - </v>
      </c>
      <c r="Y1512" s="17" t="s">
        <v>410</v>
      </c>
      <c r="Z1512" s="16" t="str">
        <f t="shared" si="315"/>
        <v>Mindshare (Switzerland)</v>
      </c>
      <c r="AA1512" s="16" t="str">
        <f t="shared" si="316"/>
        <v>Mindshare (Switzerland) - CHE - FORD MOTOR COMPANY</v>
      </c>
      <c r="AB1512" s="16" t="str">
        <f t="shared" si="317"/>
        <v>Xaxis Premium_XAXIS-XP-WB-F</v>
      </c>
      <c r="AC1512" s="16" t="str">
        <f>VLOOKUP($U1512,Sheet3!$A$1:$D$438,3,FALSE)</f>
        <v>11.07.2016</v>
      </c>
      <c r="AD1512" s="16" t="str">
        <f>VLOOKUP($U1512,Sheet3!$A$1:$D$438,4,FALSE)</f>
        <v>14.08.2016</v>
      </c>
      <c r="AE1512" s="20" t="str">
        <f t="shared" si="318"/>
        <v>Xaxis Premium_XAXIS-XP-WB-F_Juli 2016</v>
      </c>
      <c r="AF1512" s="20" t="s">
        <v>415</v>
      </c>
      <c r="AG1512" s="20" t="str">
        <f t="shared" si="319"/>
        <v>Xaxis Premium</v>
      </c>
      <c r="AH1512" s="20" t="s">
        <v>420</v>
      </c>
      <c r="AI1512" s="21">
        <f t="shared" si="325"/>
        <v>19.999857530577497</v>
      </c>
      <c r="AJ1512" s="21">
        <f t="shared" si="326"/>
        <v>2807.6</v>
      </c>
      <c r="AK1512" s="22">
        <f t="shared" si="327"/>
        <v>140381</v>
      </c>
      <c r="AL1512" s="20" t="s">
        <v>705</v>
      </c>
      <c r="AM1512" s="20">
        <f>$AJ1512*VLOOKUP($AL1512,Sheet2!$C$1:$D$66,2,FALSE)</f>
        <v>1403.8</v>
      </c>
    </row>
    <row r="1513" spans="1:39" x14ac:dyDescent="0.25">
      <c r="A1513" s="1">
        <v>42586</v>
      </c>
      <c r="B1513" s="2">
        <v>19300</v>
      </c>
      <c r="C1513" s="3">
        <v>0</v>
      </c>
      <c r="D1513" s="4">
        <v>3</v>
      </c>
      <c r="E1513" s="5" t="s">
        <v>70</v>
      </c>
      <c r="F1513" s="6">
        <v>187.38</v>
      </c>
      <c r="G1513" s="7" t="s">
        <v>22</v>
      </c>
      <c r="H1513" s="8" t="s">
        <v>23</v>
      </c>
      <c r="I1513" s="9">
        <v>33.070999999999998</v>
      </c>
      <c r="J1513" s="6">
        <v>0</v>
      </c>
      <c r="K1513" s="6">
        <v>52.9</v>
      </c>
      <c r="L1513" s="6">
        <v>661.4</v>
      </c>
      <c r="M1513" s="6">
        <v>714.3</v>
      </c>
      <c r="N1513" s="10" t="s">
        <v>55</v>
      </c>
      <c r="O1513" s="10" t="s">
        <v>163</v>
      </c>
      <c r="P1513" s="11" t="s">
        <v>32</v>
      </c>
      <c r="Q1513" s="11" t="s">
        <v>52</v>
      </c>
      <c r="R1513" s="1">
        <v>42370</v>
      </c>
      <c r="S1513" s="1">
        <v>42593</v>
      </c>
      <c r="T1513" s="12" t="s">
        <v>25</v>
      </c>
      <c r="U1513" s="13" t="s">
        <v>302</v>
      </c>
      <c r="V1513" s="13" t="s">
        <v>148</v>
      </c>
      <c r="W1513" t="s">
        <v>206</v>
      </c>
      <c r="X1513" s="16" t="str">
        <f t="shared" si="314"/>
        <v xml:space="preserve">Mindshare (Switzerland) - CHE - FORD MOTOR COMPANY - 2016_Fiesta_Q3_Festival - </v>
      </c>
      <c r="Y1513" s="17" t="s">
        <v>410</v>
      </c>
      <c r="Z1513" s="16" t="str">
        <f t="shared" si="315"/>
        <v>Mindshare (Switzerland)</v>
      </c>
      <c r="AA1513" s="16" t="str">
        <f t="shared" si="316"/>
        <v>Mindshare (Switzerland) - CHE - FORD MOTOR COMPANY</v>
      </c>
      <c r="AB1513" s="16" t="str">
        <f t="shared" si="317"/>
        <v>Xaxis Premium_XAXIS-XP-WB-I</v>
      </c>
      <c r="AC1513" s="16" t="str">
        <f>VLOOKUP($U1513,Sheet3!$A$1:$D$438,3,FALSE)</f>
        <v>11.07.2016</v>
      </c>
      <c r="AD1513" s="16" t="str">
        <f>VLOOKUP($U1513,Sheet3!$A$1:$D$438,4,FALSE)</f>
        <v>14.08.2016</v>
      </c>
      <c r="AE1513" s="20" t="str">
        <f t="shared" si="318"/>
        <v>Xaxis Premium_XAXIS-XP-WB-I_Juli 2016</v>
      </c>
      <c r="AF1513" s="20" t="s">
        <v>415</v>
      </c>
      <c r="AG1513" s="20" t="str">
        <f t="shared" si="319"/>
        <v>Xaxis Premium</v>
      </c>
      <c r="AH1513" s="20" t="s">
        <v>420</v>
      </c>
      <c r="AI1513" s="21">
        <f t="shared" si="325"/>
        <v>19.999395240543073</v>
      </c>
      <c r="AJ1513" s="21">
        <f t="shared" si="326"/>
        <v>661.4</v>
      </c>
      <c r="AK1513" s="22">
        <f t="shared" si="327"/>
        <v>33071</v>
      </c>
      <c r="AL1513" s="20" t="s">
        <v>705</v>
      </c>
      <c r="AM1513" s="20">
        <f>$AJ1513*VLOOKUP($AL1513,Sheet2!$C$1:$D$66,2,FALSE)</f>
        <v>330.7</v>
      </c>
    </row>
    <row r="1514" spans="1:39" x14ac:dyDescent="0.25">
      <c r="A1514" s="1">
        <v>42586</v>
      </c>
      <c r="B1514" s="2">
        <v>19300</v>
      </c>
      <c r="C1514" s="3">
        <v>0</v>
      </c>
      <c r="D1514" s="4">
        <v>7</v>
      </c>
      <c r="E1514" s="5" t="s">
        <v>41</v>
      </c>
      <c r="F1514" s="6">
        <v>4333.03</v>
      </c>
      <c r="G1514" s="7" t="s">
        <v>22</v>
      </c>
      <c r="H1514" s="8" t="s">
        <v>23</v>
      </c>
      <c r="I1514" s="9">
        <v>458.43900000000002</v>
      </c>
      <c r="J1514" s="6">
        <v>0</v>
      </c>
      <c r="K1514" s="6">
        <v>806.85</v>
      </c>
      <c r="L1514" s="6">
        <v>10085.65</v>
      </c>
      <c r="M1514" s="6">
        <v>10892.5</v>
      </c>
      <c r="N1514" s="10" t="s">
        <v>55</v>
      </c>
      <c r="O1514" s="10" t="s">
        <v>163</v>
      </c>
      <c r="P1514" s="11" t="s">
        <v>32</v>
      </c>
      <c r="Q1514" s="11" t="s">
        <v>37</v>
      </c>
      <c r="R1514" s="1">
        <v>42370</v>
      </c>
      <c r="S1514" s="1">
        <v>42593</v>
      </c>
      <c r="T1514" s="12" t="s">
        <v>25</v>
      </c>
      <c r="U1514" s="13" t="s">
        <v>302</v>
      </c>
      <c r="V1514" s="13" t="s">
        <v>148</v>
      </c>
      <c r="W1514" t="s">
        <v>206</v>
      </c>
      <c r="X1514" s="16" t="str">
        <f t="shared" si="314"/>
        <v xml:space="preserve">Mindshare (Switzerland) - CHE - FORD MOTOR COMPANY - 2016_Fiesta_Q3_Festival - </v>
      </c>
      <c r="Y1514" s="17" t="s">
        <v>410</v>
      </c>
      <c r="Z1514" s="16" t="str">
        <f t="shared" si="315"/>
        <v>Mindshare (Switzerland)</v>
      </c>
      <c r="AA1514" s="16" t="str">
        <f t="shared" si="316"/>
        <v>Mindshare (Switzerland) - CHE - FORD MOTOR COMPANY</v>
      </c>
      <c r="AB1514" s="16" t="str">
        <f t="shared" si="317"/>
        <v>Xaxis Mobile_XAXIS-XM-MRT-D</v>
      </c>
      <c r="AC1514" s="16" t="str">
        <f>VLOOKUP($U1514,Sheet3!$A$1:$D$438,3,FALSE)</f>
        <v>11.07.2016</v>
      </c>
      <c r="AD1514" s="16" t="str">
        <f>VLOOKUP($U1514,Sheet3!$A$1:$D$438,4,FALSE)</f>
        <v>14.08.2016</v>
      </c>
      <c r="AE1514" s="20" t="str">
        <f t="shared" si="318"/>
        <v>Xaxis Mobile_XAXIS-XM-MRT-D_Juli 2016</v>
      </c>
      <c r="AF1514" s="20" t="s">
        <v>416</v>
      </c>
      <c r="AG1514" s="20" t="str">
        <f t="shared" si="319"/>
        <v>Xaxis Mobile</v>
      </c>
      <c r="AH1514" s="20" t="s">
        <v>420</v>
      </c>
      <c r="AI1514" s="21">
        <f t="shared" si="325"/>
        <v>21.999982549477682</v>
      </c>
      <c r="AJ1514" s="21">
        <f t="shared" si="326"/>
        <v>10085.65</v>
      </c>
      <c r="AK1514" s="22">
        <f t="shared" si="327"/>
        <v>458439</v>
      </c>
      <c r="AL1514" s="20" t="s">
        <v>711</v>
      </c>
      <c r="AM1514" s="20">
        <f>$AJ1514*VLOOKUP($AL1514,Sheet2!$C$1:$D$66,2,FALSE)</f>
        <v>4235.973</v>
      </c>
    </row>
    <row r="1515" spans="1:39" x14ac:dyDescent="0.25">
      <c r="A1515" s="1">
        <v>42586</v>
      </c>
      <c r="B1515" s="2">
        <v>19300</v>
      </c>
      <c r="C1515" s="3">
        <v>0</v>
      </c>
      <c r="D1515" s="4">
        <v>8</v>
      </c>
      <c r="E1515" s="5" t="s">
        <v>45</v>
      </c>
      <c r="F1515" s="6">
        <v>638.12</v>
      </c>
      <c r="G1515" s="7" t="s">
        <v>22</v>
      </c>
      <c r="H1515" s="8" t="s">
        <v>23</v>
      </c>
      <c r="I1515" s="9">
        <v>165.33699999999999</v>
      </c>
      <c r="J1515" s="6">
        <v>0</v>
      </c>
      <c r="K1515" s="6">
        <v>291</v>
      </c>
      <c r="L1515" s="6">
        <v>3637.4</v>
      </c>
      <c r="M1515" s="6">
        <v>3928.4</v>
      </c>
      <c r="N1515" s="10" t="s">
        <v>55</v>
      </c>
      <c r="O1515" s="10" t="s">
        <v>163</v>
      </c>
      <c r="P1515" s="11" t="s">
        <v>32</v>
      </c>
      <c r="Q1515" s="11" t="s">
        <v>37</v>
      </c>
      <c r="R1515" s="1">
        <v>42370</v>
      </c>
      <c r="S1515" s="1">
        <v>42593</v>
      </c>
      <c r="T1515" s="12" t="s">
        <v>25</v>
      </c>
      <c r="U1515" s="13" t="s">
        <v>302</v>
      </c>
      <c r="V1515" s="13" t="s">
        <v>148</v>
      </c>
      <c r="W1515" t="s">
        <v>206</v>
      </c>
      <c r="X1515" s="16" t="str">
        <f t="shared" si="314"/>
        <v xml:space="preserve">Mindshare (Switzerland) - CHE - FORD MOTOR COMPANY - 2016_Fiesta_Q3_Festival - </v>
      </c>
      <c r="Y1515" s="17" t="s">
        <v>410</v>
      </c>
      <c r="Z1515" s="16" t="str">
        <f t="shared" si="315"/>
        <v>Mindshare (Switzerland)</v>
      </c>
      <c r="AA1515" s="16" t="str">
        <f t="shared" si="316"/>
        <v>Mindshare (Switzerland) - CHE - FORD MOTOR COMPANY</v>
      </c>
      <c r="AB1515" s="16" t="str">
        <f t="shared" si="317"/>
        <v>Xaxis Mobile_XAXIS-XM-MRT-F</v>
      </c>
      <c r="AC1515" s="16" t="str">
        <f>VLOOKUP($U1515,Sheet3!$A$1:$D$438,3,FALSE)</f>
        <v>11.07.2016</v>
      </c>
      <c r="AD1515" s="16" t="str">
        <f>VLOOKUP($U1515,Sheet3!$A$1:$D$438,4,FALSE)</f>
        <v>14.08.2016</v>
      </c>
      <c r="AE1515" s="20" t="str">
        <f t="shared" si="318"/>
        <v>Xaxis Mobile_XAXIS-XM-MRT-F_Juli 2016</v>
      </c>
      <c r="AF1515" s="20" t="s">
        <v>416</v>
      </c>
      <c r="AG1515" s="20" t="str">
        <f t="shared" si="319"/>
        <v>Xaxis Mobile</v>
      </c>
      <c r="AH1515" s="20" t="s">
        <v>420</v>
      </c>
      <c r="AI1515" s="21">
        <f t="shared" si="325"/>
        <v>21.999915324458531</v>
      </c>
      <c r="AJ1515" s="21">
        <f t="shared" si="326"/>
        <v>3637.4</v>
      </c>
      <c r="AK1515" s="22">
        <f t="shared" si="327"/>
        <v>165337</v>
      </c>
      <c r="AL1515" s="20" t="s">
        <v>711</v>
      </c>
      <c r="AM1515" s="20">
        <f>$AJ1515*VLOOKUP($AL1515,Sheet2!$C$1:$D$66,2,FALSE)</f>
        <v>1527.7080000000001</v>
      </c>
    </row>
    <row r="1516" spans="1:39" x14ac:dyDescent="0.25">
      <c r="A1516" s="1">
        <v>42586</v>
      </c>
      <c r="B1516" s="2">
        <v>19300</v>
      </c>
      <c r="C1516" s="3">
        <v>0</v>
      </c>
      <c r="D1516" s="4">
        <v>9</v>
      </c>
      <c r="E1516" s="5" t="s">
        <v>46</v>
      </c>
      <c r="F1516" s="6">
        <v>313.79000000000002</v>
      </c>
      <c r="G1516" s="7" t="s">
        <v>22</v>
      </c>
      <c r="H1516" s="8" t="s">
        <v>23</v>
      </c>
      <c r="I1516" s="9">
        <v>32.575000000000003</v>
      </c>
      <c r="J1516" s="6">
        <v>0</v>
      </c>
      <c r="K1516" s="6">
        <v>57.35</v>
      </c>
      <c r="L1516" s="6">
        <v>716.65</v>
      </c>
      <c r="M1516" s="6">
        <v>774</v>
      </c>
      <c r="N1516" s="10" t="s">
        <v>55</v>
      </c>
      <c r="O1516" s="10" t="s">
        <v>163</v>
      </c>
      <c r="P1516" s="11" t="s">
        <v>32</v>
      </c>
      <c r="Q1516" s="11" t="s">
        <v>37</v>
      </c>
      <c r="R1516" s="1">
        <v>42370</v>
      </c>
      <c r="S1516" s="1">
        <v>42593</v>
      </c>
      <c r="T1516" s="12" t="s">
        <v>25</v>
      </c>
      <c r="U1516" s="13" t="s">
        <v>302</v>
      </c>
      <c r="V1516" s="13" t="s">
        <v>148</v>
      </c>
      <c r="W1516" t="s">
        <v>206</v>
      </c>
      <c r="X1516" s="16" t="str">
        <f t="shared" si="314"/>
        <v xml:space="preserve">Mindshare (Switzerland) - CHE - FORD MOTOR COMPANY - 2016_Fiesta_Q3_Festival - </v>
      </c>
      <c r="Y1516" s="17" t="s">
        <v>410</v>
      </c>
      <c r="Z1516" s="16" t="str">
        <f t="shared" si="315"/>
        <v>Mindshare (Switzerland)</v>
      </c>
      <c r="AA1516" s="16" t="str">
        <f t="shared" si="316"/>
        <v>Mindshare (Switzerland) - CHE - FORD MOTOR COMPANY</v>
      </c>
      <c r="AB1516" s="16" t="str">
        <f t="shared" si="317"/>
        <v>Xaxis Mobile_XAXIS-XM-MRT-I</v>
      </c>
      <c r="AC1516" s="16" t="str">
        <f>VLOOKUP($U1516,Sheet3!$A$1:$D$438,3,FALSE)</f>
        <v>11.07.2016</v>
      </c>
      <c r="AD1516" s="16" t="str">
        <f>VLOOKUP($U1516,Sheet3!$A$1:$D$438,4,FALSE)</f>
        <v>14.08.2016</v>
      </c>
      <c r="AE1516" s="20" t="str">
        <f t="shared" si="318"/>
        <v>Xaxis Mobile_XAXIS-XM-MRT-I_Juli 2016</v>
      </c>
      <c r="AF1516" s="20" t="s">
        <v>416</v>
      </c>
      <c r="AG1516" s="20" t="str">
        <f t="shared" si="319"/>
        <v>Xaxis Mobile</v>
      </c>
      <c r="AH1516" s="20" t="s">
        <v>420</v>
      </c>
      <c r="AI1516" s="21">
        <f t="shared" si="325"/>
        <v>21.999999999999996</v>
      </c>
      <c r="AJ1516" s="21">
        <f t="shared" si="326"/>
        <v>716.65</v>
      </c>
      <c r="AK1516" s="22">
        <f t="shared" si="327"/>
        <v>32575.000000000004</v>
      </c>
      <c r="AL1516" s="20" t="s">
        <v>711</v>
      </c>
      <c r="AM1516" s="20">
        <f>$AJ1516*VLOOKUP($AL1516,Sheet2!$C$1:$D$66,2,FALSE)</f>
        <v>300.99299999999999</v>
      </c>
    </row>
    <row r="1517" spans="1:39" x14ac:dyDescent="0.25">
      <c r="A1517" s="1">
        <v>42586</v>
      </c>
      <c r="B1517" s="2">
        <v>19300</v>
      </c>
      <c r="C1517" s="3">
        <v>0</v>
      </c>
      <c r="D1517" s="4">
        <v>10</v>
      </c>
      <c r="E1517" s="5" t="s">
        <v>72</v>
      </c>
      <c r="F1517" s="6">
        <v>4699.3999999999996</v>
      </c>
      <c r="G1517" s="7" t="s">
        <v>22</v>
      </c>
      <c r="H1517" s="8" t="s">
        <v>23</v>
      </c>
      <c r="I1517" s="9">
        <v>277.98899999999998</v>
      </c>
      <c r="J1517" s="6">
        <v>0</v>
      </c>
      <c r="K1517" s="6">
        <v>556</v>
      </c>
      <c r="L1517" s="6">
        <v>6949.75</v>
      </c>
      <c r="M1517" s="6">
        <v>7505.75</v>
      </c>
      <c r="N1517" s="10" t="s">
        <v>55</v>
      </c>
      <c r="O1517" s="10" t="s">
        <v>163</v>
      </c>
      <c r="P1517" s="11" t="s">
        <v>32</v>
      </c>
      <c r="Q1517" s="11" t="s">
        <v>73</v>
      </c>
      <c r="R1517" s="1">
        <v>42370</v>
      </c>
      <c r="S1517" s="1">
        <v>42593</v>
      </c>
      <c r="T1517" s="12" t="s">
        <v>25</v>
      </c>
      <c r="U1517" s="13" t="s">
        <v>302</v>
      </c>
      <c r="V1517" s="13" t="s">
        <v>148</v>
      </c>
      <c r="W1517" t="s">
        <v>206</v>
      </c>
      <c r="X1517" s="16" t="str">
        <f t="shared" si="314"/>
        <v xml:space="preserve">Mindshare (Switzerland) - CHE - FORD MOTOR COMPANY - 2016_Fiesta_Q3_Festival - </v>
      </c>
      <c r="Y1517" s="17" t="s">
        <v>410</v>
      </c>
      <c r="Z1517" s="16" t="str">
        <f t="shared" si="315"/>
        <v>Mindshare (Switzerland)</v>
      </c>
      <c r="AA1517" s="16" t="str">
        <f t="shared" si="316"/>
        <v>Mindshare (Switzerland) - CHE - FORD MOTOR COMPANY</v>
      </c>
      <c r="AB1517" s="16" t="str">
        <f t="shared" si="317"/>
        <v>Xaxis TV_XAXIS-XT-ROLLS-D</v>
      </c>
      <c r="AC1517" s="16" t="str">
        <f>VLOOKUP($U1517,Sheet3!$A$1:$D$438,3,FALSE)</f>
        <v>11.07.2016</v>
      </c>
      <c r="AD1517" s="16" t="str">
        <f>VLOOKUP($U1517,Sheet3!$A$1:$D$438,4,FALSE)</f>
        <v>14.08.2016</v>
      </c>
      <c r="AE1517" s="20" t="str">
        <f t="shared" si="318"/>
        <v>Xaxis TV_XAXIS-XT-ROLLS-D_Juli 2016</v>
      </c>
      <c r="AF1517" s="20" t="s">
        <v>816</v>
      </c>
      <c r="AG1517" s="20" t="str">
        <f t="shared" si="319"/>
        <v>Xaxis TV</v>
      </c>
      <c r="AH1517" s="20" t="s">
        <v>420</v>
      </c>
      <c r="AI1517" s="21">
        <f t="shared" si="325"/>
        <v>25.000089931615999</v>
      </c>
      <c r="AJ1517" s="21">
        <f t="shared" si="326"/>
        <v>6949.75</v>
      </c>
      <c r="AK1517" s="22">
        <f t="shared" si="327"/>
        <v>277989</v>
      </c>
      <c r="AL1517" s="20" t="s">
        <v>704</v>
      </c>
      <c r="AM1517" s="20">
        <f>$AJ1517*VLOOKUP($AL1517,Sheet2!$C$1:$D$66,2,FALSE)</f>
        <v>3822.3625000000002</v>
      </c>
    </row>
    <row r="1518" spans="1:39" x14ac:dyDescent="0.25">
      <c r="A1518" s="1">
        <v>42586</v>
      </c>
      <c r="B1518" s="2">
        <v>19300</v>
      </c>
      <c r="C1518" s="3">
        <v>0</v>
      </c>
      <c r="D1518" s="4">
        <v>11</v>
      </c>
      <c r="E1518" s="5" t="s">
        <v>76</v>
      </c>
      <c r="F1518" s="6">
        <v>1565.4</v>
      </c>
      <c r="G1518" s="7" t="s">
        <v>22</v>
      </c>
      <c r="H1518" s="8" t="s">
        <v>23</v>
      </c>
      <c r="I1518" s="9">
        <v>96.765000000000001</v>
      </c>
      <c r="J1518" s="6">
        <v>0</v>
      </c>
      <c r="K1518" s="6">
        <v>193.55</v>
      </c>
      <c r="L1518" s="6">
        <v>2419.15</v>
      </c>
      <c r="M1518" s="6">
        <v>2612.6999999999998</v>
      </c>
      <c r="N1518" s="10" t="s">
        <v>55</v>
      </c>
      <c r="O1518" s="10" t="s">
        <v>163</v>
      </c>
      <c r="P1518" s="11" t="s">
        <v>32</v>
      </c>
      <c r="Q1518" s="11" t="s">
        <v>73</v>
      </c>
      <c r="R1518" s="1">
        <v>42370</v>
      </c>
      <c r="S1518" s="1">
        <v>42593</v>
      </c>
      <c r="T1518" s="12" t="s">
        <v>25</v>
      </c>
      <c r="U1518" s="13" t="s">
        <v>302</v>
      </c>
      <c r="V1518" s="13" t="s">
        <v>148</v>
      </c>
      <c r="W1518" t="s">
        <v>206</v>
      </c>
      <c r="X1518" s="16" t="str">
        <f t="shared" si="314"/>
        <v xml:space="preserve">Mindshare (Switzerland) - CHE - FORD MOTOR COMPANY - 2016_Fiesta_Q3_Festival - </v>
      </c>
      <c r="Y1518" s="17" t="s">
        <v>410</v>
      </c>
      <c r="Z1518" s="16" t="str">
        <f t="shared" si="315"/>
        <v>Mindshare (Switzerland)</v>
      </c>
      <c r="AA1518" s="16" t="str">
        <f t="shared" si="316"/>
        <v>Mindshare (Switzerland) - CHE - FORD MOTOR COMPANY</v>
      </c>
      <c r="AB1518" s="16" t="str">
        <f t="shared" si="317"/>
        <v>Xaxis TV_XAXIS-XT-ROLLS-F</v>
      </c>
      <c r="AC1518" s="16" t="str">
        <f>VLOOKUP($U1518,Sheet3!$A$1:$D$438,3,FALSE)</f>
        <v>11.07.2016</v>
      </c>
      <c r="AD1518" s="16" t="str">
        <f>VLOOKUP($U1518,Sheet3!$A$1:$D$438,4,FALSE)</f>
        <v>14.08.2016</v>
      </c>
      <c r="AE1518" s="20" t="str">
        <f t="shared" si="318"/>
        <v>Xaxis TV_XAXIS-XT-ROLLS-F_Juli 2016</v>
      </c>
      <c r="AF1518" s="20" t="s">
        <v>816</v>
      </c>
      <c r="AG1518" s="20" t="str">
        <f t="shared" si="319"/>
        <v>Xaxis TV</v>
      </c>
      <c r="AH1518" s="20" t="s">
        <v>420</v>
      </c>
      <c r="AI1518" s="21">
        <f t="shared" si="325"/>
        <v>25.000258357877332</v>
      </c>
      <c r="AJ1518" s="21">
        <f t="shared" si="326"/>
        <v>2419.15</v>
      </c>
      <c r="AK1518" s="22">
        <f t="shared" si="327"/>
        <v>96765</v>
      </c>
      <c r="AL1518" s="20" t="s">
        <v>704</v>
      </c>
      <c r="AM1518" s="20">
        <f>$AJ1518*VLOOKUP($AL1518,Sheet2!$C$1:$D$66,2,FALSE)</f>
        <v>1330.5325000000003</v>
      </c>
    </row>
    <row r="1519" spans="1:39" x14ac:dyDescent="0.25">
      <c r="A1519" s="1">
        <v>42586</v>
      </c>
      <c r="B1519" s="2">
        <v>19300</v>
      </c>
      <c r="C1519" s="3">
        <v>0</v>
      </c>
      <c r="D1519" s="4">
        <v>12</v>
      </c>
      <c r="E1519" s="5" t="s">
        <v>77</v>
      </c>
      <c r="F1519" s="6">
        <v>345.96</v>
      </c>
      <c r="G1519" s="7" t="s">
        <v>22</v>
      </c>
      <c r="H1519" s="8" t="s">
        <v>23</v>
      </c>
      <c r="I1519" s="9">
        <v>21.193000000000001</v>
      </c>
      <c r="J1519" s="6">
        <v>0</v>
      </c>
      <c r="K1519" s="6">
        <v>42.4</v>
      </c>
      <c r="L1519" s="6">
        <v>529.85</v>
      </c>
      <c r="M1519" s="6">
        <v>572.25</v>
      </c>
      <c r="N1519" s="10" t="s">
        <v>55</v>
      </c>
      <c r="O1519" s="10" t="s">
        <v>163</v>
      </c>
      <c r="P1519" s="11" t="s">
        <v>32</v>
      </c>
      <c r="Q1519" s="11" t="s">
        <v>73</v>
      </c>
      <c r="R1519" s="1">
        <v>42370</v>
      </c>
      <c r="S1519" s="1">
        <v>42593</v>
      </c>
      <c r="T1519" s="12" t="s">
        <v>25</v>
      </c>
      <c r="U1519" s="13" t="s">
        <v>302</v>
      </c>
      <c r="V1519" s="13" t="s">
        <v>148</v>
      </c>
      <c r="W1519" t="s">
        <v>206</v>
      </c>
      <c r="X1519" s="16" t="str">
        <f t="shared" si="314"/>
        <v xml:space="preserve">Mindshare (Switzerland) - CHE - FORD MOTOR COMPANY - 2016_Fiesta_Q3_Festival - </v>
      </c>
      <c r="Y1519" s="17" t="s">
        <v>410</v>
      </c>
      <c r="Z1519" s="16" t="str">
        <f t="shared" si="315"/>
        <v>Mindshare (Switzerland)</v>
      </c>
      <c r="AA1519" s="16" t="str">
        <f t="shared" si="316"/>
        <v>Mindshare (Switzerland) - CHE - FORD MOTOR COMPANY</v>
      </c>
      <c r="AB1519" s="16" t="str">
        <f t="shared" si="317"/>
        <v>Xaxis TV_XAXIS-XT-ROLLS-I</v>
      </c>
      <c r="AC1519" s="16" t="str">
        <f>VLOOKUP($U1519,Sheet3!$A$1:$D$438,3,FALSE)</f>
        <v>11.07.2016</v>
      </c>
      <c r="AD1519" s="16" t="str">
        <f>VLOOKUP($U1519,Sheet3!$A$1:$D$438,4,FALSE)</f>
        <v>14.08.2016</v>
      </c>
      <c r="AE1519" s="20" t="str">
        <f t="shared" si="318"/>
        <v>Xaxis TV_XAXIS-XT-ROLLS-I_Juli 2016</v>
      </c>
      <c r="AF1519" s="20" t="s">
        <v>816</v>
      </c>
      <c r="AG1519" s="20" t="str">
        <f t="shared" si="319"/>
        <v>Xaxis TV</v>
      </c>
      <c r="AH1519" s="20" t="s">
        <v>420</v>
      </c>
      <c r="AI1519" s="21">
        <f t="shared" si="325"/>
        <v>25.001179634785071</v>
      </c>
      <c r="AJ1519" s="21">
        <f t="shared" si="326"/>
        <v>529.85</v>
      </c>
      <c r="AK1519" s="22">
        <f t="shared" si="327"/>
        <v>21193</v>
      </c>
      <c r="AL1519" s="20" t="s">
        <v>704</v>
      </c>
      <c r="AM1519" s="20">
        <f>$AJ1519*VLOOKUP($AL1519,Sheet2!$C$1:$D$66,2,FALSE)</f>
        <v>291.41750000000002</v>
      </c>
    </row>
    <row r="1520" spans="1:39" x14ac:dyDescent="0.25">
      <c r="A1520" s="1">
        <v>42586</v>
      </c>
      <c r="B1520" s="2">
        <v>19301</v>
      </c>
      <c r="C1520" s="3">
        <v>0</v>
      </c>
      <c r="D1520" s="4">
        <v>1</v>
      </c>
      <c r="E1520" s="5" t="s">
        <v>61</v>
      </c>
      <c r="F1520" s="6">
        <v>1736.74</v>
      </c>
      <c r="G1520" s="7" t="s">
        <v>22</v>
      </c>
      <c r="H1520" s="8" t="s">
        <v>23</v>
      </c>
      <c r="I1520" s="9">
        <v>380.548</v>
      </c>
      <c r="J1520" s="6">
        <v>0</v>
      </c>
      <c r="K1520" s="6">
        <v>121.8</v>
      </c>
      <c r="L1520" s="6">
        <v>1522.2</v>
      </c>
      <c r="M1520" s="6">
        <v>1644</v>
      </c>
      <c r="N1520" s="10" t="s">
        <v>93</v>
      </c>
      <c r="O1520" s="10" t="s">
        <v>163</v>
      </c>
      <c r="P1520" s="11" t="s">
        <v>32</v>
      </c>
      <c r="Q1520" s="11" t="s">
        <v>52</v>
      </c>
      <c r="R1520" s="1">
        <v>42370</v>
      </c>
      <c r="S1520" s="1">
        <v>42593</v>
      </c>
      <c r="T1520" s="12" t="s">
        <v>25</v>
      </c>
      <c r="U1520" s="13" t="s">
        <v>311</v>
      </c>
      <c r="V1520" s="13" t="s">
        <v>148</v>
      </c>
      <c r="W1520" t="s">
        <v>207</v>
      </c>
      <c r="X1520" s="16" t="str">
        <f t="shared" si="314"/>
        <v xml:space="preserve">Mindshare (Switzerland) - CHE - General Mills - 2016_Pancho_Villa_Promo_KW_26 - </v>
      </c>
      <c r="Y1520" s="17" t="s">
        <v>410</v>
      </c>
      <c r="Z1520" s="16" t="str">
        <f t="shared" si="315"/>
        <v>Mindshare (Switzerland)</v>
      </c>
      <c r="AA1520" s="16" t="str">
        <f t="shared" si="316"/>
        <v>Mindshare (Switzerland) - CHE - General Mills</v>
      </c>
      <c r="AB1520" s="16" t="str">
        <f t="shared" si="317"/>
        <v>Xaxis Premium_XAXIS-XP-UAP-D</v>
      </c>
      <c r="AC1520" s="16" t="str">
        <f>VLOOKUP($U1520,Sheet3!$A$1:$D$438,3,FALSE)</f>
        <v>27.06.2016</v>
      </c>
      <c r="AD1520" s="16" t="str">
        <f>VLOOKUP($U1520,Sheet3!$A$1:$D$438,4,FALSE)</f>
        <v>03.07.2016</v>
      </c>
      <c r="AE1520" s="20" t="str">
        <f t="shared" si="318"/>
        <v>Xaxis Premium_XAXIS-XP-UAP-D_Juli 2016</v>
      </c>
      <c r="AF1520" s="20" t="s">
        <v>415</v>
      </c>
      <c r="AG1520" s="20" t="str">
        <f t="shared" si="319"/>
        <v>Xaxis Premium</v>
      </c>
      <c r="AH1520" s="20" t="s">
        <v>420</v>
      </c>
      <c r="AI1520" s="21">
        <f t="shared" si="325"/>
        <v>4.0000210223151873</v>
      </c>
      <c r="AJ1520" s="21">
        <f t="shared" si="326"/>
        <v>1522.2</v>
      </c>
      <c r="AK1520" s="22">
        <f t="shared" si="327"/>
        <v>380548</v>
      </c>
      <c r="AL1520" s="20" t="s">
        <v>710</v>
      </c>
      <c r="AM1520" s="20">
        <f>$AJ1520*VLOOKUP($AL1520,Sheet2!$C$1:$D$66,2,FALSE)</f>
        <v>502.32600000000002</v>
      </c>
    </row>
    <row r="1521" spans="1:39" x14ac:dyDescent="0.25">
      <c r="A1521" s="1">
        <v>42586</v>
      </c>
      <c r="B1521" s="2">
        <v>19301</v>
      </c>
      <c r="C1521" s="3">
        <v>0</v>
      </c>
      <c r="D1521" s="4">
        <v>2</v>
      </c>
      <c r="E1521" s="5" t="s">
        <v>63</v>
      </c>
      <c r="F1521" s="6">
        <v>1186.9000000000001</v>
      </c>
      <c r="G1521" s="7" t="s">
        <v>22</v>
      </c>
      <c r="H1521" s="8" t="s">
        <v>23</v>
      </c>
      <c r="I1521" s="9">
        <v>258.24700000000001</v>
      </c>
      <c r="J1521" s="6">
        <v>0</v>
      </c>
      <c r="K1521" s="6">
        <v>82.65</v>
      </c>
      <c r="L1521" s="6">
        <v>1033</v>
      </c>
      <c r="M1521" s="6">
        <v>1115.6500000000001</v>
      </c>
      <c r="N1521" s="10" t="s">
        <v>93</v>
      </c>
      <c r="O1521" s="10" t="s">
        <v>163</v>
      </c>
      <c r="P1521" s="11" t="s">
        <v>32</v>
      </c>
      <c r="Q1521" s="11" t="s">
        <v>52</v>
      </c>
      <c r="R1521" s="1">
        <v>42370</v>
      </c>
      <c r="S1521" s="1">
        <v>42593</v>
      </c>
      <c r="T1521" s="12" t="s">
        <v>25</v>
      </c>
      <c r="U1521" s="13" t="s">
        <v>311</v>
      </c>
      <c r="V1521" s="13" t="s">
        <v>148</v>
      </c>
      <c r="W1521" t="s">
        <v>207</v>
      </c>
      <c r="X1521" s="16" t="str">
        <f t="shared" si="314"/>
        <v xml:space="preserve">Mindshare (Switzerland) - CHE - General Mills - 2016_Pancho_Villa_Promo_KW_26 - </v>
      </c>
      <c r="Y1521" s="17" t="s">
        <v>410</v>
      </c>
      <c r="Z1521" s="16" t="str">
        <f t="shared" si="315"/>
        <v>Mindshare (Switzerland)</v>
      </c>
      <c r="AA1521" s="16" t="str">
        <f t="shared" si="316"/>
        <v>Mindshare (Switzerland) - CHE - General Mills</v>
      </c>
      <c r="AB1521" s="16" t="str">
        <f t="shared" si="317"/>
        <v>Xaxis Premium_XAXIS-XP-UAP-F</v>
      </c>
      <c r="AC1521" s="16" t="str">
        <f>VLOOKUP($U1521,Sheet3!$A$1:$D$438,3,FALSE)</f>
        <v>27.06.2016</v>
      </c>
      <c r="AD1521" s="16" t="str">
        <f>VLOOKUP($U1521,Sheet3!$A$1:$D$438,4,FALSE)</f>
        <v>03.07.2016</v>
      </c>
      <c r="AE1521" s="20" t="str">
        <f t="shared" si="318"/>
        <v>Xaxis Premium_XAXIS-XP-UAP-F_Juli 2016</v>
      </c>
      <c r="AF1521" s="20" t="s">
        <v>415</v>
      </c>
      <c r="AG1521" s="20" t="str">
        <f t="shared" si="319"/>
        <v>Xaxis Premium</v>
      </c>
      <c r="AH1521" s="20" t="s">
        <v>420</v>
      </c>
      <c r="AI1521" s="21">
        <f t="shared" si="325"/>
        <v>4.0000464671419227</v>
      </c>
      <c r="AJ1521" s="21">
        <f t="shared" si="326"/>
        <v>1033</v>
      </c>
      <c r="AK1521" s="22">
        <f t="shared" si="327"/>
        <v>258247</v>
      </c>
      <c r="AL1521" s="20" t="s">
        <v>710</v>
      </c>
      <c r="AM1521" s="20">
        <f>$AJ1521*VLOOKUP($AL1521,Sheet2!$C$1:$D$66,2,FALSE)</f>
        <v>340.89000000000004</v>
      </c>
    </row>
    <row r="1522" spans="1:39" x14ac:dyDescent="0.25">
      <c r="A1522" s="1">
        <v>42586</v>
      </c>
      <c r="B1522" s="2">
        <v>19302</v>
      </c>
      <c r="C1522" s="3">
        <v>0</v>
      </c>
      <c r="D1522" s="4">
        <v>3</v>
      </c>
      <c r="E1522" s="5" t="s">
        <v>41</v>
      </c>
      <c r="F1522" s="6">
        <v>2101.6999999999998</v>
      </c>
      <c r="G1522" s="7" t="s">
        <v>22</v>
      </c>
      <c r="H1522" s="8" t="s">
        <v>23</v>
      </c>
      <c r="I1522" s="9">
        <v>222.36199999999999</v>
      </c>
      <c r="J1522" s="6">
        <v>0</v>
      </c>
      <c r="K1522" s="6">
        <v>391.35</v>
      </c>
      <c r="L1522" s="6">
        <v>4891.95</v>
      </c>
      <c r="M1522" s="6">
        <v>5283.3</v>
      </c>
      <c r="N1522" s="10" t="s">
        <v>93</v>
      </c>
      <c r="O1522" s="10" t="s">
        <v>163</v>
      </c>
      <c r="P1522" s="11" t="s">
        <v>32</v>
      </c>
      <c r="Q1522" s="11" t="s">
        <v>37</v>
      </c>
      <c r="R1522" s="1">
        <v>42370</v>
      </c>
      <c r="S1522" s="1">
        <v>42593</v>
      </c>
      <c r="T1522" s="12" t="s">
        <v>25</v>
      </c>
      <c r="U1522" s="13" t="s">
        <v>312</v>
      </c>
      <c r="V1522" s="13" t="s">
        <v>148</v>
      </c>
      <c r="W1522" t="s">
        <v>207</v>
      </c>
      <c r="X1522" s="16" t="str">
        <f t="shared" si="314"/>
        <v xml:space="preserve">Mindshare (Switzerland) - CHE - General Mills - 2016_Old_El_Paso_-_Jul/Aug - </v>
      </c>
      <c r="Y1522" s="17" t="s">
        <v>410</v>
      </c>
      <c r="Z1522" s="16" t="str">
        <f t="shared" si="315"/>
        <v>Mindshare (Switzerland)</v>
      </c>
      <c r="AA1522" s="16" t="str">
        <f t="shared" si="316"/>
        <v>Mindshare (Switzerland) - CHE - General Mills</v>
      </c>
      <c r="AB1522" s="16" t="str">
        <f t="shared" si="317"/>
        <v>Xaxis Mobile_XAXIS-XM-MRT-D</v>
      </c>
      <c r="AC1522" s="16" t="str">
        <f>VLOOKUP($U1522,Sheet3!$A$1:$D$438,3,FALSE)</f>
        <v>11.07.2016</v>
      </c>
      <c r="AD1522" s="16" t="str">
        <f>VLOOKUP($U1522,Sheet3!$A$1:$D$438,4,FALSE)</f>
        <v>07.08.2016</v>
      </c>
      <c r="AE1522" s="20" t="str">
        <f t="shared" si="318"/>
        <v>Xaxis Mobile_XAXIS-XM-MRT-D_Juli 2016</v>
      </c>
      <c r="AF1522" s="20" t="s">
        <v>416</v>
      </c>
      <c r="AG1522" s="20" t="str">
        <f t="shared" si="319"/>
        <v>Xaxis Mobile</v>
      </c>
      <c r="AH1522" s="20" t="s">
        <v>420</v>
      </c>
      <c r="AI1522" s="21">
        <f t="shared" si="325"/>
        <v>21.999937039602088</v>
      </c>
      <c r="AJ1522" s="21">
        <f t="shared" si="326"/>
        <v>4891.95</v>
      </c>
      <c r="AK1522" s="22">
        <f t="shared" si="327"/>
        <v>222362</v>
      </c>
      <c r="AL1522" s="20" t="s">
        <v>711</v>
      </c>
      <c r="AM1522" s="20">
        <f>$AJ1522*VLOOKUP($AL1522,Sheet2!$C$1:$D$66,2,FALSE)</f>
        <v>2054.6189999999997</v>
      </c>
    </row>
    <row r="1523" spans="1:39" x14ac:dyDescent="0.25">
      <c r="A1523" s="1">
        <v>42586</v>
      </c>
      <c r="B1523" s="2">
        <v>19302</v>
      </c>
      <c r="C1523" s="3">
        <v>0</v>
      </c>
      <c r="D1523" s="4">
        <v>4</v>
      </c>
      <c r="E1523" s="5" t="s">
        <v>45</v>
      </c>
      <c r="F1523" s="6">
        <v>400.07</v>
      </c>
      <c r="G1523" s="7" t="s">
        <v>22</v>
      </c>
      <c r="H1523" s="8" t="s">
        <v>23</v>
      </c>
      <c r="I1523" s="9">
        <v>103.658</v>
      </c>
      <c r="J1523" s="6">
        <v>0</v>
      </c>
      <c r="K1523" s="6">
        <v>182.45</v>
      </c>
      <c r="L1523" s="6">
        <v>2280.5</v>
      </c>
      <c r="M1523" s="6">
        <v>2462.9499999999998</v>
      </c>
      <c r="N1523" s="10" t="s">
        <v>93</v>
      </c>
      <c r="O1523" s="10" t="s">
        <v>163</v>
      </c>
      <c r="P1523" s="11" t="s">
        <v>32</v>
      </c>
      <c r="Q1523" s="11" t="s">
        <v>37</v>
      </c>
      <c r="R1523" s="1">
        <v>42370</v>
      </c>
      <c r="S1523" s="1">
        <v>42593</v>
      </c>
      <c r="T1523" s="12" t="s">
        <v>25</v>
      </c>
      <c r="U1523" s="13" t="s">
        <v>312</v>
      </c>
      <c r="V1523" s="13" t="s">
        <v>148</v>
      </c>
      <c r="W1523" t="s">
        <v>207</v>
      </c>
      <c r="X1523" s="16" t="str">
        <f t="shared" si="314"/>
        <v xml:space="preserve">Mindshare (Switzerland) - CHE - General Mills - 2016_Old_El_Paso_-_Jul/Aug - </v>
      </c>
      <c r="Y1523" s="17" t="s">
        <v>410</v>
      </c>
      <c r="Z1523" s="16" t="str">
        <f t="shared" si="315"/>
        <v>Mindshare (Switzerland)</v>
      </c>
      <c r="AA1523" s="16" t="str">
        <f t="shared" si="316"/>
        <v>Mindshare (Switzerland) - CHE - General Mills</v>
      </c>
      <c r="AB1523" s="16" t="str">
        <f t="shared" si="317"/>
        <v>Xaxis Mobile_XAXIS-XM-MRT-F</v>
      </c>
      <c r="AC1523" s="16" t="str">
        <f>VLOOKUP($U1523,Sheet3!$A$1:$D$438,3,FALSE)</f>
        <v>11.07.2016</v>
      </c>
      <c r="AD1523" s="16" t="str">
        <f>VLOOKUP($U1523,Sheet3!$A$1:$D$438,4,FALSE)</f>
        <v>07.08.2016</v>
      </c>
      <c r="AE1523" s="20" t="str">
        <f t="shared" si="318"/>
        <v>Xaxis Mobile_XAXIS-XM-MRT-F_Juli 2016</v>
      </c>
      <c r="AF1523" s="20" t="s">
        <v>416</v>
      </c>
      <c r="AG1523" s="20" t="str">
        <f t="shared" si="319"/>
        <v>Xaxis Mobile</v>
      </c>
      <c r="AH1523" s="20" t="s">
        <v>420</v>
      </c>
      <c r="AI1523" s="21">
        <f t="shared" si="325"/>
        <v>22.000231530610275</v>
      </c>
      <c r="AJ1523" s="21">
        <f t="shared" si="326"/>
        <v>2280.5</v>
      </c>
      <c r="AK1523" s="22">
        <f t="shared" si="327"/>
        <v>103658</v>
      </c>
      <c r="AL1523" s="20" t="s">
        <v>711</v>
      </c>
      <c r="AM1523" s="20">
        <f>$AJ1523*VLOOKUP($AL1523,Sheet2!$C$1:$D$66,2,FALSE)</f>
        <v>957.81</v>
      </c>
    </row>
    <row r="1524" spans="1:39" x14ac:dyDescent="0.25">
      <c r="A1524" s="1">
        <v>42586</v>
      </c>
      <c r="B1524" s="2">
        <v>19302</v>
      </c>
      <c r="C1524" s="3">
        <v>0</v>
      </c>
      <c r="D1524" s="4">
        <v>1</v>
      </c>
      <c r="E1524" s="5" t="s">
        <v>61</v>
      </c>
      <c r="F1524" s="6">
        <v>3161.32</v>
      </c>
      <c r="G1524" s="7" t="s">
        <v>22</v>
      </c>
      <c r="H1524" s="8" t="s">
        <v>23</v>
      </c>
      <c r="I1524" s="9">
        <v>692.69399999999996</v>
      </c>
      <c r="J1524" s="6">
        <v>0</v>
      </c>
      <c r="K1524" s="6">
        <v>443.3</v>
      </c>
      <c r="L1524" s="6">
        <v>5541.55</v>
      </c>
      <c r="M1524" s="6">
        <v>5984.85</v>
      </c>
      <c r="N1524" s="10" t="s">
        <v>93</v>
      </c>
      <c r="O1524" s="10" t="s">
        <v>163</v>
      </c>
      <c r="P1524" s="11" t="s">
        <v>32</v>
      </c>
      <c r="Q1524" s="11" t="s">
        <v>52</v>
      </c>
      <c r="R1524" s="1">
        <v>42370</v>
      </c>
      <c r="S1524" s="1">
        <v>42593</v>
      </c>
      <c r="T1524" s="12" t="s">
        <v>25</v>
      </c>
      <c r="U1524" s="13" t="s">
        <v>312</v>
      </c>
      <c r="V1524" s="13" t="s">
        <v>148</v>
      </c>
      <c r="W1524" t="s">
        <v>207</v>
      </c>
      <c r="X1524" s="16" t="str">
        <f t="shared" si="314"/>
        <v xml:space="preserve">Mindshare (Switzerland) - CHE - General Mills - 2016_Old_El_Paso_-_Jul/Aug - </v>
      </c>
      <c r="Y1524" s="17" t="s">
        <v>410</v>
      </c>
      <c r="Z1524" s="16" t="str">
        <f t="shared" si="315"/>
        <v>Mindshare (Switzerland)</v>
      </c>
      <c r="AA1524" s="16" t="str">
        <f t="shared" si="316"/>
        <v>Mindshare (Switzerland) - CHE - General Mills</v>
      </c>
      <c r="AB1524" s="16" t="str">
        <f t="shared" si="317"/>
        <v>Xaxis Premium_XAXIS-XP-UAP-D</v>
      </c>
      <c r="AC1524" s="16" t="str">
        <f>VLOOKUP($U1524,Sheet3!$A$1:$D$438,3,FALSE)</f>
        <v>11.07.2016</v>
      </c>
      <c r="AD1524" s="16" t="str">
        <f>VLOOKUP($U1524,Sheet3!$A$1:$D$438,4,FALSE)</f>
        <v>07.08.2016</v>
      </c>
      <c r="AE1524" s="20" t="str">
        <f t="shared" si="318"/>
        <v>Xaxis Premium_XAXIS-XP-UAP-D_Juli 2016</v>
      </c>
      <c r="AF1524" s="20" t="s">
        <v>415</v>
      </c>
      <c r="AG1524" s="20" t="str">
        <f t="shared" si="319"/>
        <v>Xaxis Premium</v>
      </c>
      <c r="AH1524" s="20" t="s">
        <v>420</v>
      </c>
      <c r="AI1524" s="21">
        <f t="shared" si="325"/>
        <v>7.9999971127222116</v>
      </c>
      <c r="AJ1524" s="21">
        <f t="shared" si="326"/>
        <v>5541.55</v>
      </c>
      <c r="AK1524" s="22">
        <f t="shared" si="327"/>
        <v>692694</v>
      </c>
      <c r="AL1524" s="20" t="s">
        <v>710</v>
      </c>
      <c r="AM1524" s="20">
        <f>$AJ1524*VLOOKUP($AL1524,Sheet2!$C$1:$D$66,2,FALSE)</f>
        <v>1828.7115000000001</v>
      </c>
    </row>
    <row r="1525" spans="1:39" x14ac:dyDescent="0.25">
      <c r="A1525" s="1">
        <v>42586</v>
      </c>
      <c r="B1525" s="2">
        <v>19302</v>
      </c>
      <c r="C1525" s="3">
        <v>0</v>
      </c>
      <c r="D1525" s="4">
        <v>2</v>
      </c>
      <c r="E1525" s="5" t="s">
        <v>63</v>
      </c>
      <c r="F1525" s="6">
        <v>1538.08</v>
      </c>
      <c r="G1525" s="7" t="s">
        <v>22</v>
      </c>
      <c r="H1525" s="8" t="s">
        <v>23</v>
      </c>
      <c r="I1525" s="9">
        <v>334.65699999999998</v>
      </c>
      <c r="J1525" s="6">
        <v>0</v>
      </c>
      <c r="K1525" s="6">
        <v>214.2</v>
      </c>
      <c r="L1525" s="6">
        <v>2677.25</v>
      </c>
      <c r="M1525" s="6">
        <v>2891.45</v>
      </c>
      <c r="N1525" s="10" t="s">
        <v>93</v>
      </c>
      <c r="O1525" s="10" t="s">
        <v>163</v>
      </c>
      <c r="P1525" s="11" t="s">
        <v>32</v>
      </c>
      <c r="Q1525" s="11" t="s">
        <v>52</v>
      </c>
      <c r="R1525" s="1">
        <v>42370</v>
      </c>
      <c r="S1525" s="1">
        <v>42593</v>
      </c>
      <c r="T1525" s="12" t="s">
        <v>25</v>
      </c>
      <c r="U1525" s="13" t="s">
        <v>312</v>
      </c>
      <c r="V1525" s="13" t="s">
        <v>148</v>
      </c>
      <c r="W1525" t="s">
        <v>207</v>
      </c>
      <c r="X1525" s="16" t="str">
        <f t="shared" ref="X1525:X1588" si="328">CONCATENATE(W1525," - ","2016_",U1525," - ")</f>
        <v xml:space="preserve">Mindshare (Switzerland) - CHE - General Mills - 2016_Old_El_Paso_-_Jul/Aug - </v>
      </c>
      <c r="Y1525" s="17" t="s">
        <v>410</v>
      </c>
      <c r="Z1525" s="16" t="str">
        <f t="shared" ref="Z1525:Z1588" si="329">O1525</f>
        <v>Mindshare (Switzerland)</v>
      </c>
      <c r="AA1525" s="16" t="str">
        <f t="shared" ref="AA1525:AA1588" si="330">W1525</f>
        <v>Mindshare (Switzerland) - CHE - General Mills</v>
      </c>
      <c r="AB1525" s="16" t="str">
        <f t="shared" ref="AB1525:AB1588" si="331">CONCATENATE(Q1525,"_",E1525)</f>
        <v>Xaxis Premium_XAXIS-XP-UAP-F</v>
      </c>
      <c r="AC1525" s="16" t="str">
        <f>VLOOKUP($U1525,Sheet3!$A$1:$D$438,3,FALSE)</f>
        <v>11.07.2016</v>
      </c>
      <c r="AD1525" s="16" t="str">
        <f>VLOOKUP($U1525,Sheet3!$A$1:$D$438,4,FALSE)</f>
        <v>07.08.2016</v>
      </c>
      <c r="AE1525" s="20" t="str">
        <f t="shared" ref="AE1525:AE1588" si="332">CONCATENATE(AB1525,"_",V1525)</f>
        <v>Xaxis Premium_XAXIS-XP-UAP-F_Juli 2016</v>
      </c>
      <c r="AF1525" s="20" t="s">
        <v>415</v>
      </c>
      <c r="AG1525" s="20" t="str">
        <f t="shared" ref="AG1525:AG1588" si="333">Q1525</f>
        <v>Xaxis Premium</v>
      </c>
      <c r="AH1525" s="20" t="s">
        <v>420</v>
      </c>
      <c r="AI1525" s="21">
        <f t="shared" si="325"/>
        <v>7.9999820711952836</v>
      </c>
      <c r="AJ1525" s="21">
        <f t="shared" si="326"/>
        <v>2677.25</v>
      </c>
      <c r="AK1525" s="22">
        <f t="shared" si="327"/>
        <v>334657</v>
      </c>
      <c r="AL1525" s="20" t="s">
        <v>710</v>
      </c>
      <c r="AM1525" s="20">
        <f>$AJ1525*VLOOKUP($AL1525,Sheet2!$C$1:$D$66,2,FALSE)</f>
        <v>883.49250000000006</v>
      </c>
    </row>
    <row r="1526" spans="1:39" x14ac:dyDescent="0.25">
      <c r="A1526" s="1">
        <v>42586</v>
      </c>
      <c r="B1526" s="2">
        <v>19303</v>
      </c>
      <c r="C1526" s="3">
        <v>0</v>
      </c>
      <c r="D1526" s="4">
        <v>1</v>
      </c>
      <c r="E1526" s="5" t="s">
        <v>30</v>
      </c>
      <c r="F1526" s="6">
        <v>73.459999999999994</v>
      </c>
      <c r="G1526" s="7" t="s">
        <v>22</v>
      </c>
      <c r="H1526" s="8" t="s">
        <v>23</v>
      </c>
      <c r="I1526" s="9">
        <v>14.138</v>
      </c>
      <c r="J1526" s="6">
        <v>0</v>
      </c>
      <c r="K1526" s="6">
        <v>12.45</v>
      </c>
      <c r="L1526" s="6">
        <v>155.5</v>
      </c>
      <c r="M1526" s="6">
        <v>167.95</v>
      </c>
      <c r="N1526" s="10" t="s">
        <v>31</v>
      </c>
      <c r="O1526" s="10" t="s">
        <v>163</v>
      </c>
      <c r="P1526" s="11" t="s">
        <v>32</v>
      </c>
      <c r="Q1526" s="11" t="s">
        <v>33</v>
      </c>
      <c r="R1526" s="1">
        <v>42370</v>
      </c>
      <c r="S1526" s="1">
        <v>42593</v>
      </c>
      <c r="T1526" s="12" t="s">
        <v>25</v>
      </c>
      <c r="U1526" s="13" t="s">
        <v>355</v>
      </c>
      <c r="V1526" s="13" t="s">
        <v>148</v>
      </c>
      <c r="W1526" t="s">
        <v>209</v>
      </c>
      <c r="X1526" s="16" t="str">
        <f t="shared" si="328"/>
        <v xml:space="preserve">Mindshare (Switzerland) - CHE - Lufthansa - 2016_Baseline_1._HY_2016 - </v>
      </c>
      <c r="Y1526" s="17" t="s">
        <v>410</v>
      </c>
      <c r="Z1526" s="16" t="str">
        <f t="shared" si="329"/>
        <v>Mindshare (Switzerland)</v>
      </c>
      <c r="AA1526" s="16" t="str">
        <f t="shared" si="330"/>
        <v>Mindshare (Switzerland) - CHE - Lufthansa</v>
      </c>
      <c r="AB1526" s="16" t="str">
        <f t="shared" si="331"/>
        <v>Xaxis Display_XAXIS-XD-UAP-D</v>
      </c>
      <c r="AC1526" s="16" t="str">
        <f>VLOOKUP($U1526,Sheet3!$A$1:$D$438,3,FALSE)</f>
        <v>25.01.2016</v>
      </c>
      <c r="AD1526" s="16" t="str">
        <f>VLOOKUP($U1526,Sheet3!$A$1:$D$438,4,FALSE)</f>
        <v>03.07.2016</v>
      </c>
      <c r="AE1526" s="20" t="str">
        <f t="shared" si="332"/>
        <v>Xaxis Display_XAXIS-XD-UAP-D_Juli 2016</v>
      </c>
      <c r="AF1526" s="20" t="s">
        <v>415</v>
      </c>
      <c r="AG1526" s="20" t="str">
        <f t="shared" si="333"/>
        <v>Xaxis Display</v>
      </c>
      <c r="AH1526" s="20" t="s">
        <v>420</v>
      </c>
      <c r="AI1526" s="21">
        <f t="shared" si="325"/>
        <v>10.998726835478852</v>
      </c>
      <c r="AJ1526" s="21">
        <f t="shared" si="326"/>
        <v>155.5</v>
      </c>
      <c r="AK1526" s="22">
        <f t="shared" si="327"/>
        <v>14138</v>
      </c>
      <c r="AL1526" s="20" t="s">
        <v>710</v>
      </c>
      <c r="AM1526" s="20">
        <f>$AJ1526*VLOOKUP($AL1526,Sheet2!$C$1:$D$66,2,FALSE)</f>
        <v>51.315000000000005</v>
      </c>
    </row>
    <row r="1527" spans="1:39" x14ac:dyDescent="0.25">
      <c r="A1527" s="1">
        <v>42586</v>
      </c>
      <c r="B1527" s="2">
        <v>19303</v>
      </c>
      <c r="C1527" s="3">
        <v>0</v>
      </c>
      <c r="D1527" s="4">
        <v>2</v>
      </c>
      <c r="E1527" s="5" t="s">
        <v>34</v>
      </c>
      <c r="F1527" s="6">
        <v>58.51</v>
      </c>
      <c r="G1527" s="7" t="s">
        <v>22</v>
      </c>
      <c r="H1527" s="8" t="s">
        <v>23</v>
      </c>
      <c r="I1527" s="9">
        <v>11.26</v>
      </c>
      <c r="J1527" s="6">
        <v>0</v>
      </c>
      <c r="K1527" s="6">
        <v>9.9</v>
      </c>
      <c r="L1527" s="6">
        <v>123.85</v>
      </c>
      <c r="M1527" s="6">
        <v>133.75</v>
      </c>
      <c r="N1527" s="10" t="s">
        <v>31</v>
      </c>
      <c r="O1527" s="10" t="s">
        <v>163</v>
      </c>
      <c r="P1527" s="11" t="s">
        <v>32</v>
      </c>
      <c r="Q1527" s="11" t="s">
        <v>33</v>
      </c>
      <c r="R1527" s="1">
        <v>42370</v>
      </c>
      <c r="S1527" s="1">
        <v>42593</v>
      </c>
      <c r="T1527" s="12" t="s">
        <v>25</v>
      </c>
      <c r="U1527" s="13" t="s">
        <v>355</v>
      </c>
      <c r="V1527" s="13" t="s">
        <v>148</v>
      </c>
      <c r="W1527" t="s">
        <v>209</v>
      </c>
      <c r="X1527" s="16" t="str">
        <f t="shared" si="328"/>
        <v xml:space="preserve">Mindshare (Switzerland) - CHE - Lufthansa - 2016_Baseline_1._HY_2016 - </v>
      </c>
      <c r="Y1527" s="17" t="s">
        <v>410</v>
      </c>
      <c r="Z1527" s="16" t="str">
        <f t="shared" si="329"/>
        <v>Mindshare (Switzerland)</v>
      </c>
      <c r="AA1527" s="16" t="str">
        <f t="shared" si="330"/>
        <v>Mindshare (Switzerland) - CHE - Lufthansa</v>
      </c>
      <c r="AB1527" s="16" t="str">
        <f t="shared" si="331"/>
        <v>Xaxis Display_XAXIS-XD-UAP-F</v>
      </c>
      <c r="AC1527" s="16" t="str">
        <f>VLOOKUP($U1527,Sheet3!$A$1:$D$438,3,FALSE)</f>
        <v>25.01.2016</v>
      </c>
      <c r="AD1527" s="16" t="str">
        <f>VLOOKUP($U1527,Sheet3!$A$1:$D$438,4,FALSE)</f>
        <v>03.07.2016</v>
      </c>
      <c r="AE1527" s="20" t="str">
        <f t="shared" si="332"/>
        <v>Xaxis Display_XAXIS-XD-UAP-F_Juli 2016</v>
      </c>
      <c r="AF1527" s="20" t="s">
        <v>415</v>
      </c>
      <c r="AG1527" s="20" t="str">
        <f t="shared" si="333"/>
        <v>Xaxis Display</v>
      </c>
      <c r="AH1527" s="20" t="s">
        <v>420</v>
      </c>
      <c r="AI1527" s="21">
        <f t="shared" si="325"/>
        <v>10.999111900532858</v>
      </c>
      <c r="AJ1527" s="21">
        <f t="shared" si="326"/>
        <v>123.85</v>
      </c>
      <c r="AK1527" s="22">
        <f t="shared" si="327"/>
        <v>11260</v>
      </c>
      <c r="AL1527" s="20" t="s">
        <v>710</v>
      </c>
      <c r="AM1527" s="20">
        <f>$AJ1527*VLOOKUP($AL1527,Sheet2!$C$1:$D$66,2,FALSE)</f>
        <v>40.8705</v>
      </c>
    </row>
    <row r="1528" spans="1:39" x14ac:dyDescent="0.25">
      <c r="A1528" s="1">
        <v>42586</v>
      </c>
      <c r="B1528" s="2">
        <v>19304</v>
      </c>
      <c r="C1528" s="3">
        <v>0</v>
      </c>
      <c r="D1528" s="4">
        <v>1</v>
      </c>
      <c r="E1528" s="5" t="s">
        <v>72</v>
      </c>
      <c r="F1528" s="6">
        <v>10800.13</v>
      </c>
      <c r="G1528" s="7" t="s">
        <v>22</v>
      </c>
      <c r="H1528" s="8" t="s">
        <v>23</v>
      </c>
      <c r="I1528" s="9">
        <v>638.87199999999996</v>
      </c>
      <c r="J1528" s="6">
        <v>0</v>
      </c>
      <c r="K1528" s="6">
        <v>1482.2</v>
      </c>
      <c r="L1528" s="6">
        <v>18527.3</v>
      </c>
      <c r="M1528" s="6">
        <v>20009.5</v>
      </c>
      <c r="N1528" s="10" t="s">
        <v>86</v>
      </c>
      <c r="O1528" s="10" t="s">
        <v>163</v>
      </c>
      <c r="P1528" s="11" t="s">
        <v>32</v>
      </c>
      <c r="Q1528" s="11" t="s">
        <v>73</v>
      </c>
      <c r="R1528" s="1">
        <v>42370</v>
      </c>
      <c r="S1528" s="1">
        <v>42593</v>
      </c>
      <c r="T1528" s="12" t="s">
        <v>25</v>
      </c>
      <c r="U1528" s="13" t="s">
        <v>376</v>
      </c>
      <c r="V1528" s="13" t="s">
        <v>148</v>
      </c>
      <c r="W1528" t="s">
        <v>210</v>
      </c>
      <c r="X1528" s="16" t="str">
        <f t="shared" si="328"/>
        <v xml:space="preserve">Mindshare (Switzerland) - CHE - Mazda - 2016_MX_5_Speed_Dating_2._Flight - </v>
      </c>
      <c r="Y1528" s="17" t="s">
        <v>410</v>
      </c>
      <c r="Z1528" s="16" t="str">
        <f t="shared" si="329"/>
        <v>Mindshare (Switzerland)</v>
      </c>
      <c r="AA1528" s="16" t="str">
        <f t="shared" si="330"/>
        <v>Mindshare (Switzerland) - CHE - Mazda</v>
      </c>
      <c r="AB1528" s="16" t="str">
        <f t="shared" si="331"/>
        <v>Xaxis TV_XAXIS-XT-ROLLS-D</v>
      </c>
      <c r="AC1528" s="16" t="str">
        <f>VLOOKUP($U1528,Sheet3!$A$1:$D$438,3,FALSE)</f>
        <v>27.06.2016</v>
      </c>
      <c r="AD1528" s="16" t="str">
        <f>VLOOKUP($U1528,Sheet3!$A$1:$D$438,4,FALSE)</f>
        <v>02.10.2016</v>
      </c>
      <c r="AE1528" s="20" t="str">
        <f t="shared" si="332"/>
        <v>Xaxis TV_XAXIS-XT-ROLLS-D_Juli 2016</v>
      </c>
      <c r="AF1528" s="20" t="s">
        <v>816</v>
      </c>
      <c r="AG1528" s="20" t="str">
        <f t="shared" si="333"/>
        <v>Xaxis TV</v>
      </c>
      <c r="AH1528" s="20" t="s">
        <v>420</v>
      </c>
      <c r="AI1528" s="21">
        <f t="shared" si="325"/>
        <v>29.000018783105222</v>
      </c>
      <c r="AJ1528" s="21">
        <f t="shared" si="326"/>
        <v>18527.3</v>
      </c>
      <c r="AK1528" s="22">
        <f t="shared" si="327"/>
        <v>638872</v>
      </c>
      <c r="AL1528" s="20" t="s">
        <v>704</v>
      </c>
      <c r="AM1528" s="20">
        <f>$AJ1528*VLOOKUP($AL1528,Sheet2!$C$1:$D$66,2,FALSE)</f>
        <v>10190.015000000001</v>
      </c>
    </row>
    <row r="1529" spans="1:39" x14ac:dyDescent="0.25">
      <c r="A1529" s="1">
        <v>42586</v>
      </c>
      <c r="B1529" s="2">
        <v>19304</v>
      </c>
      <c r="C1529" s="3">
        <v>0</v>
      </c>
      <c r="D1529" s="4">
        <v>4</v>
      </c>
      <c r="E1529" s="5" t="s">
        <v>72</v>
      </c>
      <c r="F1529" s="6">
        <v>396.63</v>
      </c>
      <c r="G1529" s="7" t="s">
        <v>22</v>
      </c>
      <c r="H1529" s="8" t="s">
        <v>23</v>
      </c>
      <c r="I1529" s="9">
        <v>23.462</v>
      </c>
      <c r="J1529" s="6">
        <v>0</v>
      </c>
      <c r="K1529" s="6">
        <v>65.7</v>
      </c>
      <c r="L1529" s="6">
        <v>821.15</v>
      </c>
      <c r="M1529" s="6">
        <v>886.85</v>
      </c>
      <c r="N1529" s="10" t="s">
        <v>86</v>
      </c>
      <c r="O1529" s="10" t="s">
        <v>163</v>
      </c>
      <c r="P1529" s="11" t="s">
        <v>32</v>
      </c>
      <c r="Q1529" s="11" t="s">
        <v>73</v>
      </c>
      <c r="R1529" s="1">
        <v>42370</v>
      </c>
      <c r="S1529" s="1">
        <v>42593</v>
      </c>
      <c r="T1529" s="12" t="s">
        <v>25</v>
      </c>
      <c r="U1529" s="13" t="s">
        <v>376</v>
      </c>
      <c r="V1529" s="13" t="s">
        <v>148</v>
      </c>
      <c r="W1529" t="s">
        <v>210</v>
      </c>
      <c r="X1529" s="16" t="str">
        <f t="shared" si="328"/>
        <v xml:space="preserve">Mindshare (Switzerland) - CHE - Mazda - 2016_MX_5_Speed_Dating_2._Flight - </v>
      </c>
      <c r="Y1529" s="17" t="s">
        <v>410</v>
      </c>
      <c r="Z1529" s="16" t="str">
        <f t="shared" si="329"/>
        <v>Mindshare (Switzerland)</v>
      </c>
      <c r="AA1529" s="16" t="str">
        <f t="shared" si="330"/>
        <v>Mindshare (Switzerland) - CHE - Mazda</v>
      </c>
      <c r="AB1529" s="16" t="str">
        <f t="shared" si="331"/>
        <v>Xaxis TV_XAXIS-XT-ROLLS-D</v>
      </c>
      <c r="AC1529" s="16" t="str">
        <f>VLOOKUP($U1529,Sheet3!$A$1:$D$438,3,FALSE)</f>
        <v>27.06.2016</v>
      </c>
      <c r="AD1529" s="16" t="str">
        <f>VLOOKUP($U1529,Sheet3!$A$1:$D$438,4,FALSE)</f>
        <v>02.10.2016</v>
      </c>
      <c r="AE1529" s="20" t="str">
        <f t="shared" si="332"/>
        <v>Xaxis TV_XAXIS-XT-ROLLS-D_Juli 2016</v>
      </c>
      <c r="AF1529" s="20" t="s">
        <v>816</v>
      </c>
      <c r="AG1529" s="20" t="str">
        <f t="shared" si="333"/>
        <v>Xaxis TV</v>
      </c>
      <c r="AH1529" s="20" t="s">
        <v>420</v>
      </c>
      <c r="AI1529" s="21">
        <f t="shared" si="325"/>
        <v>34.999147557752963</v>
      </c>
      <c r="AJ1529" s="21">
        <f t="shared" si="326"/>
        <v>821.15</v>
      </c>
      <c r="AK1529" s="22">
        <f t="shared" si="327"/>
        <v>23462</v>
      </c>
      <c r="AL1529" s="20" t="s">
        <v>704</v>
      </c>
      <c r="AM1529" s="20">
        <f>$AJ1529*VLOOKUP($AL1529,Sheet2!$C$1:$D$66,2,FALSE)</f>
        <v>451.63250000000005</v>
      </c>
    </row>
    <row r="1530" spans="1:39" x14ac:dyDescent="0.25">
      <c r="A1530" s="1">
        <v>42586</v>
      </c>
      <c r="B1530" s="2">
        <v>19304</v>
      </c>
      <c r="C1530" s="3">
        <v>0</v>
      </c>
      <c r="D1530" s="4">
        <v>2</v>
      </c>
      <c r="E1530" s="5" t="s">
        <v>76</v>
      </c>
      <c r="F1530" s="6">
        <v>2496.48</v>
      </c>
      <c r="G1530" s="7" t="s">
        <v>22</v>
      </c>
      <c r="H1530" s="8" t="s">
        <v>23</v>
      </c>
      <c r="I1530" s="9">
        <v>154.32</v>
      </c>
      <c r="J1530" s="6">
        <v>0</v>
      </c>
      <c r="K1530" s="6">
        <v>358</v>
      </c>
      <c r="L1530" s="6">
        <v>4475.3</v>
      </c>
      <c r="M1530" s="6">
        <v>4833.3</v>
      </c>
      <c r="N1530" s="10" t="s">
        <v>86</v>
      </c>
      <c r="O1530" s="10" t="s">
        <v>163</v>
      </c>
      <c r="P1530" s="11" t="s">
        <v>32</v>
      </c>
      <c r="Q1530" s="11" t="s">
        <v>73</v>
      </c>
      <c r="R1530" s="1">
        <v>42370</v>
      </c>
      <c r="S1530" s="1">
        <v>42593</v>
      </c>
      <c r="T1530" s="12" t="s">
        <v>25</v>
      </c>
      <c r="U1530" s="13" t="s">
        <v>376</v>
      </c>
      <c r="V1530" s="13" t="s">
        <v>148</v>
      </c>
      <c r="W1530" t="s">
        <v>210</v>
      </c>
      <c r="X1530" s="16" t="str">
        <f t="shared" si="328"/>
        <v xml:space="preserve">Mindshare (Switzerland) - CHE - Mazda - 2016_MX_5_Speed_Dating_2._Flight - </v>
      </c>
      <c r="Y1530" s="17" t="s">
        <v>410</v>
      </c>
      <c r="Z1530" s="16" t="str">
        <f t="shared" si="329"/>
        <v>Mindshare (Switzerland)</v>
      </c>
      <c r="AA1530" s="16" t="str">
        <f t="shared" si="330"/>
        <v>Mindshare (Switzerland) - CHE - Mazda</v>
      </c>
      <c r="AB1530" s="16" t="str">
        <f t="shared" si="331"/>
        <v>Xaxis TV_XAXIS-XT-ROLLS-F</v>
      </c>
      <c r="AC1530" s="16" t="str">
        <f>VLOOKUP($U1530,Sheet3!$A$1:$D$438,3,FALSE)</f>
        <v>27.06.2016</v>
      </c>
      <c r="AD1530" s="16" t="str">
        <f>VLOOKUP($U1530,Sheet3!$A$1:$D$438,4,FALSE)</f>
        <v>02.10.2016</v>
      </c>
      <c r="AE1530" s="20" t="str">
        <f t="shared" si="332"/>
        <v>Xaxis TV_XAXIS-XT-ROLLS-F_Juli 2016</v>
      </c>
      <c r="AF1530" s="20" t="s">
        <v>816</v>
      </c>
      <c r="AG1530" s="20" t="str">
        <f t="shared" si="333"/>
        <v>Xaxis TV</v>
      </c>
      <c r="AH1530" s="20" t="s">
        <v>420</v>
      </c>
      <c r="AI1530" s="21">
        <f t="shared" si="325"/>
        <v>29.00012960082945</v>
      </c>
      <c r="AJ1530" s="21">
        <f t="shared" si="326"/>
        <v>4475.3</v>
      </c>
      <c r="AK1530" s="22">
        <f t="shared" si="327"/>
        <v>154320</v>
      </c>
      <c r="AL1530" s="20" t="s">
        <v>704</v>
      </c>
      <c r="AM1530" s="20">
        <f>$AJ1530*VLOOKUP($AL1530,Sheet2!$C$1:$D$66,2,FALSE)</f>
        <v>2461.4150000000004</v>
      </c>
    </row>
    <row r="1531" spans="1:39" x14ac:dyDescent="0.25">
      <c r="A1531" s="1">
        <v>42586</v>
      </c>
      <c r="B1531" s="2">
        <v>19304</v>
      </c>
      <c r="C1531" s="3">
        <v>0</v>
      </c>
      <c r="D1531" s="4">
        <v>5</v>
      </c>
      <c r="E1531" s="5" t="s">
        <v>76</v>
      </c>
      <c r="F1531" s="6">
        <v>145.47999999999999</v>
      </c>
      <c r="G1531" s="7" t="s">
        <v>22</v>
      </c>
      <c r="H1531" s="8" t="s">
        <v>23</v>
      </c>
      <c r="I1531" s="9">
        <v>8.9930000000000003</v>
      </c>
      <c r="J1531" s="6">
        <v>0</v>
      </c>
      <c r="K1531" s="6">
        <v>25.2</v>
      </c>
      <c r="L1531" s="6">
        <v>314.75</v>
      </c>
      <c r="M1531" s="6">
        <v>339.95</v>
      </c>
      <c r="N1531" s="10" t="s">
        <v>86</v>
      </c>
      <c r="O1531" s="10" t="s">
        <v>163</v>
      </c>
      <c r="P1531" s="11" t="s">
        <v>32</v>
      </c>
      <c r="Q1531" s="11" t="s">
        <v>73</v>
      </c>
      <c r="R1531" s="1">
        <v>42370</v>
      </c>
      <c r="S1531" s="1">
        <v>42593</v>
      </c>
      <c r="T1531" s="12" t="s">
        <v>25</v>
      </c>
      <c r="U1531" s="13" t="s">
        <v>376</v>
      </c>
      <c r="V1531" s="13" t="s">
        <v>148</v>
      </c>
      <c r="W1531" t="s">
        <v>210</v>
      </c>
      <c r="X1531" s="16" t="str">
        <f t="shared" si="328"/>
        <v xml:space="preserve">Mindshare (Switzerland) - CHE - Mazda - 2016_MX_5_Speed_Dating_2._Flight - </v>
      </c>
      <c r="Y1531" s="17" t="s">
        <v>410</v>
      </c>
      <c r="Z1531" s="16" t="str">
        <f t="shared" si="329"/>
        <v>Mindshare (Switzerland)</v>
      </c>
      <c r="AA1531" s="16" t="str">
        <f t="shared" si="330"/>
        <v>Mindshare (Switzerland) - CHE - Mazda</v>
      </c>
      <c r="AB1531" s="16" t="str">
        <f t="shared" si="331"/>
        <v>Xaxis TV_XAXIS-XT-ROLLS-F</v>
      </c>
      <c r="AC1531" s="16" t="str">
        <f>VLOOKUP($U1531,Sheet3!$A$1:$D$438,3,FALSE)</f>
        <v>27.06.2016</v>
      </c>
      <c r="AD1531" s="16" t="str">
        <f>VLOOKUP($U1531,Sheet3!$A$1:$D$438,4,FALSE)</f>
        <v>02.10.2016</v>
      </c>
      <c r="AE1531" s="20" t="str">
        <f t="shared" si="332"/>
        <v>Xaxis TV_XAXIS-XT-ROLLS-F_Juli 2016</v>
      </c>
      <c r="AF1531" s="20" t="s">
        <v>816</v>
      </c>
      <c r="AG1531" s="20" t="str">
        <f t="shared" si="333"/>
        <v>Xaxis TV</v>
      </c>
      <c r="AH1531" s="20" t="s">
        <v>420</v>
      </c>
      <c r="AI1531" s="21">
        <f t="shared" si="325"/>
        <v>34.999444012009342</v>
      </c>
      <c r="AJ1531" s="21">
        <f t="shared" si="326"/>
        <v>314.75</v>
      </c>
      <c r="AK1531" s="22">
        <f t="shared" si="327"/>
        <v>8993</v>
      </c>
      <c r="AL1531" s="20" t="s">
        <v>704</v>
      </c>
      <c r="AM1531" s="20">
        <f>$AJ1531*VLOOKUP($AL1531,Sheet2!$C$1:$D$66,2,FALSE)</f>
        <v>173.11250000000001</v>
      </c>
    </row>
    <row r="1532" spans="1:39" x14ac:dyDescent="0.25">
      <c r="A1532" s="1">
        <v>42586</v>
      </c>
      <c r="B1532" s="2">
        <v>19304</v>
      </c>
      <c r="C1532" s="3">
        <v>0</v>
      </c>
      <c r="D1532" s="4">
        <v>3</v>
      </c>
      <c r="E1532" s="5" t="s">
        <v>77</v>
      </c>
      <c r="F1532" s="6">
        <v>687.93</v>
      </c>
      <c r="G1532" s="7" t="s">
        <v>22</v>
      </c>
      <c r="H1532" s="8" t="s">
        <v>23</v>
      </c>
      <c r="I1532" s="9">
        <v>42.140999999999998</v>
      </c>
      <c r="J1532" s="6">
        <v>0</v>
      </c>
      <c r="K1532" s="6">
        <v>97.75</v>
      </c>
      <c r="L1532" s="6">
        <v>1222.0999999999999</v>
      </c>
      <c r="M1532" s="6">
        <v>1319.85</v>
      </c>
      <c r="N1532" s="10" t="s">
        <v>86</v>
      </c>
      <c r="O1532" s="10" t="s">
        <v>163</v>
      </c>
      <c r="P1532" s="11" t="s">
        <v>32</v>
      </c>
      <c r="Q1532" s="11" t="s">
        <v>73</v>
      </c>
      <c r="R1532" s="1">
        <v>42370</v>
      </c>
      <c r="S1532" s="1">
        <v>42593</v>
      </c>
      <c r="T1532" s="12" t="s">
        <v>25</v>
      </c>
      <c r="U1532" s="13" t="s">
        <v>376</v>
      </c>
      <c r="V1532" s="13" t="s">
        <v>148</v>
      </c>
      <c r="W1532" t="s">
        <v>210</v>
      </c>
      <c r="X1532" s="16" t="str">
        <f t="shared" si="328"/>
        <v xml:space="preserve">Mindshare (Switzerland) - CHE - Mazda - 2016_MX_5_Speed_Dating_2._Flight - </v>
      </c>
      <c r="Y1532" s="17" t="s">
        <v>410</v>
      </c>
      <c r="Z1532" s="16" t="str">
        <f t="shared" si="329"/>
        <v>Mindshare (Switzerland)</v>
      </c>
      <c r="AA1532" s="16" t="str">
        <f t="shared" si="330"/>
        <v>Mindshare (Switzerland) - CHE - Mazda</v>
      </c>
      <c r="AB1532" s="16" t="str">
        <f t="shared" si="331"/>
        <v>Xaxis TV_XAXIS-XT-ROLLS-I</v>
      </c>
      <c r="AC1532" s="16" t="str">
        <f>VLOOKUP($U1532,Sheet3!$A$1:$D$438,3,FALSE)</f>
        <v>27.06.2016</v>
      </c>
      <c r="AD1532" s="16" t="str">
        <f>VLOOKUP($U1532,Sheet3!$A$1:$D$438,4,FALSE)</f>
        <v>02.10.2016</v>
      </c>
      <c r="AE1532" s="20" t="str">
        <f t="shared" si="332"/>
        <v>Xaxis TV_XAXIS-XT-ROLLS-I_Juli 2016</v>
      </c>
      <c r="AF1532" s="20" t="s">
        <v>816</v>
      </c>
      <c r="AG1532" s="20" t="str">
        <f t="shared" si="333"/>
        <v>Xaxis TV</v>
      </c>
      <c r="AH1532" s="20" t="s">
        <v>420</v>
      </c>
      <c r="AI1532" s="21">
        <f t="shared" ref="AI1532:AI1556" si="334">(AJ1532/AK1532)*1000</f>
        <v>29.000261028452098</v>
      </c>
      <c r="AJ1532" s="21">
        <f t="shared" ref="AJ1532:AJ1556" si="335">L1532</f>
        <v>1222.0999999999999</v>
      </c>
      <c r="AK1532" s="22">
        <f t="shared" ref="AK1532:AK1556" si="336">I1532*1000</f>
        <v>42141</v>
      </c>
      <c r="AL1532" s="20" t="s">
        <v>704</v>
      </c>
      <c r="AM1532" s="20">
        <f>$AJ1532*VLOOKUP($AL1532,Sheet2!$C$1:$D$66,2,FALSE)</f>
        <v>672.15499999999997</v>
      </c>
    </row>
    <row r="1533" spans="1:39" x14ac:dyDescent="0.25">
      <c r="A1533" s="1">
        <v>42586</v>
      </c>
      <c r="B1533" s="2">
        <v>19304</v>
      </c>
      <c r="C1533" s="3">
        <v>0</v>
      </c>
      <c r="D1533" s="4">
        <v>6</v>
      </c>
      <c r="E1533" s="5" t="s">
        <v>77</v>
      </c>
      <c r="F1533" s="6">
        <v>15.41</v>
      </c>
      <c r="G1533" s="7" t="s">
        <v>22</v>
      </c>
      <c r="H1533" s="8" t="s">
        <v>23</v>
      </c>
      <c r="I1533" s="9">
        <v>0.94399999999999995</v>
      </c>
      <c r="J1533" s="6">
        <v>0</v>
      </c>
      <c r="K1533" s="6">
        <v>2.65</v>
      </c>
      <c r="L1533" s="6">
        <v>33.049999999999997</v>
      </c>
      <c r="M1533" s="6">
        <v>35.700000000000003</v>
      </c>
      <c r="N1533" s="10" t="s">
        <v>86</v>
      </c>
      <c r="O1533" s="10" t="s">
        <v>163</v>
      </c>
      <c r="P1533" s="11" t="s">
        <v>32</v>
      </c>
      <c r="Q1533" s="11" t="s">
        <v>73</v>
      </c>
      <c r="R1533" s="1">
        <v>42370</v>
      </c>
      <c r="S1533" s="1">
        <v>42593</v>
      </c>
      <c r="T1533" s="12" t="s">
        <v>25</v>
      </c>
      <c r="U1533" s="13" t="s">
        <v>376</v>
      </c>
      <c r="V1533" s="13" t="s">
        <v>148</v>
      </c>
      <c r="W1533" t="s">
        <v>210</v>
      </c>
      <c r="X1533" s="16" t="str">
        <f t="shared" si="328"/>
        <v xml:space="preserve">Mindshare (Switzerland) - CHE - Mazda - 2016_MX_5_Speed_Dating_2._Flight - </v>
      </c>
      <c r="Y1533" s="17" t="s">
        <v>410</v>
      </c>
      <c r="Z1533" s="16" t="str">
        <f t="shared" si="329"/>
        <v>Mindshare (Switzerland)</v>
      </c>
      <c r="AA1533" s="16" t="str">
        <f t="shared" si="330"/>
        <v>Mindshare (Switzerland) - CHE - Mazda</v>
      </c>
      <c r="AB1533" s="16" t="str">
        <f t="shared" si="331"/>
        <v>Xaxis TV_XAXIS-XT-ROLLS-I</v>
      </c>
      <c r="AC1533" s="16" t="str">
        <f>VLOOKUP($U1533,Sheet3!$A$1:$D$438,3,FALSE)</f>
        <v>27.06.2016</v>
      </c>
      <c r="AD1533" s="16" t="str">
        <f>VLOOKUP($U1533,Sheet3!$A$1:$D$438,4,FALSE)</f>
        <v>02.10.2016</v>
      </c>
      <c r="AE1533" s="20" t="str">
        <f t="shared" si="332"/>
        <v>Xaxis TV_XAXIS-XT-ROLLS-I_Juli 2016</v>
      </c>
      <c r="AF1533" s="20" t="s">
        <v>816</v>
      </c>
      <c r="AG1533" s="20" t="str">
        <f t="shared" si="333"/>
        <v>Xaxis TV</v>
      </c>
      <c r="AH1533" s="20" t="s">
        <v>420</v>
      </c>
      <c r="AI1533" s="21">
        <f t="shared" si="334"/>
        <v>35.010593220338983</v>
      </c>
      <c r="AJ1533" s="21">
        <f t="shared" si="335"/>
        <v>33.049999999999997</v>
      </c>
      <c r="AK1533" s="22">
        <f t="shared" si="336"/>
        <v>944</v>
      </c>
      <c r="AL1533" s="20" t="s">
        <v>704</v>
      </c>
      <c r="AM1533" s="20">
        <f>$AJ1533*VLOOKUP($AL1533,Sheet2!$C$1:$D$66,2,FALSE)</f>
        <v>18.177499999999998</v>
      </c>
    </row>
    <row r="1534" spans="1:39" x14ac:dyDescent="0.25">
      <c r="A1534" s="1">
        <v>42586</v>
      </c>
      <c r="B1534" s="2">
        <v>19305</v>
      </c>
      <c r="C1534" s="3">
        <v>0</v>
      </c>
      <c r="D1534" s="4">
        <v>1</v>
      </c>
      <c r="E1534" s="5" t="s">
        <v>65</v>
      </c>
      <c r="F1534" s="6">
        <v>2673.23</v>
      </c>
      <c r="G1534" s="7" t="s">
        <v>22</v>
      </c>
      <c r="H1534" s="8" t="s">
        <v>23</v>
      </c>
      <c r="I1534" s="9">
        <v>360.65699999999998</v>
      </c>
      <c r="J1534" s="6">
        <v>0</v>
      </c>
      <c r="K1534" s="6">
        <v>692.45</v>
      </c>
      <c r="L1534" s="6">
        <v>8655.7999999999993</v>
      </c>
      <c r="M1534" s="6">
        <v>9348.25</v>
      </c>
      <c r="N1534" s="10" t="s">
        <v>67</v>
      </c>
      <c r="O1534" s="10" t="s">
        <v>160</v>
      </c>
      <c r="P1534" s="11" t="s">
        <v>32</v>
      </c>
      <c r="Q1534" s="11" t="s">
        <v>52</v>
      </c>
      <c r="R1534" s="1">
        <v>42370</v>
      </c>
      <c r="S1534" s="1">
        <v>42593</v>
      </c>
      <c r="T1534" s="12" t="s">
        <v>25</v>
      </c>
      <c r="U1534" s="13" t="s">
        <v>365</v>
      </c>
      <c r="V1534" s="13" t="s">
        <v>148</v>
      </c>
      <c r="W1534" t="s">
        <v>168</v>
      </c>
      <c r="X1534" s="16" t="str">
        <f t="shared" si="328"/>
        <v xml:space="preserve">Maxus (Switzerland) - CHE - Fiat Group - 2016_Abarth_595_Launch - </v>
      </c>
      <c r="Y1534" s="17" t="s">
        <v>410</v>
      </c>
      <c r="Z1534" s="16" t="str">
        <f t="shared" si="329"/>
        <v>Maxus (Switzerland)</v>
      </c>
      <c r="AA1534" s="16" t="str">
        <f t="shared" si="330"/>
        <v>Maxus (Switzerland) - CHE - Fiat Group</v>
      </c>
      <c r="AB1534" s="16" t="str">
        <f t="shared" si="331"/>
        <v>Xaxis Premium_XAXIS-XP-WB-D</v>
      </c>
      <c r="AC1534" s="16" t="str">
        <f>VLOOKUP($U1534,Sheet3!$A$1:$D$438,3,FALSE)</f>
        <v>22.06.2016</v>
      </c>
      <c r="AD1534" s="16" t="str">
        <f>VLOOKUP($U1534,Sheet3!$A$1:$D$438,4,FALSE)</f>
        <v>26.07.2016</v>
      </c>
      <c r="AE1534" s="20" t="str">
        <f t="shared" si="332"/>
        <v>Xaxis Premium_XAXIS-XP-WB-D_Juli 2016</v>
      </c>
      <c r="AF1534" s="20" t="s">
        <v>415</v>
      </c>
      <c r="AG1534" s="20" t="str">
        <f t="shared" si="333"/>
        <v>Xaxis Premium</v>
      </c>
      <c r="AH1534" s="20" t="s">
        <v>420</v>
      </c>
      <c r="AI1534" s="21">
        <f t="shared" si="334"/>
        <v>24.000088726962179</v>
      </c>
      <c r="AJ1534" s="21">
        <f t="shared" si="335"/>
        <v>8655.7999999999993</v>
      </c>
      <c r="AK1534" s="22">
        <f t="shared" si="336"/>
        <v>360657</v>
      </c>
      <c r="AL1534" s="20" t="s">
        <v>705</v>
      </c>
      <c r="AM1534" s="20">
        <f>$AJ1534*VLOOKUP($AL1534,Sheet2!$C$1:$D$66,2,FALSE)</f>
        <v>4327.8999999999996</v>
      </c>
    </row>
    <row r="1535" spans="1:39" x14ac:dyDescent="0.25">
      <c r="A1535" s="1">
        <v>42586</v>
      </c>
      <c r="B1535" s="2">
        <v>19305</v>
      </c>
      <c r="C1535" s="3">
        <v>0</v>
      </c>
      <c r="D1535" s="4">
        <v>2</v>
      </c>
      <c r="E1535" s="5" t="s">
        <v>69</v>
      </c>
      <c r="F1535" s="6">
        <v>926.02</v>
      </c>
      <c r="G1535" s="7" t="s">
        <v>22</v>
      </c>
      <c r="H1535" s="8" t="s">
        <v>23</v>
      </c>
      <c r="I1535" s="9">
        <v>153.94900000000001</v>
      </c>
      <c r="J1535" s="6">
        <v>0</v>
      </c>
      <c r="K1535" s="6">
        <v>295.60000000000002</v>
      </c>
      <c r="L1535" s="6">
        <v>3694.75</v>
      </c>
      <c r="M1535" s="6">
        <v>3990.35</v>
      </c>
      <c r="N1535" s="10" t="s">
        <v>67</v>
      </c>
      <c r="O1535" s="10" t="s">
        <v>160</v>
      </c>
      <c r="P1535" s="11" t="s">
        <v>32</v>
      </c>
      <c r="Q1535" s="11" t="s">
        <v>52</v>
      </c>
      <c r="R1535" s="1">
        <v>42370</v>
      </c>
      <c r="S1535" s="1">
        <v>42593</v>
      </c>
      <c r="T1535" s="12" t="s">
        <v>25</v>
      </c>
      <c r="U1535" s="13" t="s">
        <v>365</v>
      </c>
      <c r="V1535" s="13" t="s">
        <v>148</v>
      </c>
      <c r="W1535" t="s">
        <v>168</v>
      </c>
      <c r="X1535" s="16" t="str">
        <f t="shared" si="328"/>
        <v xml:space="preserve">Maxus (Switzerland) - CHE - Fiat Group - 2016_Abarth_595_Launch - </v>
      </c>
      <c r="Y1535" s="17" t="s">
        <v>410</v>
      </c>
      <c r="Z1535" s="16" t="str">
        <f t="shared" si="329"/>
        <v>Maxus (Switzerland)</v>
      </c>
      <c r="AA1535" s="16" t="str">
        <f t="shared" si="330"/>
        <v>Maxus (Switzerland) - CHE - Fiat Group</v>
      </c>
      <c r="AB1535" s="16" t="str">
        <f t="shared" si="331"/>
        <v>Xaxis Premium_XAXIS-XP-WB-F</v>
      </c>
      <c r="AC1535" s="16" t="str">
        <f>VLOOKUP($U1535,Sheet3!$A$1:$D$438,3,FALSE)</f>
        <v>22.06.2016</v>
      </c>
      <c r="AD1535" s="16" t="str">
        <f>VLOOKUP($U1535,Sheet3!$A$1:$D$438,4,FALSE)</f>
        <v>26.07.2016</v>
      </c>
      <c r="AE1535" s="20" t="str">
        <f t="shared" si="332"/>
        <v>Xaxis Premium_XAXIS-XP-WB-F_Juli 2016</v>
      </c>
      <c r="AF1535" s="20" t="s">
        <v>415</v>
      </c>
      <c r="AG1535" s="20" t="str">
        <f t="shared" si="333"/>
        <v>Xaxis Premium</v>
      </c>
      <c r="AH1535" s="20" t="s">
        <v>420</v>
      </c>
      <c r="AI1535" s="21">
        <f t="shared" si="334"/>
        <v>23.999831112901024</v>
      </c>
      <c r="AJ1535" s="21">
        <f t="shared" si="335"/>
        <v>3694.75</v>
      </c>
      <c r="AK1535" s="22">
        <f t="shared" si="336"/>
        <v>153949</v>
      </c>
      <c r="AL1535" s="20" t="s">
        <v>705</v>
      </c>
      <c r="AM1535" s="20">
        <f>$AJ1535*VLOOKUP($AL1535,Sheet2!$C$1:$D$66,2,FALSE)</f>
        <v>1847.375</v>
      </c>
    </row>
    <row r="1536" spans="1:39" x14ac:dyDescent="0.25">
      <c r="A1536" s="1">
        <v>42586</v>
      </c>
      <c r="B1536" s="2">
        <v>19305</v>
      </c>
      <c r="C1536" s="3">
        <v>0</v>
      </c>
      <c r="D1536" s="4">
        <v>3</v>
      </c>
      <c r="E1536" s="5" t="s">
        <v>70</v>
      </c>
      <c r="F1536" s="6">
        <v>133.79</v>
      </c>
      <c r="G1536" s="7" t="s">
        <v>22</v>
      </c>
      <c r="H1536" s="8" t="s">
        <v>23</v>
      </c>
      <c r="I1536" s="9">
        <v>23.613</v>
      </c>
      <c r="J1536" s="6">
        <v>0</v>
      </c>
      <c r="K1536" s="6">
        <v>45.35</v>
      </c>
      <c r="L1536" s="6">
        <v>566.70000000000005</v>
      </c>
      <c r="M1536" s="6">
        <v>612.04999999999995</v>
      </c>
      <c r="N1536" s="10" t="s">
        <v>67</v>
      </c>
      <c r="O1536" s="10" t="s">
        <v>160</v>
      </c>
      <c r="P1536" s="11" t="s">
        <v>32</v>
      </c>
      <c r="Q1536" s="11" t="s">
        <v>52</v>
      </c>
      <c r="R1536" s="1">
        <v>42370</v>
      </c>
      <c r="S1536" s="1">
        <v>42593</v>
      </c>
      <c r="T1536" s="12" t="s">
        <v>25</v>
      </c>
      <c r="U1536" s="13" t="s">
        <v>365</v>
      </c>
      <c r="V1536" s="13" t="s">
        <v>148</v>
      </c>
      <c r="W1536" t="s">
        <v>168</v>
      </c>
      <c r="X1536" s="16" t="str">
        <f t="shared" si="328"/>
        <v xml:space="preserve">Maxus (Switzerland) - CHE - Fiat Group - 2016_Abarth_595_Launch - </v>
      </c>
      <c r="Y1536" s="17" t="s">
        <v>410</v>
      </c>
      <c r="Z1536" s="16" t="str">
        <f t="shared" si="329"/>
        <v>Maxus (Switzerland)</v>
      </c>
      <c r="AA1536" s="16" t="str">
        <f t="shared" si="330"/>
        <v>Maxus (Switzerland) - CHE - Fiat Group</v>
      </c>
      <c r="AB1536" s="16" t="str">
        <f t="shared" si="331"/>
        <v>Xaxis Premium_XAXIS-XP-WB-I</v>
      </c>
      <c r="AC1536" s="16" t="str">
        <f>VLOOKUP($U1536,Sheet3!$A$1:$D$438,3,FALSE)</f>
        <v>22.06.2016</v>
      </c>
      <c r="AD1536" s="16" t="str">
        <f>VLOOKUP($U1536,Sheet3!$A$1:$D$438,4,FALSE)</f>
        <v>26.07.2016</v>
      </c>
      <c r="AE1536" s="20" t="str">
        <f t="shared" si="332"/>
        <v>Xaxis Premium_XAXIS-XP-WB-I_Juli 2016</v>
      </c>
      <c r="AF1536" s="20" t="s">
        <v>415</v>
      </c>
      <c r="AG1536" s="20" t="str">
        <f t="shared" si="333"/>
        <v>Xaxis Premium</v>
      </c>
      <c r="AH1536" s="20" t="s">
        <v>420</v>
      </c>
      <c r="AI1536" s="21">
        <f t="shared" si="334"/>
        <v>23.999491805361455</v>
      </c>
      <c r="AJ1536" s="21">
        <f t="shared" si="335"/>
        <v>566.70000000000005</v>
      </c>
      <c r="AK1536" s="22">
        <f t="shared" si="336"/>
        <v>23613</v>
      </c>
      <c r="AL1536" s="20" t="s">
        <v>705</v>
      </c>
      <c r="AM1536" s="20">
        <f>$AJ1536*VLOOKUP($AL1536,Sheet2!$C$1:$D$66,2,FALSE)</f>
        <v>283.35000000000002</v>
      </c>
    </row>
    <row r="1537" spans="1:39" x14ac:dyDescent="0.25">
      <c r="A1537" s="1">
        <v>42586</v>
      </c>
      <c r="B1537" s="2">
        <v>19306</v>
      </c>
      <c r="C1537" s="3">
        <v>0</v>
      </c>
      <c r="D1537" s="4">
        <v>1</v>
      </c>
      <c r="E1537" s="5" t="s">
        <v>65</v>
      </c>
      <c r="F1537" s="6">
        <v>1142.1199999999999</v>
      </c>
      <c r="G1537" s="7" t="s">
        <v>22</v>
      </c>
      <c r="H1537" s="8" t="s">
        <v>23</v>
      </c>
      <c r="I1537" s="9">
        <v>154.089</v>
      </c>
      <c r="J1537" s="6">
        <v>0</v>
      </c>
      <c r="K1537" s="6">
        <v>295.85000000000002</v>
      </c>
      <c r="L1537" s="6">
        <v>3698.15</v>
      </c>
      <c r="M1537" s="6">
        <v>3994</v>
      </c>
      <c r="N1537" s="10" t="s">
        <v>67</v>
      </c>
      <c r="O1537" s="10" t="s">
        <v>160</v>
      </c>
      <c r="P1537" s="11" t="s">
        <v>32</v>
      </c>
      <c r="Q1537" s="11" t="s">
        <v>52</v>
      </c>
      <c r="R1537" s="1">
        <v>42370</v>
      </c>
      <c r="S1537" s="1">
        <v>42593</v>
      </c>
      <c r="T1537" s="12" t="s">
        <v>25</v>
      </c>
      <c r="U1537" s="13" t="s">
        <v>366</v>
      </c>
      <c r="V1537" s="13" t="s">
        <v>148</v>
      </c>
      <c r="W1537" t="s">
        <v>168</v>
      </c>
      <c r="X1537" s="16" t="str">
        <f t="shared" si="328"/>
        <v xml:space="preserve">Maxus (Switzerland) - CHE - Fiat Group - 2016_Alfa_Romeo_Giulia - </v>
      </c>
      <c r="Y1537" s="17" t="s">
        <v>410</v>
      </c>
      <c r="Z1537" s="16" t="str">
        <f t="shared" si="329"/>
        <v>Maxus (Switzerland)</v>
      </c>
      <c r="AA1537" s="16" t="str">
        <f t="shared" si="330"/>
        <v>Maxus (Switzerland) - CHE - Fiat Group</v>
      </c>
      <c r="AB1537" s="16" t="str">
        <f t="shared" si="331"/>
        <v>Xaxis Premium_XAXIS-XP-WB-D</v>
      </c>
      <c r="AC1537" s="16" t="str">
        <f>VLOOKUP($U1537,Sheet3!$A$1:$D$438,3,FALSE)</f>
        <v>13.06.2016</v>
      </c>
      <c r="AD1537" s="16" t="str">
        <f>VLOOKUP($U1537,Sheet3!$A$1:$D$438,4,FALSE)</f>
        <v>03.07.2016</v>
      </c>
      <c r="AE1537" s="20" t="str">
        <f t="shared" si="332"/>
        <v>Xaxis Premium_XAXIS-XP-WB-D_Juli 2016</v>
      </c>
      <c r="AF1537" s="20" t="s">
        <v>415</v>
      </c>
      <c r="AG1537" s="20" t="str">
        <f t="shared" si="333"/>
        <v>Xaxis Premium</v>
      </c>
      <c r="AH1537" s="20" t="s">
        <v>420</v>
      </c>
      <c r="AI1537" s="21">
        <f t="shared" si="334"/>
        <v>24.000090856582887</v>
      </c>
      <c r="AJ1537" s="21">
        <f t="shared" si="335"/>
        <v>3698.15</v>
      </c>
      <c r="AK1537" s="22">
        <f t="shared" si="336"/>
        <v>154089</v>
      </c>
      <c r="AL1537" s="20" t="s">
        <v>705</v>
      </c>
      <c r="AM1537" s="20">
        <f>$AJ1537*VLOOKUP($AL1537,Sheet2!$C$1:$D$66,2,FALSE)</f>
        <v>1849.075</v>
      </c>
    </row>
    <row r="1538" spans="1:39" x14ac:dyDescent="0.25">
      <c r="A1538" s="1">
        <v>42586</v>
      </c>
      <c r="B1538" s="2">
        <v>19306</v>
      </c>
      <c r="C1538" s="3">
        <v>0</v>
      </c>
      <c r="D1538" s="4">
        <v>2</v>
      </c>
      <c r="E1538" s="5" t="s">
        <v>69</v>
      </c>
      <c r="F1538" s="6">
        <v>408.82</v>
      </c>
      <c r="G1538" s="7" t="s">
        <v>22</v>
      </c>
      <c r="H1538" s="8" t="s">
        <v>23</v>
      </c>
      <c r="I1538" s="9">
        <v>67.965999999999994</v>
      </c>
      <c r="J1538" s="6">
        <v>0</v>
      </c>
      <c r="K1538" s="6">
        <v>130.5</v>
      </c>
      <c r="L1538" s="6">
        <v>1631.2</v>
      </c>
      <c r="M1538" s="6">
        <v>1761.7</v>
      </c>
      <c r="N1538" s="10" t="s">
        <v>67</v>
      </c>
      <c r="O1538" s="10" t="s">
        <v>160</v>
      </c>
      <c r="P1538" s="11" t="s">
        <v>32</v>
      </c>
      <c r="Q1538" s="11" t="s">
        <v>52</v>
      </c>
      <c r="R1538" s="1">
        <v>42370</v>
      </c>
      <c r="S1538" s="1">
        <v>42593</v>
      </c>
      <c r="T1538" s="12" t="s">
        <v>25</v>
      </c>
      <c r="U1538" s="13" t="s">
        <v>366</v>
      </c>
      <c r="V1538" s="13" t="s">
        <v>148</v>
      </c>
      <c r="W1538" t="s">
        <v>168</v>
      </c>
      <c r="X1538" s="16" t="str">
        <f t="shared" si="328"/>
        <v xml:space="preserve">Maxus (Switzerland) - CHE - Fiat Group - 2016_Alfa_Romeo_Giulia - </v>
      </c>
      <c r="Y1538" s="17" t="s">
        <v>410</v>
      </c>
      <c r="Z1538" s="16" t="str">
        <f t="shared" si="329"/>
        <v>Maxus (Switzerland)</v>
      </c>
      <c r="AA1538" s="16" t="str">
        <f t="shared" si="330"/>
        <v>Maxus (Switzerland) - CHE - Fiat Group</v>
      </c>
      <c r="AB1538" s="16" t="str">
        <f t="shared" si="331"/>
        <v>Xaxis Premium_XAXIS-XP-WB-F</v>
      </c>
      <c r="AC1538" s="16" t="str">
        <f>VLOOKUP($U1538,Sheet3!$A$1:$D$438,3,FALSE)</f>
        <v>13.06.2016</v>
      </c>
      <c r="AD1538" s="16" t="str">
        <f>VLOOKUP($U1538,Sheet3!$A$1:$D$438,4,FALSE)</f>
        <v>03.07.2016</v>
      </c>
      <c r="AE1538" s="20" t="str">
        <f t="shared" si="332"/>
        <v>Xaxis Premium_XAXIS-XP-WB-F_Juli 2016</v>
      </c>
      <c r="AF1538" s="20" t="s">
        <v>415</v>
      </c>
      <c r="AG1538" s="20" t="str">
        <f t="shared" si="333"/>
        <v>Xaxis Premium</v>
      </c>
      <c r="AH1538" s="20" t="s">
        <v>420</v>
      </c>
      <c r="AI1538" s="21">
        <f t="shared" si="334"/>
        <v>24.00023541182356</v>
      </c>
      <c r="AJ1538" s="21">
        <f t="shared" si="335"/>
        <v>1631.2</v>
      </c>
      <c r="AK1538" s="22">
        <f t="shared" si="336"/>
        <v>67966</v>
      </c>
      <c r="AL1538" s="20" t="s">
        <v>705</v>
      </c>
      <c r="AM1538" s="20">
        <f>$AJ1538*VLOOKUP($AL1538,Sheet2!$C$1:$D$66,2,FALSE)</f>
        <v>815.6</v>
      </c>
    </row>
    <row r="1539" spans="1:39" x14ac:dyDescent="0.25">
      <c r="A1539" s="1">
        <v>42586</v>
      </c>
      <c r="B1539" s="2">
        <v>19307</v>
      </c>
      <c r="C1539" s="3">
        <v>0</v>
      </c>
      <c r="D1539" s="4">
        <v>1</v>
      </c>
      <c r="E1539" s="5" t="s">
        <v>72</v>
      </c>
      <c r="F1539" s="6">
        <v>1152.08</v>
      </c>
      <c r="G1539" s="7" t="s">
        <v>22</v>
      </c>
      <c r="H1539" s="8" t="s">
        <v>23</v>
      </c>
      <c r="I1539" s="9">
        <v>68.150000000000006</v>
      </c>
      <c r="J1539" s="6">
        <v>0</v>
      </c>
      <c r="K1539" s="6">
        <v>136.30000000000001</v>
      </c>
      <c r="L1539" s="6">
        <v>1703.75</v>
      </c>
      <c r="M1539" s="6">
        <v>1840.05</v>
      </c>
      <c r="N1539" s="10" t="s">
        <v>67</v>
      </c>
      <c r="O1539" s="10" t="s">
        <v>160</v>
      </c>
      <c r="P1539" s="11" t="s">
        <v>32</v>
      </c>
      <c r="Q1539" s="11" t="s">
        <v>73</v>
      </c>
      <c r="R1539" s="1">
        <v>42370</v>
      </c>
      <c r="S1539" s="1">
        <v>42593</v>
      </c>
      <c r="T1539" s="12" t="s">
        <v>25</v>
      </c>
      <c r="U1539" s="13" t="s">
        <v>387</v>
      </c>
      <c r="V1539" s="13" t="s">
        <v>148</v>
      </c>
      <c r="W1539" t="s">
        <v>168</v>
      </c>
      <c r="X1539" s="16" t="str">
        <f t="shared" si="328"/>
        <v xml:space="preserve">Maxus (Switzerland) - CHE - Fiat Group - 2016_Alfa_Giulia_OLV - </v>
      </c>
      <c r="Y1539" s="17" t="s">
        <v>410</v>
      </c>
      <c r="Z1539" s="16" t="str">
        <f t="shared" si="329"/>
        <v>Maxus (Switzerland)</v>
      </c>
      <c r="AA1539" s="16" t="str">
        <f t="shared" si="330"/>
        <v>Maxus (Switzerland) - CHE - Fiat Group</v>
      </c>
      <c r="AB1539" s="16" t="str">
        <f t="shared" si="331"/>
        <v>Xaxis TV_XAXIS-XT-ROLLS-D</v>
      </c>
      <c r="AC1539" s="16" t="str">
        <f>VLOOKUP($U1539,Sheet3!$A$1:$D$438,3,FALSE)</f>
        <v>13.06.2016</v>
      </c>
      <c r="AD1539" s="16" t="str">
        <f>VLOOKUP($U1539,Sheet3!$A$1:$D$438,4,FALSE)</f>
        <v>03.07.2016</v>
      </c>
      <c r="AE1539" s="20" t="str">
        <f t="shared" si="332"/>
        <v>Xaxis TV_XAXIS-XT-ROLLS-D_Juli 2016</v>
      </c>
      <c r="AF1539" s="20" t="s">
        <v>816</v>
      </c>
      <c r="AG1539" s="20" t="str">
        <f t="shared" si="333"/>
        <v>Xaxis TV</v>
      </c>
      <c r="AH1539" s="20" t="s">
        <v>420</v>
      </c>
      <c r="AI1539" s="21">
        <f t="shared" si="334"/>
        <v>25</v>
      </c>
      <c r="AJ1539" s="21">
        <f t="shared" si="335"/>
        <v>1703.75</v>
      </c>
      <c r="AK1539" s="22">
        <f t="shared" si="336"/>
        <v>68150</v>
      </c>
      <c r="AL1539" s="20" t="s">
        <v>704</v>
      </c>
      <c r="AM1539" s="20">
        <f>$AJ1539*VLOOKUP($AL1539,Sheet2!$C$1:$D$66,2,FALSE)</f>
        <v>937.06250000000011</v>
      </c>
    </row>
    <row r="1540" spans="1:39" x14ac:dyDescent="0.25">
      <c r="A1540" s="1">
        <v>42586</v>
      </c>
      <c r="B1540" s="2">
        <v>19307</v>
      </c>
      <c r="C1540" s="3">
        <v>0</v>
      </c>
      <c r="D1540" s="4">
        <v>2</v>
      </c>
      <c r="E1540" s="5" t="s">
        <v>76</v>
      </c>
      <c r="F1540" s="6">
        <v>649.94000000000005</v>
      </c>
      <c r="G1540" s="7" t="s">
        <v>22</v>
      </c>
      <c r="H1540" s="8" t="s">
        <v>23</v>
      </c>
      <c r="I1540" s="9">
        <v>40.176000000000002</v>
      </c>
      <c r="J1540" s="6">
        <v>0</v>
      </c>
      <c r="K1540" s="6">
        <v>80.349999999999994</v>
      </c>
      <c r="L1540" s="6">
        <v>1004.4</v>
      </c>
      <c r="M1540" s="6">
        <v>1084.75</v>
      </c>
      <c r="N1540" s="10" t="s">
        <v>67</v>
      </c>
      <c r="O1540" s="10" t="s">
        <v>160</v>
      </c>
      <c r="P1540" s="11" t="s">
        <v>32</v>
      </c>
      <c r="Q1540" s="11" t="s">
        <v>73</v>
      </c>
      <c r="R1540" s="1">
        <v>42370</v>
      </c>
      <c r="S1540" s="1">
        <v>42593</v>
      </c>
      <c r="T1540" s="12" t="s">
        <v>25</v>
      </c>
      <c r="U1540" s="13" t="s">
        <v>387</v>
      </c>
      <c r="V1540" s="13" t="s">
        <v>148</v>
      </c>
      <c r="W1540" t="s">
        <v>168</v>
      </c>
      <c r="X1540" s="16" t="str">
        <f t="shared" si="328"/>
        <v xml:space="preserve">Maxus (Switzerland) - CHE - Fiat Group - 2016_Alfa_Giulia_OLV - </v>
      </c>
      <c r="Y1540" s="17" t="s">
        <v>410</v>
      </c>
      <c r="Z1540" s="16" t="str">
        <f t="shared" si="329"/>
        <v>Maxus (Switzerland)</v>
      </c>
      <c r="AA1540" s="16" t="str">
        <f t="shared" si="330"/>
        <v>Maxus (Switzerland) - CHE - Fiat Group</v>
      </c>
      <c r="AB1540" s="16" t="str">
        <f t="shared" si="331"/>
        <v>Xaxis TV_XAXIS-XT-ROLLS-F</v>
      </c>
      <c r="AC1540" s="16" t="str">
        <f>VLOOKUP($U1540,Sheet3!$A$1:$D$438,3,FALSE)</f>
        <v>13.06.2016</v>
      </c>
      <c r="AD1540" s="16" t="str">
        <f>VLOOKUP($U1540,Sheet3!$A$1:$D$438,4,FALSE)</f>
        <v>03.07.2016</v>
      </c>
      <c r="AE1540" s="20" t="str">
        <f t="shared" si="332"/>
        <v>Xaxis TV_XAXIS-XT-ROLLS-F_Juli 2016</v>
      </c>
      <c r="AF1540" s="20" t="s">
        <v>816</v>
      </c>
      <c r="AG1540" s="20" t="str">
        <f t="shared" si="333"/>
        <v>Xaxis TV</v>
      </c>
      <c r="AH1540" s="20" t="s">
        <v>420</v>
      </c>
      <c r="AI1540" s="21">
        <f t="shared" si="334"/>
        <v>24.999999999999996</v>
      </c>
      <c r="AJ1540" s="21">
        <f t="shared" si="335"/>
        <v>1004.4</v>
      </c>
      <c r="AK1540" s="22">
        <f t="shared" si="336"/>
        <v>40176</v>
      </c>
      <c r="AL1540" s="20" t="s">
        <v>704</v>
      </c>
      <c r="AM1540" s="20">
        <f>$AJ1540*VLOOKUP($AL1540,Sheet2!$C$1:$D$66,2,FALSE)</f>
        <v>552.42000000000007</v>
      </c>
    </row>
    <row r="1541" spans="1:39" x14ac:dyDescent="0.25">
      <c r="A1541" s="1">
        <v>42586</v>
      </c>
      <c r="B1541" s="2">
        <v>19307</v>
      </c>
      <c r="C1541" s="3">
        <v>0</v>
      </c>
      <c r="D1541" s="4">
        <v>3</v>
      </c>
      <c r="E1541" s="5" t="s">
        <v>77</v>
      </c>
      <c r="F1541" s="6">
        <v>75.3</v>
      </c>
      <c r="G1541" s="7" t="s">
        <v>22</v>
      </c>
      <c r="H1541" s="8" t="s">
        <v>23</v>
      </c>
      <c r="I1541" s="9">
        <v>4.6130000000000004</v>
      </c>
      <c r="J1541" s="6">
        <v>0</v>
      </c>
      <c r="K1541" s="6">
        <v>9.25</v>
      </c>
      <c r="L1541" s="6">
        <v>115.3</v>
      </c>
      <c r="M1541" s="6">
        <v>124.55</v>
      </c>
      <c r="N1541" s="10" t="s">
        <v>67</v>
      </c>
      <c r="O1541" s="10" t="s">
        <v>160</v>
      </c>
      <c r="P1541" s="11" t="s">
        <v>32</v>
      </c>
      <c r="Q1541" s="11" t="s">
        <v>73</v>
      </c>
      <c r="R1541" s="1">
        <v>42370</v>
      </c>
      <c r="S1541" s="1">
        <v>42593</v>
      </c>
      <c r="T1541" s="12" t="s">
        <v>25</v>
      </c>
      <c r="U1541" s="13" t="s">
        <v>387</v>
      </c>
      <c r="V1541" s="13" t="s">
        <v>148</v>
      </c>
      <c r="W1541" t="s">
        <v>168</v>
      </c>
      <c r="X1541" s="16" t="str">
        <f t="shared" si="328"/>
        <v xml:space="preserve">Maxus (Switzerland) - CHE - Fiat Group - 2016_Alfa_Giulia_OLV - </v>
      </c>
      <c r="Y1541" s="17" t="s">
        <v>410</v>
      </c>
      <c r="Z1541" s="16" t="str">
        <f t="shared" si="329"/>
        <v>Maxus (Switzerland)</v>
      </c>
      <c r="AA1541" s="16" t="str">
        <f t="shared" si="330"/>
        <v>Maxus (Switzerland) - CHE - Fiat Group</v>
      </c>
      <c r="AB1541" s="16" t="str">
        <f t="shared" si="331"/>
        <v>Xaxis TV_XAXIS-XT-ROLLS-I</v>
      </c>
      <c r="AC1541" s="16" t="str">
        <f>VLOOKUP($U1541,Sheet3!$A$1:$D$438,3,FALSE)</f>
        <v>13.06.2016</v>
      </c>
      <c r="AD1541" s="16" t="str">
        <f>VLOOKUP($U1541,Sheet3!$A$1:$D$438,4,FALSE)</f>
        <v>03.07.2016</v>
      </c>
      <c r="AE1541" s="20" t="str">
        <f t="shared" si="332"/>
        <v>Xaxis TV_XAXIS-XT-ROLLS-I_Juli 2016</v>
      </c>
      <c r="AF1541" s="20" t="s">
        <v>816</v>
      </c>
      <c r="AG1541" s="20" t="str">
        <f t="shared" si="333"/>
        <v>Xaxis TV</v>
      </c>
      <c r="AH1541" s="20" t="s">
        <v>420</v>
      </c>
      <c r="AI1541" s="21">
        <f t="shared" si="334"/>
        <v>24.994580533275528</v>
      </c>
      <c r="AJ1541" s="21">
        <f t="shared" si="335"/>
        <v>115.3</v>
      </c>
      <c r="AK1541" s="22">
        <f t="shared" si="336"/>
        <v>4613</v>
      </c>
      <c r="AL1541" s="20" t="s">
        <v>704</v>
      </c>
      <c r="AM1541" s="20">
        <f>$AJ1541*VLOOKUP($AL1541,Sheet2!$C$1:$D$66,2,FALSE)</f>
        <v>63.415000000000006</v>
      </c>
    </row>
    <row r="1542" spans="1:39" x14ac:dyDescent="0.25">
      <c r="A1542" s="1">
        <v>42586</v>
      </c>
      <c r="B1542" s="2">
        <v>19308</v>
      </c>
      <c r="C1542" s="3">
        <v>0</v>
      </c>
      <c r="D1542" s="4">
        <v>1</v>
      </c>
      <c r="E1542" s="5" t="s">
        <v>61</v>
      </c>
      <c r="F1542" s="6">
        <v>1022.89</v>
      </c>
      <c r="G1542" s="7" t="s">
        <v>22</v>
      </c>
      <c r="H1542" s="8" t="s">
        <v>23</v>
      </c>
      <c r="I1542" s="9">
        <v>224.13200000000001</v>
      </c>
      <c r="J1542" s="6">
        <v>0</v>
      </c>
      <c r="K1542" s="6">
        <v>143.44999999999999</v>
      </c>
      <c r="L1542" s="6">
        <v>1793.05</v>
      </c>
      <c r="M1542" s="6">
        <v>1936.5</v>
      </c>
      <c r="N1542" s="10" t="s">
        <v>67</v>
      </c>
      <c r="O1542" s="10" t="s">
        <v>160</v>
      </c>
      <c r="P1542" s="11" t="s">
        <v>32</v>
      </c>
      <c r="Q1542" s="11" t="s">
        <v>52</v>
      </c>
      <c r="R1542" s="1">
        <v>42370</v>
      </c>
      <c r="S1542" s="1">
        <v>42593</v>
      </c>
      <c r="T1542" s="12" t="s">
        <v>25</v>
      </c>
      <c r="U1542" s="13" t="s">
        <v>283</v>
      </c>
      <c r="V1542" s="13" t="s">
        <v>148</v>
      </c>
      <c r="W1542" t="s">
        <v>168</v>
      </c>
      <c r="X1542" s="16" t="str">
        <f t="shared" si="328"/>
        <v xml:space="preserve">Maxus (Switzerland) - CHE - Fiat Group - 2016_Fiat_Professional_Keyword_Kampagne - </v>
      </c>
      <c r="Y1542" s="17" t="s">
        <v>410</v>
      </c>
      <c r="Z1542" s="16" t="str">
        <f t="shared" si="329"/>
        <v>Maxus (Switzerland)</v>
      </c>
      <c r="AA1542" s="16" t="str">
        <f t="shared" si="330"/>
        <v>Maxus (Switzerland) - CHE - Fiat Group</v>
      </c>
      <c r="AB1542" s="16" t="str">
        <f t="shared" si="331"/>
        <v>Xaxis Premium_XAXIS-XP-UAP-D</v>
      </c>
      <c r="AC1542" s="16" t="str">
        <f>VLOOKUP($U1542,Sheet3!$A$1:$D$438,3,FALSE)</f>
        <v>18.01.2016</v>
      </c>
      <c r="AD1542" s="16" t="str">
        <f>VLOOKUP($U1542,Sheet3!$A$1:$D$438,4,FALSE)</f>
        <v>31.12.2016</v>
      </c>
      <c r="AE1542" s="20" t="str">
        <f t="shared" si="332"/>
        <v>Xaxis Premium_XAXIS-XP-UAP-D_Juli 2016</v>
      </c>
      <c r="AF1542" s="20" t="s">
        <v>415</v>
      </c>
      <c r="AG1542" s="20" t="str">
        <f t="shared" si="333"/>
        <v>Xaxis Premium</v>
      </c>
      <c r="AH1542" s="20" t="s">
        <v>420</v>
      </c>
      <c r="AI1542" s="21">
        <f t="shared" si="334"/>
        <v>7.9999732300608564</v>
      </c>
      <c r="AJ1542" s="21">
        <f t="shared" si="335"/>
        <v>1793.05</v>
      </c>
      <c r="AK1542" s="22">
        <f t="shared" si="336"/>
        <v>224132</v>
      </c>
      <c r="AL1542" s="20" t="s">
        <v>710</v>
      </c>
      <c r="AM1542" s="20">
        <f>$AJ1542*VLOOKUP($AL1542,Sheet2!$C$1:$D$66,2,FALSE)</f>
        <v>591.70650000000001</v>
      </c>
    </row>
    <row r="1543" spans="1:39" x14ac:dyDescent="0.25">
      <c r="A1543" s="1">
        <v>42586</v>
      </c>
      <c r="B1543" s="2">
        <v>19308</v>
      </c>
      <c r="C1543" s="3">
        <v>0</v>
      </c>
      <c r="D1543" s="4">
        <v>2</v>
      </c>
      <c r="E1543" s="5" t="s">
        <v>63</v>
      </c>
      <c r="F1543" s="6">
        <v>343.78</v>
      </c>
      <c r="G1543" s="7" t="s">
        <v>22</v>
      </c>
      <c r="H1543" s="8" t="s">
        <v>23</v>
      </c>
      <c r="I1543" s="9">
        <v>74.799000000000007</v>
      </c>
      <c r="J1543" s="6">
        <v>0</v>
      </c>
      <c r="K1543" s="6">
        <v>47.85</v>
      </c>
      <c r="L1543" s="6">
        <v>598.4</v>
      </c>
      <c r="M1543" s="6">
        <v>646.25</v>
      </c>
      <c r="N1543" s="10" t="s">
        <v>67</v>
      </c>
      <c r="O1543" s="10" t="s">
        <v>160</v>
      </c>
      <c r="P1543" s="11" t="s">
        <v>32</v>
      </c>
      <c r="Q1543" s="11" t="s">
        <v>52</v>
      </c>
      <c r="R1543" s="1">
        <v>42370</v>
      </c>
      <c r="S1543" s="1">
        <v>42593</v>
      </c>
      <c r="T1543" s="12" t="s">
        <v>25</v>
      </c>
      <c r="U1543" s="13" t="s">
        <v>283</v>
      </c>
      <c r="V1543" s="13" t="s">
        <v>148</v>
      </c>
      <c r="W1543" t="s">
        <v>168</v>
      </c>
      <c r="X1543" s="16" t="str">
        <f t="shared" si="328"/>
        <v xml:space="preserve">Maxus (Switzerland) - CHE - Fiat Group - 2016_Fiat_Professional_Keyword_Kampagne - </v>
      </c>
      <c r="Y1543" s="17" t="s">
        <v>410</v>
      </c>
      <c r="Z1543" s="16" t="str">
        <f t="shared" si="329"/>
        <v>Maxus (Switzerland)</v>
      </c>
      <c r="AA1543" s="16" t="str">
        <f t="shared" si="330"/>
        <v>Maxus (Switzerland) - CHE - Fiat Group</v>
      </c>
      <c r="AB1543" s="16" t="str">
        <f t="shared" si="331"/>
        <v>Xaxis Premium_XAXIS-XP-UAP-F</v>
      </c>
      <c r="AC1543" s="16" t="str">
        <f>VLOOKUP($U1543,Sheet3!$A$1:$D$438,3,FALSE)</f>
        <v>18.01.2016</v>
      </c>
      <c r="AD1543" s="16" t="str">
        <f>VLOOKUP($U1543,Sheet3!$A$1:$D$438,4,FALSE)</f>
        <v>31.12.2016</v>
      </c>
      <c r="AE1543" s="20" t="str">
        <f t="shared" si="332"/>
        <v>Xaxis Premium_XAXIS-XP-UAP-F_Juli 2016</v>
      </c>
      <c r="AF1543" s="20" t="s">
        <v>415</v>
      </c>
      <c r="AG1543" s="20" t="str">
        <f t="shared" si="333"/>
        <v>Xaxis Premium</v>
      </c>
      <c r="AH1543" s="20" t="s">
        <v>420</v>
      </c>
      <c r="AI1543" s="21">
        <f t="shared" si="334"/>
        <v>8.0001069533015148</v>
      </c>
      <c r="AJ1543" s="21">
        <f t="shared" si="335"/>
        <v>598.4</v>
      </c>
      <c r="AK1543" s="22">
        <f t="shared" si="336"/>
        <v>74799</v>
      </c>
      <c r="AL1543" s="20" t="s">
        <v>710</v>
      </c>
      <c r="AM1543" s="20">
        <f>$AJ1543*VLOOKUP($AL1543,Sheet2!$C$1:$D$66,2,FALSE)</f>
        <v>197.47200000000001</v>
      </c>
    </row>
    <row r="1544" spans="1:39" x14ac:dyDescent="0.25">
      <c r="A1544" s="1">
        <v>42586</v>
      </c>
      <c r="B1544" s="2">
        <v>19308</v>
      </c>
      <c r="C1544" s="3">
        <v>0</v>
      </c>
      <c r="D1544" s="4">
        <v>3</v>
      </c>
      <c r="E1544" s="5" t="s">
        <v>64</v>
      </c>
      <c r="F1544" s="6">
        <v>30.47</v>
      </c>
      <c r="G1544" s="7" t="s">
        <v>22</v>
      </c>
      <c r="H1544" s="8" t="s">
        <v>23</v>
      </c>
      <c r="I1544" s="9">
        <v>15.14</v>
      </c>
      <c r="J1544" s="6">
        <v>0</v>
      </c>
      <c r="K1544" s="6">
        <v>9.6999999999999993</v>
      </c>
      <c r="L1544" s="6">
        <v>121.1</v>
      </c>
      <c r="M1544" s="6">
        <v>130.80000000000001</v>
      </c>
      <c r="N1544" s="10" t="s">
        <v>67</v>
      </c>
      <c r="O1544" s="10" t="s">
        <v>160</v>
      </c>
      <c r="P1544" s="11" t="s">
        <v>32</v>
      </c>
      <c r="Q1544" s="11" t="s">
        <v>52</v>
      </c>
      <c r="R1544" s="1">
        <v>42370</v>
      </c>
      <c r="S1544" s="1">
        <v>42593</v>
      </c>
      <c r="T1544" s="12" t="s">
        <v>25</v>
      </c>
      <c r="U1544" s="13" t="s">
        <v>283</v>
      </c>
      <c r="V1544" s="13" t="s">
        <v>148</v>
      </c>
      <c r="W1544" t="s">
        <v>168</v>
      </c>
      <c r="X1544" s="16" t="str">
        <f t="shared" si="328"/>
        <v xml:space="preserve">Maxus (Switzerland) - CHE - Fiat Group - 2016_Fiat_Professional_Keyword_Kampagne - </v>
      </c>
      <c r="Y1544" s="17" t="s">
        <v>410</v>
      </c>
      <c r="Z1544" s="16" t="str">
        <f t="shared" si="329"/>
        <v>Maxus (Switzerland)</v>
      </c>
      <c r="AA1544" s="16" t="str">
        <f t="shared" si="330"/>
        <v>Maxus (Switzerland) - CHE - Fiat Group</v>
      </c>
      <c r="AB1544" s="16" t="str">
        <f t="shared" si="331"/>
        <v>Xaxis Premium_XAXIS-XP-UAP-I</v>
      </c>
      <c r="AC1544" s="16" t="str">
        <f>VLOOKUP($U1544,Sheet3!$A$1:$D$438,3,FALSE)</f>
        <v>18.01.2016</v>
      </c>
      <c r="AD1544" s="16" t="str">
        <f>VLOOKUP($U1544,Sheet3!$A$1:$D$438,4,FALSE)</f>
        <v>31.12.2016</v>
      </c>
      <c r="AE1544" s="20" t="str">
        <f t="shared" si="332"/>
        <v>Xaxis Premium_XAXIS-XP-UAP-I_Juli 2016</v>
      </c>
      <c r="AF1544" s="20" t="s">
        <v>415</v>
      </c>
      <c r="AG1544" s="20" t="str">
        <f t="shared" si="333"/>
        <v>Xaxis Premium</v>
      </c>
      <c r="AH1544" s="20" t="s">
        <v>420</v>
      </c>
      <c r="AI1544" s="21">
        <f t="shared" si="334"/>
        <v>7.998678996036988</v>
      </c>
      <c r="AJ1544" s="21">
        <f t="shared" si="335"/>
        <v>121.1</v>
      </c>
      <c r="AK1544" s="22">
        <f t="shared" si="336"/>
        <v>15140</v>
      </c>
      <c r="AL1544" s="20" t="s">
        <v>710</v>
      </c>
      <c r="AM1544" s="20">
        <f>$AJ1544*VLOOKUP($AL1544,Sheet2!$C$1:$D$66,2,FALSE)</f>
        <v>39.963000000000001</v>
      </c>
    </row>
    <row r="1545" spans="1:39" x14ac:dyDescent="0.25">
      <c r="A1545" s="1">
        <v>42586</v>
      </c>
      <c r="B1545" s="2">
        <v>19309</v>
      </c>
      <c r="C1545" s="3">
        <v>0</v>
      </c>
      <c r="D1545" s="4">
        <v>1</v>
      </c>
      <c r="E1545" s="5" t="s">
        <v>72</v>
      </c>
      <c r="F1545" s="6">
        <v>10632.42</v>
      </c>
      <c r="G1545" s="7" t="s">
        <v>22</v>
      </c>
      <c r="H1545" s="8" t="s">
        <v>23</v>
      </c>
      <c r="I1545" s="9">
        <v>628.95100000000002</v>
      </c>
      <c r="J1545" s="6">
        <v>0</v>
      </c>
      <c r="K1545" s="6">
        <v>1257.9000000000001</v>
      </c>
      <c r="L1545" s="6">
        <v>15723.8</v>
      </c>
      <c r="M1545" s="6">
        <v>16981.7</v>
      </c>
      <c r="N1545" s="10" t="s">
        <v>67</v>
      </c>
      <c r="O1545" s="10" t="s">
        <v>160</v>
      </c>
      <c r="P1545" s="11" t="s">
        <v>32</v>
      </c>
      <c r="Q1545" s="11" t="s">
        <v>73</v>
      </c>
      <c r="R1545" s="1">
        <v>42370</v>
      </c>
      <c r="S1545" s="1">
        <v>42593</v>
      </c>
      <c r="T1545" s="12" t="s">
        <v>25</v>
      </c>
      <c r="U1545" s="13" t="s">
        <v>147</v>
      </c>
      <c r="V1545" s="13" t="s">
        <v>148</v>
      </c>
      <c r="W1545" t="s">
        <v>168</v>
      </c>
      <c r="X1545" s="16" t="str">
        <f t="shared" si="328"/>
        <v xml:space="preserve">Maxus (Switzerland) - CHE - Fiat Group - 2016_Tipo5Doors - </v>
      </c>
      <c r="Y1545" s="17" t="s">
        <v>410</v>
      </c>
      <c r="Z1545" s="16" t="str">
        <f t="shared" si="329"/>
        <v>Maxus (Switzerland)</v>
      </c>
      <c r="AA1545" s="16" t="str">
        <f t="shared" si="330"/>
        <v>Maxus (Switzerland) - CHE - Fiat Group</v>
      </c>
      <c r="AB1545" s="16" t="str">
        <f t="shared" si="331"/>
        <v>Xaxis TV_XAXIS-XT-ROLLS-D</v>
      </c>
      <c r="AC1545" s="16" t="str">
        <f>VLOOKUP($U1545,Sheet3!$A$1:$D$438,3,FALSE)</f>
        <v>20.06.2016</v>
      </c>
      <c r="AD1545" s="16" t="str">
        <f>VLOOKUP($U1545,Sheet3!$A$1:$D$438,4,FALSE)</f>
        <v>10.07.2016</v>
      </c>
      <c r="AE1545" s="20" t="str">
        <f t="shared" si="332"/>
        <v>Xaxis TV_XAXIS-XT-ROLLS-D_Juli 2016</v>
      </c>
      <c r="AF1545" s="20" t="s">
        <v>816</v>
      </c>
      <c r="AG1545" s="20" t="str">
        <f t="shared" si="333"/>
        <v>Xaxis TV</v>
      </c>
      <c r="AH1545" s="20" t="s">
        <v>420</v>
      </c>
      <c r="AI1545" s="21">
        <f t="shared" si="334"/>
        <v>25.000039748724461</v>
      </c>
      <c r="AJ1545" s="21">
        <f t="shared" si="335"/>
        <v>15723.8</v>
      </c>
      <c r="AK1545" s="22">
        <f t="shared" si="336"/>
        <v>628951</v>
      </c>
      <c r="AL1545" s="20" t="s">
        <v>704</v>
      </c>
      <c r="AM1545" s="20">
        <f>$AJ1545*VLOOKUP($AL1545,Sheet2!$C$1:$D$66,2,FALSE)</f>
        <v>8648.09</v>
      </c>
    </row>
    <row r="1546" spans="1:39" x14ac:dyDescent="0.25">
      <c r="A1546" s="1">
        <v>42586</v>
      </c>
      <c r="B1546" s="2">
        <v>19309</v>
      </c>
      <c r="C1546" s="3">
        <v>0</v>
      </c>
      <c r="D1546" s="4">
        <v>2</v>
      </c>
      <c r="E1546" s="5" t="s">
        <v>76</v>
      </c>
      <c r="F1546" s="6">
        <v>1080.5</v>
      </c>
      <c r="G1546" s="7" t="s">
        <v>22</v>
      </c>
      <c r="H1546" s="8" t="s">
        <v>23</v>
      </c>
      <c r="I1546" s="9">
        <v>66.790999999999997</v>
      </c>
      <c r="J1546" s="6">
        <v>0</v>
      </c>
      <c r="K1546" s="6">
        <v>133.6</v>
      </c>
      <c r="L1546" s="6">
        <v>1669.75</v>
      </c>
      <c r="M1546" s="6">
        <v>1803.35</v>
      </c>
      <c r="N1546" s="10" t="s">
        <v>67</v>
      </c>
      <c r="O1546" s="10" t="s">
        <v>160</v>
      </c>
      <c r="P1546" s="11" t="s">
        <v>32</v>
      </c>
      <c r="Q1546" s="11" t="s">
        <v>73</v>
      </c>
      <c r="R1546" s="1">
        <v>42370</v>
      </c>
      <c r="S1546" s="1">
        <v>42593</v>
      </c>
      <c r="T1546" s="12" t="s">
        <v>25</v>
      </c>
      <c r="U1546" s="13" t="s">
        <v>147</v>
      </c>
      <c r="V1546" s="13" t="s">
        <v>148</v>
      </c>
      <c r="W1546" t="s">
        <v>168</v>
      </c>
      <c r="X1546" s="16" t="str">
        <f t="shared" si="328"/>
        <v xml:space="preserve">Maxus (Switzerland) - CHE - Fiat Group - 2016_Tipo5Doors - </v>
      </c>
      <c r="Y1546" s="17" t="s">
        <v>410</v>
      </c>
      <c r="Z1546" s="16" t="str">
        <f t="shared" si="329"/>
        <v>Maxus (Switzerland)</v>
      </c>
      <c r="AA1546" s="16" t="str">
        <f t="shared" si="330"/>
        <v>Maxus (Switzerland) - CHE - Fiat Group</v>
      </c>
      <c r="AB1546" s="16" t="str">
        <f t="shared" si="331"/>
        <v>Xaxis TV_XAXIS-XT-ROLLS-F</v>
      </c>
      <c r="AC1546" s="16" t="str">
        <f>VLOOKUP($U1546,Sheet3!$A$1:$D$438,3,FALSE)</f>
        <v>20.06.2016</v>
      </c>
      <c r="AD1546" s="16" t="str">
        <f>VLOOKUP($U1546,Sheet3!$A$1:$D$438,4,FALSE)</f>
        <v>10.07.2016</v>
      </c>
      <c r="AE1546" s="20" t="str">
        <f t="shared" si="332"/>
        <v>Xaxis TV_XAXIS-XT-ROLLS-F_Juli 2016</v>
      </c>
      <c r="AF1546" s="20" t="s">
        <v>816</v>
      </c>
      <c r="AG1546" s="20" t="str">
        <f t="shared" si="333"/>
        <v>Xaxis TV</v>
      </c>
      <c r="AH1546" s="20" t="s">
        <v>420</v>
      </c>
      <c r="AI1546" s="21">
        <f t="shared" si="334"/>
        <v>24.999625698073093</v>
      </c>
      <c r="AJ1546" s="21">
        <f t="shared" si="335"/>
        <v>1669.75</v>
      </c>
      <c r="AK1546" s="22">
        <f t="shared" si="336"/>
        <v>66791</v>
      </c>
      <c r="AL1546" s="20" t="s">
        <v>704</v>
      </c>
      <c r="AM1546" s="20">
        <f>$AJ1546*VLOOKUP($AL1546,Sheet2!$C$1:$D$66,2,FALSE)</f>
        <v>918.36250000000007</v>
      </c>
    </row>
    <row r="1547" spans="1:39" x14ac:dyDescent="0.25">
      <c r="A1547" s="1">
        <v>42586</v>
      </c>
      <c r="B1547" s="2">
        <v>19309</v>
      </c>
      <c r="C1547" s="3">
        <v>0</v>
      </c>
      <c r="D1547" s="4">
        <v>3</v>
      </c>
      <c r="E1547" s="5" t="s">
        <v>77</v>
      </c>
      <c r="F1547" s="6">
        <v>60.73</v>
      </c>
      <c r="G1547" s="7" t="s">
        <v>22</v>
      </c>
      <c r="H1547" s="8" t="s">
        <v>23</v>
      </c>
      <c r="I1547" s="9">
        <v>3.72</v>
      </c>
      <c r="J1547" s="6">
        <v>0</v>
      </c>
      <c r="K1547" s="6">
        <v>7.45</v>
      </c>
      <c r="L1547" s="6">
        <v>93</v>
      </c>
      <c r="M1547" s="6">
        <v>100.45</v>
      </c>
      <c r="N1547" s="10" t="s">
        <v>67</v>
      </c>
      <c r="O1547" s="10" t="s">
        <v>160</v>
      </c>
      <c r="P1547" s="11" t="s">
        <v>32</v>
      </c>
      <c r="Q1547" s="11" t="s">
        <v>73</v>
      </c>
      <c r="R1547" s="1">
        <v>42370</v>
      </c>
      <c r="S1547" s="1">
        <v>42593</v>
      </c>
      <c r="T1547" s="12" t="s">
        <v>25</v>
      </c>
      <c r="U1547" s="13" t="s">
        <v>147</v>
      </c>
      <c r="V1547" s="13" t="s">
        <v>148</v>
      </c>
      <c r="W1547" t="s">
        <v>168</v>
      </c>
      <c r="X1547" s="16" t="str">
        <f t="shared" si="328"/>
        <v xml:space="preserve">Maxus (Switzerland) - CHE - Fiat Group - 2016_Tipo5Doors - </v>
      </c>
      <c r="Y1547" s="17" t="s">
        <v>410</v>
      </c>
      <c r="Z1547" s="16" t="str">
        <f t="shared" si="329"/>
        <v>Maxus (Switzerland)</v>
      </c>
      <c r="AA1547" s="16" t="str">
        <f t="shared" si="330"/>
        <v>Maxus (Switzerland) - CHE - Fiat Group</v>
      </c>
      <c r="AB1547" s="16" t="str">
        <f t="shared" si="331"/>
        <v>Xaxis TV_XAXIS-XT-ROLLS-I</v>
      </c>
      <c r="AC1547" s="16" t="str">
        <f>VLOOKUP($U1547,Sheet3!$A$1:$D$438,3,FALSE)</f>
        <v>20.06.2016</v>
      </c>
      <c r="AD1547" s="16" t="str">
        <f>VLOOKUP($U1547,Sheet3!$A$1:$D$438,4,FALSE)</f>
        <v>10.07.2016</v>
      </c>
      <c r="AE1547" s="20" t="str">
        <f t="shared" si="332"/>
        <v>Xaxis TV_XAXIS-XT-ROLLS-I_Juli 2016</v>
      </c>
      <c r="AF1547" s="20" t="s">
        <v>816</v>
      </c>
      <c r="AG1547" s="20" t="str">
        <f t="shared" si="333"/>
        <v>Xaxis TV</v>
      </c>
      <c r="AH1547" s="20" t="s">
        <v>420</v>
      </c>
      <c r="AI1547" s="21">
        <f t="shared" si="334"/>
        <v>25</v>
      </c>
      <c r="AJ1547" s="21">
        <f t="shared" si="335"/>
        <v>93</v>
      </c>
      <c r="AK1547" s="22">
        <f t="shared" si="336"/>
        <v>3720</v>
      </c>
      <c r="AL1547" s="20" t="s">
        <v>704</v>
      </c>
      <c r="AM1547" s="20">
        <f>$AJ1547*VLOOKUP($AL1547,Sheet2!$C$1:$D$66,2,FALSE)</f>
        <v>51.150000000000006</v>
      </c>
    </row>
    <row r="1548" spans="1:39" x14ac:dyDescent="0.25">
      <c r="A1548" s="1">
        <v>42586</v>
      </c>
      <c r="B1548" s="2">
        <v>19310</v>
      </c>
      <c r="C1548" s="3">
        <v>0</v>
      </c>
      <c r="D1548" s="4">
        <v>1</v>
      </c>
      <c r="E1548" s="5" t="s">
        <v>65</v>
      </c>
      <c r="F1548" s="6">
        <v>552.02</v>
      </c>
      <c r="G1548" s="7" t="s">
        <v>22</v>
      </c>
      <c r="H1548" s="8" t="s">
        <v>23</v>
      </c>
      <c r="I1548" s="9">
        <v>74.474999999999994</v>
      </c>
      <c r="J1548" s="6">
        <v>0</v>
      </c>
      <c r="K1548" s="6">
        <v>166.8</v>
      </c>
      <c r="L1548" s="6">
        <v>2085.3000000000002</v>
      </c>
      <c r="M1548" s="6">
        <v>2252.1</v>
      </c>
      <c r="N1548" s="10" t="s">
        <v>67</v>
      </c>
      <c r="O1548" s="10" t="s">
        <v>160</v>
      </c>
      <c r="P1548" s="11" t="s">
        <v>32</v>
      </c>
      <c r="Q1548" s="11" t="s">
        <v>52</v>
      </c>
      <c r="R1548" s="1">
        <v>42370</v>
      </c>
      <c r="S1548" s="1">
        <v>42593</v>
      </c>
      <c r="T1548" s="12" t="s">
        <v>25</v>
      </c>
      <c r="U1548" s="13" t="s">
        <v>367</v>
      </c>
      <c r="V1548" s="13" t="s">
        <v>148</v>
      </c>
      <c r="W1548" t="s">
        <v>168</v>
      </c>
      <c r="X1548" s="16" t="str">
        <f t="shared" si="328"/>
        <v xml:space="preserve">Maxus (Switzerland) - CHE - Fiat Group - 2016_Fiat_Tipo - </v>
      </c>
      <c r="Y1548" s="17" t="s">
        <v>410</v>
      </c>
      <c r="Z1548" s="16" t="str">
        <f t="shared" si="329"/>
        <v>Maxus (Switzerland)</v>
      </c>
      <c r="AA1548" s="16" t="str">
        <f t="shared" si="330"/>
        <v>Maxus (Switzerland) - CHE - Fiat Group</v>
      </c>
      <c r="AB1548" s="16" t="str">
        <f t="shared" si="331"/>
        <v>Xaxis Premium_XAXIS-XP-WB-D</v>
      </c>
      <c r="AC1548" s="16" t="str">
        <f>VLOOKUP($U1548,Sheet3!$A$1:$D$438,3,FALSE)</f>
        <v>20.06.2016</v>
      </c>
      <c r="AD1548" s="16" t="str">
        <f>VLOOKUP($U1548,Sheet3!$A$1:$D$438,4,FALSE)</f>
        <v>10.07.2016</v>
      </c>
      <c r="AE1548" s="20" t="str">
        <f t="shared" si="332"/>
        <v>Xaxis Premium_XAXIS-XP-WB-D_Juli 2016</v>
      </c>
      <c r="AF1548" s="20" t="s">
        <v>415</v>
      </c>
      <c r="AG1548" s="20" t="str">
        <f t="shared" si="333"/>
        <v>Xaxis Premium</v>
      </c>
      <c r="AH1548" s="20" t="s">
        <v>420</v>
      </c>
      <c r="AI1548" s="21">
        <f t="shared" si="334"/>
        <v>28.000000000000004</v>
      </c>
      <c r="AJ1548" s="21">
        <f t="shared" si="335"/>
        <v>2085.3000000000002</v>
      </c>
      <c r="AK1548" s="22">
        <f t="shared" si="336"/>
        <v>74475</v>
      </c>
      <c r="AL1548" s="20" t="s">
        <v>705</v>
      </c>
      <c r="AM1548" s="20">
        <f>$AJ1548*VLOOKUP($AL1548,Sheet2!$C$1:$D$66,2,FALSE)</f>
        <v>1042.6500000000001</v>
      </c>
    </row>
    <row r="1549" spans="1:39" x14ac:dyDescent="0.25">
      <c r="A1549" s="1">
        <v>42586</v>
      </c>
      <c r="B1549" s="2">
        <v>19310</v>
      </c>
      <c r="C1549" s="3">
        <v>0</v>
      </c>
      <c r="D1549" s="4">
        <v>2</v>
      </c>
      <c r="E1549" s="5" t="s">
        <v>69</v>
      </c>
      <c r="F1549" s="6">
        <v>129.99</v>
      </c>
      <c r="G1549" s="7" t="s">
        <v>22</v>
      </c>
      <c r="H1549" s="8" t="s">
        <v>23</v>
      </c>
      <c r="I1549" s="9">
        <v>21.611000000000001</v>
      </c>
      <c r="J1549" s="6">
        <v>0</v>
      </c>
      <c r="K1549" s="6">
        <v>48.4</v>
      </c>
      <c r="L1549" s="6">
        <v>605.1</v>
      </c>
      <c r="M1549" s="6">
        <v>653.5</v>
      </c>
      <c r="N1549" s="10" t="s">
        <v>67</v>
      </c>
      <c r="O1549" s="10" t="s">
        <v>160</v>
      </c>
      <c r="P1549" s="11" t="s">
        <v>32</v>
      </c>
      <c r="Q1549" s="11" t="s">
        <v>52</v>
      </c>
      <c r="R1549" s="1">
        <v>42370</v>
      </c>
      <c r="S1549" s="1">
        <v>42593</v>
      </c>
      <c r="T1549" s="12" t="s">
        <v>25</v>
      </c>
      <c r="U1549" s="13" t="s">
        <v>367</v>
      </c>
      <c r="V1549" s="13" t="s">
        <v>148</v>
      </c>
      <c r="W1549" t="s">
        <v>168</v>
      </c>
      <c r="X1549" s="16" t="str">
        <f t="shared" si="328"/>
        <v xml:space="preserve">Maxus (Switzerland) - CHE - Fiat Group - 2016_Fiat_Tipo - </v>
      </c>
      <c r="Y1549" s="17" t="s">
        <v>410</v>
      </c>
      <c r="Z1549" s="16" t="str">
        <f t="shared" si="329"/>
        <v>Maxus (Switzerland)</v>
      </c>
      <c r="AA1549" s="16" t="str">
        <f t="shared" si="330"/>
        <v>Maxus (Switzerland) - CHE - Fiat Group</v>
      </c>
      <c r="AB1549" s="16" t="str">
        <f t="shared" si="331"/>
        <v>Xaxis Premium_XAXIS-XP-WB-F</v>
      </c>
      <c r="AC1549" s="16" t="str">
        <f>VLOOKUP($U1549,Sheet3!$A$1:$D$438,3,FALSE)</f>
        <v>20.06.2016</v>
      </c>
      <c r="AD1549" s="16" t="str">
        <f>VLOOKUP($U1549,Sheet3!$A$1:$D$438,4,FALSE)</f>
        <v>10.07.2016</v>
      </c>
      <c r="AE1549" s="20" t="str">
        <f t="shared" si="332"/>
        <v>Xaxis Premium_XAXIS-XP-WB-F_Juli 2016</v>
      </c>
      <c r="AF1549" s="20" t="s">
        <v>415</v>
      </c>
      <c r="AG1549" s="20" t="str">
        <f t="shared" si="333"/>
        <v>Xaxis Premium</v>
      </c>
      <c r="AH1549" s="20" t="s">
        <v>420</v>
      </c>
      <c r="AI1549" s="21">
        <f t="shared" si="334"/>
        <v>27.999629818148165</v>
      </c>
      <c r="AJ1549" s="21">
        <f t="shared" si="335"/>
        <v>605.1</v>
      </c>
      <c r="AK1549" s="22">
        <f t="shared" si="336"/>
        <v>21611</v>
      </c>
      <c r="AL1549" s="20" t="s">
        <v>705</v>
      </c>
      <c r="AM1549" s="20">
        <f>$AJ1549*VLOOKUP($AL1549,Sheet2!$C$1:$D$66,2,FALSE)</f>
        <v>302.55</v>
      </c>
    </row>
    <row r="1550" spans="1:39" x14ac:dyDescent="0.25">
      <c r="A1550" s="1">
        <v>42586</v>
      </c>
      <c r="B1550" s="2">
        <v>19310</v>
      </c>
      <c r="C1550" s="3">
        <v>0</v>
      </c>
      <c r="D1550" s="4">
        <v>3</v>
      </c>
      <c r="E1550" s="5" t="s">
        <v>70</v>
      </c>
      <c r="F1550" s="6">
        <v>22.4</v>
      </c>
      <c r="G1550" s="7" t="s">
        <v>22</v>
      </c>
      <c r="H1550" s="8" t="s">
        <v>23</v>
      </c>
      <c r="I1550" s="9">
        <v>3.9540000000000002</v>
      </c>
      <c r="J1550" s="6">
        <v>0</v>
      </c>
      <c r="K1550" s="6">
        <v>8.85</v>
      </c>
      <c r="L1550" s="6">
        <v>110.7</v>
      </c>
      <c r="M1550" s="6">
        <v>119.55</v>
      </c>
      <c r="N1550" s="10" t="s">
        <v>67</v>
      </c>
      <c r="O1550" s="10" t="s">
        <v>160</v>
      </c>
      <c r="P1550" s="11" t="s">
        <v>32</v>
      </c>
      <c r="Q1550" s="11" t="s">
        <v>52</v>
      </c>
      <c r="R1550" s="1">
        <v>42370</v>
      </c>
      <c r="S1550" s="1">
        <v>42593</v>
      </c>
      <c r="T1550" s="12" t="s">
        <v>25</v>
      </c>
      <c r="U1550" s="13" t="s">
        <v>367</v>
      </c>
      <c r="V1550" s="13" t="s">
        <v>148</v>
      </c>
      <c r="W1550" t="s">
        <v>168</v>
      </c>
      <c r="X1550" s="16" t="str">
        <f t="shared" si="328"/>
        <v xml:space="preserve">Maxus (Switzerland) - CHE - Fiat Group - 2016_Fiat_Tipo - </v>
      </c>
      <c r="Y1550" s="17" t="s">
        <v>410</v>
      </c>
      <c r="Z1550" s="16" t="str">
        <f t="shared" si="329"/>
        <v>Maxus (Switzerland)</v>
      </c>
      <c r="AA1550" s="16" t="str">
        <f t="shared" si="330"/>
        <v>Maxus (Switzerland) - CHE - Fiat Group</v>
      </c>
      <c r="AB1550" s="16" t="str">
        <f t="shared" si="331"/>
        <v>Xaxis Premium_XAXIS-XP-WB-I</v>
      </c>
      <c r="AC1550" s="16" t="str">
        <f>VLOOKUP($U1550,Sheet3!$A$1:$D$438,3,FALSE)</f>
        <v>20.06.2016</v>
      </c>
      <c r="AD1550" s="16" t="str">
        <f>VLOOKUP($U1550,Sheet3!$A$1:$D$438,4,FALSE)</f>
        <v>10.07.2016</v>
      </c>
      <c r="AE1550" s="20" t="str">
        <f t="shared" si="332"/>
        <v>Xaxis Premium_XAXIS-XP-WB-I_Juli 2016</v>
      </c>
      <c r="AF1550" s="20" t="s">
        <v>415</v>
      </c>
      <c r="AG1550" s="20" t="str">
        <f t="shared" si="333"/>
        <v>Xaxis Premium</v>
      </c>
      <c r="AH1550" s="20" t="s">
        <v>420</v>
      </c>
      <c r="AI1550" s="21">
        <f t="shared" si="334"/>
        <v>27.996965098634295</v>
      </c>
      <c r="AJ1550" s="21">
        <f t="shared" si="335"/>
        <v>110.7</v>
      </c>
      <c r="AK1550" s="22">
        <f t="shared" si="336"/>
        <v>3954</v>
      </c>
      <c r="AL1550" s="20" t="s">
        <v>705</v>
      </c>
      <c r="AM1550" s="20">
        <f>$AJ1550*VLOOKUP($AL1550,Sheet2!$C$1:$D$66,2,FALSE)</f>
        <v>55.35</v>
      </c>
    </row>
    <row r="1551" spans="1:39" x14ac:dyDescent="0.25">
      <c r="A1551" s="1">
        <v>42586</v>
      </c>
      <c r="B1551" s="2">
        <v>19313</v>
      </c>
      <c r="C1551" s="3">
        <v>0</v>
      </c>
      <c r="D1551" s="4">
        <v>1</v>
      </c>
      <c r="E1551" s="5" t="s">
        <v>65</v>
      </c>
      <c r="F1551" s="6">
        <v>901.81</v>
      </c>
      <c r="G1551" s="7" t="s">
        <v>22</v>
      </c>
      <c r="H1551" s="8" t="s">
        <v>23</v>
      </c>
      <c r="I1551" s="9">
        <v>121.667</v>
      </c>
      <c r="J1551" s="6">
        <v>0</v>
      </c>
      <c r="K1551" s="6">
        <v>272.55</v>
      </c>
      <c r="L1551" s="6">
        <v>3406.65</v>
      </c>
      <c r="M1551" s="6">
        <v>3679.2</v>
      </c>
      <c r="N1551" s="10" t="s">
        <v>67</v>
      </c>
      <c r="O1551" s="10" t="s">
        <v>160</v>
      </c>
      <c r="P1551" s="11" t="s">
        <v>32</v>
      </c>
      <c r="Q1551" s="11" t="s">
        <v>52</v>
      </c>
      <c r="R1551" s="1">
        <v>42370</v>
      </c>
      <c r="S1551" s="1">
        <v>42593</v>
      </c>
      <c r="T1551" s="12" t="s">
        <v>25</v>
      </c>
      <c r="U1551" s="13" t="s">
        <v>384</v>
      </c>
      <c r="V1551" s="13" t="s">
        <v>148</v>
      </c>
      <c r="W1551" t="s">
        <v>168</v>
      </c>
      <c r="X1551" s="16" t="str">
        <f t="shared" si="328"/>
        <v xml:space="preserve">Maxus (Switzerland) - CHE - Fiat Group - 2016_Fiat_124_Spider - </v>
      </c>
      <c r="Y1551" s="17" t="s">
        <v>410</v>
      </c>
      <c r="Z1551" s="16" t="str">
        <f t="shared" si="329"/>
        <v>Maxus (Switzerland)</v>
      </c>
      <c r="AA1551" s="16" t="str">
        <f t="shared" si="330"/>
        <v>Maxus (Switzerland) - CHE - Fiat Group</v>
      </c>
      <c r="AB1551" s="16" t="str">
        <f t="shared" si="331"/>
        <v>Xaxis Premium_XAXIS-XP-WB-D</v>
      </c>
      <c r="AC1551" s="16" t="str">
        <f>VLOOKUP($U1551,Sheet3!$A$1:$D$438,3,FALSE)</f>
        <v>04.07.2016</v>
      </c>
      <c r="AD1551" s="16" t="str">
        <f>VLOOKUP($U1551,Sheet3!$A$1:$D$438,4,FALSE)</f>
        <v>18.09.2016</v>
      </c>
      <c r="AE1551" s="20" t="str">
        <f t="shared" si="332"/>
        <v>Xaxis Premium_XAXIS-XP-WB-D_Juli 2016</v>
      </c>
      <c r="AF1551" s="20" t="s">
        <v>415</v>
      </c>
      <c r="AG1551" s="20" t="str">
        <f t="shared" si="333"/>
        <v>Xaxis Premium</v>
      </c>
      <c r="AH1551" s="20" t="s">
        <v>420</v>
      </c>
      <c r="AI1551" s="21">
        <f t="shared" si="334"/>
        <v>27.999786301955339</v>
      </c>
      <c r="AJ1551" s="21">
        <f t="shared" si="335"/>
        <v>3406.65</v>
      </c>
      <c r="AK1551" s="22">
        <f t="shared" si="336"/>
        <v>121667</v>
      </c>
      <c r="AL1551" s="20" t="s">
        <v>705</v>
      </c>
      <c r="AM1551" s="20">
        <f>$AJ1551*VLOOKUP($AL1551,Sheet2!$C$1:$D$66,2,FALSE)</f>
        <v>1703.325</v>
      </c>
    </row>
    <row r="1552" spans="1:39" x14ac:dyDescent="0.25">
      <c r="A1552" s="1">
        <v>42586</v>
      </c>
      <c r="B1552" s="2">
        <v>19313</v>
      </c>
      <c r="C1552" s="3">
        <v>0</v>
      </c>
      <c r="D1552" s="4">
        <v>4</v>
      </c>
      <c r="E1552" s="5" t="s">
        <v>65</v>
      </c>
      <c r="F1552" s="6">
        <v>860.98</v>
      </c>
      <c r="G1552" s="7" t="s">
        <v>22</v>
      </c>
      <c r="H1552" s="8" t="s">
        <v>23</v>
      </c>
      <c r="I1552" s="9">
        <v>116.15900000000001</v>
      </c>
      <c r="J1552" s="6">
        <v>0</v>
      </c>
      <c r="K1552" s="6">
        <v>260.2</v>
      </c>
      <c r="L1552" s="6">
        <v>3252.45</v>
      </c>
      <c r="M1552" s="6">
        <v>3512.65</v>
      </c>
      <c r="N1552" s="10" t="s">
        <v>67</v>
      </c>
      <c r="O1552" s="10" t="s">
        <v>160</v>
      </c>
      <c r="P1552" s="11" t="s">
        <v>32</v>
      </c>
      <c r="Q1552" s="11" t="s">
        <v>52</v>
      </c>
      <c r="R1552" s="1">
        <v>42370</v>
      </c>
      <c r="S1552" s="1">
        <v>42593</v>
      </c>
      <c r="T1552" s="12" t="s">
        <v>25</v>
      </c>
      <c r="U1552" s="13" t="s">
        <v>384</v>
      </c>
      <c r="V1552" s="13" t="s">
        <v>148</v>
      </c>
      <c r="W1552" t="s">
        <v>168</v>
      </c>
      <c r="X1552" s="16" t="str">
        <f t="shared" si="328"/>
        <v xml:space="preserve">Maxus (Switzerland) - CHE - Fiat Group - 2016_Fiat_124_Spider - </v>
      </c>
      <c r="Y1552" s="17" t="s">
        <v>410</v>
      </c>
      <c r="Z1552" s="16" t="str">
        <f t="shared" si="329"/>
        <v>Maxus (Switzerland)</v>
      </c>
      <c r="AA1552" s="16" t="str">
        <f t="shared" si="330"/>
        <v>Maxus (Switzerland) - CHE - Fiat Group</v>
      </c>
      <c r="AB1552" s="16" t="str">
        <f t="shared" si="331"/>
        <v>Xaxis Premium_XAXIS-XP-WB-D</v>
      </c>
      <c r="AC1552" s="16" t="str">
        <f>VLOOKUP($U1552,Sheet3!$A$1:$D$438,3,FALSE)</f>
        <v>04.07.2016</v>
      </c>
      <c r="AD1552" s="16" t="str">
        <f>VLOOKUP($U1552,Sheet3!$A$1:$D$438,4,FALSE)</f>
        <v>18.09.2016</v>
      </c>
      <c r="AE1552" s="20" t="str">
        <f t="shared" si="332"/>
        <v>Xaxis Premium_XAXIS-XP-WB-D_Juli 2016</v>
      </c>
      <c r="AF1552" s="20" t="s">
        <v>415</v>
      </c>
      <c r="AG1552" s="20" t="str">
        <f t="shared" si="333"/>
        <v>Xaxis Premium</v>
      </c>
      <c r="AH1552" s="20" t="s">
        <v>420</v>
      </c>
      <c r="AI1552" s="21">
        <f t="shared" si="334"/>
        <v>27.999982782220918</v>
      </c>
      <c r="AJ1552" s="21">
        <f t="shared" si="335"/>
        <v>3252.45</v>
      </c>
      <c r="AK1552" s="22">
        <f t="shared" si="336"/>
        <v>116159</v>
      </c>
      <c r="AL1552" s="20" t="s">
        <v>705</v>
      </c>
      <c r="AM1552" s="20">
        <f>$AJ1552*VLOOKUP($AL1552,Sheet2!$C$1:$D$66,2,FALSE)</f>
        <v>1626.2249999999999</v>
      </c>
    </row>
    <row r="1553" spans="1:39" x14ac:dyDescent="0.25">
      <c r="A1553" s="1">
        <v>42586</v>
      </c>
      <c r="B1553" s="2">
        <v>19313</v>
      </c>
      <c r="C1553" s="3">
        <v>0</v>
      </c>
      <c r="D1553" s="4">
        <v>2</v>
      </c>
      <c r="E1553" s="5" t="s">
        <v>69</v>
      </c>
      <c r="F1553" s="6">
        <v>218.86</v>
      </c>
      <c r="G1553" s="7" t="s">
        <v>22</v>
      </c>
      <c r="H1553" s="8" t="s">
        <v>23</v>
      </c>
      <c r="I1553" s="9">
        <v>36.384999999999998</v>
      </c>
      <c r="J1553" s="6">
        <v>0</v>
      </c>
      <c r="K1553" s="6">
        <v>81.5</v>
      </c>
      <c r="L1553" s="6">
        <v>1018.8</v>
      </c>
      <c r="M1553" s="6">
        <v>1100.3</v>
      </c>
      <c r="N1553" s="10" t="s">
        <v>67</v>
      </c>
      <c r="O1553" s="10" t="s">
        <v>160</v>
      </c>
      <c r="P1553" s="11" t="s">
        <v>32</v>
      </c>
      <c r="Q1553" s="11" t="s">
        <v>52</v>
      </c>
      <c r="R1553" s="1">
        <v>42370</v>
      </c>
      <c r="S1553" s="1">
        <v>42593</v>
      </c>
      <c r="T1553" s="12" t="s">
        <v>25</v>
      </c>
      <c r="U1553" s="13" t="s">
        <v>384</v>
      </c>
      <c r="V1553" s="13" t="s">
        <v>148</v>
      </c>
      <c r="W1553" t="s">
        <v>168</v>
      </c>
      <c r="X1553" s="16" t="str">
        <f t="shared" si="328"/>
        <v xml:space="preserve">Maxus (Switzerland) - CHE - Fiat Group - 2016_Fiat_124_Spider - </v>
      </c>
      <c r="Y1553" s="17" t="s">
        <v>410</v>
      </c>
      <c r="Z1553" s="16" t="str">
        <f t="shared" si="329"/>
        <v>Maxus (Switzerland)</v>
      </c>
      <c r="AA1553" s="16" t="str">
        <f t="shared" si="330"/>
        <v>Maxus (Switzerland) - CHE - Fiat Group</v>
      </c>
      <c r="AB1553" s="16" t="str">
        <f t="shared" si="331"/>
        <v>Xaxis Premium_XAXIS-XP-WB-F</v>
      </c>
      <c r="AC1553" s="16" t="str">
        <f>VLOOKUP($U1553,Sheet3!$A$1:$D$438,3,FALSE)</f>
        <v>04.07.2016</v>
      </c>
      <c r="AD1553" s="16" t="str">
        <f>VLOOKUP($U1553,Sheet3!$A$1:$D$438,4,FALSE)</f>
        <v>18.09.2016</v>
      </c>
      <c r="AE1553" s="20" t="str">
        <f t="shared" si="332"/>
        <v>Xaxis Premium_XAXIS-XP-WB-F_Juli 2016</v>
      </c>
      <c r="AF1553" s="20" t="s">
        <v>415</v>
      </c>
      <c r="AG1553" s="20" t="str">
        <f t="shared" si="333"/>
        <v>Xaxis Premium</v>
      </c>
      <c r="AH1553" s="20" t="s">
        <v>420</v>
      </c>
      <c r="AI1553" s="21">
        <f t="shared" si="334"/>
        <v>28.000549677064722</v>
      </c>
      <c r="AJ1553" s="21">
        <f t="shared" si="335"/>
        <v>1018.8</v>
      </c>
      <c r="AK1553" s="22">
        <f t="shared" si="336"/>
        <v>36385</v>
      </c>
      <c r="AL1553" s="20" t="s">
        <v>705</v>
      </c>
      <c r="AM1553" s="20">
        <f>$AJ1553*VLOOKUP($AL1553,Sheet2!$C$1:$D$66,2,FALSE)</f>
        <v>509.4</v>
      </c>
    </row>
    <row r="1554" spans="1:39" x14ac:dyDescent="0.25">
      <c r="A1554" s="1">
        <v>42586</v>
      </c>
      <c r="B1554" s="2">
        <v>19313</v>
      </c>
      <c r="C1554" s="3">
        <v>0</v>
      </c>
      <c r="D1554" s="4">
        <v>5</v>
      </c>
      <c r="E1554" s="5" t="s">
        <v>69</v>
      </c>
      <c r="F1554" s="6">
        <v>194.03</v>
      </c>
      <c r="G1554" s="7" t="s">
        <v>22</v>
      </c>
      <c r="H1554" s="8" t="s">
        <v>23</v>
      </c>
      <c r="I1554" s="9">
        <v>32.256999999999998</v>
      </c>
      <c r="J1554" s="6">
        <v>0</v>
      </c>
      <c r="K1554" s="6">
        <v>72.25</v>
      </c>
      <c r="L1554" s="6">
        <v>903.2</v>
      </c>
      <c r="M1554" s="6">
        <v>975.45</v>
      </c>
      <c r="N1554" s="10" t="s">
        <v>67</v>
      </c>
      <c r="O1554" s="10" t="s">
        <v>160</v>
      </c>
      <c r="P1554" s="11" t="s">
        <v>32</v>
      </c>
      <c r="Q1554" s="11" t="s">
        <v>52</v>
      </c>
      <c r="R1554" s="1">
        <v>42370</v>
      </c>
      <c r="S1554" s="1">
        <v>42593</v>
      </c>
      <c r="T1554" s="12" t="s">
        <v>25</v>
      </c>
      <c r="U1554" s="13" t="s">
        <v>384</v>
      </c>
      <c r="V1554" s="13" t="s">
        <v>148</v>
      </c>
      <c r="W1554" t="s">
        <v>168</v>
      </c>
      <c r="X1554" s="16" t="str">
        <f t="shared" si="328"/>
        <v xml:space="preserve">Maxus (Switzerland) - CHE - Fiat Group - 2016_Fiat_124_Spider - </v>
      </c>
      <c r="Y1554" s="17" t="s">
        <v>410</v>
      </c>
      <c r="Z1554" s="16" t="str">
        <f t="shared" si="329"/>
        <v>Maxus (Switzerland)</v>
      </c>
      <c r="AA1554" s="16" t="str">
        <f t="shared" si="330"/>
        <v>Maxus (Switzerland) - CHE - Fiat Group</v>
      </c>
      <c r="AB1554" s="16" t="str">
        <f t="shared" si="331"/>
        <v>Xaxis Premium_XAXIS-XP-WB-F</v>
      </c>
      <c r="AC1554" s="16" t="str">
        <f>VLOOKUP($U1554,Sheet3!$A$1:$D$438,3,FALSE)</f>
        <v>04.07.2016</v>
      </c>
      <c r="AD1554" s="16" t="str">
        <f>VLOOKUP($U1554,Sheet3!$A$1:$D$438,4,FALSE)</f>
        <v>18.09.2016</v>
      </c>
      <c r="AE1554" s="20" t="str">
        <f t="shared" si="332"/>
        <v>Xaxis Premium_XAXIS-XP-WB-F_Juli 2016</v>
      </c>
      <c r="AF1554" s="20" t="s">
        <v>415</v>
      </c>
      <c r="AG1554" s="20" t="str">
        <f t="shared" si="333"/>
        <v>Xaxis Premium</v>
      </c>
      <c r="AH1554" s="20" t="s">
        <v>420</v>
      </c>
      <c r="AI1554" s="21">
        <f t="shared" si="334"/>
        <v>28.00012400409214</v>
      </c>
      <c r="AJ1554" s="21">
        <f t="shared" si="335"/>
        <v>903.2</v>
      </c>
      <c r="AK1554" s="22">
        <f t="shared" si="336"/>
        <v>32256.999999999996</v>
      </c>
      <c r="AL1554" s="20" t="s">
        <v>705</v>
      </c>
      <c r="AM1554" s="20">
        <f>$AJ1554*VLOOKUP($AL1554,Sheet2!$C$1:$D$66,2,FALSE)</f>
        <v>451.6</v>
      </c>
    </row>
    <row r="1555" spans="1:39" x14ac:dyDescent="0.25">
      <c r="A1555" s="1">
        <v>42586</v>
      </c>
      <c r="B1555" s="2">
        <v>19313</v>
      </c>
      <c r="C1555" s="3">
        <v>0</v>
      </c>
      <c r="D1555" s="4">
        <v>3</v>
      </c>
      <c r="E1555" s="5" t="s">
        <v>70</v>
      </c>
      <c r="F1555" s="6">
        <v>55.42</v>
      </c>
      <c r="G1555" s="7" t="s">
        <v>22</v>
      </c>
      <c r="H1555" s="8" t="s">
        <v>23</v>
      </c>
      <c r="I1555" s="9">
        <v>9.7810000000000006</v>
      </c>
      <c r="J1555" s="6">
        <v>0</v>
      </c>
      <c r="K1555" s="6">
        <v>21.9</v>
      </c>
      <c r="L1555" s="6">
        <v>273.89999999999998</v>
      </c>
      <c r="M1555" s="6">
        <v>295.8</v>
      </c>
      <c r="N1555" s="10" t="s">
        <v>67</v>
      </c>
      <c r="O1555" s="10" t="s">
        <v>160</v>
      </c>
      <c r="P1555" s="11" t="s">
        <v>32</v>
      </c>
      <c r="Q1555" s="11" t="s">
        <v>52</v>
      </c>
      <c r="R1555" s="1">
        <v>42370</v>
      </c>
      <c r="S1555" s="1">
        <v>42593</v>
      </c>
      <c r="T1555" s="12" t="s">
        <v>25</v>
      </c>
      <c r="U1555" s="13" t="s">
        <v>384</v>
      </c>
      <c r="V1555" s="13" t="s">
        <v>148</v>
      </c>
      <c r="W1555" t="s">
        <v>168</v>
      </c>
      <c r="X1555" s="16" t="str">
        <f t="shared" si="328"/>
        <v xml:space="preserve">Maxus (Switzerland) - CHE - Fiat Group - 2016_Fiat_124_Spider - </v>
      </c>
      <c r="Y1555" s="17" t="s">
        <v>410</v>
      </c>
      <c r="Z1555" s="16" t="str">
        <f t="shared" si="329"/>
        <v>Maxus (Switzerland)</v>
      </c>
      <c r="AA1555" s="16" t="str">
        <f t="shared" si="330"/>
        <v>Maxus (Switzerland) - CHE - Fiat Group</v>
      </c>
      <c r="AB1555" s="16" t="str">
        <f t="shared" si="331"/>
        <v>Xaxis Premium_XAXIS-XP-WB-I</v>
      </c>
      <c r="AC1555" s="16" t="str">
        <f>VLOOKUP($U1555,Sheet3!$A$1:$D$438,3,FALSE)</f>
        <v>04.07.2016</v>
      </c>
      <c r="AD1555" s="16" t="str">
        <f>VLOOKUP($U1555,Sheet3!$A$1:$D$438,4,FALSE)</f>
        <v>18.09.2016</v>
      </c>
      <c r="AE1555" s="20" t="str">
        <f t="shared" si="332"/>
        <v>Xaxis Premium_XAXIS-XP-WB-I_Juli 2016</v>
      </c>
      <c r="AF1555" s="20" t="s">
        <v>415</v>
      </c>
      <c r="AG1555" s="20" t="str">
        <f t="shared" si="333"/>
        <v>Xaxis Premium</v>
      </c>
      <c r="AH1555" s="20" t="s">
        <v>420</v>
      </c>
      <c r="AI1555" s="21">
        <f t="shared" si="334"/>
        <v>28.003271649115629</v>
      </c>
      <c r="AJ1555" s="21">
        <f t="shared" si="335"/>
        <v>273.89999999999998</v>
      </c>
      <c r="AK1555" s="22">
        <f t="shared" si="336"/>
        <v>9781</v>
      </c>
      <c r="AL1555" s="20" t="s">
        <v>705</v>
      </c>
      <c r="AM1555" s="20">
        <f>$AJ1555*VLOOKUP($AL1555,Sheet2!$C$1:$D$66,2,FALSE)</f>
        <v>136.94999999999999</v>
      </c>
    </row>
    <row r="1556" spans="1:39" x14ac:dyDescent="0.25">
      <c r="A1556" s="1">
        <v>42586</v>
      </c>
      <c r="B1556" s="2">
        <v>19313</v>
      </c>
      <c r="C1556" s="3">
        <v>0</v>
      </c>
      <c r="D1556" s="4">
        <v>6</v>
      </c>
      <c r="E1556" s="5" t="s">
        <v>70</v>
      </c>
      <c r="F1556" s="6">
        <v>53.62</v>
      </c>
      <c r="G1556" s="7" t="s">
        <v>22</v>
      </c>
      <c r="H1556" s="8" t="s">
        <v>23</v>
      </c>
      <c r="I1556" s="9">
        <v>9.4629999999999992</v>
      </c>
      <c r="J1556" s="6">
        <v>0</v>
      </c>
      <c r="K1556" s="6">
        <v>21.2</v>
      </c>
      <c r="L1556" s="6">
        <v>264.95</v>
      </c>
      <c r="M1556" s="6">
        <v>286.14999999999998</v>
      </c>
      <c r="N1556" s="10" t="s">
        <v>67</v>
      </c>
      <c r="O1556" s="10" t="s">
        <v>160</v>
      </c>
      <c r="P1556" s="11" t="s">
        <v>32</v>
      </c>
      <c r="Q1556" s="11" t="s">
        <v>52</v>
      </c>
      <c r="R1556" s="1">
        <v>42370</v>
      </c>
      <c r="S1556" s="1">
        <v>42593</v>
      </c>
      <c r="T1556" s="12" t="s">
        <v>25</v>
      </c>
      <c r="U1556" s="13" t="s">
        <v>384</v>
      </c>
      <c r="V1556" s="13" t="s">
        <v>148</v>
      </c>
      <c r="W1556" t="s">
        <v>168</v>
      </c>
      <c r="X1556" s="16" t="str">
        <f t="shared" si="328"/>
        <v xml:space="preserve">Maxus (Switzerland) - CHE - Fiat Group - 2016_Fiat_124_Spider - </v>
      </c>
      <c r="Y1556" s="17" t="s">
        <v>410</v>
      </c>
      <c r="Z1556" s="16" t="str">
        <f t="shared" si="329"/>
        <v>Maxus (Switzerland)</v>
      </c>
      <c r="AA1556" s="16" t="str">
        <f t="shared" si="330"/>
        <v>Maxus (Switzerland) - CHE - Fiat Group</v>
      </c>
      <c r="AB1556" s="16" t="str">
        <f t="shared" si="331"/>
        <v>Xaxis Premium_XAXIS-XP-WB-I</v>
      </c>
      <c r="AC1556" s="16" t="str">
        <f>VLOOKUP($U1556,Sheet3!$A$1:$D$438,3,FALSE)</f>
        <v>04.07.2016</v>
      </c>
      <c r="AD1556" s="16" t="str">
        <f>VLOOKUP($U1556,Sheet3!$A$1:$D$438,4,FALSE)</f>
        <v>18.09.2016</v>
      </c>
      <c r="AE1556" s="20" t="str">
        <f t="shared" si="332"/>
        <v>Xaxis Premium_XAXIS-XP-WB-I_Juli 2016</v>
      </c>
      <c r="AF1556" s="20" t="s">
        <v>415</v>
      </c>
      <c r="AG1556" s="20" t="str">
        <f t="shared" si="333"/>
        <v>Xaxis Premium</v>
      </c>
      <c r="AH1556" s="20" t="s">
        <v>420</v>
      </c>
      <c r="AI1556" s="21">
        <f t="shared" si="334"/>
        <v>27.998520553735602</v>
      </c>
      <c r="AJ1556" s="21">
        <f t="shared" si="335"/>
        <v>264.95</v>
      </c>
      <c r="AK1556" s="22">
        <f t="shared" si="336"/>
        <v>9463</v>
      </c>
      <c r="AL1556" s="20" t="s">
        <v>705</v>
      </c>
      <c r="AM1556" s="20">
        <f>$AJ1556*VLOOKUP($AL1556,Sheet2!$C$1:$D$66,2,FALSE)</f>
        <v>132.47499999999999</v>
      </c>
    </row>
    <row r="1557" spans="1:39" x14ac:dyDescent="0.25">
      <c r="A1557" s="1">
        <v>42586</v>
      </c>
      <c r="B1557" s="2">
        <v>19314</v>
      </c>
      <c r="C1557" s="3">
        <v>0</v>
      </c>
      <c r="D1557" s="4">
        <v>1</v>
      </c>
      <c r="E1557" s="5" t="s">
        <v>83</v>
      </c>
      <c r="F1557" s="6">
        <v>0</v>
      </c>
      <c r="G1557" s="7" t="s">
        <v>22</v>
      </c>
      <c r="H1557" s="8" t="s">
        <v>23</v>
      </c>
      <c r="I1557" s="9">
        <v>1</v>
      </c>
      <c r="J1557" s="6">
        <v>0</v>
      </c>
      <c r="K1557" s="6">
        <v>1240</v>
      </c>
      <c r="L1557" s="6">
        <v>15500</v>
      </c>
      <c r="M1557" s="6">
        <v>16740</v>
      </c>
      <c r="N1557" s="10" t="s">
        <v>48</v>
      </c>
      <c r="O1557" s="10" t="s">
        <v>160</v>
      </c>
      <c r="P1557" s="11" t="s">
        <v>32</v>
      </c>
      <c r="Q1557" s="11" t="s">
        <v>84</v>
      </c>
      <c r="R1557" s="1">
        <v>42370</v>
      </c>
      <c r="S1557" s="1">
        <v>42593</v>
      </c>
      <c r="T1557" s="12" t="s">
        <v>25</v>
      </c>
      <c r="U1557" s="13" t="s">
        <v>143</v>
      </c>
      <c r="V1557" s="13" t="s">
        <v>148</v>
      </c>
      <c r="W1557" t="s">
        <v>172</v>
      </c>
      <c r="X1557" s="16" t="str">
        <f t="shared" si="328"/>
        <v xml:space="preserve">Maxus (Switzerland) - CHE - Huawei - 2016_Mastheads - </v>
      </c>
      <c r="Y1557" s="17" t="s">
        <v>410</v>
      </c>
      <c r="Z1557" s="16" t="str">
        <f t="shared" si="329"/>
        <v>Maxus (Switzerland)</v>
      </c>
      <c r="AA1557" s="16" t="str">
        <f t="shared" si="330"/>
        <v>Maxus (Switzerland) - CHE - Huawei</v>
      </c>
      <c r="AB1557" s="16" t="str">
        <f t="shared" si="331"/>
        <v>Xaxis Masthead_XAXIS-MH-RICH MEDIA</v>
      </c>
      <c r="AC1557" s="16" t="str">
        <f>VLOOKUP($U1557,Sheet3!$A$1:$D$438,3,FALSE)</f>
        <v>09.06.2016</v>
      </c>
      <c r="AD1557" s="16" t="str">
        <f>VLOOKUP($U1557,Sheet3!$A$1:$D$438,4,FALSE)</f>
        <v>29.06.2016</v>
      </c>
      <c r="AE1557" s="20" t="str">
        <f t="shared" si="332"/>
        <v>Xaxis Masthead_XAXIS-MH-RICH MEDIA_Juli 2016</v>
      </c>
      <c r="AF1557" s="20" t="s">
        <v>415</v>
      </c>
      <c r="AG1557" s="20" t="str">
        <f t="shared" si="333"/>
        <v>Xaxis Masthead</v>
      </c>
      <c r="AH1557" s="20" t="s">
        <v>426</v>
      </c>
      <c r="AI1557" s="21">
        <f>(AJ1557/AK1557)</f>
        <v>15500</v>
      </c>
      <c r="AJ1557" s="21">
        <f t="shared" ref="AJ1557:AJ1558" si="337">L1557</f>
        <v>15500</v>
      </c>
      <c r="AK1557" s="22">
        <v>1</v>
      </c>
      <c r="AL1557" s="20" t="s">
        <v>709</v>
      </c>
      <c r="AM1557" s="20">
        <f>$AJ1557*VLOOKUP($AL1557,Sheet2!$C$1:$D$66,2,FALSE)</f>
        <v>13640</v>
      </c>
    </row>
    <row r="1558" spans="1:39" x14ac:dyDescent="0.25">
      <c r="A1558" s="1">
        <v>42586</v>
      </c>
      <c r="B1558" s="2">
        <v>19315</v>
      </c>
      <c r="C1558" s="3">
        <v>0</v>
      </c>
      <c r="D1558" s="4">
        <v>4</v>
      </c>
      <c r="E1558" s="5" t="s">
        <v>65</v>
      </c>
      <c r="F1558" s="6">
        <v>1128.51</v>
      </c>
      <c r="G1558" s="7" t="s">
        <v>22</v>
      </c>
      <c r="H1558" s="8" t="s">
        <v>23</v>
      </c>
      <c r="I1558" s="9">
        <v>152.25299999999999</v>
      </c>
      <c r="J1558" s="6">
        <v>0</v>
      </c>
      <c r="K1558" s="6">
        <v>292.35000000000002</v>
      </c>
      <c r="L1558" s="6">
        <v>3654.05</v>
      </c>
      <c r="M1558" s="6">
        <v>3946.4</v>
      </c>
      <c r="N1558" s="10" t="s">
        <v>48</v>
      </c>
      <c r="O1558" s="10" t="s">
        <v>160</v>
      </c>
      <c r="P1558" s="11" t="s">
        <v>32</v>
      </c>
      <c r="Q1558" s="11" t="s">
        <v>52</v>
      </c>
      <c r="R1558" s="1">
        <v>42370</v>
      </c>
      <c r="S1558" s="1">
        <v>42593</v>
      </c>
      <c r="T1558" s="12" t="s">
        <v>25</v>
      </c>
      <c r="U1558" s="13" t="s">
        <v>395</v>
      </c>
      <c r="V1558" s="13" t="s">
        <v>148</v>
      </c>
      <c r="W1558" t="s">
        <v>172</v>
      </c>
      <c r="X1558" s="16" t="str">
        <f t="shared" si="328"/>
        <v xml:space="preserve">Maxus (Switzerland) - CHE - Huawei - 2016_Eva_&amp;_Vienna - </v>
      </c>
      <c r="Y1558" s="17" t="s">
        <v>410</v>
      </c>
      <c r="Z1558" s="16" t="str">
        <f t="shared" si="329"/>
        <v>Maxus (Switzerland)</v>
      </c>
      <c r="AA1558" s="16" t="str">
        <f t="shared" si="330"/>
        <v>Maxus (Switzerland) - CHE - Huawei</v>
      </c>
      <c r="AB1558" s="16" t="str">
        <f t="shared" si="331"/>
        <v>Xaxis Premium_XAXIS-XP-WB-D</v>
      </c>
      <c r="AC1558" s="16" t="str">
        <f>VLOOKUP($U1558,Sheet3!$A$1:$D$438,3,FALSE)</f>
        <v>25.04.2016</v>
      </c>
      <c r="AD1558" s="16" t="str">
        <f>VLOOKUP($U1558,Sheet3!$A$1:$D$438,4,FALSE)</f>
        <v>31.07.2016</v>
      </c>
      <c r="AE1558" s="20" t="str">
        <f t="shared" si="332"/>
        <v>Xaxis Premium_XAXIS-XP-WB-D_Juli 2016</v>
      </c>
      <c r="AF1558" s="20" t="s">
        <v>415</v>
      </c>
      <c r="AG1558" s="20" t="str">
        <f t="shared" si="333"/>
        <v>Xaxis Premium</v>
      </c>
      <c r="AH1558" s="20" t="s">
        <v>420</v>
      </c>
      <c r="AI1558" s="21">
        <f t="shared" ref="AI1558" si="338">(AJ1558/AK1558)*1000</f>
        <v>23.999855503668236</v>
      </c>
      <c r="AJ1558" s="21">
        <f t="shared" si="337"/>
        <v>3654.05</v>
      </c>
      <c r="AK1558" s="22">
        <f t="shared" ref="AK1558" si="339">I1558*1000</f>
        <v>152253</v>
      </c>
      <c r="AL1558" s="20" t="s">
        <v>705</v>
      </c>
      <c r="AM1558" s="20">
        <f>$AJ1558*VLOOKUP($AL1558,Sheet2!$C$1:$D$66,2,FALSE)</f>
        <v>1827.0250000000001</v>
      </c>
    </row>
    <row r="1559" spans="1:39" x14ac:dyDescent="0.25">
      <c r="A1559" s="1">
        <v>42586</v>
      </c>
      <c r="B1559" s="2">
        <v>19315</v>
      </c>
      <c r="C1559" s="3">
        <v>0</v>
      </c>
      <c r="D1559" s="4">
        <v>5</v>
      </c>
      <c r="E1559" s="5" t="s">
        <v>69</v>
      </c>
      <c r="F1559" s="6">
        <v>225.05</v>
      </c>
      <c r="G1559" s="7" t="s">
        <v>22</v>
      </c>
      <c r="H1559" s="8" t="s">
        <v>23</v>
      </c>
      <c r="I1559" s="9">
        <v>37.414999999999999</v>
      </c>
      <c r="J1559" s="6">
        <v>0</v>
      </c>
      <c r="K1559" s="6">
        <v>71.849999999999994</v>
      </c>
      <c r="L1559" s="6">
        <v>897.95</v>
      </c>
      <c r="M1559" s="6">
        <v>969.8</v>
      </c>
      <c r="N1559" s="10" t="s">
        <v>48</v>
      </c>
      <c r="O1559" s="10" t="s">
        <v>160</v>
      </c>
      <c r="P1559" s="11" t="s">
        <v>32</v>
      </c>
      <c r="Q1559" s="11" t="s">
        <v>52</v>
      </c>
      <c r="R1559" s="1">
        <v>42370</v>
      </c>
      <c r="S1559" s="1">
        <v>42593</v>
      </c>
      <c r="T1559" s="12" t="s">
        <v>25</v>
      </c>
      <c r="U1559" s="13" t="s">
        <v>395</v>
      </c>
      <c r="V1559" s="13" t="s">
        <v>148</v>
      </c>
      <c r="W1559" t="s">
        <v>172</v>
      </c>
      <c r="X1559" s="16" t="str">
        <f t="shared" si="328"/>
        <v xml:space="preserve">Maxus (Switzerland) - CHE - Huawei - 2016_Eva_&amp;_Vienna - </v>
      </c>
      <c r="Y1559" s="17" t="s">
        <v>410</v>
      </c>
      <c r="Z1559" s="16" t="str">
        <f t="shared" si="329"/>
        <v>Maxus (Switzerland)</v>
      </c>
      <c r="AA1559" s="16" t="str">
        <f t="shared" si="330"/>
        <v>Maxus (Switzerland) - CHE - Huawei</v>
      </c>
      <c r="AB1559" s="16" t="str">
        <f t="shared" si="331"/>
        <v>Xaxis Premium_XAXIS-XP-WB-F</v>
      </c>
      <c r="AC1559" s="16" t="str">
        <f>VLOOKUP($U1559,Sheet3!$A$1:$D$438,3,FALSE)</f>
        <v>25.04.2016</v>
      </c>
      <c r="AD1559" s="16" t="str">
        <f>VLOOKUP($U1559,Sheet3!$A$1:$D$438,4,FALSE)</f>
        <v>31.07.2016</v>
      </c>
      <c r="AE1559" s="20" t="str">
        <f t="shared" si="332"/>
        <v>Xaxis Premium_XAXIS-XP-WB-F_Juli 2016</v>
      </c>
      <c r="AF1559" s="20" t="s">
        <v>415</v>
      </c>
      <c r="AG1559" s="20" t="str">
        <f t="shared" si="333"/>
        <v>Xaxis Premium</v>
      </c>
      <c r="AH1559" s="20" t="s">
        <v>420</v>
      </c>
      <c r="AI1559" s="21">
        <f t="shared" ref="AI1559:AI1572" si="340">(AJ1559/AK1559)*1000</f>
        <v>23.999732727515703</v>
      </c>
      <c r="AJ1559" s="21">
        <f t="shared" ref="AJ1559:AJ1572" si="341">L1559</f>
        <v>897.95</v>
      </c>
      <c r="AK1559" s="22">
        <f t="shared" ref="AK1559:AK1572" si="342">I1559*1000</f>
        <v>37415</v>
      </c>
      <c r="AL1559" s="20" t="s">
        <v>705</v>
      </c>
      <c r="AM1559" s="20">
        <f>$AJ1559*VLOOKUP($AL1559,Sheet2!$C$1:$D$66,2,FALSE)</f>
        <v>448.97500000000002</v>
      </c>
    </row>
    <row r="1560" spans="1:39" x14ac:dyDescent="0.25">
      <c r="A1560" s="1">
        <v>42586</v>
      </c>
      <c r="B1560" s="2">
        <v>19315</v>
      </c>
      <c r="C1560" s="3">
        <v>0</v>
      </c>
      <c r="D1560" s="4">
        <v>6</v>
      </c>
      <c r="E1560" s="5" t="s">
        <v>70</v>
      </c>
      <c r="F1560" s="6">
        <v>105.54</v>
      </c>
      <c r="G1560" s="7" t="s">
        <v>22</v>
      </c>
      <c r="H1560" s="8" t="s">
        <v>23</v>
      </c>
      <c r="I1560" s="9">
        <v>18.626999999999999</v>
      </c>
      <c r="J1560" s="6">
        <v>0</v>
      </c>
      <c r="K1560" s="6">
        <v>35.75</v>
      </c>
      <c r="L1560" s="6">
        <v>447.05</v>
      </c>
      <c r="M1560" s="6">
        <v>482.8</v>
      </c>
      <c r="N1560" s="10" t="s">
        <v>48</v>
      </c>
      <c r="O1560" s="10" t="s">
        <v>160</v>
      </c>
      <c r="P1560" s="11" t="s">
        <v>32</v>
      </c>
      <c r="Q1560" s="11" t="s">
        <v>52</v>
      </c>
      <c r="R1560" s="1">
        <v>42370</v>
      </c>
      <c r="S1560" s="1">
        <v>42593</v>
      </c>
      <c r="T1560" s="12" t="s">
        <v>25</v>
      </c>
      <c r="U1560" s="13" t="s">
        <v>395</v>
      </c>
      <c r="V1560" s="13" t="s">
        <v>148</v>
      </c>
      <c r="W1560" t="s">
        <v>172</v>
      </c>
      <c r="X1560" s="16" t="str">
        <f t="shared" si="328"/>
        <v xml:space="preserve">Maxus (Switzerland) - CHE - Huawei - 2016_Eva_&amp;_Vienna - </v>
      </c>
      <c r="Y1560" s="17" t="s">
        <v>410</v>
      </c>
      <c r="Z1560" s="16" t="str">
        <f t="shared" si="329"/>
        <v>Maxus (Switzerland)</v>
      </c>
      <c r="AA1560" s="16" t="str">
        <f t="shared" si="330"/>
        <v>Maxus (Switzerland) - CHE - Huawei</v>
      </c>
      <c r="AB1560" s="16" t="str">
        <f t="shared" si="331"/>
        <v>Xaxis Premium_XAXIS-XP-WB-I</v>
      </c>
      <c r="AC1560" s="16" t="str">
        <f>VLOOKUP($U1560,Sheet3!$A$1:$D$438,3,FALSE)</f>
        <v>25.04.2016</v>
      </c>
      <c r="AD1560" s="16" t="str">
        <f>VLOOKUP($U1560,Sheet3!$A$1:$D$438,4,FALSE)</f>
        <v>31.07.2016</v>
      </c>
      <c r="AE1560" s="20" t="str">
        <f t="shared" si="332"/>
        <v>Xaxis Premium_XAXIS-XP-WB-I_Juli 2016</v>
      </c>
      <c r="AF1560" s="20" t="s">
        <v>415</v>
      </c>
      <c r="AG1560" s="20" t="str">
        <f t="shared" si="333"/>
        <v>Xaxis Premium</v>
      </c>
      <c r="AH1560" s="20" t="s">
        <v>420</v>
      </c>
      <c r="AI1560" s="21">
        <f t="shared" si="340"/>
        <v>24.000107371020562</v>
      </c>
      <c r="AJ1560" s="21">
        <f t="shared" si="341"/>
        <v>447.05</v>
      </c>
      <c r="AK1560" s="22">
        <f t="shared" si="342"/>
        <v>18627</v>
      </c>
      <c r="AL1560" s="20" t="s">
        <v>705</v>
      </c>
      <c r="AM1560" s="20">
        <f>$AJ1560*VLOOKUP($AL1560,Sheet2!$C$1:$D$66,2,FALSE)</f>
        <v>223.52500000000001</v>
      </c>
    </row>
    <row r="1561" spans="1:39" x14ac:dyDescent="0.25">
      <c r="A1561" s="1">
        <v>42586</v>
      </c>
      <c r="B1561" s="2">
        <v>19315</v>
      </c>
      <c r="C1561" s="3">
        <v>0</v>
      </c>
      <c r="D1561" s="4">
        <v>7</v>
      </c>
      <c r="E1561" s="5" t="s">
        <v>35</v>
      </c>
      <c r="F1561" s="6">
        <v>1013.93</v>
      </c>
      <c r="G1561" s="7" t="s">
        <v>22</v>
      </c>
      <c r="H1561" s="8" t="s">
        <v>23</v>
      </c>
      <c r="I1561" s="9">
        <v>80.296999999999997</v>
      </c>
      <c r="J1561" s="6">
        <v>0</v>
      </c>
      <c r="K1561" s="6">
        <v>224.85</v>
      </c>
      <c r="L1561" s="6">
        <v>2810.4</v>
      </c>
      <c r="M1561" s="6">
        <v>3035.25</v>
      </c>
      <c r="N1561" s="10" t="s">
        <v>48</v>
      </c>
      <c r="O1561" s="10" t="s">
        <v>160</v>
      </c>
      <c r="P1561" s="11" t="s">
        <v>32</v>
      </c>
      <c r="Q1561" s="11" t="s">
        <v>37</v>
      </c>
      <c r="R1561" s="1">
        <v>42370</v>
      </c>
      <c r="S1561" s="1">
        <v>42593</v>
      </c>
      <c r="T1561" s="12" t="s">
        <v>25</v>
      </c>
      <c r="U1561" s="13" t="s">
        <v>395</v>
      </c>
      <c r="V1561" s="13" t="s">
        <v>148</v>
      </c>
      <c r="W1561" t="s">
        <v>172</v>
      </c>
      <c r="X1561" s="16" t="str">
        <f t="shared" si="328"/>
        <v xml:space="preserve">Maxus (Switzerland) - CHE - Huawei - 2016_Eva_&amp;_Vienna - </v>
      </c>
      <c r="Y1561" s="17" t="s">
        <v>410</v>
      </c>
      <c r="Z1561" s="16" t="str">
        <f t="shared" si="329"/>
        <v>Maxus (Switzerland)</v>
      </c>
      <c r="AA1561" s="16" t="str">
        <f t="shared" si="330"/>
        <v>Maxus (Switzerland) - CHE - Huawei</v>
      </c>
      <c r="AB1561" s="16" t="str">
        <f t="shared" si="331"/>
        <v>Xaxis Mobile_XAXIS-XM-INST-D</v>
      </c>
      <c r="AC1561" s="16" t="str">
        <f>VLOOKUP($U1561,Sheet3!$A$1:$D$438,3,FALSE)</f>
        <v>25.04.2016</v>
      </c>
      <c r="AD1561" s="16" t="str">
        <f>VLOOKUP($U1561,Sheet3!$A$1:$D$438,4,FALSE)</f>
        <v>31.07.2016</v>
      </c>
      <c r="AE1561" s="20" t="str">
        <f t="shared" si="332"/>
        <v>Xaxis Mobile_XAXIS-XM-INST-D_Juli 2016</v>
      </c>
      <c r="AF1561" s="20" t="s">
        <v>416</v>
      </c>
      <c r="AG1561" s="20" t="str">
        <f t="shared" si="333"/>
        <v>Xaxis Mobile</v>
      </c>
      <c r="AH1561" s="20" t="s">
        <v>420</v>
      </c>
      <c r="AI1561" s="21">
        <f t="shared" si="340"/>
        <v>35.00006226882698</v>
      </c>
      <c r="AJ1561" s="21">
        <f t="shared" si="341"/>
        <v>2810.4</v>
      </c>
      <c r="AK1561" s="22">
        <f t="shared" si="342"/>
        <v>80297</v>
      </c>
      <c r="AL1561" s="20" t="s">
        <v>707</v>
      </c>
      <c r="AM1561" s="20">
        <f>$AJ1561*VLOOKUP($AL1561,Sheet2!$C$1:$D$66,2,FALSE)</f>
        <v>1236.576</v>
      </c>
    </row>
    <row r="1562" spans="1:39" x14ac:dyDescent="0.25">
      <c r="A1562" s="1">
        <v>42586</v>
      </c>
      <c r="B1562" s="2">
        <v>19315</v>
      </c>
      <c r="C1562" s="3">
        <v>0</v>
      </c>
      <c r="D1562" s="4">
        <v>8</v>
      </c>
      <c r="E1562" s="5" t="s">
        <v>39</v>
      </c>
      <c r="F1562" s="6">
        <v>348.18</v>
      </c>
      <c r="G1562" s="7" t="s">
        <v>22</v>
      </c>
      <c r="H1562" s="8" t="s">
        <v>23</v>
      </c>
      <c r="I1562" s="9">
        <v>27.306999999999999</v>
      </c>
      <c r="J1562" s="6">
        <v>0</v>
      </c>
      <c r="K1562" s="6">
        <v>76.45</v>
      </c>
      <c r="L1562" s="6">
        <v>955.75</v>
      </c>
      <c r="M1562" s="6">
        <v>1032.2</v>
      </c>
      <c r="N1562" s="10" t="s">
        <v>48</v>
      </c>
      <c r="O1562" s="10" t="s">
        <v>160</v>
      </c>
      <c r="P1562" s="11" t="s">
        <v>32</v>
      </c>
      <c r="Q1562" s="11" t="s">
        <v>37</v>
      </c>
      <c r="R1562" s="1">
        <v>42370</v>
      </c>
      <c r="S1562" s="1">
        <v>42593</v>
      </c>
      <c r="T1562" s="12" t="s">
        <v>25</v>
      </c>
      <c r="U1562" s="13" t="s">
        <v>395</v>
      </c>
      <c r="V1562" s="13" t="s">
        <v>148</v>
      </c>
      <c r="W1562" t="s">
        <v>172</v>
      </c>
      <c r="X1562" s="16" t="str">
        <f t="shared" si="328"/>
        <v xml:space="preserve">Maxus (Switzerland) - CHE - Huawei - 2016_Eva_&amp;_Vienna - </v>
      </c>
      <c r="Y1562" s="17" t="s">
        <v>410</v>
      </c>
      <c r="Z1562" s="16" t="str">
        <f t="shared" si="329"/>
        <v>Maxus (Switzerland)</v>
      </c>
      <c r="AA1562" s="16" t="str">
        <f t="shared" si="330"/>
        <v>Maxus (Switzerland) - CHE - Huawei</v>
      </c>
      <c r="AB1562" s="16" t="str">
        <f t="shared" si="331"/>
        <v>Xaxis Mobile_XAXIS-XM-INST-F</v>
      </c>
      <c r="AC1562" s="16" t="str">
        <f>VLOOKUP($U1562,Sheet3!$A$1:$D$438,3,FALSE)</f>
        <v>25.04.2016</v>
      </c>
      <c r="AD1562" s="16" t="str">
        <f>VLOOKUP($U1562,Sheet3!$A$1:$D$438,4,FALSE)</f>
        <v>31.07.2016</v>
      </c>
      <c r="AE1562" s="20" t="str">
        <f t="shared" si="332"/>
        <v>Xaxis Mobile_XAXIS-XM-INST-F_Juli 2016</v>
      </c>
      <c r="AF1562" s="20" t="s">
        <v>416</v>
      </c>
      <c r="AG1562" s="20" t="str">
        <f t="shared" si="333"/>
        <v>Xaxis Mobile</v>
      </c>
      <c r="AH1562" s="20" t="s">
        <v>420</v>
      </c>
      <c r="AI1562" s="21">
        <f t="shared" si="340"/>
        <v>35.00018310323361</v>
      </c>
      <c r="AJ1562" s="21">
        <f t="shared" si="341"/>
        <v>955.75</v>
      </c>
      <c r="AK1562" s="22">
        <f t="shared" si="342"/>
        <v>27307</v>
      </c>
      <c r="AL1562" s="20" t="s">
        <v>707</v>
      </c>
      <c r="AM1562" s="20">
        <f>$AJ1562*VLOOKUP($AL1562,Sheet2!$C$1:$D$66,2,FALSE)</f>
        <v>420.53000000000003</v>
      </c>
    </row>
    <row r="1563" spans="1:39" x14ac:dyDescent="0.25">
      <c r="A1563" s="1">
        <v>42586</v>
      </c>
      <c r="B1563" s="2">
        <v>19315</v>
      </c>
      <c r="C1563" s="3">
        <v>0</v>
      </c>
      <c r="D1563" s="4">
        <v>9</v>
      </c>
      <c r="E1563" s="5" t="s">
        <v>40</v>
      </c>
      <c r="F1563" s="6">
        <v>136.88</v>
      </c>
      <c r="G1563" s="7" t="s">
        <v>22</v>
      </c>
      <c r="H1563" s="8" t="s">
        <v>23</v>
      </c>
      <c r="I1563" s="9">
        <v>11.407</v>
      </c>
      <c r="J1563" s="6">
        <v>0</v>
      </c>
      <c r="K1563" s="6">
        <v>31.95</v>
      </c>
      <c r="L1563" s="6">
        <v>399.25</v>
      </c>
      <c r="M1563" s="6">
        <v>431.2</v>
      </c>
      <c r="N1563" s="10" t="s">
        <v>48</v>
      </c>
      <c r="O1563" s="10" t="s">
        <v>160</v>
      </c>
      <c r="P1563" s="11" t="s">
        <v>32</v>
      </c>
      <c r="Q1563" s="11" t="s">
        <v>37</v>
      </c>
      <c r="R1563" s="1">
        <v>42370</v>
      </c>
      <c r="S1563" s="1">
        <v>42593</v>
      </c>
      <c r="T1563" s="12" t="s">
        <v>25</v>
      </c>
      <c r="U1563" s="13" t="s">
        <v>395</v>
      </c>
      <c r="V1563" s="13" t="s">
        <v>148</v>
      </c>
      <c r="W1563" t="s">
        <v>172</v>
      </c>
      <c r="X1563" s="16" t="str">
        <f t="shared" si="328"/>
        <v xml:space="preserve">Maxus (Switzerland) - CHE - Huawei - 2016_Eva_&amp;_Vienna - </v>
      </c>
      <c r="Y1563" s="17" t="s">
        <v>410</v>
      </c>
      <c r="Z1563" s="16" t="str">
        <f t="shared" si="329"/>
        <v>Maxus (Switzerland)</v>
      </c>
      <c r="AA1563" s="16" t="str">
        <f t="shared" si="330"/>
        <v>Maxus (Switzerland) - CHE - Huawei</v>
      </c>
      <c r="AB1563" s="16" t="str">
        <f t="shared" si="331"/>
        <v>Xaxis Mobile_XAXIS-XM-INST-I</v>
      </c>
      <c r="AC1563" s="16" t="str">
        <f>VLOOKUP($U1563,Sheet3!$A$1:$D$438,3,FALSE)</f>
        <v>25.04.2016</v>
      </c>
      <c r="AD1563" s="16" t="str">
        <f>VLOOKUP($U1563,Sheet3!$A$1:$D$438,4,FALSE)</f>
        <v>31.07.2016</v>
      </c>
      <c r="AE1563" s="20" t="str">
        <f t="shared" si="332"/>
        <v>Xaxis Mobile_XAXIS-XM-INST-I_Juli 2016</v>
      </c>
      <c r="AF1563" s="20" t="s">
        <v>416</v>
      </c>
      <c r="AG1563" s="20" t="str">
        <f t="shared" si="333"/>
        <v>Xaxis Mobile</v>
      </c>
      <c r="AH1563" s="20" t="s">
        <v>420</v>
      </c>
      <c r="AI1563" s="21">
        <f t="shared" si="340"/>
        <v>35.000438327342863</v>
      </c>
      <c r="AJ1563" s="21">
        <f t="shared" si="341"/>
        <v>399.25</v>
      </c>
      <c r="AK1563" s="22">
        <f t="shared" si="342"/>
        <v>11407</v>
      </c>
      <c r="AL1563" s="20" t="s">
        <v>707</v>
      </c>
      <c r="AM1563" s="20">
        <f>$AJ1563*VLOOKUP($AL1563,Sheet2!$C$1:$D$66,2,FALSE)</f>
        <v>175.67</v>
      </c>
    </row>
    <row r="1564" spans="1:39" x14ac:dyDescent="0.25">
      <c r="A1564" s="1">
        <v>42586</v>
      </c>
      <c r="B1564" s="2">
        <v>19315</v>
      </c>
      <c r="C1564" s="3">
        <v>0</v>
      </c>
      <c r="D1564" s="4">
        <v>1</v>
      </c>
      <c r="E1564" s="5" t="s">
        <v>72</v>
      </c>
      <c r="F1564" s="6">
        <v>4465.95</v>
      </c>
      <c r="G1564" s="7" t="s">
        <v>22</v>
      </c>
      <c r="H1564" s="8" t="s">
        <v>23</v>
      </c>
      <c r="I1564" s="9">
        <v>264.17899999999997</v>
      </c>
      <c r="J1564" s="6">
        <v>0</v>
      </c>
      <c r="K1564" s="6">
        <v>697.45</v>
      </c>
      <c r="L1564" s="6">
        <v>8717.9</v>
      </c>
      <c r="M1564" s="6">
        <v>9415.35</v>
      </c>
      <c r="N1564" s="10" t="s">
        <v>48</v>
      </c>
      <c r="O1564" s="10" t="s">
        <v>160</v>
      </c>
      <c r="P1564" s="11" t="s">
        <v>32</v>
      </c>
      <c r="Q1564" s="11" t="s">
        <v>73</v>
      </c>
      <c r="R1564" s="1">
        <v>42370</v>
      </c>
      <c r="S1564" s="1">
        <v>42593</v>
      </c>
      <c r="T1564" s="12" t="s">
        <v>25</v>
      </c>
      <c r="U1564" s="13" t="s">
        <v>395</v>
      </c>
      <c r="V1564" s="13" t="s">
        <v>148</v>
      </c>
      <c r="W1564" t="s">
        <v>172</v>
      </c>
      <c r="X1564" s="16" t="str">
        <f t="shared" si="328"/>
        <v xml:space="preserve">Maxus (Switzerland) - CHE - Huawei - 2016_Eva_&amp;_Vienna - </v>
      </c>
      <c r="Y1564" s="17" t="s">
        <v>410</v>
      </c>
      <c r="Z1564" s="16" t="str">
        <f t="shared" si="329"/>
        <v>Maxus (Switzerland)</v>
      </c>
      <c r="AA1564" s="16" t="str">
        <f t="shared" si="330"/>
        <v>Maxus (Switzerland) - CHE - Huawei</v>
      </c>
      <c r="AB1564" s="16" t="str">
        <f t="shared" si="331"/>
        <v>Xaxis TV_XAXIS-XT-ROLLS-D</v>
      </c>
      <c r="AC1564" s="16" t="str">
        <f>VLOOKUP($U1564,Sheet3!$A$1:$D$438,3,FALSE)</f>
        <v>25.04.2016</v>
      </c>
      <c r="AD1564" s="16" t="str">
        <f>VLOOKUP($U1564,Sheet3!$A$1:$D$438,4,FALSE)</f>
        <v>31.07.2016</v>
      </c>
      <c r="AE1564" s="20" t="str">
        <f t="shared" si="332"/>
        <v>Xaxis TV_XAXIS-XT-ROLLS-D_Juli 2016</v>
      </c>
      <c r="AF1564" s="20" t="s">
        <v>816</v>
      </c>
      <c r="AG1564" s="20" t="str">
        <f t="shared" si="333"/>
        <v>Xaxis TV</v>
      </c>
      <c r="AH1564" s="20" t="s">
        <v>420</v>
      </c>
      <c r="AI1564" s="21">
        <f t="shared" si="340"/>
        <v>32.999973502814377</v>
      </c>
      <c r="AJ1564" s="21">
        <f t="shared" si="341"/>
        <v>8717.9</v>
      </c>
      <c r="AK1564" s="22">
        <f t="shared" si="342"/>
        <v>264179</v>
      </c>
      <c r="AL1564" s="20" t="s">
        <v>704</v>
      </c>
      <c r="AM1564" s="20">
        <f>$AJ1564*VLOOKUP($AL1564,Sheet2!$C$1:$D$66,2,FALSE)</f>
        <v>4794.8450000000003</v>
      </c>
    </row>
    <row r="1565" spans="1:39" x14ac:dyDescent="0.25">
      <c r="A1565" s="1">
        <v>42586</v>
      </c>
      <c r="B1565" s="2">
        <v>19315</v>
      </c>
      <c r="C1565" s="3">
        <v>0</v>
      </c>
      <c r="D1565" s="4">
        <v>2</v>
      </c>
      <c r="E1565" s="5" t="s">
        <v>76</v>
      </c>
      <c r="F1565" s="6">
        <v>1424.73</v>
      </c>
      <c r="G1565" s="7" t="s">
        <v>22</v>
      </c>
      <c r="H1565" s="8" t="s">
        <v>23</v>
      </c>
      <c r="I1565" s="9">
        <v>88.07</v>
      </c>
      <c r="J1565" s="6">
        <v>0</v>
      </c>
      <c r="K1565" s="6">
        <v>232.5</v>
      </c>
      <c r="L1565" s="6">
        <v>2906.3</v>
      </c>
      <c r="M1565" s="6">
        <v>3138.8</v>
      </c>
      <c r="N1565" s="10" t="s">
        <v>48</v>
      </c>
      <c r="O1565" s="10" t="s">
        <v>160</v>
      </c>
      <c r="P1565" s="11" t="s">
        <v>32</v>
      </c>
      <c r="Q1565" s="11" t="s">
        <v>73</v>
      </c>
      <c r="R1565" s="1">
        <v>42370</v>
      </c>
      <c r="S1565" s="1">
        <v>42593</v>
      </c>
      <c r="T1565" s="12" t="s">
        <v>25</v>
      </c>
      <c r="U1565" s="13" t="s">
        <v>395</v>
      </c>
      <c r="V1565" s="13" t="s">
        <v>148</v>
      </c>
      <c r="W1565" t="s">
        <v>172</v>
      </c>
      <c r="X1565" s="16" t="str">
        <f t="shared" si="328"/>
        <v xml:space="preserve">Maxus (Switzerland) - CHE - Huawei - 2016_Eva_&amp;_Vienna - </v>
      </c>
      <c r="Y1565" s="17" t="s">
        <v>410</v>
      </c>
      <c r="Z1565" s="16" t="str">
        <f t="shared" si="329"/>
        <v>Maxus (Switzerland)</v>
      </c>
      <c r="AA1565" s="16" t="str">
        <f t="shared" si="330"/>
        <v>Maxus (Switzerland) - CHE - Huawei</v>
      </c>
      <c r="AB1565" s="16" t="str">
        <f t="shared" si="331"/>
        <v>Xaxis TV_XAXIS-XT-ROLLS-F</v>
      </c>
      <c r="AC1565" s="16" t="str">
        <f>VLOOKUP($U1565,Sheet3!$A$1:$D$438,3,FALSE)</f>
        <v>25.04.2016</v>
      </c>
      <c r="AD1565" s="16" t="str">
        <f>VLOOKUP($U1565,Sheet3!$A$1:$D$438,4,FALSE)</f>
        <v>31.07.2016</v>
      </c>
      <c r="AE1565" s="20" t="str">
        <f t="shared" si="332"/>
        <v>Xaxis TV_XAXIS-XT-ROLLS-F_Juli 2016</v>
      </c>
      <c r="AF1565" s="20" t="s">
        <v>816</v>
      </c>
      <c r="AG1565" s="20" t="str">
        <f t="shared" si="333"/>
        <v>Xaxis TV</v>
      </c>
      <c r="AH1565" s="20" t="s">
        <v>420</v>
      </c>
      <c r="AI1565" s="21">
        <f t="shared" si="340"/>
        <v>32.999886453957082</v>
      </c>
      <c r="AJ1565" s="21">
        <f t="shared" si="341"/>
        <v>2906.3</v>
      </c>
      <c r="AK1565" s="22">
        <f t="shared" si="342"/>
        <v>88070</v>
      </c>
      <c r="AL1565" s="20" t="s">
        <v>704</v>
      </c>
      <c r="AM1565" s="20">
        <f>$AJ1565*VLOOKUP($AL1565,Sheet2!$C$1:$D$66,2,FALSE)</f>
        <v>1598.4650000000001</v>
      </c>
    </row>
    <row r="1566" spans="1:39" x14ac:dyDescent="0.25">
      <c r="A1566" s="1">
        <v>42586</v>
      </c>
      <c r="B1566" s="2">
        <v>19315</v>
      </c>
      <c r="C1566" s="3">
        <v>0</v>
      </c>
      <c r="D1566" s="4">
        <v>3</v>
      </c>
      <c r="E1566" s="5" t="s">
        <v>77</v>
      </c>
      <c r="F1566" s="6">
        <v>394.3</v>
      </c>
      <c r="G1566" s="7" t="s">
        <v>22</v>
      </c>
      <c r="H1566" s="8" t="s">
        <v>23</v>
      </c>
      <c r="I1566" s="9">
        <v>24.154</v>
      </c>
      <c r="J1566" s="6">
        <v>0</v>
      </c>
      <c r="K1566" s="6">
        <v>63.75</v>
      </c>
      <c r="L1566" s="6">
        <v>797.1</v>
      </c>
      <c r="M1566" s="6">
        <v>860.85</v>
      </c>
      <c r="N1566" s="10" t="s">
        <v>48</v>
      </c>
      <c r="O1566" s="10" t="s">
        <v>160</v>
      </c>
      <c r="P1566" s="11" t="s">
        <v>32</v>
      </c>
      <c r="Q1566" s="11" t="s">
        <v>73</v>
      </c>
      <c r="R1566" s="1">
        <v>42370</v>
      </c>
      <c r="S1566" s="1">
        <v>42593</v>
      </c>
      <c r="T1566" s="12" t="s">
        <v>25</v>
      </c>
      <c r="U1566" s="13" t="s">
        <v>395</v>
      </c>
      <c r="V1566" s="13" t="s">
        <v>148</v>
      </c>
      <c r="W1566" t="s">
        <v>172</v>
      </c>
      <c r="X1566" s="16" t="str">
        <f t="shared" si="328"/>
        <v xml:space="preserve">Maxus (Switzerland) - CHE - Huawei - 2016_Eva_&amp;_Vienna - </v>
      </c>
      <c r="Y1566" s="17" t="s">
        <v>410</v>
      </c>
      <c r="Z1566" s="16" t="str">
        <f t="shared" si="329"/>
        <v>Maxus (Switzerland)</v>
      </c>
      <c r="AA1566" s="16" t="str">
        <f t="shared" si="330"/>
        <v>Maxus (Switzerland) - CHE - Huawei</v>
      </c>
      <c r="AB1566" s="16" t="str">
        <f t="shared" si="331"/>
        <v>Xaxis TV_XAXIS-XT-ROLLS-I</v>
      </c>
      <c r="AC1566" s="16" t="str">
        <f>VLOOKUP($U1566,Sheet3!$A$1:$D$438,3,FALSE)</f>
        <v>25.04.2016</v>
      </c>
      <c r="AD1566" s="16" t="str">
        <f>VLOOKUP($U1566,Sheet3!$A$1:$D$438,4,FALSE)</f>
        <v>31.07.2016</v>
      </c>
      <c r="AE1566" s="20" t="str">
        <f t="shared" si="332"/>
        <v>Xaxis TV_XAXIS-XT-ROLLS-I_Juli 2016</v>
      </c>
      <c r="AF1566" s="20" t="s">
        <v>816</v>
      </c>
      <c r="AG1566" s="20" t="str">
        <f t="shared" si="333"/>
        <v>Xaxis TV</v>
      </c>
      <c r="AH1566" s="20" t="s">
        <v>420</v>
      </c>
      <c r="AI1566" s="21">
        <f t="shared" si="340"/>
        <v>33.000745218183326</v>
      </c>
      <c r="AJ1566" s="21">
        <f t="shared" si="341"/>
        <v>797.1</v>
      </c>
      <c r="AK1566" s="22">
        <f t="shared" si="342"/>
        <v>24154</v>
      </c>
      <c r="AL1566" s="20" t="s">
        <v>704</v>
      </c>
      <c r="AM1566" s="20">
        <f>$AJ1566*VLOOKUP($AL1566,Sheet2!$C$1:$D$66,2,FALSE)</f>
        <v>438.40500000000003</v>
      </c>
    </row>
    <row r="1567" spans="1:39" x14ac:dyDescent="0.25">
      <c r="A1567" s="1">
        <v>42586</v>
      </c>
      <c r="B1567" s="2">
        <v>19317</v>
      </c>
      <c r="C1567" s="3">
        <v>0</v>
      </c>
      <c r="D1567" s="4">
        <v>1</v>
      </c>
      <c r="E1567" s="5" t="s">
        <v>72</v>
      </c>
      <c r="F1567" s="6">
        <v>8560.7900000000009</v>
      </c>
      <c r="G1567" s="7" t="s">
        <v>22</v>
      </c>
      <c r="H1567" s="8" t="s">
        <v>23</v>
      </c>
      <c r="I1567" s="9">
        <v>506.40600000000001</v>
      </c>
      <c r="J1567" s="6">
        <v>0</v>
      </c>
      <c r="K1567" s="6">
        <v>1174.8499999999999</v>
      </c>
      <c r="L1567" s="6">
        <v>14685.8</v>
      </c>
      <c r="M1567" s="6">
        <v>15860.65</v>
      </c>
      <c r="N1567" s="10" t="s">
        <v>48</v>
      </c>
      <c r="O1567" s="10" t="s">
        <v>160</v>
      </c>
      <c r="P1567" s="11" t="s">
        <v>32</v>
      </c>
      <c r="Q1567" s="11" t="s">
        <v>73</v>
      </c>
      <c r="R1567" s="1">
        <v>42370</v>
      </c>
      <c r="S1567" s="1">
        <v>42593</v>
      </c>
      <c r="T1567" s="12" t="s">
        <v>25</v>
      </c>
      <c r="U1567" s="13" t="s">
        <v>401</v>
      </c>
      <c r="V1567" s="13" t="s">
        <v>148</v>
      </c>
      <c r="W1567" t="s">
        <v>172</v>
      </c>
      <c r="X1567" s="16" t="str">
        <f t="shared" si="328"/>
        <v xml:space="preserve">Maxus (Switzerland) - CHE - Huawei - 2016_Eva_&amp;_Vienna_OLV_(Offline_KW_27/29) - </v>
      </c>
      <c r="Y1567" s="17" t="s">
        <v>410</v>
      </c>
      <c r="Z1567" s="16" t="str">
        <f t="shared" si="329"/>
        <v>Maxus (Switzerland)</v>
      </c>
      <c r="AA1567" s="16" t="str">
        <f t="shared" si="330"/>
        <v>Maxus (Switzerland) - CHE - Huawei</v>
      </c>
      <c r="AB1567" s="16" t="str">
        <f t="shared" si="331"/>
        <v>Xaxis TV_XAXIS-XT-ROLLS-D</v>
      </c>
      <c r="AC1567" s="16" t="str">
        <f>VLOOKUP($U1567,Sheet3!$A$1:$D$438,3,FALSE)</f>
        <v>27.06.2016</v>
      </c>
      <c r="AD1567" s="16" t="str">
        <f>VLOOKUP($U1567,Sheet3!$A$1:$D$438,4,FALSE)</f>
        <v>31.07.2016</v>
      </c>
      <c r="AE1567" s="20" t="str">
        <f t="shared" si="332"/>
        <v>Xaxis TV_XAXIS-XT-ROLLS-D_Juli 2016</v>
      </c>
      <c r="AF1567" s="20" t="s">
        <v>816</v>
      </c>
      <c r="AG1567" s="20" t="str">
        <f t="shared" si="333"/>
        <v>Xaxis TV</v>
      </c>
      <c r="AH1567" s="20" t="s">
        <v>420</v>
      </c>
      <c r="AI1567" s="21">
        <f t="shared" si="340"/>
        <v>29.000051342203683</v>
      </c>
      <c r="AJ1567" s="21">
        <f t="shared" si="341"/>
        <v>14685.8</v>
      </c>
      <c r="AK1567" s="22">
        <f t="shared" si="342"/>
        <v>506406</v>
      </c>
      <c r="AL1567" s="20" t="s">
        <v>704</v>
      </c>
      <c r="AM1567" s="20">
        <f>$AJ1567*VLOOKUP($AL1567,Sheet2!$C$1:$D$66,2,FALSE)</f>
        <v>8077.1900000000005</v>
      </c>
    </row>
    <row r="1568" spans="1:39" x14ac:dyDescent="0.25">
      <c r="A1568" s="1">
        <v>42586</v>
      </c>
      <c r="B1568" s="2">
        <v>19317</v>
      </c>
      <c r="C1568" s="3">
        <v>0</v>
      </c>
      <c r="D1568" s="4">
        <v>2</v>
      </c>
      <c r="E1568" s="5" t="s">
        <v>76</v>
      </c>
      <c r="F1568" s="6">
        <v>3219.17</v>
      </c>
      <c r="G1568" s="7" t="s">
        <v>22</v>
      </c>
      <c r="H1568" s="8" t="s">
        <v>23</v>
      </c>
      <c r="I1568" s="9">
        <v>198.99299999999999</v>
      </c>
      <c r="J1568" s="6">
        <v>0</v>
      </c>
      <c r="K1568" s="6">
        <v>461.65</v>
      </c>
      <c r="L1568" s="6">
        <v>5770.8</v>
      </c>
      <c r="M1568" s="6">
        <v>6232.45</v>
      </c>
      <c r="N1568" s="10" t="s">
        <v>48</v>
      </c>
      <c r="O1568" s="10" t="s">
        <v>160</v>
      </c>
      <c r="P1568" s="11" t="s">
        <v>32</v>
      </c>
      <c r="Q1568" s="11" t="s">
        <v>73</v>
      </c>
      <c r="R1568" s="1">
        <v>42370</v>
      </c>
      <c r="S1568" s="1">
        <v>42593</v>
      </c>
      <c r="T1568" s="12" t="s">
        <v>25</v>
      </c>
      <c r="U1568" s="13" t="s">
        <v>401</v>
      </c>
      <c r="V1568" s="13" t="s">
        <v>148</v>
      </c>
      <c r="W1568" t="s">
        <v>172</v>
      </c>
      <c r="X1568" s="16" t="str">
        <f t="shared" si="328"/>
        <v xml:space="preserve">Maxus (Switzerland) - CHE - Huawei - 2016_Eva_&amp;_Vienna_OLV_(Offline_KW_27/29) - </v>
      </c>
      <c r="Y1568" s="17" t="s">
        <v>410</v>
      </c>
      <c r="Z1568" s="16" t="str">
        <f t="shared" si="329"/>
        <v>Maxus (Switzerland)</v>
      </c>
      <c r="AA1568" s="16" t="str">
        <f t="shared" si="330"/>
        <v>Maxus (Switzerland) - CHE - Huawei</v>
      </c>
      <c r="AB1568" s="16" t="str">
        <f t="shared" si="331"/>
        <v>Xaxis TV_XAXIS-XT-ROLLS-F</v>
      </c>
      <c r="AC1568" s="16" t="str">
        <f>VLOOKUP($U1568,Sheet3!$A$1:$D$438,3,FALSE)</f>
        <v>27.06.2016</v>
      </c>
      <c r="AD1568" s="16" t="str">
        <f>VLOOKUP($U1568,Sheet3!$A$1:$D$438,4,FALSE)</f>
        <v>31.07.2016</v>
      </c>
      <c r="AE1568" s="20" t="str">
        <f t="shared" si="332"/>
        <v>Xaxis TV_XAXIS-XT-ROLLS-F_Juli 2016</v>
      </c>
      <c r="AF1568" s="20" t="s">
        <v>816</v>
      </c>
      <c r="AG1568" s="20" t="str">
        <f t="shared" si="333"/>
        <v>Xaxis TV</v>
      </c>
      <c r="AH1568" s="20" t="s">
        <v>420</v>
      </c>
      <c r="AI1568" s="21">
        <f t="shared" si="340"/>
        <v>29.000015075907193</v>
      </c>
      <c r="AJ1568" s="21">
        <f t="shared" si="341"/>
        <v>5770.8</v>
      </c>
      <c r="AK1568" s="22">
        <f t="shared" si="342"/>
        <v>198993</v>
      </c>
      <c r="AL1568" s="20" t="s">
        <v>704</v>
      </c>
      <c r="AM1568" s="20">
        <f>$AJ1568*VLOOKUP($AL1568,Sheet2!$C$1:$D$66,2,FALSE)</f>
        <v>3173.9400000000005</v>
      </c>
    </row>
    <row r="1569" spans="1:39" x14ac:dyDescent="0.25">
      <c r="A1569" s="1">
        <v>42586</v>
      </c>
      <c r="B1569" s="2">
        <v>19318</v>
      </c>
      <c r="C1569" s="3">
        <v>0</v>
      </c>
      <c r="D1569" s="4">
        <v>1</v>
      </c>
      <c r="E1569" s="5" t="s">
        <v>72</v>
      </c>
      <c r="F1569" s="6">
        <v>717.5</v>
      </c>
      <c r="G1569" s="7" t="s">
        <v>22</v>
      </c>
      <c r="H1569" s="8" t="s">
        <v>23</v>
      </c>
      <c r="I1569" s="9">
        <v>42.442999999999998</v>
      </c>
      <c r="J1569" s="6">
        <v>0</v>
      </c>
      <c r="K1569" s="6">
        <v>98.45</v>
      </c>
      <c r="L1569" s="6">
        <v>1230.8499999999999</v>
      </c>
      <c r="M1569" s="6">
        <v>1329.3</v>
      </c>
      <c r="N1569" s="10" t="s">
        <v>81</v>
      </c>
      <c r="O1569" s="10" t="s">
        <v>160</v>
      </c>
      <c r="P1569" s="11" t="s">
        <v>32</v>
      </c>
      <c r="Q1569" s="11" t="s">
        <v>73</v>
      </c>
      <c r="R1569" s="1">
        <v>42370</v>
      </c>
      <c r="S1569" s="1">
        <v>42593</v>
      </c>
      <c r="T1569" s="12" t="s">
        <v>25</v>
      </c>
      <c r="U1569" s="13" t="s">
        <v>405</v>
      </c>
      <c r="V1569" s="13" t="s">
        <v>148</v>
      </c>
      <c r="W1569" t="s">
        <v>173</v>
      </c>
      <c r="X1569" s="16" t="str">
        <f t="shared" si="328"/>
        <v xml:space="preserve">Maxus (Switzerland) - CHE - KARCHER - 2016_Window_Vac_2016 - </v>
      </c>
      <c r="Y1569" s="17" t="s">
        <v>410</v>
      </c>
      <c r="Z1569" s="16" t="str">
        <f t="shared" si="329"/>
        <v>Maxus (Switzerland)</v>
      </c>
      <c r="AA1569" s="16" t="str">
        <f t="shared" si="330"/>
        <v>Maxus (Switzerland) - CHE - KARCHER</v>
      </c>
      <c r="AB1569" s="16" t="str">
        <f t="shared" si="331"/>
        <v>Xaxis TV_XAXIS-XT-ROLLS-D</v>
      </c>
      <c r="AC1569" s="16" t="str">
        <f>VLOOKUP($U1569,Sheet3!$A$1:$D$438,3,FALSE)</f>
        <v>18.04.2016</v>
      </c>
      <c r="AD1569" s="16" t="str">
        <f>VLOOKUP($U1569,Sheet3!$A$1:$D$438,4,FALSE)</f>
        <v>03.07.2016</v>
      </c>
      <c r="AE1569" s="20" t="str">
        <f t="shared" si="332"/>
        <v>Xaxis TV_XAXIS-XT-ROLLS-D_Juli 2016</v>
      </c>
      <c r="AF1569" s="20" t="s">
        <v>816</v>
      </c>
      <c r="AG1569" s="20" t="str">
        <f t="shared" si="333"/>
        <v>Xaxis TV</v>
      </c>
      <c r="AH1569" s="20" t="s">
        <v>420</v>
      </c>
      <c r="AI1569" s="21">
        <f t="shared" si="340"/>
        <v>29.000070683033712</v>
      </c>
      <c r="AJ1569" s="21">
        <f t="shared" si="341"/>
        <v>1230.8499999999999</v>
      </c>
      <c r="AK1569" s="22">
        <f t="shared" si="342"/>
        <v>42443</v>
      </c>
      <c r="AL1569" s="20" t="s">
        <v>704</v>
      </c>
      <c r="AM1569" s="20">
        <f>$AJ1569*VLOOKUP($AL1569,Sheet2!$C$1:$D$66,2,FALSE)</f>
        <v>676.96749999999997</v>
      </c>
    </row>
    <row r="1570" spans="1:39" x14ac:dyDescent="0.25">
      <c r="A1570" s="1">
        <v>42586</v>
      </c>
      <c r="B1570" s="2">
        <v>19318</v>
      </c>
      <c r="C1570" s="3">
        <v>0</v>
      </c>
      <c r="D1570" s="4">
        <v>2</v>
      </c>
      <c r="E1570" s="5" t="s">
        <v>76</v>
      </c>
      <c r="F1570" s="6">
        <v>187.35</v>
      </c>
      <c r="G1570" s="7" t="s">
        <v>22</v>
      </c>
      <c r="H1570" s="8" t="s">
        <v>23</v>
      </c>
      <c r="I1570" s="9">
        <v>11.581</v>
      </c>
      <c r="J1570" s="6">
        <v>0</v>
      </c>
      <c r="K1570" s="6">
        <v>26.85</v>
      </c>
      <c r="L1570" s="6">
        <v>335.85</v>
      </c>
      <c r="M1570" s="6">
        <v>362.7</v>
      </c>
      <c r="N1570" s="10" t="s">
        <v>81</v>
      </c>
      <c r="O1570" s="10" t="s">
        <v>160</v>
      </c>
      <c r="P1570" s="11" t="s">
        <v>32</v>
      </c>
      <c r="Q1570" s="11" t="s">
        <v>73</v>
      </c>
      <c r="R1570" s="1">
        <v>42370</v>
      </c>
      <c r="S1570" s="1">
        <v>42593</v>
      </c>
      <c r="T1570" s="12" t="s">
        <v>25</v>
      </c>
      <c r="U1570" s="13" t="s">
        <v>405</v>
      </c>
      <c r="V1570" s="13" t="s">
        <v>148</v>
      </c>
      <c r="W1570" t="s">
        <v>173</v>
      </c>
      <c r="X1570" s="16" t="str">
        <f t="shared" si="328"/>
        <v xml:space="preserve">Maxus (Switzerland) - CHE - KARCHER - 2016_Window_Vac_2016 - </v>
      </c>
      <c r="Y1570" s="17" t="s">
        <v>410</v>
      </c>
      <c r="Z1570" s="16" t="str">
        <f t="shared" si="329"/>
        <v>Maxus (Switzerland)</v>
      </c>
      <c r="AA1570" s="16" t="str">
        <f t="shared" si="330"/>
        <v>Maxus (Switzerland) - CHE - KARCHER</v>
      </c>
      <c r="AB1570" s="16" t="str">
        <f t="shared" si="331"/>
        <v>Xaxis TV_XAXIS-XT-ROLLS-F</v>
      </c>
      <c r="AC1570" s="16" t="str">
        <f>VLOOKUP($U1570,Sheet3!$A$1:$D$438,3,FALSE)</f>
        <v>18.04.2016</v>
      </c>
      <c r="AD1570" s="16" t="str">
        <f>VLOOKUP($U1570,Sheet3!$A$1:$D$438,4,FALSE)</f>
        <v>03.07.2016</v>
      </c>
      <c r="AE1570" s="20" t="str">
        <f t="shared" si="332"/>
        <v>Xaxis TV_XAXIS-XT-ROLLS-F_Juli 2016</v>
      </c>
      <c r="AF1570" s="20" t="s">
        <v>816</v>
      </c>
      <c r="AG1570" s="20" t="str">
        <f t="shared" si="333"/>
        <v>Xaxis TV</v>
      </c>
      <c r="AH1570" s="20" t="s">
        <v>420</v>
      </c>
      <c r="AI1570" s="21">
        <f t="shared" si="340"/>
        <v>29.000086348329162</v>
      </c>
      <c r="AJ1570" s="21">
        <f t="shared" si="341"/>
        <v>335.85</v>
      </c>
      <c r="AK1570" s="22">
        <f t="shared" si="342"/>
        <v>11581</v>
      </c>
      <c r="AL1570" s="20" t="s">
        <v>704</v>
      </c>
      <c r="AM1570" s="20">
        <f>$AJ1570*VLOOKUP($AL1570,Sheet2!$C$1:$D$66,2,FALSE)</f>
        <v>184.71750000000003</v>
      </c>
    </row>
    <row r="1571" spans="1:39" x14ac:dyDescent="0.25">
      <c r="A1571" s="1">
        <v>42583</v>
      </c>
      <c r="B1571" s="2">
        <v>19380</v>
      </c>
      <c r="C1571" s="3">
        <v>0</v>
      </c>
      <c r="D1571" s="4">
        <v>1</v>
      </c>
      <c r="E1571" s="5" t="s">
        <v>76</v>
      </c>
      <c r="F1571" s="6">
        <v>1427.66</v>
      </c>
      <c r="G1571" s="7" t="s">
        <v>22</v>
      </c>
      <c r="H1571" s="8" t="s">
        <v>23</v>
      </c>
      <c r="I1571" s="9">
        <v>88.251000000000005</v>
      </c>
      <c r="J1571" s="6">
        <v>0</v>
      </c>
      <c r="K1571" s="6">
        <v>233</v>
      </c>
      <c r="L1571" s="6">
        <v>2912.3</v>
      </c>
      <c r="M1571" s="6">
        <v>3145.3</v>
      </c>
      <c r="N1571" s="10" t="s">
        <v>26</v>
      </c>
      <c r="O1571" s="10" t="s">
        <v>161</v>
      </c>
      <c r="P1571" s="11" t="s">
        <v>32</v>
      </c>
      <c r="Q1571" s="11" t="s">
        <v>73</v>
      </c>
      <c r="R1571" s="1">
        <v>42370</v>
      </c>
      <c r="S1571" s="1">
        <v>42593</v>
      </c>
      <c r="T1571" s="12" t="s">
        <v>25</v>
      </c>
      <c r="U1571" s="13" t="s">
        <v>392</v>
      </c>
      <c r="V1571" s="13" t="s">
        <v>142</v>
      </c>
      <c r="W1571" t="s">
        <v>204</v>
      </c>
      <c r="X1571" s="16" t="str">
        <f t="shared" si="328"/>
        <v xml:space="preserve">Mediacom (Switzerland) - CHE - Volkswagen AG - 2016_Fussball_EM_All_Star - </v>
      </c>
      <c r="Y1571" s="17" t="s">
        <v>410</v>
      </c>
      <c r="Z1571" s="16" t="str">
        <f t="shared" si="329"/>
        <v>Mediacom (Switzerland)</v>
      </c>
      <c r="AA1571" s="16" t="str">
        <f t="shared" si="330"/>
        <v>Mediacom (Switzerland) - CHE - Volkswagen AG</v>
      </c>
      <c r="AB1571" s="16" t="str">
        <f t="shared" si="331"/>
        <v>Xaxis TV_XAXIS-XT-ROLLS-F</v>
      </c>
      <c r="AC1571" s="16" t="str">
        <f>VLOOKUP($U1571,Sheet3!$A$1:$D$438,3,FALSE)</f>
        <v>14.03.2016</v>
      </c>
      <c r="AD1571" s="16" t="str">
        <f>VLOOKUP($U1571,Sheet3!$A$1:$D$438,4,FALSE)</f>
        <v>26.06.2016</v>
      </c>
      <c r="AE1571" s="20" t="str">
        <f t="shared" si="332"/>
        <v>Xaxis TV_XAXIS-XT-ROLLS-F_Juni 2016</v>
      </c>
      <c r="AF1571" s="20" t="s">
        <v>816</v>
      </c>
      <c r="AG1571" s="20" t="str">
        <f t="shared" si="333"/>
        <v>Xaxis TV</v>
      </c>
      <c r="AH1571" s="20" t="s">
        <v>420</v>
      </c>
      <c r="AI1571" s="21">
        <f t="shared" si="340"/>
        <v>33.000192632378109</v>
      </c>
      <c r="AJ1571" s="21">
        <f t="shared" si="341"/>
        <v>2912.3</v>
      </c>
      <c r="AK1571" s="22">
        <f t="shared" si="342"/>
        <v>88251</v>
      </c>
      <c r="AL1571" s="20" t="s">
        <v>698</v>
      </c>
      <c r="AM1571" s="20">
        <f>$AJ1571*VLOOKUP($AL1571,Sheet2!$C$1:$D$66,2,FALSE)</f>
        <v>1601.7650000000003</v>
      </c>
    </row>
    <row r="1572" spans="1:39" x14ac:dyDescent="0.25">
      <c r="A1572" s="1">
        <v>42583</v>
      </c>
      <c r="B1572" s="2">
        <v>19380</v>
      </c>
      <c r="C1572" s="3">
        <v>0</v>
      </c>
      <c r="D1572" s="4">
        <v>2</v>
      </c>
      <c r="E1572" s="5" t="s">
        <v>77</v>
      </c>
      <c r="F1572" s="6">
        <v>205.1</v>
      </c>
      <c r="G1572" s="7" t="s">
        <v>22</v>
      </c>
      <c r="H1572" s="8" t="s">
        <v>23</v>
      </c>
      <c r="I1572" s="9">
        <v>12.564</v>
      </c>
      <c r="J1572" s="6">
        <v>0</v>
      </c>
      <c r="K1572" s="6">
        <v>33.15</v>
      </c>
      <c r="L1572" s="6">
        <v>414.6</v>
      </c>
      <c r="M1572" s="6">
        <v>447.75</v>
      </c>
      <c r="N1572" s="10" t="s">
        <v>26</v>
      </c>
      <c r="O1572" s="10" t="s">
        <v>161</v>
      </c>
      <c r="P1572" s="11" t="s">
        <v>32</v>
      </c>
      <c r="Q1572" s="11" t="s">
        <v>73</v>
      </c>
      <c r="R1572" s="1">
        <v>42370</v>
      </c>
      <c r="S1572" s="1">
        <v>42593</v>
      </c>
      <c r="T1572" s="12" t="s">
        <v>25</v>
      </c>
      <c r="U1572" s="13" t="s">
        <v>392</v>
      </c>
      <c r="V1572" s="13" t="s">
        <v>142</v>
      </c>
      <c r="W1572" t="s">
        <v>204</v>
      </c>
      <c r="X1572" s="16" t="str">
        <f t="shared" si="328"/>
        <v xml:space="preserve">Mediacom (Switzerland) - CHE - Volkswagen AG - 2016_Fussball_EM_All_Star - </v>
      </c>
      <c r="Y1572" s="17" t="s">
        <v>410</v>
      </c>
      <c r="Z1572" s="16" t="str">
        <f t="shared" si="329"/>
        <v>Mediacom (Switzerland)</v>
      </c>
      <c r="AA1572" s="16" t="str">
        <f t="shared" si="330"/>
        <v>Mediacom (Switzerland) - CHE - Volkswagen AG</v>
      </c>
      <c r="AB1572" s="16" t="str">
        <f t="shared" si="331"/>
        <v>Xaxis TV_XAXIS-XT-ROLLS-I</v>
      </c>
      <c r="AC1572" s="16" t="str">
        <f>VLOOKUP($U1572,Sheet3!$A$1:$D$500,3,FALSE)</f>
        <v>14.03.2016</v>
      </c>
      <c r="AD1572" s="16" t="str">
        <f>VLOOKUP($U1572,Sheet3!$A$1:$D$500,4,FALSE)</f>
        <v>26.06.2016</v>
      </c>
      <c r="AE1572" s="20" t="str">
        <f t="shared" si="332"/>
        <v>Xaxis TV_XAXIS-XT-ROLLS-I_Juni 2016</v>
      </c>
      <c r="AF1572" s="20" t="s">
        <v>816</v>
      </c>
      <c r="AG1572" s="20" t="str">
        <f t="shared" si="333"/>
        <v>Xaxis TV</v>
      </c>
      <c r="AH1572" s="20" t="s">
        <v>420</v>
      </c>
      <c r="AI1572" s="21">
        <f t="shared" si="340"/>
        <v>32.999044890162374</v>
      </c>
      <c r="AJ1572" s="21">
        <f t="shared" si="341"/>
        <v>414.6</v>
      </c>
      <c r="AK1572" s="22">
        <f t="shared" si="342"/>
        <v>12564</v>
      </c>
      <c r="AL1572" s="20" t="s">
        <v>698</v>
      </c>
      <c r="AM1572" s="20">
        <f>$AJ1572*VLOOKUP($AL1572,Sheet2!$C$1:$D$82,2,FALSE)</f>
        <v>228.03000000000003</v>
      </c>
    </row>
    <row r="1573" spans="1:39" x14ac:dyDescent="0.25">
      <c r="A1573" s="30">
        <v>42618</v>
      </c>
      <c r="B1573">
        <v>19506</v>
      </c>
      <c r="C1573">
        <v>0</v>
      </c>
      <c r="D1573">
        <v>1</v>
      </c>
      <c r="E1573" t="s">
        <v>83</v>
      </c>
      <c r="F1573">
        <v>0</v>
      </c>
      <c r="G1573" t="s">
        <v>22</v>
      </c>
      <c r="H1573" t="s">
        <v>23</v>
      </c>
      <c r="I1573">
        <v>3</v>
      </c>
      <c r="J1573">
        <v>0</v>
      </c>
      <c r="K1573">
        <v>3720</v>
      </c>
      <c r="L1573">
        <v>46500</v>
      </c>
      <c r="M1573">
        <v>50220</v>
      </c>
      <c r="N1573" t="s">
        <v>54</v>
      </c>
      <c r="O1573" t="s">
        <v>162</v>
      </c>
      <c r="P1573" t="s">
        <v>32</v>
      </c>
      <c r="Q1573" t="s">
        <v>84</v>
      </c>
      <c r="R1573" s="30">
        <v>42370</v>
      </c>
      <c r="S1573" s="30">
        <v>42655</v>
      </c>
      <c r="T1573" t="s">
        <v>25</v>
      </c>
      <c r="U1573" t="s">
        <v>403</v>
      </c>
      <c r="V1573" t="s">
        <v>712</v>
      </c>
      <c r="W1573" t="s">
        <v>181</v>
      </c>
      <c r="X1573" s="16" t="str">
        <f t="shared" si="328"/>
        <v xml:space="preserve">MEC (Switzerland) - CHE - Netflix - 2016_Mastheads_July_-_October - </v>
      </c>
      <c r="Y1573" s="17" t="s">
        <v>410</v>
      </c>
      <c r="Z1573" s="16" t="str">
        <f t="shared" si="329"/>
        <v>MEC (Switzerland)</v>
      </c>
      <c r="AA1573" s="16" t="str">
        <f t="shared" si="330"/>
        <v>MEC (Switzerland) - CHE - Netflix</v>
      </c>
      <c r="AB1573" s="16" t="str">
        <f t="shared" si="331"/>
        <v>Xaxis Masthead_XAXIS-MH-RICH MEDIA</v>
      </c>
      <c r="AC1573" s="16" t="str">
        <f>VLOOKUP($U1573,Sheet3!$A$1:$D$500,3,FALSE)</f>
        <v>09.07.2016</v>
      </c>
      <c r="AD1573" s="16" t="str">
        <f>VLOOKUP($U1573,Sheet3!$A$1:$D$500,4,FALSE)</f>
        <v>29.10.2016</v>
      </c>
      <c r="AE1573" s="20" t="str">
        <f t="shared" si="332"/>
        <v>Xaxis Masthead_XAXIS-MH-RICH MEDIA_August 2016</v>
      </c>
      <c r="AF1573" s="20" t="s">
        <v>415</v>
      </c>
      <c r="AG1573" s="20" t="str">
        <f t="shared" si="333"/>
        <v>Xaxis Masthead</v>
      </c>
      <c r="AH1573" s="20" t="s">
        <v>426</v>
      </c>
      <c r="AI1573" s="21">
        <f t="shared" ref="AI1573:AI1574" si="343">(AJ1573/AK1573)</f>
        <v>15500</v>
      </c>
      <c r="AJ1573" s="21">
        <f t="shared" ref="AJ1573:AJ1575" si="344">L1573</f>
        <v>46500</v>
      </c>
      <c r="AK1573" s="22">
        <v>3</v>
      </c>
      <c r="AL1573" s="20" t="s">
        <v>796</v>
      </c>
      <c r="AM1573" s="21">
        <f>$AJ1573*VLOOKUP($AL1573,Sheet2!$C$1:$D$82,2,FALSE)</f>
        <v>40897.42337180613</v>
      </c>
    </row>
    <row r="1574" spans="1:39" x14ac:dyDescent="0.25">
      <c r="A1574" s="30">
        <v>42618</v>
      </c>
      <c r="B1574">
        <v>19514</v>
      </c>
      <c r="C1574">
        <v>0</v>
      </c>
      <c r="D1574">
        <v>1</v>
      </c>
      <c r="E1574" t="s">
        <v>144</v>
      </c>
      <c r="F1574">
        <v>0</v>
      </c>
      <c r="G1574" t="s">
        <v>22</v>
      </c>
      <c r="H1574" t="s">
        <v>23</v>
      </c>
      <c r="I1574">
        <v>1</v>
      </c>
      <c r="J1574">
        <v>0</v>
      </c>
      <c r="K1574">
        <v>1111.0999999999999</v>
      </c>
      <c r="L1574">
        <v>13889</v>
      </c>
      <c r="M1574">
        <v>15000.1</v>
      </c>
      <c r="N1574" t="s">
        <v>55</v>
      </c>
      <c r="O1574" t="s">
        <v>163</v>
      </c>
      <c r="P1574" t="s">
        <v>32</v>
      </c>
      <c r="Q1574" t="s">
        <v>84</v>
      </c>
      <c r="R1574" s="30">
        <v>42370</v>
      </c>
      <c r="S1574" s="30">
        <v>42655</v>
      </c>
      <c r="T1574" t="s">
        <v>25</v>
      </c>
      <c r="U1574" t="s">
        <v>720</v>
      </c>
      <c r="V1574" t="s">
        <v>712</v>
      </c>
      <c r="W1574" t="s">
        <v>206</v>
      </c>
      <c r="X1574" s="16" t="str">
        <f t="shared" si="328"/>
        <v xml:space="preserve">Mindshare (Switzerland) - CHE - FORD MOTOR COMPANY - 2016_Fiesta_Q3_Festival_Masthead - </v>
      </c>
      <c r="Y1574" s="17" t="s">
        <v>410</v>
      </c>
      <c r="Z1574" s="16" t="str">
        <f t="shared" si="329"/>
        <v>Mindshare (Switzerland)</v>
      </c>
      <c r="AA1574" s="16" t="str">
        <f t="shared" si="330"/>
        <v>Mindshare (Switzerland) - CHE - FORD MOTOR COMPANY</v>
      </c>
      <c r="AB1574" s="16" t="str">
        <f t="shared" si="331"/>
        <v>Xaxis Masthead_XAXIS-MH-VIDEO</v>
      </c>
      <c r="AC1574" s="16" t="str">
        <f>VLOOKUP($U1574,Sheet3!$A$1:$D$500,3,FALSE)</f>
        <v>03.08.2016</v>
      </c>
      <c r="AD1574" s="16" t="str">
        <f>VLOOKUP($U1574,Sheet3!$A$1:$D$500,4,FALSE)</f>
        <v>03.08.2016</v>
      </c>
      <c r="AE1574" s="20" t="str">
        <f t="shared" si="332"/>
        <v>Xaxis Masthead_XAXIS-MH-VIDEO_August 2016</v>
      </c>
      <c r="AF1574" s="20" t="s">
        <v>415</v>
      </c>
      <c r="AG1574" s="20" t="str">
        <f t="shared" si="333"/>
        <v>Xaxis Masthead</v>
      </c>
      <c r="AH1574" s="20" t="s">
        <v>426</v>
      </c>
      <c r="AI1574" s="21">
        <f t="shared" si="343"/>
        <v>13889</v>
      </c>
      <c r="AJ1574" s="21">
        <f t="shared" si="344"/>
        <v>13889</v>
      </c>
      <c r="AK1574" s="22">
        <v>1</v>
      </c>
      <c r="AL1574" s="20" t="s">
        <v>796</v>
      </c>
      <c r="AM1574" s="21">
        <f>$AJ1574*VLOOKUP($AL1574,Sheet2!$C$1:$D$82,2,FALSE)</f>
        <v>12215.576628193878</v>
      </c>
    </row>
    <row r="1575" spans="1:39" x14ac:dyDescent="0.25">
      <c r="A1575" s="30">
        <v>42618</v>
      </c>
      <c r="B1575">
        <v>19516</v>
      </c>
      <c r="C1575">
        <v>0</v>
      </c>
      <c r="D1575">
        <v>1</v>
      </c>
      <c r="E1575" t="s">
        <v>30</v>
      </c>
      <c r="F1575">
        <v>834.24</v>
      </c>
      <c r="G1575" t="s">
        <v>22</v>
      </c>
      <c r="H1575" t="s">
        <v>23</v>
      </c>
      <c r="I1575">
        <v>160.56100000000001</v>
      </c>
      <c r="J1575">
        <v>0</v>
      </c>
      <c r="K1575">
        <v>89.9</v>
      </c>
      <c r="L1575">
        <v>1123.95</v>
      </c>
      <c r="M1575">
        <v>1213.8499999999999</v>
      </c>
      <c r="N1575" t="s">
        <v>31</v>
      </c>
      <c r="O1575" t="s">
        <v>163</v>
      </c>
      <c r="P1575" t="s">
        <v>32</v>
      </c>
      <c r="Q1575" t="s">
        <v>33</v>
      </c>
      <c r="R1575" s="30">
        <v>42370</v>
      </c>
      <c r="S1575" s="30">
        <v>42655</v>
      </c>
      <c r="T1575" t="s">
        <v>25</v>
      </c>
      <c r="U1575" t="s">
        <v>355</v>
      </c>
      <c r="V1575" t="s">
        <v>712</v>
      </c>
      <c r="W1575" t="s">
        <v>209</v>
      </c>
      <c r="X1575" s="16" t="str">
        <f t="shared" si="328"/>
        <v xml:space="preserve">Mindshare (Switzerland) - CHE - Lufthansa - 2016_Baseline_1._HY_2016 - </v>
      </c>
      <c r="Y1575" s="17" t="s">
        <v>410</v>
      </c>
      <c r="Z1575" s="16" t="str">
        <f t="shared" si="329"/>
        <v>Mindshare (Switzerland)</v>
      </c>
      <c r="AA1575" s="16" t="str">
        <f t="shared" si="330"/>
        <v>Mindshare (Switzerland) - CHE - Lufthansa</v>
      </c>
      <c r="AB1575" s="16" t="str">
        <f t="shared" si="331"/>
        <v>Xaxis Display_XAXIS-XD-UAP-D</v>
      </c>
      <c r="AC1575" s="16" t="str">
        <f>VLOOKUP($U1575,Sheet3!$A$1:$D$500,3,FALSE)</f>
        <v>25.01.2016</v>
      </c>
      <c r="AD1575" s="16" t="str">
        <f>VLOOKUP($U1575,Sheet3!$A$1:$D$500,4,FALSE)</f>
        <v>03.07.2016</v>
      </c>
      <c r="AE1575" s="20" t="str">
        <f t="shared" si="332"/>
        <v>Xaxis Display_XAXIS-XD-UAP-D_August 2016</v>
      </c>
      <c r="AF1575" s="20" t="s">
        <v>415</v>
      </c>
      <c r="AG1575" s="20" t="str">
        <f t="shared" si="333"/>
        <v>Xaxis Display</v>
      </c>
      <c r="AH1575" s="20" t="s">
        <v>420</v>
      </c>
      <c r="AI1575" s="21">
        <f t="shared" ref="AI1575" si="345">(AJ1575/AK1575)*1000</f>
        <v>7.0001432477376211</v>
      </c>
      <c r="AJ1575" s="21">
        <f t="shared" si="344"/>
        <v>1123.95</v>
      </c>
      <c r="AK1575" s="22">
        <f t="shared" ref="AK1575" si="346">I1575*1000</f>
        <v>160561</v>
      </c>
      <c r="AL1575" s="20" t="s">
        <v>797</v>
      </c>
      <c r="AM1575" s="21">
        <f>$AJ1575*VLOOKUP($AL1575,Sheet2!$C$1:$D$82,2,FALSE)</f>
        <v>458.77731509502479</v>
      </c>
    </row>
    <row r="1576" spans="1:39" x14ac:dyDescent="0.25">
      <c r="A1576" s="30">
        <v>42618</v>
      </c>
      <c r="B1576">
        <v>19516</v>
      </c>
      <c r="C1576">
        <v>0</v>
      </c>
      <c r="D1576">
        <v>2</v>
      </c>
      <c r="E1576" t="s">
        <v>34</v>
      </c>
      <c r="F1576">
        <v>113.81</v>
      </c>
      <c r="G1576" t="s">
        <v>22</v>
      </c>
      <c r="H1576" t="s">
        <v>23</v>
      </c>
      <c r="I1576">
        <v>21.902999999999999</v>
      </c>
      <c r="J1576">
        <v>0</v>
      </c>
      <c r="K1576">
        <v>12.25</v>
      </c>
      <c r="L1576">
        <v>153.30000000000001</v>
      </c>
      <c r="M1576">
        <v>165.55</v>
      </c>
      <c r="N1576" t="s">
        <v>31</v>
      </c>
      <c r="O1576" t="s">
        <v>163</v>
      </c>
      <c r="P1576" t="s">
        <v>32</v>
      </c>
      <c r="Q1576" t="s">
        <v>33</v>
      </c>
      <c r="R1576" s="30">
        <v>42370</v>
      </c>
      <c r="S1576" s="30">
        <v>42655</v>
      </c>
      <c r="T1576" t="s">
        <v>25</v>
      </c>
      <c r="U1576" t="s">
        <v>355</v>
      </c>
      <c r="V1576" t="s">
        <v>712</v>
      </c>
      <c r="W1576" t="s">
        <v>209</v>
      </c>
      <c r="X1576" s="16" t="str">
        <f t="shared" si="328"/>
        <v xml:space="preserve">Mindshare (Switzerland) - CHE - Lufthansa - 2016_Baseline_1._HY_2016 - </v>
      </c>
      <c r="Y1576" s="17" t="s">
        <v>410</v>
      </c>
      <c r="Z1576" s="16" t="str">
        <f t="shared" si="329"/>
        <v>Mindshare (Switzerland)</v>
      </c>
      <c r="AA1576" s="16" t="str">
        <f t="shared" si="330"/>
        <v>Mindshare (Switzerland) - CHE - Lufthansa</v>
      </c>
      <c r="AB1576" s="16" t="str">
        <f t="shared" si="331"/>
        <v>Xaxis Display_XAXIS-XD-UAP-F</v>
      </c>
      <c r="AC1576" s="16" t="str">
        <f>VLOOKUP($U1576,Sheet3!$A$1:$D$500,3,FALSE)</f>
        <v>25.01.2016</v>
      </c>
      <c r="AD1576" s="16" t="str">
        <f>VLOOKUP($U1576,Sheet3!$A$1:$D$500,4,FALSE)</f>
        <v>03.07.2016</v>
      </c>
      <c r="AE1576" s="20" t="str">
        <f t="shared" si="332"/>
        <v>Xaxis Display_XAXIS-XD-UAP-F_August 2016</v>
      </c>
      <c r="AF1576" s="20" t="s">
        <v>415</v>
      </c>
      <c r="AG1576" s="20" t="str">
        <f t="shared" si="333"/>
        <v>Xaxis Display</v>
      </c>
      <c r="AH1576" s="20" t="s">
        <v>420</v>
      </c>
      <c r="AI1576" s="21">
        <f t="shared" ref="AI1576:AI1639" si="347">(AJ1576/AK1576)*1000</f>
        <v>6.9990412272291467</v>
      </c>
      <c r="AJ1576" s="21">
        <f t="shared" ref="AJ1576:AJ1639" si="348">L1576</f>
        <v>153.30000000000001</v>
      </c>
      <c r="AK1576" s="22">
        <f t="shared" ref="AK1576:AK1639" si="349">I1576*1000</f>
        <v>21903</v>
      </c>
      <c r="AL1576" s="20" t="s">
        <v>797</v>
      </c>
      <c r="AM1576" s="21">
        <f>$AJ1576*VLOOKUP($AL1576,Sheet2!$C$1:$D$82,2,FALSE)</f>
        <v>62.574458298026876</v>
      </c>
    </row>
    <row r="1577" spans="1:39" x14ac:dyDescent="0.25">
      <c r="A1577" s="30">
        <v>42618</v>
      </c>
      <c r="B1577">
        <v>19527</v>
      </c>
      <c r="C1577">
        <v>0</v>
      </c>
      <c r="D1577">
        <v>4</v>
      </c>
      <c r="E1577" t="s">
        <v>35</v>
      </c>
      <c r="F1577">
        <v>1086.9100000000001</v>
      </c>
      <c r="G1577" t="s">
        <v>22</v>
      </c>
      <c r="H1577" t="s">
        <v>23</v>
      </c>
      <c r="I1577">
        <v>86.076999999999998</v>
      </c>
      <c r="J1577">
        <v>0</v>
      </c>
      <c r="K1577">
        <v>241</v>
      </c>
      <c r="L1577">
        <v>3012.7</v>
      </c>
      <c r="M1577">
        <v>3253.7</v>
      </c>
      <c r="N1577" t="s">
        <v>74</v>
      </c>
      <c r="O1577" t="s">
        <v>161</v>
      </c>
      <c r="P1577" t="s">
        <v>32</v>
      </c>
      <c r="Q1577" t="s">
        <v>37</v>
      </c>
      <c r="R1577" s="30">
        <v>42370</v>
      </c>
      <c r="S1577" s="30">
        <v>42655</v>
      </c>
      <c r="T1577" t="s">
        <v>25</v>
      </c>
      <c r="U1577" t="s">
        <v>279</v>
      </c>
      <c r="V1577" t="s">
        <v>712</v>
      </c>
      <c r="W1577" t="s">
        <v>193</v>
      </c>
      <c r="X1577" s="16" t="str">
        <f t="shared" si="328"/>
        <v xml:space="preserve">Mediacom (Switzerland) - CHE - Emmi - 2016_Emmi_ECL_Dose_Brief - </v>
      </c>
      <c r="Y1577" s="17" t="s">
        <v>410</v>
      </c>
      <c r="Z1577" s="16" t="str">
        <f t="shared" si="329"/>
        <v>Mediacom (Switzerland)</v>
      </c>
      <c r="AA1577" s="16" t="str">
        <f t="shared" si="330"/>
        <v>Mediacom (Switzerland) - CHE - Emmi</v>
      </c>
      <c r="AB1577" s="16" t="str">
        <f t="shared" si="331"/>
        <v>Xaxis Mobile_XAXIS-XM-INST-D</v>
      </c>
      <c r="AC1577" s="16" t="str">
        <f>VLOOKUP($U1577,Sheet3!$A$1:$D$500,3,FALSE)</f>
        <v>04.07.2016</v>
      </c>
      <c r="AD1577" s="16" t="str">
        <f>VLOOKUP($U1577,Sheet3!$A$1:$D$500,4,FALSE)</f>
        <v>09.10.2016</v>
      </c>
      <c r="AE1577" s="20" t="str">
        <f t="shared" si="332"/>
        <v>Xaxis Mobile_XAXIS-XM-INST-D_August 2016</v>
      </c>
      <c r="AF1577" s="20" t="s">
        <v>416</v>
      </c>
      <c r="AG1577" s="20" t="str">
        <f t="shared" si="333"/>
        <v>Xaxis Mobile</v>
      </c>
      <c r="AH1577" s="20" t="s">
        <v>420</v>
      </c>
      <c r="AI1577" s="21">
        <f t="shared" si="347"/>
        <v>35.000058087526284</v>
      </c>
      <c r="AJ1577" s="21">
        <f t="shared" si="348"/>
        <v>3012.7</v>
      </c>
      <c r="AK1577" s="22">
        <f t="shared" si="349"/>
        <v>86077</v>
      </c>
      <c r="AL1577" s="20" t="s">
        <v>798</v>
      </c>
      <c r="AM1577" s="21">
        <f>$AJ1577*VLOOKUP($AL1577,Sheet2!$C$1:$D$82,2,FALSE)</f>
        <v>1328.6417589437822</v>
      </c>
    </row>
    <row r="1578" spans="1:39" x14ac:dyDescent="0.25">
      <c r="A1578" s="30">
        <v>42618</v>
      </c>
      <c r="B1578">
        <v>19527</v>
      </c>
      <c r="C1578">
        <v>0</v>
      </c>
      <c r="D1578">
        <v>5</v>
      </c>
      <c r="E1578" t="s">
        <v>39</v>
      </c>
      <c r="F1578">
        <v>617.59</v>
      </c>
      <c r="G1578" t="s">
        <v>22</v>
      </c>
      <c r="H1578" t="s">
        <v>23</v>
      </c>
      <c r="I1578">
        <v>48.436999999999998</v>
      </c>
      <c r="J1578">
        <v>0</v>
      </c>
      <c r="K1578">
        <v>135.6</v>
      </c>
      <c r="L1578">
        <v>1695.3</v>
      </c>
      <c r="M1578">
        <v>1830.9</v>
      </c>
      <c r="N1578" t="s">
        <v>74</v>
      </c>
      <c r="O1578" t="s">
        <v>161</v>
      </c>
      <c r="P1578" t="s">
        <v>32</v>
      </c>
      <c r="Q1578" t="s">
        <v>37</v>
      </c>
      <c r="R1578" s="30">
        <v>42370</v>
      </c>
      <c r="S1578" s="30">
        <v>42655</v>
      </c>
      <c r="T1578" t="s">
        <v>25</v>
      </c>
      <c r="U1578" t="s">
        <v>279</v>
      </c>
      <c r="V1578" t="s">
        <v>712</v>
      </c>
      <c r="W1578" t="s">
        <v>193</v>
      </c>
      <c r="X1578" s="16" t="str">
        <f t="shared" si="328"/>
        <v xml:space="preserve">Mediacom (Switzerland) - CHE - Emmi - 2016_Emmi_ECL_Dose_Brief - </v>
      </c>
      <c r="Y1578" s="17" t="s">
        <v>410</v>
      </c>
      <c r="Z1578" s="16" t="str">
        <f t="shared" si="329"/>
        <v>Mediacom (Switzerland)</v>
      </c>
      <c r="AA1578" s="16" t="str">
        <f t="shared" si="330"/>
        <v>Mediacom (Switzerland) - CHE - Emmi</v>
      </c>
      <c r="AB1578" s="16" t="str">
        <f t="shared" si="331"/>
        <v>Xaxis Mobile_XAXIS-XM-INST-F</v>
      </c>
      <c r="AC1578" s="16" t="str">
        <f>VLOOKUP($U1578,Sheet3!$A$1:$D$500,3,FALSE)</f>
        <v>04.07.2016</v>
      </c>
      <c r="AD1578" s="16" t="str">
        <f>VLOOKUP($U1578,Sheet3!$A$1:$D$500,4,FALSE)</f>
        <v>09.10.2016</v>
      </c>
      <c r="AE1578" s="20" t="str">
        <f t="shared" si="332"/>
        <v>Xaxis Mobile_XAXIS-XM-INST-F_August 2016</v>
      </c>
      <c r="AF1578" s="20" t="s">
        <v>416</v>
      </c>
      <c r="AG1578" s="20" t="str">
        <f t="shared" si="333"/>
        <v>Xaxis Mobile</v>
      </c>
      <c r="AH1578" s="20" t="s">
        <v>420</v>
      </c>
      <c r="AI1578" s="21">
        <f t="shared" si="347"/>
        <v>35.000103226872021</v>
      </c>
      <c r="AJ1578" s="21">
        <f t="shared" si="348"/>
        <v>1695.3</v>
      </c>
      <c r="AK1578" s="22">
        <f t="shared" si="349"/>
        <v>48437</v>
      </c>
      <c r="AL1578" s="20" t="s">
        <v>798</v>
      </c>
      <c r="AM1578" s="21">
        <f>$AJ1578*VLOOKUP($AL1578,Sheet2!$C$1:$D$82,2,FALSE)</f>
        <v>747.6504045996594</v>
      </c>
    </row>
    <row r="1579" spans="1:39" x14ac:dyDescent="0.25">
      <c r="A1579" s="30">
        <v>42618</v>
      </c>
      <c r="B1579">
        <v>19512</v>
      </c>
      <c r="C1579">
        <v>0</v>
      </c>
      <c r="D1579">
        <v>7</v>
      </c>
      <c r="E1579" t="s">
        <v>41</v>
      </c>
      <c r="F1579">
        <v>2659.08</v>
      </c>
      <c r="G1579" t="s">
        <v>22</v>
      </c>
      <c r="H1579" t="s">
        <v>23</v>
      </c>
      <c r="I1579">
        <v>281.33300000000003</v>
      </c>
      <c r="J1579">
        <v>0</v>
      </c>
      <c r="K1579">
        <v>495.15</v>
      </c>
      <c r="L1579">
        <v>6189.35</v>
      </c>
      <c r="M1579">
        <v>6684.5</v>
      </c>
      <c r="N1579" t="s">
        <v>55</v>
      </c>
      <c r="O1579" t="s">
        <v>163</v>
      </c>
      <c r="P1579" t="s">
        <v>32</v>
      </c>
      <c r="Q1579" t="s">
        <v>37</v>
      </c>
      <c r="R1579" s="30">
        <v>42370</v>
      </c>
      <c r="S1579" s="30">
        <v>42655</v>
      </c>
      <c r="T1579" t="s">
        <v>25</v>
      </c>
      <c r="U1579" t="s">
        <v>302</v>
      </c>
      <c r="V1579" t="s">
        <v>712</v>
      </c>
      <c r="W1579" t="s">
        <v>206</v>
      </c>
      <c r="X1579" s="16" t="str">
        <f t="shared" si="328"/>
        <v xml:space="preserve">Mindshare (Switzerland) - CHE - FORD MOTOR COMPANY - 2016_Fiesta_Q3_Festival - </v>
      </c>
      <c r="Y1579" s="17" t="s">
        <v>410</v>
      </c>
      <c r="Z1579" s="16" t="str">
        <f t="shared" si="329"/>
        <v>Mindshare (Switzerland)</v>
      </c>
      <c r="AA1579" s="16" t="str">
        <f t="shared" si="330"/>
        <v>Mindshare (Switzerland) - CHE - FORD MOTOR COMPANY</v>
      </c>
      <c r="AB1579" s="16" t="str">
        <f t="shared" si="331"/>
        <v>Xaxis Mobile_XAXIS-XM-MRT-D</v>
      </c>
      <c r="AC1579" s="16" t="str">
        <f>VLOOKUP($U1579,Sheet3!$A$1:$D$500,3,FALSE)</f>
        <v>11.07.2016</v>
      </c>
      <c r="AD1579" s="16" t="str">
        <f>VLOOKUP($U1579,Sheet3!$A$1:$D$500,4,FALSE)</f>
        <v>14.08.2016</v>
      </c>
      <c r="AE1579" s="20" t="str">
        <f t="shared" si="332"/>
        <v>Xaxis Mobile_XAXIS-XM-MRT-D_August 2016</v>
      </c>
      <c r="AF1579" s="20" t="s">
        <v>416</v>
      </c>
      <c r="AG1579" s="20" t="str">
        <f t="shared" si="333"/>
        <v>Xaxis Mobile</v>
      </c>
      <c r="AH1579" s="20" t="s">
        <v>420</v>
      </c>
      <c r="AI1579" s="21">
        <f t="shared" si="347"/>
        <v>22.000085308157949</v>
      </c>
      <c r="AJ1579" s="21">
        <f t="shared" si="348"/>
        <v>6189.35</v>
      </c>
      <c r="AK1579" s="22">
        <f t="shared" si="349"/>
        <v>281333</v>
      </c>
      <c r="AL1579" s="20" t="s">
        <v>799</v>
      </c>
      <c r="AM1579" s="21">
        <f>$AJ1579*VLOOKUP($AL1579,Sheet2!$C$1:$D$82,2,FALSE)</f>
        <v>2594.5786370790056</v>
      </c>
    </row>
    <row r="1580" spans="1:39" x14ac:dyDescent="0.25">
      <c r="A1580" s="30">
        <v>42618</v>
      </c>
      <c r="B1580">
        <v>19513</v>
      </c>
      <c r="C1580">
        <v>0</v>
      </c>
      <c r="D1580">
        <v>7</v>
      </c>
      <c r="E1580" t="s">
        <v>41</v>
      </c>
      <c r="F1580">
        <v>1154.83</v>
      </c>
      <c r="G1580" t="s">
        <v>22</v>
      </c>
      <c r="H1580" t="s">
        <v>23</v>
      </c>
      <c r="I1580">
        <v>122.182</v>
      </c>
      <c r="J1580">
        <v>0</v>
      </c>
      <c r="K1580">
        <v>215.05</v>
      </c>
      <c r="L1580">
        <v>2688</v>
      </c>
      <c r="M1580">
        <v>2903.05</v>
      </c>
      <c r="N1580" t="s">
        <v>55</v>
      </c>
      <c r="O1580" t="s">
        <v>163</v>
      </c>
      <c r="P1580" t="s">
        <v>32</v>
      </c>
      <c r="Q1580" t="s">
        <v>37</v>
      </c>
      <c r="R1580" s="30">
        <v>42370</v>
      </c>
      <c r="S1580" s="30">
        <v>42655</v>
      </c>
      <c r="T1580" t="s">
        <v>25</v>
      </c>
      <c r="U1580" t="s">
        <v>269</v>
      </c>
      <c r="V1580" t="s">
        <v>712</v>
      </c>
      <c r="W1580" t="s">
        <v>206</v>
      </c>
      <c r="X1580" s="16" t="str">
        <f t="shared" si="328"/>
        <v xml:space="preserve">Mindshare (Switzerland) - CHE - FORD MOTOR COMPANY - 2016_Edge_Pre-Launch - </v>
      </c>
      <c r="Y1580" s="17" t="s">
        <v>410</v>
      </c>
      <c r="Z1580" s="16" t="str">
        <f t="shared" si="329"/>
        <v>Mindshare (Switzerland)</v>
      </c>
      <c r="AA1580" s="16" t="str">
        <f t="shared" si="330"/>
        <v>Mindshare (Switzerland) - CHE - FORD MOTOR COMPANY</v>
      </c>
      <c r="AB1580" s="16" t="str">
        <f t="shared" si="331"/>
        <v>Xaxis Mobile_XAXIS-XM-MRT-D</v>
      </c>
      <c r="AC1580" s="16" t="str">
        <f>VLOOKUP($U1580,Sheet3!$A$1:$D$500,3,FALSE)</f>
        <v>17.06.2016</v>
      </c>
      <c r="AD1580" s="16" t="str">
        <f>VLOOKUP($U1580,Sheet3!$A$1:$D$500,4,FALSE)</f>
        <v>28.08.2016</v>
      </c>
      <c r="AE1580" s="20" t="str">
        <f t="shared" si="332"/>
        <v>Xaxis Mobile_XAXIS-XM-MRT-D_August 2016</v>
      </c>
      <c r="AF1580" s="20" t="s">
        <v>416</v>
      </c>
      <c r="AG1580" s="20" t="str">
        <f t="shared" si="333"/>
        <v>Xaxis Mobile</v>
      </c>
      <c r="AH1580" s="20" t="s">
        <v>420</v>
      </c>
      <c r="AI1580" s="21">
        <f t="shared" si="347"/>
        <v>21.999967261953479</v>
      </c>
      <c r="AJ1580" s="21">
        <f t="shared" si="348"/>
        <v>2688</v>
      </c>
      <c r="AK1580" s="22">
        <f t="shared" si="349"/>
        <v>122182</v>
      </c>
      <c r="AL1580" s="20" t="s">
        <v>799</v>
      </c>
      <c r="AM1580" s="21">
        <f>$AJ1580*VLOOKUP($AL1580,Sheet2!$C$1:$D$82,2,FALSE)</f>
        <v>1126.810953729934</v>
      </c>
    </row>
    <row r="1581" spans="1:39" x14ac:dyDescent="0.25">
      <c r="A1581" s="30">
        <v>42618</v>
      </c>
      <c r="B1581">
        <v>19515</v>
      </c>
      <c r="C1581">
        <v>0</v>
      </c>
      <c r="D1581">
        <v>3</v>
      </c>
      <c r="E1581" t="s">
        <v>41</v>
      </c>
      <c r="F1581">
        <v>905.66</v>
      </c>
      <c r="G1581" t="s">
        <v>22</v>
      </c>
      <c r="H1581" t="s">
        <v>23</v>
      </c>
      <c r="I1581">
        <v>95.82</v>
      </c>
      <c r="J1581">
        <v>0</v>
      </c>
      <c r="K1581">
        <v>168.65</v>
      </c>
      <c r="L1581">
        <v>2108.0500000000002</v>
      </c>
      <c r="M1581">
        <v>2276.6999999999998</v>
      </c>
      <c r="N1581" t="s">
        <v>93</v>
      </c>
      <c r="O1581" t="s">
        <v>163</v>
      </c>
      <c r="P1581" t="s">
        <v>32</v>
      </c>
      <c r="Q1581" t="s">
        <v>37</v>
      </c>
      <c r="R1581" s="30">
        <v>42370</v>
      </c>
      <c r="S1581" s="30">
        <v>42655</v>
      </c>
      <c r="T1581" t="s">
        <v>25</v>
      </c>
      <c r="U1581" t="s">
        <v>312</v>
      </c>
      <c r="V1581" t="s">
        <v>712</v>
      </c>
      <c r="W1581" t="s">
        <v>207</v>
      </c>
      <c r="X1581" s="16" t="str">
        <f t="shared" si="328"/>
        <v xml:space="preserve">Mindshare (Switzerland) - CHE - General Mills - 2016_Old_El_Paso_-_Jul/Aug - </v>
      </c>
      <c r="Y1581" s="17" t="s">
        <v>410</v>
      </c>
      <c r="Z1581" s="16" t="str">
        <f t="shared" si="329"/>
        <v>Mindshare (Switzerland)</v>
      </c>
      <c r="AA1581" s="16" t="str">
        <f t="shared" si="330"/>
        <v>Mindshare (Switzerland) - CHE - General Mills</v>
      </c>
      <c r="AB1581" s="16" t="str">
        <f t="shared" si="331"/>
        <v>Xaxis Mobile_XAXIS-XM-MRT-D</v>
      </c>
      <c r="AC1581" s="16" t="str">
        <f>VLOOKUP($U1581,Sheet3!$A$1:$D$500,3,FALSE)</f>
        <v>11.07.2016</v>
      </c>
      <c r="AD1581" s="16" t="str">
        <f>VLOOKUP($U1581,Sheet3!$A$1:$D$500,4,FALSE)</f>
        <v>07.08.2016</v>
      </c>
      <c r="AE1581" s="20" t="str">
        <f t="shared" si="332"/>
        <v>Xaxis Mobile_XAXIS-XM-MRT-D_August 2016</v>
      </c>
      <c r="AF1581" s="20" t="s">
        <v>416</v>
      </c>
      <c r="AG1581" s="20" t="str">
        <f t="shared" si="333"/>
        <v>Xaxis Mobile</v>
      </c>
      <c r="AH1581" s="20" t="s">
        <v>420</v>
      </c>
      <c r="AI1581" s="21">
        <f t="shared" si="347"/>
        <v>22.000104362346065</v>
      </c>
      <c r="AJ1581" s="21">
        <f t="shared" si="348"/>
        <v>2108.0500000000002</v>
      </c>
      <c r="AK1581" s="22">
        <f t="shared" si="349"/>
        <v>95820</v>
      </c>
      <c r="AL1581" s="20" t="s">
        <v>799</v>
      </c>
      <c r="AM1581" s="21">
        <f>$AJ1581*VLOOKUP($AL1581,Sheet2!$C$1:$D$82,2,FALSE)</f>
        <v>883.69562165565014</v>
      </c>
    </row>
    <row r="1582" spans="1:39" x14ac:dyDescent="0.25">
      <c r="A1582" s="30">
        <v>42618</v>
      </c>
      <c r="B1582">
        <v>19520</v>
      </c>
      <c r="C1582">
        <v>0</v>
      </c>
      <c r="D1582">
        <v>6</v>
      </c>
      <c r="E1582" t="s">
        <v>41</v>
      </c>
      <c r="F1582">
        <v>604.22</v>
      </c>
      <c r="G1582" t="s">
        <v>22</v>
      </c>
      <c r="H1582" t="s">
        <v>23</v>
      </c>
      <c r="I1582">
        <v>63.927</v>
      </c>
      <c r="J1582">
        <v>0</v>
      </c>
      <c r="K1582">
        <v>143.19999999999999</v>
      </c>
      <c r="L1582">
        <v>1789.95</v>
      </c>
      <c r="M1582">
        <v>1933.15</v>
      </c>
      <c r="N1582" t="s">
        <v>36</v>
      </c>
      <c r="O1582" t="s">
        <v>161</v>
      </c>
      <c r="P1582" t="s">
        <v>32</v>
      </c>
      <c r="Q1582" t="s">
        <v>37</v>
      </c>
      <c r="R1582" s="30">
        <v>42370</v>
      </c>
      <c r="S1582" s="30">
        <v>42655</v>
      </c>
      <c r="T1582" t="s">
        <v>25</v>
      </c>
      <c r="U1582" t="s">
        <v>721</v>
      </c>
      <c r="V1582" t="s">
        <v>712</v>
      </c>
      <c r="W1582" t="s">
        <v>186</v>
      </c>
      <c r="X1582" s="16" t="str">
        <f t="shared" si="328"/>
        <v xml:space="preserve">MEC (Switzerland) - CHE - Audi - 2016_A3_Launch - </v>
      </c>
      <c r="Y1582" s="17" t="s">
        <v>410</v>
      </c>
      <c r="Z1582" s="16" t="str">
        <f t="shared" si="329"/>
        <v>Mediacom (Switzerland)</v>
      </c>
      <c r="AA1582" s="16" t="str">
        <f t="shared" si="330"/>
        <v>MEC (Switzerland) - CHE - Audi</v>
      </c>
      <c r="AB1582" s="16" t="str">
        <f t="shared" si="331"/>
        <v>Xaxis Mobile_XAXIS-XM-MRT-D</v>
      </c>
      <c r="AC1582" s="16" t="str">
        <f>VLOOKUP($U1582,Sheet3!$A$1:$D$500,3,FALSE)</f>
        <v>15.08.2016</v>
      </c>
      <c r="AD1582" s="16" t="str">
        <f>VLOOKUP($U1582,Sheet3!$A$1:$D$500,4,FALSE)</f>
        <v>19.09.2016</v>
      </c>
      <c r="AE1582" s="20" t="str">
        <f t="shared" si="332"/>
        <v>Xaxis Mobile_XAXIS-XM-MRT-D_August 2016</v>
      </c>
      <c r="AF1582" s="20" t="s">
        <v>416</v>
      </c>
      <c r="AG1582" s="20" t="str">
        <f t="shared" si="333"/>
        <v>Xaxis Mobile</v>
      </c>
      <c r="AH1582" s="20" t="s">
        <v>420</v>
      </c>
      <c r="AI1582" s="21">
        <f t="shared" si="347"/>
        <v>27.999906142944297</v>
      </c>
      <c r="AJ1582" s="21">
        <f t="shared" si="348"/>
        <v>1789.95</v>
      </c>
      <c r="AK1582" s="22">
        <f t="shared" si="349"/>
        <v>63927</v>
      </c>
      <c r="AL1582" s="20" t="s">
        <v>799</v>
      </c>
      <c r="AM1582" s="21">
        <f>$AJ1582*VLOOKUP($AL1582,Sheet2!$C$1:$D$82,2,FALSE)</f>
        <v>750.34794145420221</v>
      </c>
    </row>
    <row r="1583" spans="1:39" x14ac:dyDescent="0.25">
      <c r="A1583" s="30">
        <v>42618</v>
      </c>
      <c r="B1583">
        <v>19524</v>
      </c>
      <c r="C1583">
        <v>0</v>
      </c>
      <c r="D1583">
        <v>1</v>
      </c>
      <c r="E1583" t="s">
        <v>41</v>
      </c>
      <c r="F1583">
        <v>1211.6600000000001</v>
      </c>
      <c r="G1583" t="s">
        <v>22</v>
      </c>
      <c r="H1583" t="s">
        <v>23</v>
      </c>
      <c r="I1583">
        <v>128.19499999999999</v>
      </c>
      <c r="J1583">
        <v>0</v>
      </c>
      <c r="K1583">
        <v>266.64999999999998</v>
      </c>
      <c r="L1583">
        <v>3333.05</v>
      </c>
      <c r="M1583">
        <v>3599.7</v>
      </c>
      <c r="N1583" t="s">
        <v>29</v>
      </c>
      <c r="O1583" t="s">
        <v>161</v>
      </c>
      <c r="P1583" t="s">
        <v>32</v>
      </c>
      <c r="Q1583" t="s">
        <v>37</v>
      </c>
      <c r="R1583" s="30">
        <v>42370</v>
      </c>
      <c r="S1583" s="30">
        <v>42655</v>
      </c>
      <c r="T1583" t="s">
        <v>25</v>
      </c>
      <c r="U1583" t="s">
        <v>722</v>
      </c>
      <c r="V1583" t="s">
        <v>712</v>
      </c>
      <c r="W1583" t="s">
        <v>190</v>
      </c>
      <c r="X1583" s="16" t="str">
        <f t="shared" si="328"/>
        <v xml:space="preserve">Mediacom (Switzerland) - CHE - Credit Suisse - 2016_Viva_Students_2016 - </v>
      </c>
      <c r="Y1583" s="17" t="s">
        <v>410</v>
      </c>
      <c r="Z1583" s="16" t="str">
        <f t="shared" si="329"/>
        <v>Mediacom (Switzerland)</v>
      </c>
      <c r="AA1583" s="16" t="str">
        <f t="shared" si="330"/>
        <v>Mediacom (Switzerland) - CHE - Credit Suisse</v>
      </c>
      <c r="AB1583" s="16" t="str">
        <f t="shared" si="331"/>
        <v>Xaxis Mobile_XAXIS-XM-MRT-D</v>
      </c>
      <c r="AC1583" s="16" t="str">
        <f>VLOOKUP($U1583,Sheet3!$A$1:$D$500,3,FALSE)</f>
        <v>22.08.2016</v>
      </c>
      <c r="AD1583" s="16" t="str">
        <f>VLOOKUP($U1583,Sheet3!$A$1:$D$500,4,FALSE)</f>
        <v>18.09.2016</v>
      </c>
      <c r="AE1583" s="20" t="str">
        <f t="shared" si="332"/>
        <v>Xaxis Mobile_XAXIS-XM-MRT-D_August 2016</v>
      </c>
      <c r="AF1583" s="20" t="s">
        <v>416</v>
      </c>
      <c r="AG1583" s="20" t="str">
        <f t="shared" si="333"/>
        <v>Xaxis Mobile</v>
      </c>
      <c r="AH1583" s="20" t="s">
        <v>420</v>
      </c>
      <c r="AI1583" s="21">
        <f t="shared" si="347"/>
        <v>25.999843987675028</v>
      </c>
      <c r="AJ1583" s="21">
        <f t="shared" si="348"/>
        <v>3333.05</v>
      </c>
      <c r="AK1583" s="22">
        <f t="shared" si="349"/>
        <v>128195</v>
      </c>
      <c r="AL1583" s="20" t="s">
        <v>799</v>
      </c>
      <c r="AM1583" s="21">
        <f>$AJ1583*VLOOKUP($AL1583,Sheet2!$C$1:$D$82,2,FALSE)</f>
        <v>1397.2162385898648</v>
      </c>
    </row>
    <row r="1584" spans="1:39" x14ac:dyDescent="0.25">
      <c r="A1584" s="30">
        <v>42618</v>
      </c>
      <c r="B1584">
        <v>19527</v>
      </c>
      <c r="C1584">
        <v>0</v>
      </c>
      <c r="D1584">
        <v>1</v>
      </c>
      <c r="E1584" t="s">
        <v>41</v>
      </c>
      <c r="F1584">
        <v>1106.17</v>
      </c>
      <c r="G1584" t="s">
        <v>22</v>
      </c>
      <c r="H1584" t="s">
        <v>23</v>
      </c>
      <c r="I1584">
        <v>117.03400000000001</v>
      </c>
      <c r="J1584">
        <v>0</v>
      </c>
      <c r="K1584">
        <v>262.14999999999998</v>
      </c>
      <c r="L1584">
        <v>3276.95</v>
      </c>
      <c r="M1584">
        <v>3539.1</v>
      </c>
      <c r="N1584" t="s">
        <v>74</v>
      </c>
      <c r="O1584" t="s">
        <v>161</v>
      </c>
      <c r="P1584" t="s">
        <v>32</v>
      </c>
      <c r="Q1584" t="s">
        <v>37</v>
      </c>
      <c r="R1584" s="30">
        <v>42370</v>
      </c>
      <c r="S1584" s="30">
        <v>42655</v>
      </c>
      <c r="T1584" t="s">
        <v>25</v>
      </c>
      <c r="U1584" t="s">
        <v>279</v>
      </c>
      <c r="V1584" t="s">
        <v>712</v>
      </c>
      <c r="W1584" t="s">
        <v>193</v>
      </c>
      <c r="X1584" s="16" t="str">
        <f t="shared" si="328"/>
        <v xml:space="preserve">Mediacom (Switzerland) - CHE - Emmi - 2016_Emmi_ECL_Dose_Brief - </v>
      </c>
      <c r="Y1584" s="17" t="s">
        <v>410</v>
      </c>
      <c r="Z1584" s="16" t="str">
        <f t="shared" si="329"/>
        <v>Mediacom (Switzerland)</v>
      </c>
      <c r="AA1584" s="16" t="str">
        <f t="shared" si="330"/>
        <v>Mediacom (Switzerland) - CHE - Emmi</v>
      </c>
      <c r="AB1584" s="16" t="str">
        <f t="shared" si="331"/>
        <v>Xaxis Mobile_XAXIS-XM-MRT-D</v>
      </c>
      <c r="AC1584" s="16" t="str">
        <f>VLOOKUP($U1584,Sheet3!$A$1:$D$500,3,FALSE)</f>
        <v>04.07.2016</v>
      </c>
      <c r="AD1584" s="16" t="str">
        <f>VLOOKUP($U1584,Sheet3!$A$1:$D$500,4,FALSE)</f>
        <v>09.10.2016</v>
      </c>
      <c r="AE1584" s="20" t="str">
        <f t="shared" si="332"/>
        <v>Xaxis Mobile_XAXIS-XM-MRT-D_August 2016</v>
      </c>
      <c r="AF1584" s="20" t="s">
        <v>416</v>
      </c>
      <c r="AG1584" s="20" t="str">
        <f t="shared" si="333"/>
        <v>Xaxis Mobile</v>
      </c>
      <c r="AH1584" s="20" t="s">
        <v>420</v>
      </c>
      <c r="AI1584" s="21">
        <f t="shared" si="347"/>
        <v>27.999982910948955</v>
      </c>
      <c r="AJ1584" s="21">
        <f t="shared" si="348"/>
        <v>3276.95</v>
      </c>
      <c r="AK1584" s="22">
        <f t="shared" si="349"/>
        <v>117034</v>
      </c>
      <c r="AL1584" s="20" t="s">
        <v>799</v>
      </c>
      <c r="AM1584" s="21">
        <f>$AJ1584*VLOOKUP($AL1584,Sheet2!$C$1:$D$82,2,FALSE)</f>
        <v>1373.6990903367957</v>
      </c>
    </row>
    <row r="1585" spans="1:39" x14ac:dyDescent="0.25">
      <c r="A1585" s="30">
        <v>42618</v>
      </c>
      <c r="B1585">
        <v>19527</v>
      </c>
      <c r="C1585">
        <v>0</v>
      </c>
      <c r="D1585">
        <v>3</v>
      </c>
      <c r="E1585" t="s">
        <v>41</v>
      </c>
      <c r="F1585">
        <v>11.29</v>
      </c>
      <c r="G1585" t="s">
        <v>22</v>
      </c>
      <c r="H1585" t="s">
        <v>23</v>
      </c>
      <c r="I1585">
        <v>1.1950000000000001</v>
      </c>
      <c r="J1585">
        <v>0</v>
      </c>
      <c r="K1585">
        <v>2.85</v>
      </c>
      <c r="L1585">
        <v>35.85</v>
      </c>
      <c r="M1585">
        <v>38.700000000000003</v>
      </c>
      <c r="N1585" t="s">
        <v>74</v>
      </c>
      <c r="O1585" t="s">
        <v>161</v>
      </c>
      <c r="P1585" t="s">
        <v>32</v>
      </c>
      <c r="Q1585" t="s">
        <v>37</v>
      </c>
      <c r="R1585" s="30">
        <v>42370</v>
      </c>
      <c r="S1585" s="30">
        <v>42655</v>
      </c>
      <c r="T1585" t="s">
        <v>25</v>
      </c>
      <c r="U1585" t="s">
        <v>279</v>
      </c>
      <c r="V1585" t="s">
        <v>712</v>
      </c>
      <c r="W1585" t="s">
        <v>193</v>
      </c>
      <c r="X1585" s="16" t="str">
        <f t="shared" si="328"/>
        <v xml:space="preserve">Mediacom (Switzerland) - CHE - Emmi - 2016_Emmi_ECL_Dose_Brief - </v>
      </c>
      <c r="Y1585" s="17" t="s">
        <v>410</v>
      </c>
      <c r="Z1585" s="16" t="str">
        <f t="shared" si="329"/>
        <v>Mediacom (Switzerland)</v>
      </c>
      <c r="AA1585" s="16" t="str">
        <f t="shared" si="330"/>
        <v>Mediacom (Switzerland) - CHE - Emmi</v>
      </c>
      <c r="AB1585" s="16" t="str">
        <f t="shared" si="331"/>
        <v>Xaxis Mobile_XAXIS-XM-MRT-D</v>
      </c>
      <c r="AC1585" s="16" t="str">
        <f>VLOOKUP($U1585,Sheet3!$A$1:$D$500,3,FALSE)</f>
        <v>04.07.2016</v>
      </c>
      <c r="AD1585" s="16" t="str">
        <f>VLOOKUP($U1585,Sheet3!$A$1:$D$500,4,FALSE)</f>
        <v>09.10.2016</v>
      </c>
      <c r="AE1585" s="20" t="str">
        <f t="shared" si="332"/>
        <v>Xaxis Mobile_XAXIS-XM-MRT-D_August 2016</v>
      </c>
      <c r="AF1585" s="20" t="s">
        <v>416</v>
      </c>
      <c r="AG1585" s="20" t="str">
        <f t="shared" si="333"/>
        <v>Xaxis Mobile</v>
      </c>
      <c r="AH1585" s="20" t="s">
        <v>420</v>
      </c>
      <c r="AI1585" s="21">
        <f t="shared" si="347"/>
        <v>30.000000000000004</v>
      </c>
      <c r="AJ1585" s="21">
        <f t="shared" si="348"/>
        <v>35.85</v>
      </c>
      <c r="AK1585" s="22">
        <f t="shared" si="349"/>
        <v>1195</v>
      </c>
      <c r="AL1585" s="20" t="s">
        <v>799</v>
      </c>
      <c r="AM1585" s="21">
        <f>$AJ1585*VLOOKUP($AL1585,Sheet2!$C$1:$D$82,2,FALSE)</f>
        <v>15.028338054768652</v>
      </c>
    </row>
    <row r="1586" spans="1:39" x14ac:dyDescent="0.25">
      <c r="A1586" s="30">
        <v>42618</v>
      </c>
      <c r="B1586">
        <v>19535</v>
      </c>
      <c r="C1586">
        <v>0</v>
      </c>
      <c r="D1586">
        <v>4</v>
      </c>
      <c r="E1586" t="s">
        <v>41</v>
      </c>
      <c r="F1586">
        <v>509.6</v>
      </c>
      <c r="G1586" t="s">
        <v>22</v>
      </c>
      <c r="H1586" t="s">
        <v>23</v>
      </c>
      <c r="I1586">
        <v>53.915999999999997</v>
      </c>
      <c r="J1586">
        <v>0</v>
      </c>
      <c r="K1586">
        <v>120.75</v>
      </c>
      <c r="L1586">
        <v>1509.65</v>
      </c>
      <c r="M1586">
        <v>1630.4</v>
      </c>
      <c r="N1586" t="s">
        <v>95</v>
      </c>
      <c r="O1586" t="s">
        <v>161</v>
      </c>
      <c r="P1586" t="s">
        <v>32</v>
      </c>
      <c r="Q1586" t="s">
        <v>37</v>
      </c>
      <c r="R1586" s="30">
        <v>42370</v>
      </c>
      <c r="S1586" s="30">
        <v>42655</v>
      </c>
      <c r="T1586" t="s">
        <v>25</v>
      </c>
      <c r="U1586" t="s">
        <v>723</v>
      </c>
      <c r="V1586" t="s">
        <v>712</v>
      </c>
      <c r="W1586" t="s">
        <v>195</v>
      </c>
      <c r="X1586" s="16" t="str">
        <f t="shared" si="328"/>
        <v xml:space="preserve">Mediacom (Switzerland) - CHE - Ikea - 2016_Catalogue_&amp;_Food_(Awareness_&amp;_Trigger) - </v>
      </c>
      <c r="Y1586" s="17" t="s">
        <v>410</v>
      </c>
      <c r="Z1586" s="16" t="str">
        <f t="shared" si="329"/>
        <v>Mediacom (Switzerland)</v>
      </c>
      <c r="AA1586" s="16" t="str">
        <f t="shared" si="330"/>
        <v>Mediacom (Switzerland) - CHE - Ikea</v>
      </c>
      <c r="AB1586" s="16" t="str">
        <f t="shared" si="331"/>
        <v>Xaxis Mobile_XAXIS-XM-MRT-D</v>
      </c>
      <c r="AC1586" s="16" t="str">
        <f>VLOOKUP($U1586,Sheet3!$A$1:$D$500,3,FALSE)</f>
        <v>29.08.2016</v>
      </c>
      <c r="AD1586" s="16" t="str">
        <f>VLOOKUP($U1586,Sheet3!$A$1:$D$500,4,FALSE)</f>
        <v>18.09.2016</v>
      </c>
      <c r="AE1586" s="20" t="str">
        <f t="shared" si="332"/>
        <v>Xaxis Mobile_XAXIS-XM-MRT-D_August 2016</v>
      </c>
      <c r="AF1586" s="20" t="s">
        <v>416</v>
      </c>
      <c r="AG1586" s="20" t="str">
        <f t="shared" si="333"/>
        <v>Xaxis Mobile</v>
      </c>
      <c r="AH1586" s="20" t="s">
        <v>420</v>
      </c>
      <c r="AI1586" s="21">
        <f t="shared" si="347"/>
        <v>28.000037094739969</v>
      </c>
      <c r="AJ1586" s="21">
        <f t="shared" si="348"/>
        <v>1509.65</v>
      </c>
      <c r="AK1586" s="22">
        <f t="shared" si="349"/>
        <v>53916</v>
      </c>
      <c r="AL1586" s="20" t="s">
        <v>799</v>
      </c>
      <c r="AM1586" s="21">
        <f>$AJ1586*VLOOKUP($AL1586,Sheet2!$C$1:$D$82,2,FALSE)</f>
        <v>632.84604028958154</v>
      </c>
    </row>
    <row r="1587" spans="1:39" x14ac:dyDescent="0.25">
      <c r="A1587" s="30">
        <v>42618</v>
      </c>
      <c r="B1587">
        <v>19539</v>
      </c>
      <c r="C1587">
        <v>0</v>
      </c>
      <c r="D1587">
        <v>3</v>
      </c>
      <c r="E1587" t="s">
        <v>41</v>
      </c>
      <c r="F1587">
        <v>693.01</v>
      </c>
      <c r="G1587" t="s">
        <v>22</v>
      </c>
      <c r="H1587" t="s">
        <v>23</v>
      </c>
      <c r="I1587">
        <v>73.320999999999998</v>
      </c>
      <c r="J1587">
        <v>0</v>
      </c>
      <c r="K1587">
        <v>152.5</v>
      </c>
      <c r="L1587">
        <v>1906.35</v>
      </c>
      <c r="M1587">
        <v>2058.85</v>
      </c>
      <c r="N1587" t="s">
        <v>82</v>
      </c>
      <c r="O1587" t="s">
        <v>161</v>
      </c>
      <c r="P1587" t="s">
        <v>32</v>
      </c>
      <c r="Q1587" t="s">
        <v>37</v>
      </c>
      <c r="R1587" s="30">
        <v>42370</v>
      </c>
      <c r="S1587" s="30">
        <v>42655</v>
      </c>
      <c r="T1587" t="s">
        <v>25</v>
      </c>
      <c r="U1587" t="s">
        <v>382</v>
      </c>
      <c r="V1587" t="s">
        <v>712</v>
      </c>
      <c r="W1587" t="s">
        <v>203</v>
      </c>
      <c r="X1587" s="16" t="str">
        <f t="shared" si="328"/>
        <v xml:space="preserve">Mediacom (Switzerland) - CHE - Tempur Sealy International - 2016_Q3_Kampagne - </v>
      </c>
      <c r="Y1587" s="17" t="s">
        <v>410</v>
      </c>
      <c r="Z1587" s="16" t="str">
        <f t="shared" si="329"/>
        <v>Mediacom (Switzerland)</v>
      </c>
      <c r="AA1587" s="16" t="str">
        <f t="shared" si="330"/>
        <v>Mediacom (Switzerland) - CHE - Tempur Sealy International</v>
      </c>
      <c r="AB1587" s="16" t="str">
        <f t="shared" si="331"/>
        <v>Xaxis Mobile_XAXIS-XM-MRT-D</v>
      </c>
      <c r="AC1587" s="16" t="str">
        <f>VLOOKUP($U1587,Sheet3!$A$1:$D$500,3,FALSE)</f>
        <v>11.07.2016</v>
      </c>
      <c r="AD1587" s="16" t="str">
        <f>VLOOKUP($U1587,Sheet3!$A$1:$D$500,4,FALSE)</f>
        <v>30.09.2016</v>
      </c>
      <c r="AE1587" s="20" t="str">
        <f t="shared" si="332"/>
        <v>Xaxis Mobile_XAXIS-XM-MRT-D_August 2016</v>
      </c>
      <c r="AF1587" s="20" t="s">
        <v>416</v>
      </c>
      <c r="AG1587" s="20" t="str">
        <f t="shared" si="333"/>
        <v>Xaxis Mobile</v>
      </c>
      <c r="AH1587" s="20" t="s">
        <v>420</v>
      </c>
      <c r="AI1587" s="21">
        <f t="shared" si="347"/>
        <v>26.000054554629642</v>
      </c>
      <c r="AJ1587" s="21">
        <f t="shared" si="348"/>
        <v>1906.35</v>
      </c>
      <c r="AK1587" s="22">
        <f t="shared" si="349"/>
        <v>73321</v>
      </c>
      <c r="AL1587" s="20" t="s">
        <v>799</v>
      </c>
      <c r="AM1587" s="21">
        <f>$AJ1587*VLOOKUP($AL1587,Sheet2!$C$1:$D$82,2,FALSE)</f>
        <v>799.14288007554308</v>
      </c>
    </row>
    <row r="1588" spans="1:39" x14ac:dyDescent="0.25">
      <c r="A1588" s="30">
        <v>42618</v>
      </c>
      <c r="B1588">
        <v>19512</v>
      </c>
      <c r="C1588">
        <v>0</v>
      </c>
      <c r="D1588">
        <v>8</v>
      </c>
      <c r="E1588" t="s">
        <v>45</v>
      </c>
      <c r="F1588">
        <v>381.58</v>
      </c>
      <c r="G1588" t="s">
        <v>22</v>
      </c>
      <c r="H1588" t="s">
        <v>23</v>
      </c>
      <c r="I1588">
        <v>98.867000000000004</v>
      </c>
      <c r="J1588">
        <v>0</v>
      </c>
      <c r="K1588">
        <v>174</v>
      </c>
      <c r="L1588">
        <v>2175.0500000000002</v>
      </c>
      <c r="M1588">
        <v>2349.0500000000002</v>
      </c>
      <c r="N1588" t="s">
        <v>55</v>
      </c>
      <c r="O1588" t="s">
        <v>163</v>
      </c>
      <c r="P1588" t="s">
        <v>32</v>
      </c>
      <c r="Q1588" t="s">
        <v>37</v>
      </c>
      <c r="R1588" s="30">
        <v>42370</v>
      </c>
      <c r="S1588" s="30">
        <v>42655</v>
      </c>
      <c r="T1588" t="s">
        <v>25</v>
      </c>
      <c r="U1588" t="s">
        <v>302</v>
      </c>
      <c r="V1588" t="s">
        <v>712</v>
      </c>
      <c r="W1588" t="s">
        <v>206</v>
      </c>
      <c r="X1588" s="16" t="str">
        <f t="shared" si="328"/>
        <v xml:space="preserve">Mindshare (Switzerland) - CHE - FORD MOTOR COMPANY - 2016_Fiesta_Q3_Festival - </v>
      </c>
      <c r="Y1588" s="17" t="s">
        <v>410</v>
      </c>
      <c r="Z1588" s="16" t="str">
        <f t="shared" si="329"/>
        <v>Mindshare (Switzerland)</v>
      </c>
      <c r="AA1588" s="16" t="str">
        <f t="shared" si="330"/>
        <v>Mindshare (Switzerland) - CHE - FORD MOTOR COMPANY</v>
      </c>
      <c r="AB1588" s="16" t="str">
        <f t="shared" si="331"/>
        <v>Xaxis Mobile_XAXIS-XM-MRT-F</v>
      </c>
      <c r="AC1588" s="16" t="str">
        <f>VLOOKUP($U1588,Sheet3!$A$1:$D$500,3,FALSE)</f>
        <v>11.07.2016</v>
      </c>
      <c r="AD1588" s="16" t="str">
        <f>VLOOKUP($U1588,Sheet3!$A$1:$D$500,4,FALSE)</f>
        <v>14.08.2016</v>
      </c>
      <c r="AE1588" s="20" t="str">
        <f t="shared" si="332"/>
        <v>Xaxis Mobile_XAXIS-XM-MRT-F_August 2016</v>
      </c>
      <c r="AF1588" s="20" t="s">
        <v>416</v>
      </c>
      <c r="AG1588" s="20" t="str">
        <f t="shared" si="333"/>
        <v>Xaxis Mobile</v>
      </c>
      <c r="AH1588" s="20" t="s">
        <v>420</v>
      </c>
      <c r="AI1588" s="21">
        <f t="shared" si="347"/>
        <v>21.999757249638407</v>
      </c>
      <c r="AJ1588" s="21">
        <f t="shared" si="348"/>
        <v>2175.0500000000002</v>
      </c>
      <c r="AK1588" s="22">
        <f t="shared" si="349"/>
        <v>98867</v>
      </c>
      <c r="AL1588" s="20" t="s">
        <v>799</v>
      </c>
      <c r="AM1588" s="21">
        <f>$AJ1588*VLOOKUP($AL1588,Sheet2!$C$1:$D$82,2,FALSE)</f>
        <v>911.78205539817452</v>
      </c>
    </row>
    <row r="1589" spans="1:39" x14ac:dyDescent="0.25">
      <c r="A1589" s="30">
        <v>42618</v>
      </c>
      <c r="B1589">
        <v>19513</v>
      </c>
      <c r="C1589">
        <v>0</v>
      </c>
      <c r="D1589">
        <v>8</v>
      </c>
      <c r="E1589" t="s">
        <v>45</v>
      </c>
      <c r="F1589">
        <v>168.41</v>
      </c>
      <c r="G1589" t="s">
        <v>22</v>
      </c>
      <c r="H1589" t="s">
        <v>23</v>
      </c>
      <c r="I1589">
        <v>43.636000000000003</v>
      </c>
      <c r="J1589">
        <v>0</v>
      </c>
      <c r="K1589">
        <v>76.8</v>
      </c>
      <c r="L1589">
        <v>960</v>
      </c>
      <c r="M1589">
        <v>1036.8</v>
      </c>
      <c r="N1589" t="s">
        <v>55</v>
      </c>
      <c r="O1589" t="s">
        <v>163</v>
      </c>
      <c r="P1589" t="s">
        <v>32</v>
      </c>
      <c r="Q1589" t="s">
        <v>37</v>
      </c>
      <c r="R1589" s="30">
        <v>42370</v>
      </c>
      <c r="S1589" s="30">
        <v>42655</v>
      </c>
      <c r="T1589" t="s">
        <v>25</v>
      </c>
      <c r="U1589" t="s">
        <v>269</v>
      </c>
      <c r="V1589" t="s">
        <v>712</v>
      </c>
      <c r="W1589" t="s">
        <v>206</v>
      </c>
      <c r="X1589" s="16" t="str">
        <f t="shared" ref="X1589:X1652" si="350">CONCATENATE(W1589," - ","2016_",U1589," - ")</f>
        <v xml:space="preserve">Mindshare (Switzerland) - CHE - FORD MOTOR COMPANY - 2016_Edge_Pre-Launch - </v>
      </c>
      <c r="Y1589" s="17" t="s">
        <v>410</v>
      </c>
      <c r="Z1589" s="16" t="str">
        <f t="shared" ref="Z1589:Z1652" si="351">O1589</f>
        <v>Mindshare (Switzerland)</v>
      </c>
      <c r="AA1589" s="16" t="str">
        <f t="shared" ref="AA1589:AA1652" si="352">W1589</f>
        <v>Mindshare (Switzerland) - CHE - FORD MOTOR COMPANY</v>
      </c>
      <c r="AB1589" s="16" t="str">
        <f t="shared" ref="AB1589:AB1652" si="353">CONCATENATE(Q1589,"_",E1589)</f>
        <v>Xaxis Mobile_XAXIS-XM-MRT-F</v>
      </c>
      <c r="AC1589" s="16" t="str">
        <f>VLOOKUP($U1589,Sheet3!$A$1:$D$500,3,FALSE)</f>
        <v>17.06.2016</v>
      </c>
      <c r="AD1589" s="16" t="str">
        <f>VLOOKUP($U1589,Sheet3!$A$1:$D$500,4,FALSE)</f>
        <v>28.08.2016</v>
      </c>
      <c r="AE1589" s="20" t="str">
        <f t="shared" ref="AE1589:AE1652" si="354">CONCATENATE(AB1589,"_",V1589)</f>
        <v>Xaxis Mobile_XAXIS-XM-MRT-F_August 2016</v>
      </c>
      <c r="AF1589" s="20" t="s">
        <v>416</v>
      </c>
      <c r="AG1589" s="20" t="str">
        <f t="shared" ref="AG1589:AG1652" si="355">Q1589</f>
        <v>Xaxis Mobile</v>
      </c>
      <c r="AH1589" s="20" t="s">
        <v>420</v>
      </c>
      <c r="AI1589" s="21">
        <f t="shared" si="347"/>
        <v>22.000183334861124</v>
      </c>
      <c r="AJ1589" s="21">
        <f t="shared" si="348"/>
        <v>960</v>
      </c>
      <c r="AK1589" s="22">
        <f t="shared" si="349"/>
        <v>43636</v>
      </c>
      <c r="AL1589" s="20" t="s">
        <v>799</v>
      </c>
      <c r="AM1589" s="21">
        <f>$AJ1589*VLOOKUP($AL1589,Sheet2!$C$1:$D$82,2,FALSE)</f>
        <v>402.43248347497644</v>
      </c>
    </row>
    <row r="1590" spans="1:39" x14ac:dyDescent="0.25">
      <c r="A1590" s="30">
        <v>42618</v>
      </c>
      <c r="B1590">
        <v>19515</v>
      </c>
      <c r="C1590">
        <v>0</v>
      </c>
      <c r="D1590">
        <v>4</v>
      </c>
      <c r="E1590" t="s">
        <v>45</v>
      </c>
      <c r="F1590">
        <v>126.23</v>
      </c>
      <c r="G1590" t="s">
        <v>22</v>
      </c>
      <c r="H1590" t="s">
        <v>23</v>
      </c>
      <c r="I1590">
        <v>32.706000000000003</v>
      </c>
      <c r="J1590">
        <v>0</v>
      </c>
      <c r="K1590">
        <v>57.55</v>
      </c>
      <c r="L1590">
        <v>719.55</v>
      </c>
      <c r="M1590">
        <v>777.1</v>
      </c>
      <c r="N1590" t="s">
        <v>93</v>
      </c>
      <c r="O1590" t="s">
        <v>163</v>
      </c>
      <c r="P1590" t="s">
        <v>32</v>
      </c>
      <c r="Q1590" t="s">
        <v>37</v>
      </c>
      <c r="R1590" s="30">
        <v>42370</v>
      </c>
      <c r="S1590" s="30">
        <v>42655</v>
      </c>
      <c r="T1590" t="s">
        <v>25</v>
      </c>
      <c r="U1590" t="s">
        <v>312</v>
      </c>
      <c r="V1590" t="s">
        <v>712</v>
      </c>
      <c r="W1590" t="s">
        <v>207</v>
      </c>
      <c r="X1590" s="16" t="str">
        <f t="shared" si="350"/>
        <v xml:space="preserve">Mindshare (Switzerland) - CHE - General Mills - 2016_Old_El_Paso_-_Jul/Aug - </v>
      </c>
      <c r="Y1590" s="17" t="s">
        <v>410</v>
      </c>
      <c r="Z1590" s="16" t="str">
        <f t="shared" si="351"/>
        <v>Mindshare (Switzerland)</v>
      </c>
      <c r="AA1590" s="16" t="str">
        <f t="shared" si="352"/>
        <v>Mindshare (Switzerland) - CHE - General Mills</v>
      </c>
      <c r="AB1590" s="16" t="str">
        <f t="shared" si="353"/>
        <v>Xaxis Mobile_XAXIS-XM-MRT-F</v>
      </c>
      <c r="AC1590" s="16" t="str">
        <f>VLOOKUP($U1590,Sheet3!$A$1:$D$500,3,FALSE)</f>
        <v>11.07.2016</v>
      </c>
      <c r="AD1590" s="16" t="str">
        <f>VLOOKUP($U1590,Sheet3!$A$1:$D$500,4,FALSE)</f>
        <v>07.08.2016</v>
      </c>
      <c r="AE1590" s="20" t="str">
        <f t="shared" si="354"/>
        <v>Xaxis Mobile_XAXIS-XM-MRT-F_August 2016</v>
      </c>
      <c r="AF1590" s="20" t="s">
        <v>416</v>
      </c>
      <c r="AG1590" s="20" t="str">
        <f t="shared" si="355"/>
        <v>Xaxis Mobile</v>
      </c>
      <c r="AH1590" s="20" t="s">
        <v>420</v>
      </c>
      <c r="AI1590" s="21">
        <f t="shared" si="347"/>
        <v>22.000550357732521</v>
      </c>
      <c r="AJ1590" s="21">
        <f t="shared" si="348"/>
        <v>719.55</v>
      </c>
      <c r="AK1590" s="22">
        <f t="shared" si="349"/>
        <v>32706.000000000004</v>
      </c>
      <c r="AL1590" s="20" t="s">
        <v>799</v>
      </c>
      <c r="AM1590" s="21">
        <f>$AJ1590*VLOOKUP($AL1590,Sheet2!$C$1:$D$82,2,FALSE)</f>
        <v>301.63572237960341</v>
      </c>
    </row>
    <row r="1591" spans="1:39" x14ac:dyDescent="0.25">
      <c r="A1591" s="30">
        <v>42618</v>
      </c>
      <c r="B1591">
        <v>19520</v>
      </c>
      <c r="C1591">
        <v>0</v>
      </c>
      <c r="D1591">
        <v>7</v>
      </c>
      <c r="E1591" t="s">
        <v>45</v>
      </c>
      <c r="F1591">
        <v>55.55</v>
      </c>
      <c r="G1591" t="s">
        <v>22</v>
      </c>
      <c r="H1591" t="s">
        <v>23</v>
      </c>
      <c r="I1591">
        <v>14.391999999999999</v>
      </c>
      <c r="J1591">
        <v>0</v>
      </c>
      <c r="K1591">
        <v>32.25</v>
      </c>
      <c r="L1591">
        <v>403</v>
      </c>
      <c r="M1591">
        <v>435.25</v>
      </c>
      <c r="N1591" t="s">
        <v>36</v>
      </c>
      <c r="O1591" t="s">
        <v>161</v>
      </c>
      <c r="P1591" t="s">
        <v>32</v>
      </c>
      <c r="Q1591" t="s">
        <v>37</v>
      </c>
      <c r="R1591" s="30">
        <v>42370</v>
      </c>
      <c r="S1591" s="30">
        <v>42655</v>
      </c>
      <c r="T1591" t="s">
        <v>25</v>
      </c>
      <c r="U1591" t="s">
        <v>721</v>
      </c>
      <c r="V1591" t="s">
        <v>712</v>
      </c>
      <c r="W1591" t="s">
        <v>186</v>
      </c>
      <c r="X1591" s="16" t="str">
        <f t="shared" si="350"/>
        <v xml:space="preserve">MEC (Switzerland) - CHE - Audi - 2016_A3_Launch - </v>
      </c>
      <c r="Y1591" s="17" t="s">
        <v>410</v>
      </c>
      <c r="Z1591" s="16" t="str">
        <f t="shared" si="351"/>
        <v>Mediacom (Switzerland)</v>
      </c>
      <c r="AA1591" s="16" t="str">
        <f t="shared" si="352"/>
        <v>MEC (Switzerland) - CHE - Audi</v>
      </c>
      <c r="AB1591" s="16" t="str">
        <f t="shared" si="353"/>
        <v>Xaxis Mobile_XAXIS-XM-MRT-F</v>
      </c>
      <c r="AC1591" s="16" t="str">
        <f>VLOOKUP($U1591,Sheet3!$A$1:$D$500,3,FALSE)</f>
        <v>15.08.2016</v>
      </c>
      <c r="AD1591" s="16" t="str">
        <f>VLOOKUP($U1591,Sheet3!$A$1:$D$500,4,FALSE)</f>
        <v>19.09.2016</v>
      </c>
      <c r="AE1591" s="20" t="str">
        <f t="shared" si="354"/>
        <v>Xaxis Mobile_XAXIS-XM-MRT-F_August 2016</v>
      </c>
      <c r="AF1591" s="20" t="s">
        <v>416</v>
      </c>
      <c r="AG1591" s="20" t="str">
        <f t="shared" si="355"/>
        <v>Xaxis Mobile</v>
      </c>
      <c r="AH1591" s="20" t="s">
        <v>420</v>
      </c>
      <c r="AI1591" s="21">
        <f t="shared" si="347"/>
        <v>28.001667593107282</v>
      </c>
      <c r="AJ1591" s="21">
        <f t="shared" si="348"/>
        <v>403</v>
      </c>
      <c r="AK1591" s="22">
        <f t="shared" si="349"/>
        <v>14392</v>
      </c>
      <c r="AL1591" s="20" t="s">
        <v>799</v>
      </c>
      <c r="AM1591" s="21">
        <f>$AJ1591*VLOOKUP($AL1591,Sheet2!$C$1:$D$82,2,FALSE)</f>
        <v>168.93780295876616</v>
      </c>
    </row>
    <row r="1592" spans="1:39" x14ac:dyDescent="0.25">
      <c r="A1592" s="30">
        <v>42618</v>
      </c>
      <c r="B1592">
        <v>19524</v>
      </c>
      <c r="C1592">
        <v>0</v>
      </c>
      <c r="D1592">
        <v>2</v>
      </c>
      <c r="E1592" t="s">
        <v>45</v>
      </c>
      <c r="F1592">
        <v>154.13999999999999</v>
      </c>
      <c r="G1592" t="s">
        <v>22</v>
      </c>
      <c r="H1592" t="s">
        <v>23</v>
      </c>
      <c r="I1592">
        <v>39.938000000000002</v>
      </c>
      <c r="J1592">
        <v>0</v>
      </c>
      <c r="K1592">
        <v>83.05</v>
      </c>
      <c r="L1592">
        <v>1038.4000000000001</v>
      </c>
      <c r="M1592">
        <v>1121.45</v>
      </c>
      <c r="N1592" t="s">
        <v>29</v>
      </c>
      <c r="O1592" t="s">
        <v>161</v>
      </c>
      <c r="P1592" t="s">
        <v>32</v>
      </c>
      <c r="Q1592" t="s">
        <v>37</v>
      </c>
      <c r="R1592" s="30">
        <v>42370</v>
      </c>
      <c r="S1592" s="30">
        <v>42655</v>
      </c>
      <c r="T1592" t="s">
        <v>25</v>
      </c>
      <c r="U1592" t="s">
        <v>722</v>
      </c>
      <c r="V1592" t="s">
        <v>712</v>
      </c>
      <c r="W1592" t="s">
        <v>190</v>
      </c>
      <c r="X1592" s="16" t="str">
        <f t="shared" si="350"/>
        <v xml:space="preserve">Mediacom (Switzerland) - CHE - Credit Suisse - 2016_Viva_Students_2016 - </v>
      </c>
      <c r="Y1592" s="17" t="s">
        <v>410</v>
      </c>
      <c r="Z1592" s="16" t="str">
        <f t="shared" si="351"/>
        <v>Mediacom (Switzerland)</v>
      </c>
      <c r="AA1592" s="16" t="str">
        <f t="shared" si="352"/>
        <v>Mediacom (Switzerland) - CHE - Credit Suisse</v>
      </c>
      <c r="AB1592" s="16" t="str">
        <f t="shared" si="353"/>
        <v>Xaxis Mobile_XAXIS-XM-MRT-F</v>
      </c>
      <c r="AC1592" s="16" t="str">
        <f>VLOOKUP($U1592,Sheet3!$A$1:$D$500,3,FALSE)</f>
        <v>22.08.2016</v>
      </c>
      <c r="AD1592" s="16" t="str">
        <f>VLOOKUP($U1592,Sheet3!$A$1:$D$500,4,FALSE)</f>
        <v>18.09.2016</v>
      </c>
      <c r="AE1592" s="20" t="str">
        <f t="shared" si="354"/>
        <v>Xaxis Mobile_XAXIS-XM-MRT-F_August 2016</v>
      </c>
      <c r="AF1592" s="20" t="s">
        <v>416</v>
      </c>
      <c r="AG1592" s="20" t="str">
        <f t="shared" si="355"/>
        <v>Xaxis Mobile</v>
      </c>
      <c r="AH1592" s="20" t="s">
        <v>420</v>
      </c>
      <c r="AI1592" s="21">
        <f t="shared" si="347"/>
        <v>26.000300465721871</v>
      </c>
      <c r="AJ1592" s="21">
        <f t="shared" si="348"/>
        <v>1038.4000000000001</v>
      </c>
      <c r="AK1592" s="22">
        <f t="shared" si="349"/>
        <v>39938</v>
      </c>
      <c r="AL1592" s="20" t="s">
        <v>799</v>
      </c>
      <c r="AM1592" s="21">
        <f>$AJ1592*VLOOKUP($AL1592,Sheet2!$C$1:$D$82,2,FALSE)</f>
        <v>435.29780295876623</v>
      </c>
    </row>
    <row r="1593" spans="1:39" x14ac:dyDescent="0.25">
      <c r="A1593" s="30">
        <v>42618</v>
      </c>
      <c r="B1593">
        <v>19527</v>
      </c>
      <c r="C1593">
        <v>0</v>
      </c>
      <c r="D1593">
        <v>2</v>
      </c>
      <c r="E1593" t="s">
        <v>45</v>
      </c>
      <c r="F1593">
        <v>156.6</v>
      </c>
      <c r="G1593" t="s">
        <v>22</v>
      </c>
      <c r="H1593" t="s">
        <v>23</v>
      </c>
      <c r="I1593">
        <v>40.575000000000003</v>
      </c>
      <c r="J1593">
        <v>0</v>
      </c>
      <c r="K1593">
        <v>90.9</v>
      </c>
      <c r="L1593">
        <v>1136.0999999999999</v>
      </c>
      <c r="M1593">
        <v>1227</v>
      </c>
      <c r="N1593" t="s">
        <v>74</v>
      </c>
      <c r="O1593" t="s">
        <v>161</v>
      </c>
      <c r="P1593" t="s">
        <v>32</v>
      </c>
      <c r="Q1593" t="s">
        <v>37</v>
      </c>
      <c r="R1593" s="30">
        <v>42370</v>
      </c>
      <c r="S1593" s="30">
        <v>42655</v>
      </c>
      <c r="T1593" t="s">
        <v>25</v>
      </c>
      <c r="U1593" t="s">
        <v>279</v>
      </c>
      <c r="V1593" t="s">
        <v>712</v>
      </c>
      <c r="W1593" t="s">
        <v>193</v>
      </c>
      <c r="X1593" s="16" t="str">
        <f t="shared" si="350"/>
        <v xml:space="preserve">Mediacom (Switzerland) - CHE - Emmi - 2016_Emmi_ECL_Dose_Brief - </v>
      </c>
      <c r="Y1593" s="17" t="s">
        <v>410</v>
      </c>
      <c r="Z1593" s="16" t="str">
        <f t="shared" si="351"/>
        <v>Mediacom (Switzerland)</v>
      </c>
      <c r="AA1593" s="16" t="str">
        <f t="shared" si="352"/>
        <v>Mediacom (Switzerland) - CHE - Emmi</v>
      </c>
      <c r="AB1593" s="16" t="str">
        <f t="shared" si="353"/>
        <v>Xaxis Mobile_XAXIS-XM-MRT-F</v>
      </c>
      <c r="AC1593" s="16" t="str">
        <f>VLOOKUP($U1593,Sheet3!$A$1:$D$500,3,FALSE)</f>
        <v>04.07.2016</v>
      </c>
      <c r="AD1593" s="16" t="str">
        <f>VLOOKUP($U1593,Sheet3!$A$1:$D$500,4,FALSE)</f>
        <v>09.10.2016</v>
      </c>
      <c r="AE1593" s="20" t="str">
        <f t="shared" si="354"/>
        <v>Xaxis Mobile_XAXIS-XM-MRT-F_August 2016</v>
      </c>
      <c r="AF1593" s="20" t="s">
        <v>416</v>
      </c>
      <c r="AG1593" s="20" t="str">
        <f t="shared" si="355"/>
        <v>Xaxis Mobile</v>
      </c>
      <c r="AH1593" s="20" t="s">
        <v>420</v>
      </c>
      <c r="AI1593" s="21">
        <f t="shared" si="347"/>
        <v>27.999999999999996</v>
      </c>
      <c r="AJ1593" s="21">
        <f t="shared" si="348"/>
        <v>1136.0999999999999</v>
      </c>
      <c r="AK1593" s="22">
        <f t="shared" si="349"/>
        <v>40575</v>
      </c>
      <c r="AL1593" s="20" t="s">
        <v>799</v>
      </c>
      <c r="AM1593" s="21">
        <f>$AJ1593*VLOOKUP($AL1593,Sheet2!$C$1:$D$82,2,FALSE)</f>
        <v>476.25369216241739</v>
      </c>
    </row>
    <row r="1594" spans="1:39" x14ac:dyDescent="0.25">
      <c r="A1594" s="30">
        <v>42618</v>
      </c>
      <c r="B1594">
        <v>19535</v>
      </c>
      <c r="C1594">
        <v>0</v>
      </c>
      <c r="D1594">
        <v>5</v>
      </c>
      <c r="E1594" t="s">
        <v>45</v>
      </c>
      <c r="F1594">
        <v>20.46</v>
      </c>
      <c r="G1594" t="s">
        <v>22</v>
      </c>
      <c r="H1594" t="s">
        <v>23</v>
      </c>
      <c r="I1594">
        <v>5.3010000000000002</v>
      </c>
      <c r="J1594">
        <v>0</v>
      </c>
      <c r="K1594">
        <v>11.9</v>
      </c>
      <c r="L1594">
        <v>148.44999999999999</v>
      </c>
      <c r="M1594">
        <v>160.35</v>
      </c>
      <c r="N1594" t="s">
        <v>95</v>
      </c>
      <c r="O1594" t="s">
        <v>161</v>
      </c>
      <c r="P1594" t="s">
        <v>32</v>
      </c>
      <c r="Q1594" t="s">
        <v>37</v>
      </c>
      <c r="R1594" s="30">
        <v>42370</v>
      </c>
      <c r="S1594" s="30">
        <v>42655</v>
      </c>
      <c r="T1594" t="s">
        <v>25</v>
      </c>
      <c r="U1594" t="s">
        <v>723</v>
      </c>
      <c r="V1594" t="s">
        <v>712</v>
      </c>
      <c r="W1594" t="s">
        <v>195</v>
      </c>
      <c r="X1594" s="16" t="str">
        <f t="shared" si="350"/>
        <v xml:space="preserve">Mediacom (Switzerland) - CHE - Ikea - 2016_Catalogue_&amp;_Food_(Awareness_&amp;_Trigger) - </v>
      </c>
      <c r="Y1594" s="17" t="s">
        <v>410</v>
      </c>
      <c r="Z1594" s="16" t="str">
        <f t="shared" si="351"/>
        <v>Mediacom (Switzerland)</v>
      </c>
      <c r="AA1594" s="16" t="str">
        <f t="shared" si="352"/>
        <v>Mediacom (Switzerland) - CHE - Ikea</v>
      </c>
      <c r="AB1594" s="16" t="str">
        <f t="shared" si="353"/>
        <v>Xaxis Mobile_XAXIS-XM-MRT-F</v>
      </c>
      <c r="AC1594" s="16" t="str">
        <f>VLOOKUP($U1594,Sheet3!$A$1:$D$500,3,FALSE)</f>
        <v>29.08.2016</v>
      </c>
      <c r="AD1594" s="16" t="str">
        <f>VLOOKUP($U1594,Sheet3!$A$1:$D$500,4,FALSE)</f>
        <v>18.09.2016</v>
      </c>
      <c r="AE1594" s="20" t="str">
        <f t="shared" si="354"/>
        <v>Xaxis Mobile_XAXIS-XM-MRT-F_August 2016</v>
      </c>
      <c r="AF1594" s="20" t="s">
        <v>416</v>
      </c>
      <c r="AG1594" s="20" t="str">
        <f t="shared" si="355"/>
        <v>Xaxis Mobile</v>
      </c>
      <c r="AH1594" s="20" t="s">
        <v>420</v>
      </c>
      <c r="AI1594" s="21">
        <f t="shared" si="347"/>
        <v>28.004150160347102</v>
      </c>
      <c r="AJ1594" s="21">
        <f t="shared" si="348"/>
        <v>148.44999999999999</v>
      </c>
      <c r="AK1594" s="22">
        <f t="shared" si="349"/>
        <v>5301</v>
      </c>
      <c r="AL1594" s="20" t="s">
        <v>799</v>
      </c>
      <c r="AM1594" s="21">
        <f>$AJ1594*VLOOKUP($AL1594,Sheet2!$C$1:$D$82,2,FALSE)</f>
        <v>62.230314762354425</v>
      </c>
    </row>
    <row r="1595" spans="1:39" x14ac:dyDescent="0.25">
      <c r="A1595" s="30">
        <v>42618</v>
      </c>
      <c r="B1595">
        <v>19539</v>
      </c>
      <c r="C1595">
        <v>0</v>
      </c>
      <c r="D1595">
        <v>4</v>
      </c>
      <c r="E1595" t="s">
        <v>45</v>
      </c>
      <c r="F1595">
        <v>120.29</v>
      </c>
      <c r="G1595" t="s">
        <v>22</v>
      </c>
      <c r="H1595" t="s">
        <v>23</v>
      </c>
      <c r="I1595">
        <v>31.166</v>
      </c>
      <c r="J1595">
        <v>0</v>
      </c>
      <c r="K1595">
        <v>64.8</v>
      </c>
      <c r="L1595">
        <v>810.3</v>
      </c>
      <c r="M1595">
        <v>875.1</v>
      </c>
      <c r="N1595" t="s">
        <v>82</v>
      </c>
      <c r="O1595" t="s">
        <v>161</v>
      </c>
      <c r="P1595" t="s">
        <v>32</v>
      </c>
      <c r="Q1595" t="s">
        <v>37</v>
      </c>
      <c r="R1595" s="30">
        <v>42370</v>
      </c>
      <c r="S1595" s="30">
        <v>42655</v>
      </c>
      <c r="T1595" t="s">
        <v>25</v>
      </c>
      <c r="U1595" t="s">
        <v>382</v>
      </c>
      <c r="V1595" t="s">
        <v>712</v>
      </c>
      <c r="W1595" t="s">
        <v>203</v>
      </c>
      <c r="X1595" s="16" t="str">
        <f t="shared" si="350"/>
        <v xml:space="preserve">Mediacom (Switzerland) - CHE - Tempur Sealy International - 2016_Q3_Kampagne - </v>
      </c>
      <c r="Y1595" s="17" t="s">
        <v>410</v>
      </c>
      <c r="Z1595" s="16" t="str">
        <f t="shared" si="351"/>
        <v>Mediacom (Switzerland)</v>
      </c>
      <c r="AA1595" s="16" t="str">
        <f t="shared" si="352"/>
        <v>Mediacom (Switzerland) - CHE - Tempur Sealy International</v>
      </c>
      <c r="AB1595" s="16" t="str">
        <f t="shared" si="353"/>
        <v>Xaxis Mobile_XAXIS-XM-MRT-F</v>
      </c>
      <c r="AC1595" s="16" t="str">
        <f>VLOOKUP($U1595,Sheet3!$A$1:$D$500,3,FALSE)</f>
        <v>11.07.2016</v>
      </c>
      <c r="AD1595" s="16" t="str">
        <f>VLOOKUP($U1595,Sheet3!$A$1:$D$500,4,FALSE)</f>
        <v>30.09.2016</v>
      </c>
      <c r="AE1595" s="20" t="str">
        <f t="shared" si="354"/>
        <v>Xaxis Mobile_XAXIS-XM-MRT-F_August 2016</v>
      </c>
      <c r="AF1595" s="20" t="s">
        <v>416</v>
      </c>
      <c r="AG1595" s="20" t="str">
        <f t="shared" si="355"/>
        <v>Xaxis Mobile</v>
      </c>
      <c r="AH1595" s="20" t="s">
        <v>420</v>
      </c>
      <c r="AI1595" s="21">
        <f t="shared" si="347"/>
        <v>25.999486620034652</v>
      </c>
      <c r="AJ1595" s="21">
        <f t="shared" si="348"/>
        <v>810.3</v>
      </c>
      <c r="AK1595" s="22">
        <f t="shared" si="349"/>
        <v>31166</v>
      </c>
      <c r="AL1595" s="20" t="s">
        <v>799</v>
      </c>
      <c r="AM1595" s="21">
        <f>$AJ1595*VLOOKUP($AL1595,Sheet2!$C$1:$D$82,2,FALSE)</f>
        <v>339.67816808309726</v>
      </c>
    </row>
    <row r="1596" spans="1:39" x14ac:dyDescent="0.25">
      <c r="A1596" s="30">
        <v>42618</v>
      </c>
      <c r="B1596">
        <v>19512</v>
      </c>
      <c r="C1596">
        <v>0</v>
      </c>
      <c r="D1596">
        <v>9</v>
      </c>
      <c r="E1596" t="s">
        <v>46</v>
      </c>
      <c r="F1596">
        <v>195.21</v>
      </c>
      <c r="G1596" t="s">
        <v>22</v>
      </c>
      <c r="H1596" t="s">
        <v>23</v>
      </c>
      <c r="I1596">
        <v>20.265000000000001</v>
      </c>
      <c r="J1596">
        <v>0</v>
      </c>
      <c r="K1596">
        <v>35.65</v>
      </c>
      <c r="L1596">
        <v>445.85</v>
      </c>
      <c r="M1596">
        <v>481.5</v>
      </c>
      <c r="N1596" t="s">
        <v>55</v>
      </c>
      <c r="O1596" t="s">
        <v>163</v>
      </c>
      <c r="P1596" t="s">
        <v>32</v>
      </c>
      <c r="Q1596" t="s">
        <v>37</v>
      </c>
      <c r="R1596" s="30">
        <v>42370</v>
      </c>
      <c r="S1596" s="30">
        <v>42655</v>
      </c>
      <c r="T1596" t="s">
        <v>25</v>
      </c>
      <c r="U1596" t="s">
        <v>302</v>
      </c>
      <c r="V1596" t="s">
        <v>712</v>
      </c>
      <c r="W1596" t="s">
        <v>206</v>
      </c>
      <c r="X1596" s="16" t="str">
        <f t="shared" si="350"/>
        <v xml:space="preserve">Mindshare (Switzerland) - CHE - FORD MOTOR COMPANY - 2016_Fiesta_Q3_Festival - </v>
      </c>
      <c r="Y1596" s="17" t="s">
        <v>410</v>
      </c>
      <c r="Z1596" s="16" t="str">
        <f t="shared" si="351"/>
        <v>Mindshare (Switzerland)</v>
      </c>
      <c r="AA1596" s="16" t="str">
        <f t="shared" si="352"/>
        <v>Mindshare (Switzerland) - CHE - FORD MOTOR COMPANY</v>
      </c>
      <c r="AB1596" s="16" t="str">
        <f t="shared" si="353"/>
        <v>Xaxis Mobile_XAXIS-XM-MRT-I</v>
      </c>
      <c r="AC1596" s="16" t="str">
        <f>VLOOKUP($U1596,Sheet3!$A$1:$D$500,3,FALSE)</f>
        <v>11.07.2016</v>
      </c>
      <c r="AD1596" s="16" t="str">
        <f>VLOOKUP($U1596,Sheet3!$A$1:$D$500,4,FALSE)</f>
        <v>14.08.2016</v>
      </c>
      <c r="AE1596" s="20" t="str">
        <f t="shared" si="354"/>
        <v>Xaxis Mobile_XAXIS-XM-MRT-I_August 2016</v>
      </c>
      <c r="AF1596" s="20" t="s">
        <v>416</v>
      </c>
      <c r="AG1596" s="20" t="str">
        <f t="shared" si="355"/>
        <v>Xaxis Mobile</v>
      </c>
      <c r="AH1596" s="20" t="s">
        <v>420</v>
      </c>
      <c r="AI1596" s="21">
        <f t="shared" si="347"/>
        <v>22.000986923266716</v>
      </c>
      <c r="AJ1596" s="21">
        <f t="shared" si="348"/>
        <v>445.85</v>
      </c>
      <c r="AK1596" s="22">
        <f t="shared" si="349"/>
        <v>20265</v>
      </c>
      <c r="AL1596" s="20" t="s">
        <v>799</v>
      </c>
      <c r="AM1596" s="21">
        <f>$AJ1596*VLOOKUP($AL1596,Sheet2!$C$1:$D$82,2,FALSE)</f>
        <v>186.90054453887319</v>
      </c>
    </row>
    <row r="1597" spans="1:39" x14ac:dyDescent="0.25">
      <c r="A1597" s="30">
        <v>42618</v>
      </c>
      <c r="B1597">
        <v>19513</v>
      </c>
      <c r="C1597">
        <v>0</v>
      </c>
      <c r="D1597">
        <v>9</v>
      </c>
      <c r="E1597" t="s">
        <v>46</v>
      </c>
      <c r="F1597">
        <v>84.07</v>
      </c>
      <c r="G1597" t="s">
        <v>22</v>
      </c>
      <c r="H1597" t="s">
        <v>23</v>
      </c>
      <c r="I1597">
        <v>8.7270000000000003</v>
      </c>
      <c r="J1597">
        <v>0</v>
      </c>
      <c r="K1597">
        <v>15.35</v>
      </c>
      <c r="L1597">
        <v>192</v>
      </c>
      <c r="M1597">
        <v>207.35</v>
      </c>
      <c r="N1597" t="s">
        <v>55</v>
      </c>
      <c r="O1597" t="s">
        <v>163</v>
      </c>
      <c r="P1597" t="s">
        <v>32</v>
      </c>
      <c r="Q1597" t="s">
        <v>37</v>
      </c>
      <c r="R1597" s="30">
        <v>42370</v>
      </c>
      <c r="S1597" s="30">
        <v>42655</v>
      </c>
      <c r="T1597" t="s">
        <v>25</v>
      </c>
      <c r="U1597" t="s">
        <v>269</v>
      </c>
      <c r="V1597" t="s">
        <v>712</v>
      </c>
      <c r="W1597" t="s">
        <v>206</v>
      </c>
      <c r="X1597" s="16" t="str">
        <f t="shared" si="350"/>
        <v xml:space="preserve">Mindshare (Switzerland) - CHE - FORD MOTOR COMPANY - 2016_Edge_Pre-Launch - </v>
      </c>
      <c r="Y1597" s="17" t="s">
        <v>410</v>
      </c>
      <c r="Z1597" s="16" t="str">
        <f t="shared" si="351"/>
        <v>Mindshare (Switzerland)</v>
      </c>
      <c r="AA1597" s="16" t="str">
        <f t="shared" si="352"/>
        <v>Mindshare (Switzerland) - CHE - FORD MOTOR COMPANY</v>
      </c>
      <c r="AB1597" s="16" t="str">
        <f t="shared" si="353"/>
        <v>Xaxis Mobile_XAXIS-XM-MRT-I</v>
      </c>
      <c r="AC1597" s="16" t="str">
        <f>VLOOKUP($U1597,Sheet3!$A$1:$D$500,3,FALSE)</f>
        <v>17.06.2016</v>
      </c>
      <c r="AD1597" s="16" t="str">
        <f>VLOOKUP($U1597,Sheet3!$A$1:$D$500,4,FALSE)</f>
        <v>28.08.2016</v>
      </c>
      <c r="AE1597" s="20" t="str">
        <f t="shared" si="354"/>
        <v>Xaxis Mobile_XAXIS-XM-MRT-I_August 2016</v>
      </c>
      <c r="AF1597" s="20" t="s">
        <v>416</v>
      </c>
      <c r="AG1597" s="20" t="str">
        <f t="shared" si="355"/>
        <v>Xaxis Mobile</v>
      </c>
      <c r="AH1597" s="20" t="s">
        <v>420</v>
      </c>
      <c r="AI1597" s="21">
        <f t="shared" si="347"/>
        <v>22.000687521485048</v>
      </c>
      <c r="AJ1597" s="21">
        <f t="shared" si="348"/>
        <v>192</v>
      </c>
      <c r="AK1597" s="22">
        <f t="shared" si="349"/>
        <v>8727</v>
      </c>
      <c r="AL1597" s="20" t="s">
        <v>799</v>
      </c>
      <c r="AM1597" s="21">
        <f>$AJ1597*VLOOKUP($AL1597,Sheet2!$C$1:$D$82,2,FALSE)</f>
        <v>80.486496694995282</v>
      </c>
    </row>
    <row r="1598" spans="1:39" x14ac:dyDescent="0.25">
      <c r="A1598" s="30">
        <v>42618</v>
      </c>
      <c r="B1598">
        <v>19520</v>
      </c>
      <c r="C1598">
        <v>0</v>
      </c>
      <c r="D1598">
        <v>8</v>
      </c>
      <c r="E1598" t="s">
        <v>46</v>
      </c>
      <c r="F1598">
        <v>46.7</v>
      </c>
      <c r="G1598" t="s">
        <v>22</v>
      </c>
      <c r="H1598" t="s">
        <v>23</v>
      </c>
      <c r="I1598">
        <v>4.8479999999999999</v>
      </c>
      <c r="J1598">
        <v>0</v>
      </c>
      <c r="K1598">
        <v>10.85</v>
      </c>
      <c r="L1598">
        <v>135.75</v>
      </c>
      <c r="M1598">
        <v>146.6</v>
      </c>
      <c r="N1598" t="s">
        <v>36</v>
      </c>
      <c r="O1598" t="s">
        <v>161</v>
      </c>
      <c r="P1598" t="s">
        <v>32</v>
      </c>
      <c r="Q1598" t="s">
        <v>37</v>
      </c>
      <c r="R1598" s="30">
        <v>42370</v>
      </c>
      <c r="S1598" s="30">
        <v>42655</v>
      </c>
      <c r="T1598" t="s">
        <v>25</v>
      </c>
      <c r="U1598" t="s">
        <v>721</v>
      </c>
      <c r="V1598" t="s">
        <v>712</v>
      </c>
      <c r="W1598" t="s">
        <v>186</v>
      </c>
      <c r="X1598" s="16" t="str">
        <f t="shared" si="350"/>
        <v xml:space="preserve">MEC (Switzerland) - CHE - Audi - 2016_A3_Launch - </v>
      </c>
      <c r="Y1598" s="17" t="s">
        <v>410</v>
      </c>
      <c r="Z1598" s="16" t="str">
        <f t="shared" si="351"/>
        <v>Mediacom (Switzerland)</v>
      </c>
      <c r="AA1598" s="16" t="str">
        <f t="shared" si="352"/>
        <v>MEC (Switzerland) - CHE - Audi</v>
      </c>
      <c r="AB1598" s="16" t="str">
        <f t="shared" si="353"/>
        <v>Xaxis Mobile_XAXIS-XM-MRT-I</v>
      </c>
      <c r="AC1598" s="16" t="str">
        <f>VLOOKUP($U1598,Sheet3!$A$1:$D$500,3,FALSE)</f>
        <v>15.08.2016</v>
      </c>
      <c r="AD1598" s="16" t="str">
        <f>VLOOKUP($U1598,Sheet3!$A$1:$D$500,4,FALSE)</f>
        <v>19.09.2016</v>
      </c>
      <c r="AE1598" s="20" t="str">
        <f t="shared" si="354"/>
        <v>Xaxis Mobile_XAXIS-XM-MRT-I_August 2016</v>
      </c>
      <c r="AF1598" s="20" t="s">
        <v>416</v>
      </c>
      <c r="AG1598" s="20" t="str">
        <f t="shared" si="355"/>
        <v>Xaxis Mobile</v>
      </c>
      <c r="AH1598" s="20" t="s">
        <v>420</v>
      </c>
      <c r="AI1598" s="21">
        <f t="shared" si="347"/>
        <v>28.001237623762378</v>
      </c>
      <c r="AJ1598" s="21">
        <f t="shared" si="348"/>
        <v>135.75</v>
      </c>
      <c r="AK1598" s="22">
        <f t="shared" si="349"/>
        <v>4848</v>
      </c>
      <c r="AL1598" s="20" t="s">
        <v>799</v>
      </c>
      <c r="AM1598" s="21">
        <f>$AJ1598*VLOOKUP($AL1598,Sheet2!$C$1:$D$82,2,FALSE)</f>
        <v>56.906468366383386</v>
      </c>
    </row>
    <row r="1599" spans="1:39" x14ac:dyDescent="0.25">
      <c r="A1599" s="30">
        <v>42618</v>
      </c>
      <c r="B1599">
        <v>19524</v>
      </c>
      <c r="C1599">
        <v>0</v>
      </c>
      <c r="D1599">
        <v>3</v>
      </c>
      <c r="E1599" t="s">
        <v>46</v>
      </c>
      <c r="F1599">
        <v>122.75</v>
      </c>
      <c r="G1599" t="s">
        <v>22</v>
      </c>
      <c r="H1599" t="s">
        <v>23</v>
      </c>
      <c r="I1599">
        <v>12.743</v>
      </c>
      <c r="J1599">
        <v>0</v>
      </c>
      <c r="K1599">
        <v>26.5</v>
      </c>
      <c r="L1599">
        <v>331.3</v>
      </c>
      <c r="M1599">
        <v>357.8</v>
      </c>
      <c r="N1599" t="s">
        <v>29</v>
      </c>
      <c r="O1599" t="s">
        <v>161</v>
      </c>
      <c r="P1599" t="s">
        <v>32</v>
      </c>
      <c r="Q1599" t="s">
        <v>37</v>
      </c>
      <c r="R1599" s="30">
        <v>42370</v>
      </c>
      <c r="S1599" s="30">
        <v>42655</v>
      </c>
      <c r="T1599" t="s">
        <v>25</v>
      </c>
      <c r="U1599" t="s">
        <v>722</v>
      </c>
      <c r="V1599" t="s">
        <v>712</v>
      </c>
      <c r="W1599" t="s">
        <v>190</v>
      </c>
      <c r="X1599" s="16" t="str">
        <f t="shared" si="350"/>
        <v xml:space="preserve">Mediacom (Switzerland) - CHE - Credit Suisse - 2016_Viva_Students_2016 - </v>
      </c>
      <c r="Y1599" s="17" t="s">
        <v>410</v>
      </c>
      <c r="Z1599" s="16" t="str">
        <f t="shared" si="351"/>
        <v>Mediacom (Switzerland)</v>
      </c>
      <c r="AA1599" s="16" t="str">
        <f t="shared" si="352"/>
        <v>Mediacom (Switzerland) - CHE - Credit Suisse</v>
      </c>
      <c r="AB1599" s="16" t="str">
        <f t="shared" si="353"/>
        <v>Xaxis Mobile_XAXIS-XM-MRT-I</v>
      </c>
      <c r="AC1599" s="16" t="str">
        <f>VLOOKUP($U1599,Sheet3!$A$1:$D$500,3,FALSE)</f>
        <v>22.08.2016</v>
      </c>
      <c r="AD1599" s="16" t="str">
        <f>VLOOKUP($U1599,Sheet3!$A$1:$D$500,4,FALSE)</f>
        <v>18.09.2016</v>
      </c>
      <c r="AE1599" s="20" t="str">
        <f t="shared" si="354"/>
        <v>Xaxis Mobile_XAXIS-XM-MRT-I_August 2016</v>
      </c>
      <c r="AF1599" s="20" t="s">
        <v>416</v>
      </c>
      <c r="AG1599" s="20" t="str">
        <f t="shared" si="355"/>
        <v>Xaxis Mobile</v>
      </c>
      <c r="AH1599" s="20" t="s">
        <v>420</v>
      </c>
      <c r="AI1599" s="21">
        <f t="shared" si="347"/>
        <v>25.998587459781842</v>
      </c>
      <c r="AJ1599" s="21">
        <f t="shared" si="348"/>
        <v>331.3</v>
      </c>
      <c r="AK1599" s="22">
        <f t="shared" si="349"/>
        <v>12743</v>
      </c>
      <c r="AL1599" s="20" t="s">
        <v>799</v>
      </c>
      <c r="AM1599" s="21">
        <f>$AJ1599*VLOOKUP($AL1599,Sheet2!$C$1:$D$82,2,FALSE)</f>
        <v>138.88112684922885</v>
      </c>
    </row>
    <row r="1600" spans="1:39" x14ac:dyDescent="0.25">
      <c r="A1600" s="30">
        <v>42618</v>
      </c>
      <c r="B1600">
        <v>19535</v>
      </c>
      <c r="C1600">
        <v>0</v>
      </c>
      <c r="D1600">
        <v>6</v>
      </c>
      <c r="E1600" t="s">
        <v>46</v>
      </c>
      <c r="F1600">
        <v>17.28</v>
      </c>
      <c r="G1600" t="s">
        <v>22</v>
      </c>
      <c r="H1600" t="s">
        <v>23</v>
      </c>
      <c r="I1600">
        <v>1.794</v>
      </c>
      <c r="J1600">
        <v>0</v>
      </c>
      <c r="K1600">
        <v>4</v>
      </c>
      <c r="L1600">
        <v>50.25</v>
      </c>
      <c r="M1600">
        <v>54.25</v>
      </c>
      <c r="N1600" t="s">
        <v>95</v>
      </c>
      <c r="O1600" t="s">
        <v>161</v>
      </c>
      <c r="P1600" t="s">
        <v>32</v>
      </c>
      <c r="Q1600" t="s">
        <v>37</v>
      </c>
      <c r="R1600" s="30">
        <v>42370</v>
      </c>
      <c r="S1600" s="30">
        <v>42655</v>
      </c>
      <c r="T1600" t="s">
        <v>25</v>
      </c>
      <c r="U1600" t="s">
        <v>723</v>
      </c>
      <c r="V1600" t="s">
        <v>712</v>
      </c>
      <c r="W1600" t="s">
        <v>195</v>
      </c>
      <c r="X1600" s="16" t="str">
        <f t="shared" si="350"/>
        <v xml:space="preserve">Mediacom (Switzerland) - CHE - Ikea - 2016_Catalogue_&amp;_Food_(Awareness_&amp;_Trigger) - </v>
      </c>
      <c r="Y1600" s="17" t="s">
        <v>410</v>
      </c>
      <c r="Z1600" s="16" t="str">
        <f t="shared" si="351"/>
        <v>Mediacom (Switzerland)</v>
      </c>
      <c r="AA1600" s="16" t="str">
        <f t="shared" si="352"/>
        <v>Mediacom (Switzerland) - CHE - Ikea</v>
      </c>
      <c r="AB1600" s="16" t="str">
        <f t="shared" si="353"/>
        <v>Xaxis Mobile_XAXIS-XM-MRT-I</v>
      </c>
      <c r="AC1600" s="16" t="str">
        <f>VLOOKUP($U1600,Sheet3!$A$1:$D$500,3,FALSE)</f>
        <v>29.08.2016</v>
      </c>
      <c r="AD1600" s="16" t="str">
        <f>VLOOKUP($U1600,Sheet3!$A$1:$D$500,4,FALSE)</f>
        <v>18.09.2016</v>
      </c>
      <c r="AE1600" s="20" t="str">
        <f t="shared" si="354"/>
        <v>Xaxis Mobile_XAXIS-XM-MRT-I_August 2016</v>
      </c>
      <c r="AF1600" s="20" t="s">
        <v>416</v>
      </c>
      <c r="AG1600" s="20" t="str">
        <f t="shared" si="355"/>
        <v>Xaxis Mobile</v>
      </c>
      <c r="AH1600" s="20" t="s">
        <v>420</v>
      </c>
      <c r="AI1600" s="21">
        <f t="shared" si="347"/>
        <v>28.010033444816052</v>
      </c>
      <c r="AJ1600" s="21">
        <f t="shared" si="348"/>
        <v>50.25</v>
      </c>
      <c r="AK1600" s="22">
        <f t="shared" si="349"/>
        <v>1794</v>
      </c>
      <c r="AL1600" s="20" t="s">
        <v>799</v>
      </c>
      <c r="AM1600" s="21">
        <f>$AJ1600*VLOOKUP($AL1600,Sheet2!$C$1:$D$82,2,FALSE)</f>
        <v>21.064825306893297</v>
      </c>
    </row>
    <row r="1601" spans="1:39" x14ac:dyDescent="0.25">
      <c r="A1601" s="30">
        <v>42618</v>
      </c>
      <c r="B1601">
        <v>19504</v>
      </c>
      <c r="C1601">
        <v>0</v>
      </c>
      <c r="D1601">
        <v>1</v>
      </c>
      <c r="E1601" t="s">
        <v>53</v>
      </c>
      <c r="F1601">
        <v>312.98</v>
      </c>
      <c r="G1601" t="s">
        <v>22</v>
      </c>
      <c r="H1601" t="s">
        <v>23</v>
      </c>
      <c r="I1601">
        <v>49.16</v>
      </c>
      <c r="J1601">
        <v>0</v>
      </c>
      <c r="K1601">
        <v>90.45</v>
      </c>
      <c r="L1601">
        <v>1130.7</v>
      </c>
      <c r="M1601">
        <v>1221.1500000000001</v>
      </c>
      <c r="N1601" t="s">
        <v>42</v>
      </c>
      <c r="O1601" t="s">
        <v>162</v>
      </c>
      <c r="P1601" t="s">
        <v>32</v>
      </c>
      <c r="Q1601" t="s">
        <v>52</v>
      </c>
      <c r="R1601" s="30">
        <v>42370</v>
      </c>
      <c r="S1601" s="30">
        <v>42655</v>
      </c>
      <c r="T1601" t="s">
        <v>25</v>
      </c>
      <c r="U1601" t="s">
        <v>245</v>
      </c>
      <c r="V1601" t="s">
        <v>712</v>
      </c>
      <c r="W1601" t="s">
        <v>178</v>
      </c>
      <c r="X1601" s="16" t="str">
        <f t="shared" si="350"/>
        <v xml:space="preserve">MEC (Switzerland) - CHE - Geberit - 2016_SAS_2016 - </v>
      </c>
      <c r="Y1601" s="17" t="s">
        <v>410</v>
      </c>
      <c r="Z1601" s="16" t="str">
        <f t="shared" si="351"/>
        <v>MEC (Switzerland)</v>
      </c>
      <c r="AA1601" s="16" t="str">
        <f t="shared" si="352"/>
        <v>MEC (Switzerland) - CHE - Geberit</v>
      </c>
      <c r="AB1601" s="16" t="str">
        <f t="shared" si="353"/>
        <v>Xaxis Premium_XAXIS-XP-HP-D</v>
      </c>
      <c r="AC1601" s="16" t="str">
        <f>VLOOKUP($U1601,Sheet3!$A$1:$D$500,3,FALSE)</f>
        <v>11.01.2016</v>
      </c>
      <c r="AD1601" s="16" t="str">
        <f>VLOOKUP($U1601,Sheet3!$A$1:$D$500,4,FALSE)</f>
        <v>31.12.2016</v>
      </c>
      <c r="AE1601" s="20" t="str">
        <f t="shared" si="354"/>
        <v>Xaxis Premium_XAXIS-XP-HP-D_August 2016</v>
      </c>
      <c r="AF1601" s="20" t="s">
        <v>415</v>
      </c>
      <c r="AG1601" s="20" t="str">
        <f t="shared" si="355"/>
        <v>Xaxis Premium</v>
      </c>
      <c r="AH1601" s="20" t="s">
        <v>420</v>
      </c>
      <c r="AI1601" s="21">
        <f t="shared" si="347"/>
        <v>23.000406834825061</v>
      </c>
      <c r="AJ1601" s="21">
        <f t="shared" si="348"/>
        <v>1130.7</v>
      </c>
      <c r="AK1601" s="22">
        <f t="shared" si="349"/>
        <v>49160</v>
      </c>
      <c r="AL1601" s="20" t="s">
        <v>800</v>
      </c>
      <c r="AM1601" s="21">
        <f>$AJ1601*VLOOKUP($AL1601,Sheet2!$C$1:$D$82,2,FALSE)</f>
        <v>552.8104383475245</v>
      </c>
    </row>
    <row r="1602" spans="1:39" x14ac:dyDescent="0.25">
      <c r="A1602" s="30">
        <v>42618</v>
      </c>
      <c r="B1602">
        <v>19505</v>
      </c>
      <c r="C1602">
        <v>0</v>
      </c>
      <c r="D1602">
        <v>3</v>
      </c>
      <c r="E1602" t="s">
        <v>53</v>
      </c>
      <c r="F1602">
        <v>772.02</v>
      </c>
      <c r="G1602" t="s">
        <v>22</v>
      </c>
      <c r="H1602" t="s">
        <v>23</v>
      </c>
      <c r="I1602">
        <v>121.26300000000001</v>
      </c>
      <c r="J1602">
        <v>0</v>
      </c>
      <c r="K1602">
        <v>223.1</v>
      </c>
      <c r="L1602">
        <v>2789.05</v>
      </c>
      <c r="M1602">
        <v>3012.15</v>
      </c>
      <c r="N1602" t="s">
        <v>42</v>
      </c>
      <c r="O1602" t="s">
        <v>162</v>
      </c>
      <c r="P1602" t="s">
        <v>32</v>
      </c>
      <c r="Q1602" t="s">
        <v>52</v>
      </c>
      <c r="R1602" s="30">
        <v>42370</v>
      </c>
      <c r="S1602" s="30">
        <v>42655</v>
      </c>
      <c r="T1602" t="s">
        <v>25</v>
      </c>
      <c r="U1602" t="s">
        <v>246</v>
      </c>
      <c r="V1602" t="s">
        <v>712</v>
      </c>
      <c r="W1602" t="s">
        <v>178</v>
      </c>
      <c r="X1602" s="16" t="str">
        <f t="shared" si="350"/>
        <v xml:space="preserve">MEC (Switzerland) - CHE - Geberit - 2016_Aquaclean_2016 - </v>
      </c>
      <c r="Y1602" s="17" t="s">
        <v>410</v>
      </c>
      <c r="Z1602" s="16" t="str">
        <f t="shared" si="351"/>
        <v>MEC (Switzerland)</v>
      </c>
      <c r="AA1602" s="16" t="str">
        <f t="shared" si="352"/>
        <v>MEC (Switzerland) - CHE - Geberit</v>
      </c>
      <c r="AB1602" s="16" t="str">
        <f t="shared" si="353"/>
        <v>Xaxis Premium_XAXIS-XP-HP-D</v>
      </c>
      <c r="AC1602" s="16" t="str">
        <f>VLOOKUP($U1602,Sheet3!$A$1:$D$500,3,FALSE)</f>
        <v>04.01.2016</v>
      </c>
      <c r="AD1602" s="16" t="str">
        <f>VLOOKUP($U1602,Sheet3!$A$1:$D$500,4,FALSE)</f>
        <v>26.06.2016</v>
      </c>
      <c r="AE1602" s="20" t="str">
        <f t="shared" si="354"/>
        <v>Xaxis Premium_XAXIS-XP-HP-D_August 2016</v>
      </c>
      <c r="AF1602" s="20" t="s">
        <v>415</v>
      </c>
      <c r="AG1602" s="20" t="str">
        <f t="shared" si="355"/>
        <v>Xaxis Premium</v>
      </c>
      <c r="AH1602" s="20" t="s">
        <v>420</v>
      </c>
      <c r="AI1602" s="21">
        <f t="shared" si="347"/>
        <v>23.000008246538517</v>
      </c>
      <c r="AJ1602" s="21">
        <f t="shared" si="348"/>
        <v>2789.05</v>
      </c>
      <c r="AK1602" s="22">
        <f t="shared" si="349"/>
        <v>121263</v>
      </c>
      <c r="AL1602" s="20" t="s">
        <v>800</v>
      </c>
      <c r="AM1602" s="21">
        <f>$AJ1602*VLOOKUP($AL1602,Sheet2!$C$1:$D$82,2,FALSE)</f>
        <v>1363.5941921580998</v>
      </c>
    </row>
    <row r="1603" spans="1:39" x14ac:dyDescent="0.25">
      <c r="A1603" s="30">
        <v>42618</v>
      </c>
      <c r="B1603">
        <v>19508</v>
      </c>
      <c r="C1603">
        <v>0</v>
      </c>
      <c r="D1603">
        <v>3</v>
      </c>
      <c r="E1603" t="s">
        <v>53</v>
      </c>
      <c r="F1603">
        <v>239.33</v>
      </c>
      <c r="G1603" t="s">
        <v>22</v>
      </c>
      <c r="H1603" t="s">
        <v>23</v>
      </c>
      <c r="I1603">
        <v>37.591999999999999</v>
      </c>
      <c r="J1603">
        <v>0</v>
      </c>
      <c r="K1603">
        <v>57.15</v>
      </c>
      <c r="L1603">
        <v>714.25</v>
      </c>
      <c r="M1603">
        <v>771.4</v>
      </c>
      <c r="N1603" t="s">
        <v>713</v>
      </c>
      <c r="O1603" t="s">
        <v>162</v>
      </c>
      <c r="P1603" t="s">
        <v>32</v>
      </c>
      <c r="Q1603" t="s">
        <v>52</v>
      </c>
      <c r="R1603" s="30">
        <v>42370</v>
      </c>
      <c r="S1603" s="30">
        <v>42655</v>
      </c>
      <c r="T1603" t="s">
        <v>25</v>
      </c>
      <c r="U1603" t="s">
        <v>724</v>
      </c>
      <c r="V1603" t="s">
        <v>712</v>
      </c>
      <c r="W1603" t="s">
        <v>812</v>
      </c>
      <c r="X1603" s="16" t="str">
        <f t="shared" si="350"/>
        <v xml:space="preserve">MEC (Switzerland) - CHE - Recticel Switzerland - 2016_Superba_2016 - </v>
      </c>
      <c r="Y1603" s="17" t="s">
        <v>410</v>
      </c>
      <c r="Z1603" s="16" t="str">
        <f t="shared" si="351"/>
        <v>MEC (Switzerland)</v>
      </c>
      <c r="AA1603" s="16" t="str">
        <f t="shared" si="352"/>
        <v>MEC (Switzerland) - CHE - Recticel Switzerland</v>
      </c>
      <c r="AB1603" s="16" t="str">
        <f t="shared" si="353"/>
        <v>Xaxis Premium_XAXIS-XP-HP-D</v>
      </c>
      <c r="AC1603" s="16" t="str">
        <f>VLOOKUP($U1603,Sheet3!$A$1:$D$500,3,FALSE)</f>
        <v>29.08.2016</v>
      </c>
      <c r="AD1603" s="16" t="str">
        <f>VLOOKUP($U1603,Sheet3!$A$1:$D$500,4,FALSE)</f>
        <v>23.10.2016</v>
      </c>
      <c r="AE1603" s="20" t="str">
        <f t="shared" si="354"/>
        <v>Xaxis Premium_XAXIS-XP-HP-D_August 2016</v>
      </c>
      <c r="AF1603" s="20" t="s">
        <v>415</v>
      </c>
      <c r="AG1603" s="20" t="str">
        <f t="shared" si="355"/>
        <v>Xaxis Premium</v>
      </c>
      <c r="AH1603" s="20" t="s">
        <v>420</v>
      </c>
      <c r="AI1603" s="21">
        <f t="shared" si="347"/>
        <v>19.000053202809109</v>
      </c>
      <c r="AJ1603" s="21">
        <f t="shared" si="348"/>
        <v>714.25</v>
      </c>
      <c r="AK1603" s="22">
        <f t="shared" si="349"/>
        <v>37592</v>
      </c>
      <c r="AL1603" s="20" t="s">
        <v>800</v>
      </c>
      <c r="AM1603" s="21">
        <f>$AJ1603*VLOOKUP($AL1603,Sheet2!$C$1:$D$82,2,FALSE)</f>
        <v>349.20390518238202</v>
      </c>
    </row>
    <row r="1604" spans="1:39" x14ac:dyDescent="0.25">
      <c r="A1604" s="30">
        <v>42618</v>
      </c>
      <c r="B1604">
        <v>19512</v>
      </c>
      <c r="C1604">
        <v>0</v>
      </c>
      <c r="D1604">
        <v>4</v>
      </c>
      <c r="E1604" t="s">
        <v>53</v>
      </c>
      <c r="F1604">
        <v>3106.46</v>
      </c>
      <c r="G1604" t="s">
        <v>22</v>
      </c>
      <c r="H1604" t="s">
        <v>23</v>
      </c>
      <c r="I1604">
        <v>487.93799999999999</v>
      </c>
      <c r="J1604">
        <v>0</v>
      </c>
      <c r="K1604">
        <v>585.5</v>
      </c>
      <c r="L1604">
        <v>7319.05</v>
      </c>
      <c r="M1604">
        <v>7904.55</v>
      </c>
      <c r="N1604" t="s">
        <v>55</v>
      </c>
      <c r="O1604" t="s">
        <v>163</v>
      </c>
      <c r="P1604" t="s">
        <v>32</v>
      </c>
      <c r="Q1604" t="s">
        <v>52</v>
      </c>
      <c r="R1604" s="30">
        <v>42370</v>
      </c>
      <c r="S1604" s="30">
        <v>42655</v>
      </c>
      <c r="T1604" t="s">
        <v>25</v>
      </c>
      <c r="U1604" t="s">
        <v>302</v>
      </c>
      <c r="V1604" t="s">
        <v>712</v>
      </c>
      <c r="W1604" t="s">
        <v>206</v>
      </c>
      <c r="X1604" s="16" t="str">
        <f t="shared" si="350"/>
        <v xml:space="preserve">Mindshare (Switzerland) - CHE - FORD MOTOR COMPANY - 2016_Fiesta_Q3_Festival - </v>
      </c>
      <c r="Y1604" s="17" t="s">
        <v>410</v>
      </c>
      <c r="Z1604" s="16" t="str">
        <f t="shared" si="351"/>
        <v>Mindshare (Switzerland)</v>
      </c>
      <c r="AA1604" s="16" t="str">
        <f t="shared" si="352"/>
        <v>Mindshare (Switzerland) - CHE - FORD MOTOR COMPANY</v>
      </c>
      <c r="AB1604" s="16" t="str">
        <f t="shared" si="353"/>
        <v>Xaxis Premium_XAXIS-XP-HP-D</v>
      </c>
      <c r="AC1604" s="16" t="str">
        <f>VLOOKUP($U1604,Sheet3!$A$1:$D$500,3,FALSE)</f>
        <v>11.07.2016</v>
      </c>
      <c r="AD1604" s="16" t="str">
        <f>VLOOKUP($U1604,Sheet3!$A$1:$D$500,4,FALSE)</f>
        <v>14.08.2016</v>
      </c>
      <c r="AE1604" s="20" t="str">
        <f t="shared" si="354"/>
        <v>Xaxis Premium_XAXIS-XP-HP-D_August 2016</v>
      </c>
      <c r="AF1604" s="20" t="s">
        <v>415</v>
      </c>
      <c r="AG1604" s="20" t="str">
        <f t="shared" si="355"/>
        <v>Xaxis Premium</v>
      </c>
      <c r="AH1604" s="20" t="s">
        <v>420</v>
      </c>
      <c r="AI1604" s="21">
        <f t="shared" si="347"/>
        <v>14.999959011185847</v>
      </c>
      <c r="AJ1604" s="21">
        <f t="shared" si="348"/>
        <v>7319.05</v>
      </c>
      <c r="AK1604" s="22">
        <f t="shared" si="349"/>
        <v>487938</v>
      </c>
      <c r="AL1604" s="20" t="s">
        <v>800</v>
      </c>
      <c r="AM1604" s="21">
        <f>$AJ1604*VLOOKUP($AL1604,Sheet2!$C$1:$D$82,2,FALSE)</f>
        <v>3578.3560969200048</v>
      </c>
    </row>
    <row r="1605" spans="1:39" x14ac:dyDescent="0.25">
      <c r="A1605" s="30">
        <v>42618</v>
      </c>
      <c r="B1605">
        <v>19513</v>
      </c>
      <c r="C1605">
        <v>0</v>
      </c>
      <c r="D1605">
        <v>1</v>
      </c>
      <c r="E1605" t="s">
        <v>53</v>
      </c>
      <c r="F1605">
        <v>1426.1</v>
      </c>
      <c r="G1605" t="s">
        <v>22</v>
      </c>
      <c r="H1605" t="s">
        <v>23</v>
      </c>
      <c r="I1605">
        <v>224</v>
      </c>
      <c r="J1605">
        <v>0</v>
      </c>
      <c r="K1605">
        <v>268.8</v>
      </c>
      <c r="L1605">
        <v>3360</v>
      </c>
      <c r="M1605">
        <v>3628.8</v>
      </c>
      <c r="N1605" t="s">
        <v>55</v>
      </c>
      <c r="O1605" t="s">
        <v>163</v>
      </c>
      <c r="P1605" t="s">
        <v>32</v>
      </c>
      <c r="Q1605" t="s">
        <v>52</v>
      </c>
      <c r="R1605" s="30">
        <v>42370</v>
      </c>
      <c r="S1605" s="30">
        <v>42655</v>
      </c>
      <c r="T1605" t="s">
        <v>25</v>
      </c>
      <c r="U1605" t="s">
        <v>269</v>
      </c>
      <c r="V1605" t="s">
        <v>712</v>
      </c>
      <c r="W1605" t="s">
        <v>206</v>
      </c>
      <c r="X1605" s="16" t="str">
        <f t="shared" si="350"/>
        <v xml:space="preserve">Mindshare (Switzerland) - CHE - FORD MOTOR COMPANY - 2016_Edge_Pre-Launch - </v>
      </c>
      <c r="Y1605" s="17" t="s">
        <v>410</v>
      </c>
      <c r="Z1605" s="16" t="str">
        <f t="shared" si="351"/>
        <v>Mindshare (Switzerland)</v>
      </c>
      <c r="AA1605" s="16" t="str">
        <f t="shared" si="352"/>
        <v>Mindshare (Switzerland) - CHE - FORD MOTOR COMPANY</v>
      </c>
      <c r="AB1605" s="16" t="str">
        <f t="shared" si="353"/>
        <v>Xaxis Premium_XAXIS-XP-HP-D</v>
      </c>
      <c r="AC1605" s="16" t="str">
        <f>VLOOKUP($U1605,Sheet3!$A$1:$D$500,3,FALSE)</f>
        <v>17.06.2016</v>
      </c>
      <c r="AD1605" s="16" t="str">
        <f>VLOOKUP($U1605,Sheet3!$A$1:$D$500,4,FALSE)</f>
        <v>28.08.2016</v>
      </c>
      <c r="AE1605" s="20" t="str">
        <f t="shared" si="354"/>
        <v>Xaxis Premium_XAXIS-XP-HP-D_August 2016</v>
      </c>
      <c r="AF1605" s="20" t="s">
        <v>415</v>
      </c>
      <c r="AG1605" s="20" t="str">
        <f t="shared" si="355"/>
        <v>Xaxis Premium</v>
      </c>
      <c r="AH1605" s="20" t="s">
        <v>420</v>
      </c>
      <c r="AI1605" s="21">
        <f t="shared" si="347"/>
        <v>15</v>
      </c>
      <c r="AJ1605" s="21">
        <f t="shared" si="348"/>
        <v>3360</v>
      </c>
      <c r="AK1605" s="22">
        <f t="shared" si="349"/>
        <v>224000</v>
      </c>
      <c r="AL1605" s="20" t="s">
        <v>800</v>
      </c>
      <c r="AM1605" s="21">
        <f>$AJ1605*VLOOKUP($AL1605,Sheet2!$C$1:$D$82,2,FALSE)</f>
        <v>1642.7373068432673</v>
      </c>
    </row>
    <row r="1606" spans="1:39" x14ac:dyDescent="0.25">
      <c r="A1606" s="30">
        <v>42618</v>
      </c>
      <c r="B1606">
        <v>19519</v>
      </c>
      <c r="C1606">
        <v>0</v>
      </c>
      <c r="D1606">
        <v>1</v>
      </c>
      <c r="E1606" t="s">
        <v>53</v>
      </c>
      <c r="F1606">
        <v>3652.04</v>
      </c>
      <c r="G1606" t="s">
        <v>22</v>
      </c>
      <c r="H1606" t="s">
        <v>23</v>
      </c>
      <c r="I1606">
        <v>573.63400000000001</v>
      </c>
      <c r="J1606">
        <v>0</v>
      </c>
      <c r="K1606">
        <v>688.35</v>
      </c>
      <c r="L1606">
        <v>8604.5</v>
      </c>
      <c r="M1606">
        <v>9292.85</v>
      </c>
      <c r="N1606" t="s">
        <v>62</v>
      </c>
      <c r="O1606" t="s">
        <v>161</v>
      </c>
      <c r="P1606" t="s">
        <v>32</v>
      </c>
      <c r="Q1606" t="s">
        <v>52</v>
      </c>
      <c r="R1606" s="30">
        <v>42370</v>
      </c>
      <c r="S1606" s="30">
        <v>42655</v>
      </c>
      <c r="T1606" t="s">
        <v>25</v>
      </c>
      <c r="U1606" t="s">
        <v>227</v>
      </c>
      <c r="V1606" t="s">
        <v>712</v>
      </c>
      <c r="W1606" t="s">
        <v>185</v>
      </c>
      <c r="X1606" s="16" t="str">
        <f t="shared" si="350"/>
        <v xml:space="preserve">Mediacom (Switzerland) - CHE - AMAG (Switzerland) - 2016_Summer_Sales - </v>
      </c>
      <c r="Y1606" s="17" t="s">
        <v>410</v>
      </c>
      <c r="Z1606" s="16" t="str">
        <f t="shared" si="351"/>
        <v>Mediacom (Switzerland)</v>
      </c>
      <c r="AA1606" s="16" t="str">
        <f t="shared" si="352"/>
        <v>Mediacom (Switzerland) - CHE - AMAG (Switzerland)</v>
      </c>
      <c r="AB1606" s="16" t="str">
        <f t="shared" si="353"/>
        <v>Xaxis Premium_XAXIS-XP-HP-D</v>
      </c>
      <c r="AC1606" s="16" t="str">
        <f>VLOOKUP($U1606,Sheet3!$A$1:$D$500,3,FALSE)</f>
        <v>01.07.2016</v>
      </c>
      <c r="AD1606" s="16" t="str">
        <f>VLOOKUP($U1606,Sheet3!$A$1:$D$500,4,FALSE)</f>
        <v>31.08.2016</v>
      </c>
      <c r="AE1606" s="20" t="str">
        <f t="shared" si="354"/>
        <v>Xaxis Premium_XAXIS-XP-HP-D_August 2016</v>
      </c>
      <c r="AF1606" s="20" t="s">
        <v>415</v>
      </c>
      <c r="AG1606" s="20" t="str">
        <f t="shared" si="355"/>
        <v>Xaxis Premium</v>
      </c>
      <c r="AH1606" s="20" t="s">
        <v>420</v>
      </c>
      <c r="AI1606" s="21">
        <f t="shared" si="347"/>
        <v>14.999982567281576</v>
      </c>
      <c r="AJ1606" s="21">
        <f t="shared" si="348"/>
        <v>8604.5</v>
      </c>
      <c r="AK1606" s="22">
        <f t="shared" si="349"/>
        <v>573634</v>
      </c>
      <c r="AL1606" s="20" t="s">
        <v>800</v>
      </c>
      <c r="AM1606" s="21">
        <f>$AJ1606*VLOOKUP($AL1606,Sheet2!$C$1:$D$82,2,FALSE)</f>
        <v>4206.8253442657424</v>
      </c>
    </row>
    <row r="1607" spans="1:39" x14ac:dyDescent="0.25">
      <c r="A1607" s="30">
        <v>42618</v>
      </c>
      <c r="B1607">
        <v>19520</v>
      </c>
      <c r="C1607">
        <v>0</v>
      </c>
      <c r="D1607">
        <v>3</v>
      </c>
      <c r="E1607" t="s">
        <v>53</v>
      </c>
      <c r="F1607">
        <v>542.55999999999995</v>
      </c>
      <c r="G1607" t="s">
        <v>22</v>
      </c>
      <c r="H1607" t="s">
        <v>23</v>
      </c>
      <c r="I1607">
        <v>85.221000000000004</v>
      </c>
      <c r="J1607">
        <v>0</v>
      </c>
      <c r="K1607">
        <v>143.15</v>
      </c>
      <c r="L1607">
        <v>1789.65</v>
      </c>
      <c r="M1607">
        <v>1932.8</v>
      </c>
      <c r="N1607" t="s">
        <v>36</v>
      </c>
      <c r="O1607" t="s">
        <v>161</v>
      </c>
      <c r="P1607" t="s">
        <v>32</v>
      </c>
      <c r="Q1607" t="s">
        <v>52</v>
      </c>
      <c r="R1607" s="30">
        <v>42370</v>
      </c>
      <c r="S1607" s="30">
        <v>42655</v>
      </c>
      <c r="T1607" t="s">
        <v>25</v>
      </c>
      <c r="U1607" t="s">
        <v>721</v>
      </c>
      <c r="V1607" t="s">
        <v>712</v>
      </c>
      <c r="W1607" t="s">
        <v>186</v>
      </c>
      <c r="X1607" s="16" t="str">
        <f t="shared" si="350"/>
        <v xml:space="preserve">MEC (Switzerland) - CHE - Audi - 2016_A3_Launch - </v>
      </c>
      <c r="Y1607" s="17" t="s">
        <v>410</v>
      </c>
      <c r="Z1607" s="16" t="str">
        <f t="shared" si="351"/>
        <v>Mediacom (Switzerland)</v>
      </c>
      <c r="AA1607" s="16" t="str">
        <f t="shared" si="352"/>
        <v>MEC (Switzerland) - CHE - Audi</v>
      </c>
      <c r="AB1607" s="16" t="str">
        <f t="shared" si="353"/>
        <v>Xaxis Premium_XAXIS-XP-HP-D</v>
      </c>
      <c r="AC1607" s="16" t="str">
        <f>VLOOKUP($U1607,Sheet3!$A$1:$D$500,3,FALSE)</f>
        <v>15.08.2016</v>
      </c>
      <c r="AD1607" s="16" t="str">
        <f>VLOOKUP($U1607,Sheet3!$A$1:$D$500,4,FALSE)</f>
        <v>19.09.2016</v>
      </c>
      <c r="AE1607" s="20" t="str">
        <f t="shared" si="354"/>
        <v>Xaxis Premium_XAXIS-XP-HP-D_August 2016</v>
      </c>
      <c r="AF1607" s="20" t="s">
        <v>415</v>
      </c>
      <c r="AG1607" s="20" t="str">
        <f t="shared" si="355"/>
        <v>Xaxis Premium</v>
      </c>
      <c r="AH1607" s="20" t="s">
        <v>420</v>
      </c>
      <c r="AI1607" s="21">
        <f t="shared" si="347"/>
        <v>21.000105607772731</v>
      </c>
      <c r="AJ1607" s="21">
        <f t="shared" si="348"/>
        <v>1789.65</v>
      </c>
      <c r="AK1607" s="22">
        <f t="shared" si="349"/>
        <v>85221</v>
      </c>
      <c r="AL1607" s="20" t="s">
        <v>800</v>
      </c>
      <c r="AM1607" s="21">
        <f>$AJ1607*VLOOKUP($AL1607,Sheet2!$C$1:$D$82,2,FALSE)</f>
        <v>874.97762535477784</v>
      </c>
    </row>
    <row r="1608" spans="1:39" x14ac:dyDescent="0.25">
      <c r="A1608" s="30">
        <v>42618</v>
      </c>
      <c r="B1608">
        <v>19520</v>
      </c>
      <c r="C1608">
        <v>0</v>
      </c>
      <c r="D1608">
        <v>9</v>
      </c>
      <c r="E1608" t="s">
        <v>53</v>
      </c>
      <c r="F1608">
        <v>1.46</v>
      </c>
      <c r="G1608" t="s">
        <v>22</v>
      </c>
      <c r="H1608" t="s">
        <v>23</v>
      </c>
      <c r="I1608">
        <v>0.22900000000000001</v>
      </c>
      <c r="J1608">
        <v>0</v>
      </c>
      <c r="K1608">
        <v>0.4</v>
      </c>
      <c r="L1608">
        <v>5.25</v>
      </c>
      <c r="M1608">
        <v>5.65</v>
      </c>
      <c r="N1608" t="s">
        <v>36</v>
      </c>
      <c r="O1608" t="s">
        <v>161</v>
      </c>
      <c r="P1608" t="s">
        <v>32</v>
      </c>
      <c r="Q1608" t="s">
        <v>52</v>
      </c>
      <c r="R1608" s="30">
        <v>42370</v>
      </c>
      <c r="S1608" s="30">
        <v>42655</v>
      </c>
      <c r="T1608" t="s">
        <v>25</v>
      </c>
      <c r="U1608" t="s">
        <v>721</v>
      </c>
      <c r="V1608" t="s">
        <v>712</v>
      </c>
      <c r="W1608" t="s">
        <v>186</v>
      </c>
      <c r="X1608" s="16" t="str">
        <f t="shared" si="350"/>
        <v xml:space="preserve">MEC (Switzerland) - CHE - Audi - 2016_A3_Launch - </v>
      </c>
      <c r="Y1608" s="17" t="s">
        <v>410</v>
      </c>
      <c r="Z1608" s="16" t="str">
        <f t="shared" si="351"/>
        <v>Mediacom (Switzerland)</v>
      </c>
      <c r="AA1608" s="16" t="str">
        <f t="shared" si="352"/>
        <v>MEC (Switzerland) - CHE - Audi</v>
      </c>
      <c r="AB1608" s="16" t="str">
        <f t="shared" si="353"/>
        <v>Xaxis Premium_XAXIS-XP-HP-D</v>
      </c>
      <c r="AC1608" s="16" t="str">
        <f>VLOOKUP($U1608,Sheet3!$A$1:$D$500,3,FALSE)</f>
        <v>15.08.2016</v>
      </c>
      <c r="AD1608" s="16" t="str">
        <f>VLOOKUP($U1608,Sheet3!$A$1:$D$500,4,FALSE)</f>
        <v>19.09.2016</v>
      </c>
      <c r="AE1608" s="20" t="str">
        <f t="shared" si="354"/>
        <v>Xaxis Premium_XAXIS-XP-HP-D_August 2016</v>
      </c>
      <c r="AF1608" s="20" t="s">
        <v>415</v>
      </c>
      <c r="AG1608" s="20" t="str">
        <f t="shared" si="355"/>
        <v>Xaxis Premium</v>
      </c>
      <c r="AH1608" s="20" t="s">
        <v>420</v>
      </c>
      <c r="AI1608" s="21">
        <f t="shared" si="347"/>
        <v>22.925764192139738</v>
      </c>
      <c r="AJ1608" s="21">
        <f t="shared" si="348"/>
        <v>5.25</v>
      </c>
      <c r="AK1608" s="22">
        <f t="shared" si="349"/>
        <v>229</v>
      </c>
      <c r="AL1608" s="20" t="s">
        <v>800</v>
      </c>
      <c r="AM1608" s="21">
        <f>$AJ1608*VLOOKUP($AL1608,Sheet2!$C$1:$D$82,2,FALSE)</f>
        <v>2.566777041942605</v>
      </c>
    </row>
    <row r="1609" spans="1:39" x14ac:dyDescent="0.25">
      <c r="A1609" s="30">
        <v>42618</v>
      </c>
      <c r="B1609">
        <v>19522</v>
      </c>
      <c r="C1609">
        <v>0</v>
      </c>
      <c r="D1609">
        <v>4</v>
      </c>
      <c r="E1609" t="s">
        <v>53</v>
      </c>
      <c r="F1609">
        <v>509.46</v>
      </c>
      <c r="G1609" t="s">
        <v>22</v>
      </c>
      <c r="H1609" t="s">
        <v>23</v>
      </c>
      <c r="I1609">
        <v>80.022000000000006</v>
      </c>
      <c r="J1609">
        <v>0</v>
      </c>
      <c r="K1609">
        <v>147.25</v>
      </c>
      <c r="L1609">
        <v>1840.5</v>
      </c>
      <c r="M1609">
        <v>1987.75</v>
      </c>
      <c r="N1609" t="s">
        <v>58</v>
      </c>
      <c r="O1609" t="s">
        <v>161</v>
      </c>
      <c r="P1609" t="s">
        <v>32</v>
      </c>
      <c r="Q1609" t="s">
        <v>52</v>
      </c>
      <c r="R1609" s="30">
        <v>42370</v>
      </c>
      <c r="S1609" s="30">
        <v>42655</v>
      </c>
      <c r="T1609" t="s">
        <v>25</v>
      </c>
      <c r="U1609" t="s">
        <v>235</v>
      </c>
      <c r="V1609" t="s">
        <v>712</v>
      </c>
      <c r="W1609" t="s">
        <v>187</v>
      </c>
      <c r="X1609" s="16" t="str">
        <f t="shared" si="350"/>
        <v xml:space="preserve">Mediacom (Switzerland) - CHE - Bayer AG - 2016_Elevit_Look_alike_Audiences - </v>
      </c>
      <c r="Y1609" s="17" t="s">
        <v>410</v>
      </c>
      <c r="Z1609" s="16" t="str">
        <f t="shared" si="351"/>
        <v>Mediacom (Switzerland)</v>
      </c>
      <c r="AA1609" s="16" t="str">
        <f t="shared" si="352"/>
        <v>Mediacom (Switzerland) - CHE - Bayer AG</v>
      </c>
      <c r="AB1609" s="16" t="str">
        <f t="shared" si="353"/>
        <v>Xaxis Premium_XAXIS-XP-HP-D</v>
      </c>
      <c r="AC1609" s="16" t="str">
        <f>VLOOKUP($U1609,Sheet3!$A$1:$D$500,3,FALSE)</f>
        <v>25.04.2016</v>
      </c>
      <c r="AD1609" s="16" t="str">
        <f>VLOOKUP($U1609,Sheet3!$A$1:$D$500,4,FALSE)</f>
        <v>31.12.2016</v>
      </c>
      <c r="AE1609" s="20" t="str">
        <f t="shared" si="354"/>
        <v>Xaxis Premium_XAXIS-XP-HP-D_August 2016</v>
      </c>
      <c r="AF1609" s="20" t="s">
        <v>415</v>
      </c>
      <c r="AG1609" s="20" t="str">
        <f t="shared" si="355"/>
        <v>Xaxis Premium</v>
      </c>
      <c r="AH1609" s="20" t="s">
        <v>420</v>
      </c>
      <c r="AI1609" s="21">
        <f t="shared" si="347"/>
        <v>22.99992502061933</v>
      </c>
      <c r="AJ1609" s="21">
        <f t="shared" si="348"/>
        <v>1840.5</v>
      </c>
      <c r="AK1609" s="22">
        <f t="shared" si="349"/>
        <v>80022</v>
      </c>
      <c r="AL1609" s="20" t="s">
        <v>800</v>
      </c>
      <c r="AM1609" s="21">
        <f>$AJ1609*VLOOKUP($AL1609,Sheet2!$C$1:$D$82,2,FALSE)</f>
        <v>899.83869441816466</v>
      </c>
    </row>
    <row r="1610" spans="1:39" x14ac:dyDescent="0.25">
      <c r="A1610" s="30">
        <v>42618</v>
      </c>
      <c r="B1610">
        <v>19523</v>
      </c>
      <c r="C1610">
        <v>0</v>
      </c>
      <c r="D1610">
        <v>1</v>
      </c>
      <c r="E1610" t="s">
        <v>53</v>
      </c>
      <c r="F1610">
        <v>136.88999999999999</v>
      </c>
      <c r="G1610" t="s">
        <v>22</v>
      </c>
      <c r="H1610" t="s">
        <v>23</v>
      </c>
      <c r="I1610">
        <v>21.501000000000001</v>
      </c>
      <c r="J1610">
        <v>0</v>
      </c>
      <c r="K1610">
        <v>32.700000000000003</v>
      </c>
      <c r="L1610">
        <v>408.5</v>
      </c>
      <c r="M1610">
        <v>441.2</v>
      </c>
      <c r="N1610" t="s">
        <v>105</v>
      </c>
      <c r="O1610" t="s">
        <v>161</v>
      </c>
      <c r="P1610" t="s">
        <v>32</v>
      </c>
      <c r="Q1610" t="s">
        <v>52</v>
      </c>
      <c r="R1610" s="30">
        <v>42370</v>
      </c>
      <c r="S1610" s="30">
        <v>42655</v>
      </c>
      <c r="T1610" t="s">
        <v>25</v>
      </c>
      <c r="U1610" t="s">
        <v>241</v>
      </c>
      <c r="V1610" t="s">
        <v>712</v>
      </c>
      <c r="W1610" t="s">
        <v>189</v>
      </c>
      <c r="X1610" s="16" t="str">
        <f t="shared" si="350"/>
        <v xml:space="preserve">Mediacom (Switzerland) - CHE - BSH - 2016_Online_Kampagne_2016 - </v>
      </c>
      <c r="Y1610" s="17" t="s">
        <v>410</v>
      </c>
      <c r="Z1610" s="16" t="str">
        <f t="shared" si="351"/>
        <v>Mediacom (Switzerland)</v>
      </c>
      <c r="AA1610" s="16" t="str">
        <f t="shared" si="352"/>
        <v>Mediacom (Switzerland) - CHE - BSH</v>
      </c>
      <c r="AB1610" s="16" t="str">
        <f t="shared" si="353"/>
        <v>Xaxis Premium_XAXIS-XP-HP-D</v>
      </c>
      <c r="AC1610" s="16" t="str">
        <f>VLOOKUP($U1610,Sheet3!$A$1:$D$500,3,FALSE)</f>
        <v>08.02.2016</v>
      </c>
      <c r="AD1610" s="16" t="str">
        <f>VLOOKUP($U1610,Sheet3!$A$1:$D$500,4,FALSE)</f>
        <v>16.10.2016</v>
      </c>
      <c r="AE1610" s="20" t="str">
        <f t="shared" si="354"/>
        <v>Xaxis Premium_XAXIS-XP-HP-D_August 2016</v>
      </c>
      <c r="AF1610" s="20" t="s">
        <v>415</v>
      </c>
      <c r="AG1610" s="20" t="str">
        <f t="shared" si="355"/>
        <v>Xaxis Premium</v>
      </c>
      <c r="AH1610" s="20" t="s">
        <v>420</v>
      </c>
      <c r="AI1610" s="21">
        <f t="shared" si="347"/>
        <v>18.999116320171154</v>
      </c>
      <c r="AJ1610" s="21">
        <f t="shared" si="348"/>
        <v>408.5</v>
      </c>
      <c r="AK1610" s="22">
        <f t="shared" si="349"/>
        <v>21501</v>
      </c>
      <c r="AL1610" s="20" t="s">
        <v>800</v>
      </c>
      <c r="AM1610" s="21">
        <f>$AJ1610*VLOOKUP($AL1610,Sheet2!$C$1:$D$82,2,FALSE)</f>
        <v>199.71969935877223</v>
      </c>
    </row>
    <row r="1611" spans="1:39" x14ac:dyDescent="0.25">
      <c r="A1611" s="30">
        <v>42618</v>
      </c>
      <c r="B1611">
        <v>19524</v>
      </c>
      <c r="C1611">
        <v>0</v>
      </c>
      <c r="D1611">
        <v>4</v>
      </c>
      <c r="E1611" t="s">
        <v>53</v>
      </c>
      <c r="F1611">
        <v>844.41</v>
      </c>
      <c r="G1611" t="s">
        <v>22</v>
      </c>
      <c r="H1611" t="s">
        <v>23</v>
      </c>
      <c r="I1611">
        <v>132.63300000000001</v>
      </c>
      <c r="J1611">
        <v>0</v>
      </c>
      <c r="K1611">
        <v>244.05</v>
      </c>
      <c r="L1611">
        <v>3050.55</v>
      </c>
      <c r="M1611">
        <v>3294.6</v>
      </c>
      <c r="N1611" t="s">
        <v>29</v>
      </c>
      <c r="O1611" t="s">
        <v>161</v>
      </c>
      <c r="P1611" t="s">
        <v>32</v>
      </c>
      <c r="Q1611" t="s">
        <v>52</v>
      </c>
      <c r="R1611" s="30">
        <v>42370</v>
      </c>
      <c r="S1611" s="30">
        <v>42655</v>
      </c>
      <c r="T1611" t="s">
        <v>25</v>
      </c>
      <c r="U1611" t="s">
        <v>722</v>
      </c>
      <c r="V1611" t="s">
        <v>712</v>
      </c>
      <c r="W1611" t="s">
        <v>190</v>
      </c>
      <c r="X1611" s="16" t="str">
        <f t="shared" si="350"/>
        <v xml:space="preserve">Mediacom (Switzerland) - CHE - Credit Suisse - 2016_Viva_Students_2016 - </v>
      </c>
      <c r="Y1611" s="17" t="s">
        <v>410</v>
      </c>
      <c r="Z1611" s="16" t="str">
        <f t="shared" si="351"/>
        <v>Mediacom (Switzerland)</v>
      </c>
      <c r="AA1611" s="16" t="str">
        <f t="shared" si="352"/>
        <v>Mediacom (Switzerland) - CHE - Credit Suisse</v>
      </c>
      <c r="AB1611" s="16" t="str">
        <f t="shared" si="353"/>
        <v>Xaxis Premium_XAXIS-XP-HP-D</v>
      </c>
      <c r="AC1611" s="16" t="str">
        <f>VLOOKUP($U1611,Sheet3!$A$1:$D$500,3,FALSE)</f>
        <v>22.08.2016</v>
      </c>
      <c r="AD1611" s="16" t="str">
        <f>VLOOKUP($U1611,Sheet3!$A$1:$D$500,4,FALSE)</f>
        <v>18.09.2016</v>
      </c>
      <c r="AE1611" s="20" t="str">
        <f t="shared" si="354"/>
        <v>Xaxis Premium_XAXIS-XP-HP-D_August 2016</v>
      </c>
      <c r="AF1611" s="20" t="s">
        <v>415</v>
      </c>
      <c r="AG1611" s="20" t="str">
        <f t="shared" si="355"/>
        <v>Xaxis Premium</v>
      </c>
      <c r="AH1611" s="20" t="s">
        <v>420</v>
      </c>
      <c r="AI1611" s="21">
        <f t="shared" si="347"/>
        <v>22.999932143584175</v>
      </c>
      <c r="AJ1611" s="21">
        <f t="shared" si="348"/>
        <v>3050.55</v>
      </c>
      <c r="AK1611" s="22">
        <f t="shared" si="349"/>
        <v>132633</v>
      </c>
      <c r="AL1611" s="20" t="s">
        <v>800</v>
      </c>
      <c r="AM1611" s="21">
        <f>$AJ1611*VLOOKUP($AL1611,Sheet2!$C$1:$D$82,2,FALSE)</f>
        <v>1491.4441343424789</v>
      </c>
    </row>
    <row r="1612" spans="1:39" x14ac:dyDescent="0.25">
      <c r="A1612" s="30">
        <v>42618</v>
      </c>
      <c r="B1612">
        <v>19526</v>
      </c>
      <c r="C1612">
        <v>0</v>
      </c>
      <c r="D1612">
        <v>3</v>
      </c>
      <c r="E1612" t="s">
        <v>53</v>
      </c>
      <c r="F1612">
        <v>686.33</v>
      </c>
      <c r="G1612" t="s">
        <v>22</v>
      </c>
      <c r="H1612" t="s">
        <v>23</v>
      </c>
      <c r="I1612">
        <v>107.804</v>
      </c>
      <c r="J1612">
        <v>0</v>
      </c>
      <c r="K1612">
        <v>163.85</v>
      </c>
      <c r="L1612">
        <v>2048.3000000000002</v>
      </c>
      <c r="M1612">
        <v>2212.15</v>
      </c>
      <c r="N1612" t="s">
        <v>150</v>
      </c>
      <c r="O1612" t="s">
        <v>161</v>
      </c>
      <c r="P1612" t="s">
        <v>32</v>
      </c>
      <c r="Q1612" t="s">
        <v>52</v>
      </c>
      <c r="R1612" s="30">
        <v>42370</v>
      </c>
      <c r="S1612" s="30">
        <v>42655</v>
      </c>
      <c r="T1612" t="s">
        <v>25</v>
      </c>
      <c r="U1612" t="s">
        <v>256</v>
      </c>
      <c r="V1612" t="s">
        <v>712</v>
      </c>
      <c r="W1612" t="s">
        <v>192</v>
      </c>
      <c r="X1612" s="16" t="str">
        <f t="shared" si="350"/>
        <v xml:space="preserve">Mediacom (Switzerland) - CHE - DORMA + KABA INT - 2016_Digital_Merger_16 - </v>
      </c>
      <c r="Y1612" s="17" t="s">
        <v>410</v>
      </c>
      <c r="Z1612" s="16" t="str">
        <f t="shared" si="351"/>
        <v>Mediacom (Switzerland)</v>
      </c>
      <c r="AA1612" s="16" t="str">
        <f t="shared" si="352"/>
        <v>Mediacom (Switzerland) - CHE - DORMA + KABA INT</v>
      </c>
      <c r="AB1612" s="16" t="str">
        <f t="shared" si="353"/>
        <v>Xaxis Premium_XAXIS-XP-HP-D</v>
      </c>
      <c r="AC1612" s="16" t="str">
        <f>VLOOKUP($U1612,Sheet3!$A$1:$D$500,3,FALSE)</f>
        <v>01.07.2016</v>
      </c>
      <c r="AD1612" s="16" t="str">
        <f>VLOOKUP($U1612,Sheet3!$A$1:$D$500,4,FALSE)</f>
        <v>30.09.2016</v>
      </c>
      <c r="AE1612" s="20" t="str">
        <f t="shared" si="354"/>
        <v>Xaxis Premium_XAXIS-XP-HP-D_August 2016</v>
      </c>
      <c r="AF1612" s="20" t="s">
        <v>415</v>
      </c>
      <c r="AG1612" s="20" t="str">
        <f t="shared" si="355"/>
        <v>Xaxis Premium</v>
      </c>
      <c r="AH1612" s="20" t="s">
        <v>420</v>
      </c>
      <c r="AI1612" s="21">
        <f t="shared" si="347"/>
        <v>19.000222626247638</v>
      </c>
      <c r="AJ1612" s="21">
        <f t="shared" si="348"/>
        <v>2048.3000000000002</v>
      </c>
      <c r="AK1612" s="22">
        <f t="shared" si="349"/>
        <v>107804</v>
      </c>
      <c r="AL1612" s="20" t="s">
        <v>800</v>
      </c>
      <c r="AM1612" s="21">
        <f>$AJ1612*VLOOKUP($AL1612,Sheet2!$C$1:$D$82,2,FALSE)</f>
        <v>1001.4341742878169</v>
      </c>
    </row>
    <row r="1613" spans="1:39" x14ac:dyDescent="0.25">
      <c r="A1613" s="30">
        <v>42618</v>
      </c>
      <c r="B1613">
        <v>19535</v>
      </c>
      <c r="C1613">
        <v>0</v>
      </c>
      <c r="D1613">
        <v>10</v>
      </c>
      <c r="E1613" t="s">
        <v>53</v>
      </c>
      <c r="F1613">
        <v>193.66</v>
      </c>
      <c r="G1613" t="s">
        <v>22</v>
      </c>
      <c r="H1613" t="s">
        <v>23</v>
      </c>
      <c r="I1613">
        <v>30.419</v>
      </c>
      <c r="J1613">
        <v>0</v>
      </c>
      <c r="K1613">
        <v>51.1</v>
      </c>
      <c r="L1613">
        <v>638.79999999999995</v>
      </c>
      <c r="M1613">
        <v>689.9</v>
      </c>
      <c r="N1613" t="s">
        <v>95</v>
      </c>
      <c r="O1613" t="s">
        <v>161</v>
      </c>
      <c r="P1613" t="s">
        <v>32</v>
      </c>
      <c r="Q1613" t="s">
        <v>52</v>
      </c>
      <c r="R1613" s="30">
        <v>42370</v>
      </c>
      <c r="S1613" s="30">
        <v>42655</v>
      </c>
      <c r="T1613" t="s">
        <v>25</v>
      </c>
      <c r="U1613" t="s">
        <v>723</v>
      </c>
      <c r="V1613" t="s">
        <v>712</v>
      </c>
      <c r="W1613" t="s">
        <v>195</v>
      </c>
      <c r="X1613" s="16" t="str">
        <f t="shared" si="350"/>
        <v xml:space="preserve">Mediacom (Switzerland) - CHE - Ikea - 2016_Catalogue_&amp;_Food_(Awareness_&amp;_Trigger) - </v>
      </c>
      <c r="Y1613" s="17" t="s">
        <v>410</v>
      </c>
      <c r="Z1613" s="16" t="str">
        <f t="shared" si="351"/>
        <v>Mediacom (Switzerland)</v>
      </c>
      <c r="AA1613" s="16" t="str">
        <f t="shared" si="352"/>
        <v>Mediacom (Switzerland) - CHE - Ikea</v>
      </c>
      <c r="AB1613" s="16" t="str">
        <f t="shared" si="353"/>
        <v>Xaxis Premium_XAXIS-XP-HP-D</v>
      </c>
      <c r="AC1613" s="16" t="str">
        <f>VLOOKUP($U1613,Sheet3!$A$1:$D$500,3,FALSE)</f>
        <v>29.08.2016</v>
      </c>
      <c r="AD1613" s="16" t="str">
        <f>VLOOKUP($U1613,Sheet3!$A$1:$D$500,4,FALSE)</f>
        <v>18.09.2016</v>
      </c>
      <c r="AE1613" s="20" t="str">
        <f t="shared" si="354"/>
        <v>Xaxis Premium_XAXIS-XP-HP-D_August 2016</v>
      </c>
      <c r="AF1613" s="20" t="s">
        <v>415</v>
      </c>
      <c r="AG1613" s="20" t="str">
        <f t="shared" si="355"/>
        <v>Xaxis Premium</v>
      </c>
      <c r="AH1613" s="20" t="s">
        <v>420</v>
      </c>
      <c r="AI1613" s="21">
        <f t="shared" si="347"/>
        <v>21.00003287419047</v>
      </c>
      <c r="AJ1613" s="21">
        <f t="shared" si="348"/>
        <v>638.79999999999995</v>
      </c>
      <c r="AK1613" s="22">
        <f t="shared" si="349"/>
        <v>30419</v>
      </c>
      <c r="AL1613" s="20" t="s">
        <v>800</v>
      </c>
      <c r="AM1613" s="21">
        <f>$AJ1613*VLOOKUP($AL1613,Sheet2!$C$1:$D$82,2,FALSE)</f>
        <v>312.31565226532115</v>
      </c>
    </row>
    <row r="1614" spans="1:39" x14ac:dyDescent="0.25">
      <c r="A1614" s="30">
        <v>42618</v>
      </c>
      <c r="B1614">
        <v>19536</v>
      </c>
      <c r="C1614">
        <v>0</v>
      </c>
      <c r="D1614">
        <v>7</v>
      </c>
      <c r="E1614" t="s">
        <v>53</v>
      </c>
      <c r="F1614">
        <v>159.16</v>
      </c>
      <c r="G1614" t="s">
        <v>22</v>
      </c>
      <c r="H1614" t="s">
        <v>23</v>
      </c>
      <c r="I1614">
        <v>24.998999999999999</v>
      </c>
      <c r="J1614">
        <v>0</v>
      </c>
      <c r="K1614">
        <v>38</v>
      </c>
      <c r="L1614">
        <v>475</v>
      </c>
      <c r="M1614">
        <v>513</v>
      </c>
      <c r="N1614" t="s">
        <v>95</v>
      </c>
      <c r="O1614" t="s">
        <v>161</v>
      </c>
      <c r="P1614" t="s">
        <v>32</v>
      </c>
      <c r="Q1614" t="s">
        <v>52</v>
      </c>
      <c r="R1614" s="30">
        <v>42370</v>
      </c>
      <c r="S1614" s="30">
        <v>42655</v>
      </c>
      <c r="T1614" t="s">
        <v>25</v>
      </c>
      <c r="U1614" t="s">
        <v>725</v>
      </c>
      <c r="V1614" t="s">
        <v>712</v>
      </c>
      <c r="W1614" t="s">
        <v>195</v>
      </c>
      <c r="X1614" s="16" t="str">
        <f t="shared" si="350"/>
        <v xml:space="preserve">Mediacom (Switzerland) - CHE - Ikea - 2016_Catalogue_&amp;_Food_(Inspiration_/_Activation) - </v>
      </c>
      <c r="Y1614" s="17" t="s">
        <v>410</v>
      </c>
      <c r="Z1614" s="16" t="str">
        <f t="shared" si="351"/>
        <v>Mediacom (Switzerland)</v>
      </c>
      <c r="AA1614" s="16" t="str">
        <f t="shared" si="352"/>
        <v>Mediacom (Switzerland) - CHE - Ikea</v>
      </c>
      <c r="AB1614" s="16" t="str">
        <f t="shared" si="353"/>
        <v>Xaxis Premium_XAXIS-XP-HP-D</v>
      </c>
      <c r="AC1614" s="16" t="str">
        <f>VLOOKUP($U1614,Sheet3!$A$1:$D$500,3,FALSE)</f>
        <v>29.08.2016</v>
      </c>
      <c r="AD1614" s="16" t="str">
        <f>VLOOKUP($U1614,Sheet3!$A$1:$D$500,4,FALSE)</f>
        <v>02.10.2016</v>
      </c>
      <c r="AE1614" s="20" t="str">
        <f t="shared" si="354"/>
        <v>Xaxis Premium_XAXIS-XP-HP-D_August 2016</v>
      </c>
      <c r="AF1614" s="20" t="s">
        <v>415</v>
      </c>
      <c r="AG1614" s="20" t="str">
        <f t="shared" si="355"/>
        <v>Xaxis Premium</v>
      </c>
      <c r="AH1614" s="20" t="s">
        <v>420</v>
      </c>
      <c r="AI1614" s="21">
        <f t="shared" si="347"/>
        <v>19.000760030401214</v>
      </c>
      <c r="AJ1614" s="21">
        <f t="shared" si="348"/>
        <v>475</v>
      </c>
      <c r="AK1614" s="22">
        <f t="shared" si="349"/>
        <v>24999</v>
      </c>
      <c r="AL1614" s="20" t="s">
        <v>800</v>
      </c>
      <c r="AM1614" s="21">
        <f>$AJ1614*VLOOKUP($AL1614,Sheet2!$C$1:$D$82,2,FALSE)</f>
        <v>232.2322085567119</v>
      </c>
    </row>
    <row r="1615" spans="1:39" x14ac:dyDescent="0.25">
      <c r="A1615" s="30">
        <v>42618</v>
      </c>
      <c r="B1615">
        <v>19536</v>
      </c>
      <c r="C1615">
        <v>0</v>
      </c>
      <c r="D1615">
        <v>10</v>
      </c>
      <c r="E1615" t="s">
        <v>53</v>
      </c>
      <c r="F1615">
        <v>5.93</v>
      </c>
      <c r="G1615" t="s">
        <v>22</v>
      </c>
      <c r="H1615" t="s">
        <v>23</v>
      </c>
      <c r="I1615">
        <v>0.93200000000000005</v>
      </c>
      <c r="J1615">
        <v>0</v>
      </c>
      <c r="K1615">
        <v>1.7</v>
      </c>
      <c r="L1615">
        <v>21.45</v>
      </c>
      <c r="M1615">
        <v>23.15</v>
      </c>
      <c r="N1615" t="s">
        <v>95</v>
      </c>
      <c r="O1615" t="s">
        <v>161</v>
      </c>
      <c r="P1615" t="s">
        <v>32</v>
      </c>
      <c r="Q1615" t="s">
        <v>52</v>
      </c>
      <c r="R1615" s="30">
        <v>42370</v>
      </c>
      <c r="S1615" s="30">
        <v>42655</v>
      </c>
      <c r="T1615" t="s">
        <v>25</v>
      </c>
      <c r="U1615" t="s">
        <v>725</v>
      </c>
      <c r="V1615" t="s">
        <v>712</v>
      </c>
      <c r="W1615" t="s">
        <v>195</v>
      </c>
      <c r="X1615" s="16" t="str">
        <f t="shared" si="350"/>
        <v xml:space="preserve">Mediacom (Switzerland) - CHE - Ikea - 2016_Catalogue_&amp;_Food_(Inspiration_/_Activation) - </v>
      </c>
      <c r="Y1615" s="17" t="s">
        <v>410</v>
      </c>
      <c r="Z1615" s="16" t="str">
        <f t="shared" si="351"/>
        <v>Mediacom (Switzerland)</v>
      </c>
      <c r="AA1615" s="16" t="str">
        <f t="shared" si="352"/>
        <v>Mediacom (Switzerland) - CHE - Ikea</v>
      </c>
      <c r="AB1615" s="16" t="str">
        <f t="shared" si="353"/>
        <v>Xaxis Premium_XAXIS-XP-HP-D</v>
      </c>
      <c r="AC1615" s="16" t="str">
        <f>VLOOKUP($U1615,Sheet3!$A$1:$D$500,3,FALSE)</f>
        <v>29.08.2016</v>
      </c>
      <c r="AD1615" s="16" t="str">
        <f>VLOOKUP($U1615,Sheet3!$A$1:$D$500,4,FALSE)</f>
        <v>02.10.2016</v>
      </c>
      <c r="AE1615" s="20" t="str">
        <f t="shared" si="354"/>
        <v>Xaxis Premium_XAXIS-XP-HP-D_August 2016</v>
      </c>
      <c r="AF1615" s="20" t="s">
        <v>415</v>
      </c>
      <c r="AG1615" s="20" t="str">
        <f t="shared" si="355"/>
        <v>Xaxis Premium</v>
      </c>
      <c r="AH1615" s="20" t="s">
        <v>420</v>
      </c>
      <c r="AI1615" s="21">
        <f t="shared" si="347"/>
        <v>23.015021459227469</v>
      </c>
      <c r="AJ1615" s="21">
        <f t="shared" si="348"/>
        <v>21.45</v>
      </c>
      <c r="AK1615" s="22">
        <f t="shared" si="349"/>
        <v>932</v>
      </c>
      <c r="AL1615" s="20" t="s">
        <v>800</v>
      </c>
      <c r="AM1615" s="21">
        <f>$AJ1615*VLOOKUP($AL1615,Sheet2!$C$1:$D$82,2,FALSE)</f>
        <v>10.487117628508358</v>
      </c>
    </row>
    <row r="1616" spans="1:39" x14ac:dyDescent="0.25">
      <c r="A1616" s="30">
        <v>42618</v>
      </c>
      <c r="B1616">
        <v>19537</v>
      </c>
      <c r="C1616">
        <v>0</v>
      </c>
      <c r="D1616">
        <v>1</v>
      </c>
      <c r="E1616" t="s">
        <v>53</v>
      </c>
      <c r="F1616">
        <v>102.91</v>
      </c>
      <c r="G1616" t="s">
        <v>22</v>
      </c>
      <c r="H1616" t="s">
        <v>23</v>
      </c>
      <c r="I1616">
        <v>16.164999999999999</v>
      </c>
      <c r="J1616">
        <v>0</v>
      </c>
      <c r="K1616">
        <v>24.55</v>
      </c>
      <c r="L1616">
        <v>307.14999999999998</v>
      </c>
      <c r="M1616">
        <v>331.7</v>
      </c>
      <c r="N1616" t="s">
        <v>68</v>
      </c>
      <c r="O1616" t="s">
        <v>161</v>
      </c>
      <c r="P1616" t="s">
        <v>32</v>
      </c>
      <c r="Q1616" t="s">
        <v>52</v>
      </c>
      <c r="R1616" s="30">
        <v>42370</v>
      </c>
      <c r="S1616" s="30">
        <v>42655</v>
      </c>
      <c r="T1616" t="s">
        <v>25</v>
      </c>
      <c r="U1616" t="s">
        <v>726</v>
      </c>
      <c r="V1616" t="s">
        <v>712</v>
      </c>
      <c r="W1616" t="s">
        <v>199</v>
      </c>
      <c r="X1616" s="16" t="str">
        <f t="shared" si="350"/>
        <v xml:space="preserve">Mediacom (Switzerland) - CHE - Skoda - 2016_Fabia_2._Welle - </v>
      </c>
      <c r="Y1616" s="17" t="s">
        <v>410</v>
      </c>
      <c r="Z1616" s="16" t="str">
        <f t="shared" si="351"/>
        <v>Mediacom (Switzerland)</v>
      </c>
      <c r="AA1616" s="16" t="str">
        <f t="shared" si="352"/>
        <v>Mediacom (Switzerland) - CHE - Skoda</v>
      </c>
      <c r="AB1616" s="16" t="str">
        <f t="shared" si="353"/>
        <v>Xaxis Premium_XAXIS-XP-HP-D</v>
      </c>
      <c r="AC1616" s="16" t="str">
        <f>VLOOKUP($U1616,Sheet3!$A$1:$D$500,3,FALSE)</f>
        <v>29.08.2016</v>
      </c>
      <c r="AD1616" s="16" t="str">
        <f>VLOOKUP($U1616,Sheet3!$A$1:$D$500,4,FALSE)</f>
        <v>02.10.2016</v>
      </c>
      <c r="AE1616" s="20" t="str">
        <f t="shared" si="354"/>
        <v>Xaxis Premium_XAXIS-XP-HP-D_August 2016</v>
      </c>
      <c r="AF1616" s="20" t="s">
        <v>415</v>
      </c>
      <c r="AG1616" s="20" t="str">
        <f t="shared" si="355"/>
        <v>Xaxis Premium</v>
      </c>
      <c r="AH1616" s="20" t="s">
        <v>420</v>
      </c>
      <c r="AI1616" s="21">
        <f t="shared" si="347"/>
        <v>19.000927930714507</v>
      </c>
      <c r="AJ1616" s="21">
        <f t="shared" si="348"/>
        <v>307.14999999999998</v>
      </c>
      <c r="AK1616" s="22">
        <f t="shared" si="349"/>
        <v>16165</v>
      </c>
      <c r="AL1616" s="20" t="s">
        <v>800</v>
      </c>
      <c r="AM1616" s="21">
        <f>$AJ1616*VLOOKUP($AL1616,Sheet2!$C$1:$D$82,2,FALSE)</f>
        <v>150.16867970146117</v>
      </c>
    </row>
    <row r="1617" spans="1:39" x14ac:dyDescent="0.25">
      <c r="A1617" s="30">
        <v>42618</v>
      </c>
      <c r="B1617">
        <v>19505</v>
      </c>
      <c r="C1617">
        <v>0</v>
      </c>
      <c r="D1617">
        <v>4</v>
      </c>
      <c r="E1617" t="s">
        <v>59</v>
      </c>
      <c r="F1617">
        <v>307.49</v>
      </c>
      <c r="G1617" t="s">
        <v>22</v>
      </c>
      <c r="H1617" t="s">
        <v>23</v>
      </c>
      <c r="I1617">
        <v>53.165999999999997</v>
      </c>
      <c r="J1617">
        <v>0</v>
      </c>
      <c r="K1617">
        <v>97.8</v>
      </c>
      <c r="L1617">
        <v>1222.8</v>
      </c>
      <c r="M1617">
        <v>1320.6</v>
      </c>
      <c r="N1617" t="s">
        <v>42</v>
      </c>
      <c r="O1617" t="s">
        <v>162</v>
      </c>
      <c r="P1617" t="s">
        <v>32</v>
      </c>
      <c r="Q1617" t="s">
        <v>52</v>
      </c>
      <c r="R1617" s="30">
        <v>42370</v>
      </c>
      <c r="S1617" s="30">
        <v>42655</v>
      </c>
      <c r="T1617" t="s">
        <v>25</v>
      </c>
      <c r="U1617" t="s">
        <v>246</v>
      </c>
      <c r="V1617" t="s">
        <v>712</v>
      </c>
      <c r="W1617" t="s">
        <v>178</v>
      </c>
      <c r="X1617" s="16" t="str">
        <f t="shared" si="350"/>
        <v xml:space="preserve">MEC (Switzerland) - CHE - Geberit - 2016_Aquaclean_2016 - </v>
      </c>
      <c r="Y1617" s="17" t="s">
        <v>410</v>
      </c>
      <c r="Z1617" s="16" t="str">
        <f t="shared" si="351"/>
        <v>MEC (Switzerland)</v>
      </c>
      <c r="AA1617" s="16" t="str">
        <f t="shared" si="352"/>
        <v>MEC (Switzerland) - CHE - Geberit</v>
      </c>
      <c r="AB1617" s="16" t="str">
        <f t="shared" si="353"/>
        <v>Xaxis Premium_XAXIS-XP-HP-F</v>
      </c>
      <c r="AC1617" s="16" t="str">
        <f>VLOOKUP($U1617,Sheet3!$A$1:$D$500,3,FALSE)</f>
        <v>04.01.2016</v>
      </c>
      <c r="AD1617" s="16" t="str">
        <f>VLOOKUP($U1617,Sheet3!$A$1:$D$500,4,FALSE)</f>
        <v>26.06.2016</v>
      </c>
      <c r="AE1617" s="20" t="str">
        <f t="shared" si="354"/>
        <v>Xaxis Premium_XAXIS-XP-HP-F_August 2016</v>
      </c>
      <c r="AF1617" s="20" t="s">
        <v>415</v>
      </c>
      <c r="AG1617" s="20" t="str">
        <f t="shared" si="355"/>
        <v>Xaxis Premium</v>
      </c>
      <c r="AH1617" s="20" t="s">
        <v>420</v>
      </c>
      <c r="AI1617" s="21">
        <f t="shared" si="347"/>
        <v>22.999661437760974</v>
      </c>
      <c r="AJ1617" s="21">
        <f t="shared" si="348"/>
        <v>1222.8</v>
      </c>
      <c r="AK1617" s="22">
        <f t="shared" si="349"/>
        <v>53166</v>
      </c>
      <c r="AL1617" s="20" t="s">
        <v>800</v>
      </c>
      <c r="AM1617" s="21">
        <f>$AJ1617*VLOOKUP($AL1617,Sheet2!$C$1:$D$82,2,FALSE)</f>
        <v>597.83904131188899</v>
      </c>
    </row>
    <row r="1618" spans="1:39" x14ac:dyDescent="0.25">
      <c r="A1618" s="30">
        <v>42618</v>
      </c>
      <c r="B1618">
        <v>19508</v>
      </c>
      <c r="C1618">
        <v>0</v>
      </c>
      <c r="D1618">
        <v>4</v>
      </c>
      <c r="E1618" t="s">
        <v>59</v>
      </c>
      <c r="F1618">
        <v>100.03</v>
      </c>
      <c r="G1618" t="s">
        <v>22</v>
      </c>
      <c r="H1618" t="s">
        <v>23</v>
      </c>
      <c r="I1618">
        <v>17.295999999999999</v>
      </c>
      <c r="J1618">
        <v>0</v>
      </c>
      <c r="K1618">
        <v>26.3</v>
      </c>
      <c r="L1618">
        <v>328.6</v>
      </c>
      <c r="M1618">
        <v>354.9</v>
      </c>
      <c r="N1618" t="s">
        <v>713</v>
      </c>
      <c r="O1618" t="s">
        <v>162</v>
      </c>
      <c r="P1618" t="s">
        <v>32</v>
      </c>
      <c r="Q1618" t="s">
        <v>52</v>
      </c>
      <c r="R1618" s="30">
        <v>42370</v>
      </c>
      <c r="S1618" s="30">
        <v>42655</v>
      </c>
      <c r="T1618" t="s">
        <v>25</v>
      </c>
      <c r="U1618" t="s">
        <v>724</v>
      </c>
      <c r="V1618" t="s">
        <v>712</v>
      </c>
      <c r="W1618" t="s">
        <v>812</v>
      </c>
      <c r="X1618" s="16" t="str">
        <f t="shared" si="350"/>
        <v xml:space="preserve">MEC (Switzerland) - CHE - Recticel Switzerland - 2016_Superba_2016 - </v>
      </c>
      <c r="Y1618" s="17" t="s">
        <v>410</v>
      </c>
      <c r="Z1618" s="16" t="str">
        <f t="shared" si="351"/>
        <v>MEC (Switzerland)</v>
      </c>
      <c r="AA1618" s="16" t="str">
        <f t="shared" si="352"/>
        <v>MEC (Switzerland) - CHE - Recticel Switzerland</v>
      </c>
      <c r="AB1618" s="16" t="str">
        <f t="shared" si="353"/>
        <v>Xaxis Premium_XAXIS-XP-HP-F</v>
      </c>
      <c r="AC1618" s="16" t="str">
        <f>VLOOKUP($U1618,Sheet3!$A$1:$D$500,3,FALSE)</f>
        <v>29.08.2016</v>
      </c>
      <c r="AD1618" s="16" t="str">
        <f>VLOOKUP($U1618,Sheet3!$A$1:$D$500,4,FALSE)</f>
        <v>23.10.2016</v>
      </c>
      <c r="AE1618" s="20" t="str">
        <f t="shared" si="354"/>
        <v>Xaxis Premium_XAXIS-XP-HP-F_August 2016</v>
      </c>
      <c r="AF1618" s="20" t="s">
        <v>415</v>
      </c>
      <c r="AG1618" s="20" t="str">
        <f t="shared" si="355"/>
        <v>Xaxis Premium</v>
      </c>
      <c r="AH1618" s="20" t="s">
        <v>420</v>
      </c>
      <c r="AI1618" s="21">
        <f t="shared" si="347"/>
        <v>18.998612395929698</v>
      </c>
      <c r="AJ1618" s="21">
        <f t="shared" si="348"/>
        <v>328.6</v>
      </c>
      <c r="AK1618" s="22">
        <f t="shared" si="349"/>
        <v>17296</v>
      </c>
      <c r="AL1618" s="20" t="s">
        <v>800</v>
      </c>
      <c r="AM1618" s="21">
        <f>$AJ1618*VLOOKUP($AL1618,Sheet2!$C$1:$D$82,2,FALSE)</f>
        <v>160.65579732996954</v>
      </c>
    </row>
    <row r="1619" spans="1:39" x14ac:dyDescent="0.25">
      <c r="A1619" s="30">
        <v>42618</v>
      </c>
      <c r="B1619">
        <v>19512</v>
      </c>
      <c r="C1619">
        <v>0</v>
      </c>
      <c r="D1619">
        <v>5</v>
      </c>
      <c r="E1619" t="s">
        <v>59</v>
      </c>
      <c r="F1619">
        <v>797.34</v>
      </c>
      <c r="G1619" t="s">
        <v>22</v>
      </c>
      <c r="H1619" t="s">
        <v>23</v>
      </c>
      <c r="I1619">
        <v>137.86199999999999</v>
      </c>
      <c r="J1619">
        <v>0</v>
      </c>
      <c r="K1619">
        <v>165.45</v>
      </c>
      <c r="L1619">
        <v>2067.9499999999998</v>
      </c>
      <c r="M1619">
        <v>2233.4</v>
      </c>
      <c r="N1619" t="s">
        <v>55</v>
      </c>
      <c r="O1619" t="s">
        <v>163</v>
      </c>
      <c r="P1619" t="s">
        <v>32</v>
      </c>
      <c r="Q1619" t="s">
        <v>52</v>
      </c>
      <c r="R1619" s="30">
        <v>42370</v>
      </c>
      <c r="S1619" s="30">
        <v>42655</v>
      </c>
      <c r="T1619" t="s">
        <v>25</v>
      </c>
      <c r="U1619" t="s">
        <v>302</v>
      </c>
      <c r="V1619" t="s">
        <v>712</v>
      </c>
      <c r="W1619" t="s">
        <v>206</v>
      </c>
      <c r="X1619" s="16" t="str">
        <f t="shared" si="350"/>
        <v xml:space="preserve">Mindshare (Switzerland) - CHE - FORD MOTOR COMPANY - 2016_Fiesta_Q3_Festival - </v>
      </c>
      <c r="Y1619" s="17" t="s">
        <v>410</v>
      </c>
      <c r="Z1619" s="16" t="str">
        <f t="shared" si="351"/>
        <v>Mindshare (Switzerland)</v>
      </c>
      <c r="AA1619" s="16" t="str">
        <f t="shared" si="352"/>
        <v>Mindshare (Switzerland) - CHE - FORD MOTOR COMPANY</v>
      </c>
      <c r="AB1619" s="16" t="str">
        <f t="shared" si="353"/>
        <v>Xaxis Premium_XAXIS-XP-HP-F</v>
      </c>
      <c r="AC1619" s="16" t="str">
        <f>VLOOKUP($U1619,Sheet3!$A$1:$D$500,3,FALSE)</f>
        <v>11.07.2016</v>
      </c>
      <c r="AD1619" s="16" t="str">
        <f>VLOOKUP($U1619,Sheet3!$A$1:$D$500,4,FALSE)</f>
        <v>14.08.2016</v>
      </c>
      <c r="AE1619" s="20" t="str">
        <f t="shared" si="354"/>
        <v>Xaxis Premium_XAXIS-XP-HP-F_August 2016</v>
      </c>
      <c r="AF1619" s="20" t="s">
        <v>415</v>
      </c>
      <c r="AG1619" s="20" t="str">
        <f t="shared" si="355"/>
        <v>Xaxis Premium</v>
      </c>
      <c r="AH1619" s="20" t="s">
        <v>420</v>
      </c>
      <c r="AI1619" s="21">
        <f t="shared" si="347"/>
        <v>15.00014507260884</v>
      </c>
      <c r="AJ1619" s="21">
        <f t="shared" si="348"/>
        <v>2067.9499999999998</v>
      </c>
      <c r="AK1619" s="22">
        <f t="shared" si="349"/>
        <v>137862</v>
      </c>
      <c r="AL1619" s="20" t="s">
        <v>800</v>
      </c>
      <c r="AM1619" s="21">
        <f>$AJ1619*VLOOKUP($AL1619,Sheet2!$C$1:$D$82,2,FALSE)</f>
        <v>1011.0412540733732</v>
      </c>
    </row>
    <row r="1620" spans="1:39" x14ac:dyDescent="0.25">
      <c r="A1620" s="30">
        <v>42618</v>
      </c>
      <c r="B1620">
        <v>19513</v>
      </c>
      <c r="C1620">
        <v>0</v>
      </c>
      <c r="D1620">
        <v>2</v>
      </c>
      <c r="E1620" t="s">
        <v>59</v>
      </c>
      <c r="F1620">
        <v>462.69</v>
      </c>
      <c r="G1620" t="s">
        <v>22</v>
      </c>
      <c r="H1620" t="s">
        <v>23</v>
      </c>
      <c r="I1620">
        <v>80</v>
      </c>
      <c r="J1620">
        <v>0</v>
      </c>
      <c r="K1620">
        <v>96</v>
      </c>
      <c r="L1620">
        <v>1200</v>
      </c>
      <c r="M1620">
        <v>1296</v>
      </c>
      <c r="N1620" t="s">
        <v>55</v>
      </c>
      <c r="O1620" t="s">
        <v>163</v>
      </c>
      <c r="P1620" t="s">
        <v>32</v>
      </c>
      <c r="Q1620" t="s">
        <v>52</v>
      </c>
      <c r="R1620" s="30">
        <v>42370</v>
      </c>
      <c r="S1620" s="30">
        <v>42655</v>
      </c>
      <c r="T1620" t="s">
        <v>25</v>
      </c>
      <c r="U1620" t="s">
        <v>269</v>
      </c>
      <c r="V1620" t="s">
        <v>712</v>
      </c>
      <c r="W1620" t="s">
        <v>206</v>
      </c>
      <c r="X1620" s="16" t="str">
        <f t="shared" si="350"/>
        <v xml:space="preserve">Mindshare (Switzerland) - CHE - FORD MOTOR COMPANY - 2016_Edge_Pre-Launch - </v>
      </c>
      <c r="Y1620" s="17" t="s">
        <v>410</v>
      </c>
      <c r="Z1620" s="16" t="str">
        <f t="shared" si="351"/>
        <v>Mindshare (Switzerland)</v>
      </c>
      <c r="AA1620" s="16" t="str">
        <f t="shared" si="352"/>
        <v>Mindshare (Switzerland) - CHE - FORD MOTOR COMPANY</v>
      </c>
      <c r="AB1620" s="16" t="str">
        <f t="shared" si="353"/>
        <v>Xaxis Premium_XAXIS-XP-HP-F</v>
      </c>
      <c r="AC1620" s="16" t="str">
        <f>VLOOKUP($U1620,Sheet3!$A$1:$D$500,3,FALSE)</f>
        <v>17.06.2016</v>
      </c>
      <c r="AD1620" s="16" t="str">
        <f>VLOOKUP($U1620,Sheet3!$A$1:$D$500,4,FALSE)</f>
        <v>28.08.2016</v>
      </c>
      <c r="AE1620" s="20" t="str">
        <f t="shared" si="354"/>
        <v>Xaxis Premium_XAXIS-XP-HP-F_August 2016</v>
      </c>
      <c r="AF1620" s="20" t="s">
        <v>415</v>
      </c>
      <c r="AG1620" s="20" t="str">
        <f t="shared" si="355"/>
        <v>Xaxis Premium</v>
      </c>
      <c r="AH1620" s="20" t="s">
        <v>420</v>
      </c>
      <c r="AI1620" s="21">
        <f t="shared" si="347"/>
        <v>15</v>
      </c>
      <c r="AJ1620" s="21">
        <f t="shared" si="348"/>
        <v>1200</v>
      </c>
      <c r="AK1620" s="22">
        <f t="shared" si="349"/>
        <v>80000</v>
      </c>
      <c r="AL1620" s="20" t="s">
        <v>800</v>
      </c>
      <c r="AM1620" s="21">
        <f>$AJ1620*VLOOKUP($AL1620,Sheet2!$C$1:$D$82,2,FALSE)</f>
        <v>586.69189530116682</v>
      </c>
    </row>
    <row r="1621" spans="1:39" x14ac:dyDescent="0.25">
      <c r="A1621" s="30">
        <v>42618</v>
      </c>
      <c r="B1621">
        <v>19519</v>
      </c>
      <c r="C1621">
        <v>0</v>
      </c>
      <c r="D1621">
        <v>2</v>
      </c>
      <c r="E1621" t="s">
        <v>59</v>
      </c>
      <c r="F1621">
        <v>1110.31</v>
      </c>
      <c r="G1621" t="s">
        <v>22</v>
      </c>
      <c r="H1621" t="s">
        <v>23</v>
      </c>
      <c r="I1621">
        <v>191.97499999999999</v>
      </c>
      <c r="J1621">
        <v>0</v>
      </c>
      <c r="K1621">
        <v>230.35</v>
      </c>
      <c r="L1621">
        <v>2879.65</v>
      </c>
      <c r="M1621">
        <v>3110</v>
      </c>
      <c r="N1621" t="s">
        <v>62</v>
      </c>
      <c r="O1621" t="s">
        <v>161</v>
      </c>
      <c r="P1621" t="s">
        <v>32</v>
      </c>
      <c r="Q1621" t="s">
        <v>52</v>
      </c>
      <c r="R1621" s="30">
        <v>42370</v>
      </c>
      <c r="S1621" s="30">
        <v>42655</v>
      </c>
      <c r="T1621" t="s">
        <v>25</v>
      </c>
      <c r="U1621" t="s">
        <v>227</v>
      </c>
      <c r="V1621" t="s">
        <v>712</v>
      </c>
      <c r="W1621" t="s">
        <v>185</v>
      </c>
      <c r="X1621" s="16" t="str">
        <f t="shared" si="350"/>
        <v xml:space="preserve">Mediacom (Switzerland) - CHE - AMAG (Switzerland) - 2016_Summer_Sales - </v>
      </c>
      <c r="Y1621" s="17" t="s">
        <v>410</v>
      </c>
      <c r="Z1621" s="16" t="str">
        <f t="shared" si="351"/>
        <v>Mediacom (Switzerland)</v>
      </c>
      <c r="AA1621" s="16" t="str">
        <f t="shared" si="352"/>
        <v>Mediacom (Switzerland) - CHE - AMAG (Switzerland)</v>
      </c>
      <c r="AB1621" s="16" t="str">
        <f t="shared" si="353"/>
        <v>Xaxis Premium_XAXIS-XP-HP-F</v>
      </c>
      <c r="AC1621" s="16" t="str">
        <f>VLOOKUP($U1621,Sheet3!$A$1:$D$500,3,FALSE)</f>
        <v>01.07.2016</v>
      </c>
      <c r="AD1621" s="16" t="str">
        <f>VLOOKUP($U1621,Sheet3!$A$1:$D$500,4,FALSE)</f>
        <v>31.08.2016</v>
      </c>
      <c r="AE1621" s="20" t="str">
        <f t="shared" si="354"/>
        <v>Xaxis Premium_XAXIS-XP-HP-F_August 2016</v>
      </c>
      <c r="AF1621" s="20" t="s">
        <v>415</v>
      </c>
      <c r="AG1621" s="20" t="str">
        <f t="shared" si="355"/>
        <v>Xaxis Premium</v>
      </c>
      <c r="AH1621" s="20" t="s">
        <v>420</v>
      </c>
      <c r="AI1621" s="21">
        <f t="shared" si="347"/>
        <v>15.000130225289752</v>
      </c>
      <c r="AJ1621" s="21">
        <f t="shared" si="348"/>
        <v>2879.65</v>
      </c>
      <c r="AK1621" s="22">
        <f t="shared" si="349"/>
        <v>191975</v>
      </c>
      <c r="AL1621" s="20" t="s">
        <v>800</v>
      </c>
      <c r="AM1621" s="21">
        <f>$AJ1621*VLOOKUP($AL1621,Sheet2!$C$1:$D$82,2,FALSE)</f>
        <v>1407.8894302533377</v>
      </c>
    </row>
    <row r="1622" spans="1:39" x14ac:dyDescent="0.25">
      <c r="A1622" s="30">
        <v>42618</v>
      </c>
      <c r="B1622">
        <v>19520</v>
      </c>
      <c r="C1622">
        <v>0</v>
      </c>
      <c r="D1622">
        <v>4</v>
      </c>
      <c r="E1622" t="s">
        <v>59</v>
      </c>
      <c r="F1622">
        <v>80.64</v>
      </c>
      <c r="G1622" t="s">
        <v>22</v>
      </c>
      <c r="H1622" t="s">
        <v>23</v>
      </c>
      <c r="I1622">
        <v>13.943</v>
      </c>
      <c r="J1622">
        <v>0</v>
      </c>
      <c r="K1622">
        <v>23.4</v>
      </c>
      <c r="L1622">
        <v>292.8</v>
      </c>
      <c r="M1622">
        <v>316.2</v>
      </c>
      <c r="N1622" t="s">
        <v>36</v>
      </c>
      <c r="O1622" t="s">
        <v>161</v>
      </c>
      <c r="P1622" t="s">
        <v>32</v>
      </c>
      <c r="Q1622" t="s">
        <v>52</v>
      </c>
      <c r="R1622" s="30">
        <v>42370</v>
      </c>
      <c r="S1622" s="30">
        <v>42655</v>
      </c>
      <c r="T1622" t="s">
        <v>25</v>
      </c>
      <c r="U1622" t="s">
        <v>721</v>
      </c>
      <c r="V1622" t="s">
        <v>712</v>
      </c>
      <c r="W1622" t="s">
        <v>186</v>
      </c>
      <c r="X1622" s="16" t="str">
        <f t="shared" si="350"/>
        <v xml:space="preserve">MEC (Switzerland) - CHE - Audi - 2016_A3_Launch - </v>
      </c>
      <c r="Y1622" s="17" t="s">
        <v>410</v>
      </c>
      <c r="Z1622" s="16" t="str">
        <f t="shared" si="351"/>
        <v>Mediacom (Switzerland)</v>
      </c>
      <c r="AA1622" s="16" t="str">
        <f t="shared" si="352"/>
        <v>MEC (Switzerland) - CHE - Audi</v>
      </c>
      <c r="AB1622" s="16" t="str">
        <f t="shared" si="353"/>
        <v>Xaxis Premium_XAXIS-XP-HP-F</v>
      </c>
      <c r="AC1622" s="16" t="str">
        <f>VLOOKUP($U1622,Sheet3!$A$1:$D$500,3,FALSE)</f>
        <v>15.08.2016</v>
      </c>
      <c r="AD1622" s="16" t="str">
        <f>VLOOKUP($U1622,Sheet3!$A$1:$D$500,4,FALSE)</f>
        <v>19.09.2016</v>
      </c>
      <c r="AE1622" s="20" t="str">
        <f t="shared" si="354"/>
        <v>Xaxis Premium_XAXIS-XP-HP-F_August 2016</v>
      </c>
      <c r="AF1622" s="20" t="s">
        <v>415</v>
      </c>
      <c r="AG1622" s="20" t="str">
        <f t="shared" si="355"/>
        <v>Xaxis Premium</v>
      </c>
      <c r="AH1622" s="20" t="s">
        <v>420</v>
      </c>
      <c r="AI1622" s="21">
        <f t="shared" si="347"/>
        <v>20.999784838270099</v>
      </c>
      <c r="AJ1622" s="21">
        <f t="shared" si="348"/>
        <v>292.8</v>
      </c>
      <c r="AK1622" s="22">
        <f t="shared" si="349"/>
        <v>13943</v>
      </c>
      <c r="AL1622" s="20" t="s">
        <v>800</v>
      </c>
      <c r="AM1622" s="21">
        <f>$AJ1622*VLOOKUP($AL1622,Sheet2!$C$1:$D$82,2,FALSE)</f>
        <v>143.15282245348473</v>
      </c>
    </row>
    <row r="1623" spans="1:39" x14ac:dyDescent="0.25">
      <c r="A1623" s="30">
        <v>42618</v>
      </c>
      <c r="B1623">
        <v>19520</v>
      </c>
      <c r="C1623">
        <v>0</v>
      </c>
      <c r="D1623">
        <v>10</v>
      </c>
      <c r="E1623" t="s">
        <v>59</v>
      </c>
      <c r="F1623">
        <v>0.84</v>
      </c>
      <c r="G1623" t="s">
        <v>22</v>
      </c>
      <c r="H1623" t="s">
        <v>23</v>
      </c>
      <c r="I1623">
        <v>0.14499999999999999</v>
      </c>
      <c r="J1623">
        <v>0</v>
      </c>
      <c r="K1623">
        <v>0.25</v>
      </c>
      <c r="L1623">
        <v>3.35</v>
      </c>
      <c r="M1623">
        <v>3.6</v>
      </c>
      <c r="N1623" t="s">
        <v>36</v>
      </c>
      <c r="O1623" t="s">
        <v>161</v>
      </c>
      <c r="P1623" t="s">
        <v>32</v>
      </c>
      <c r="Q1623" t="s">
        <v>52</v>
      </c>
      <c r="R1623" s="30">
        <v>42370</v>
      </c>
      <c r="S1623" s="30">
        <v>42655</v>
      </c>
      <c r="T1623" t="s">
        <v>25</v>
      </c>
      <c r="U1623" t="s">
        <v>721</v>
      </c>
      <c r="V1623" t="s">
        <v>712</v>
      </c>
      <c r="W1623" t="s">
        <v>186</v>
      </c>
      <c r="X1623" s="16" t="str">
        <f t="shared" si="350"/>
        <v xml:space="preserve">MEC (Switzerland) - CHE - Audi - 2016_A3_Launch - </v>
      </c>
      <c r="Y1623" s="17" t="s">
        <v>410</v>
      </c>
      <c r="Z1623" s="16" t="str">
        <f t="shared" si="351"/>
        <v>Mediacom (Switzerland)</v>
      </c>
      <c r="AA1623" s="16" t="str">
        <f t="shared" si="352"/>
        <v>MEC (Switzerland) - CHE - Audi</v>
      </c>
      <c r="AB1623" s="16" t="str">
        <f t="shared" si="353"/>
        <v>Xaxis Premium_XAXIS-XP-HP-F</v>
      </c>
      <c r="AC1623" s="16" t="str">
        <f>VLOOKUP($U1623,Sheet3!$A$1:$D$500,3,FALSE)</f>
        <v>15.08.2016</v>
      </c>
      <c r="AD1623" s="16" t="str">
        <f>VLOOKUP($U1623,Sheet3!$A$1:$D$500,4,FALSE)</f>
        <v>19.09.2016</v>
      </c>
      <c r="AE1623" s="20" t="str">
        <f t="shared" si="354"/>
        <v>Xaxis Premium_XAXIS-XP-HP-F_August 2016</v>
      </c>
      <c r="AF1623" s="20" t="s">
        <v>415</v>
      </c>
      <c r="AG1623" s="20" t="str">
        <f t="shared" si="355"/>
        <v>Xaxis Premium</v>
      </c>
      <c r="AH1623" s="20" t="s">
        <v>420</v>
      </c>
      <c r="AI1623" s="21">
        <f t="shared" si="347"/>
        <v>23.103448275862068</v>
      </c>
      <c r="AJ1623" s="21">
        <f t="shared" si="348"/>
        <v>3.35</v>
      </c>
      <c r="AK1623" s="22">
        <f t="shared" si="349"/>
        <v>145</v>
      </c>
      <c r="AL1623" s="20" t="s">
        <v>800</v>
      </c>
      <c r="AM1623" s="21">
        <f>$AJ1623*VLOOKUP($AL1623,Sheet2!$C$1:$D$82,2,FALSE)</f>
        <v>1.6378482077157577</v>
      </c>
    </row>
    <row r="1624" spans="1:39" x14ac:dyDescent="0.25">
      <c r="A1624" s="30">
        <v>42618</v>
      </c>
      <c r="B1624">
        <v>19522</v>
      </c>
      <c r="C1624">
        <v>0</v>
      </c>
      <c r="D1624">
        <v>6</v>
      </c>
      <c r="E1624" t="s">
        <v>59</v>
      </c>
      <c r="F1624">
        <v>267.27</v>
      </c>
      <c r="G1624" t="s">
        <v>22</v>
      </c>
      <c r="H1624" t="s">
        <v>23</v>
      </c>
      <c r="I1624">
        <v>46.210999999999999</v>
      </c>
      <c r="J1624">
        <v>0</v>
      </c>
      <c r="K1624">
        <v>85.05</v>
      </c>
      <c r="L1624">
        <v>1062.8499999999999</v>
      </c>
      <c r="M1624">
        <v>1147.9000000000001</v>
      </c>
      <c r="N1624" t="s">
        <v>58</v>
      </c>
      <c r="O1624" t="s">
        <v>161</v>
      </c>
      <c r="P1624" t="s">
        <v>32</v>
      </c>
      <c r="Q1624" t="s">
        <v>52</v>
      </c>
      <c r="R1624" s="30">
        <v>42370</v>
      </c>
      <c r="S1624" s="30">
        <v>42655</v>
      </c>
      <c r="T1624" t="s">
        <v>25</v>
      </c>
      <c r="U1624" t="s">
        <v>235</v>
      </c>
      <c r="V1624" t="s">
        <v>712</v>
      </c>
      <c r="W1624" t="s">
        <v>187</v>
      </c>
      <c r="X1624" s="16" t="str">
        <f t="shared" si="350"/>
        <v xml:space="preserve">Mediacom (Switzerland) - CHE - Bayer AG - 2016_Elevit_Look_alike_Audiences - </v>
      </c>
      <c r="Y1624" s="17" t="s">
        <v>410</v>
      </c>
      <c r="Z1624" s="16" t="str">
        <f t="shared" si="351"/>
        <v>Mediacom (Switzerland)</v>
      </c>
      <c r="AA1624" s="16" t="str">
        <f t="shared" si="352"/>
        <v>Mediacom (Switzerland) - CHE - Bayer AG</v>
      </c>
      <c r="AB1624" s="16" t="str">
        <f t="shared" si="353"/>
        <v>Xaxis Premium_XAXIS-XP-HP-F</v>
      </c>
      <c r="AC1624" s="16" t="str">
        <f>VLOOKUP($U1624,Sheet3!$A$1:$D$500,3,FALSE)</f>
        <v>25.04.2016</v>
      </c>
      <c r="AD1624" s="16" t="str">
        <f>VLOOKUP($U1624,Sheet3!$A$1:$D$500,4,FALSE)</f>
        <v>31.12.2016</v>
      </c>
      <c r="AE1624" s="20" t="str">
        <f t="shared" si="354"/>
        <v>Xaxis Premium_XAXIS-XP-HP-F_August 2016</v>
      </c>
      <c r="AF1624" s="20" t="s">
        <v>415</v>
      </c>
      <c r="AG1624" s="20" t="str">
        <f t="shared" si="355"/>
        <v>Xaxis Premium</v>
      </c>
      <c r="AH1624" s="20" t="s">
        <v>420</v>
      </c>
      <c r="AI1624" s="21">
        <f t="shared" si="347"/>
        <v>22.999935080392113</v>
      </c>
      <c r="AJ1624" s="21">
        <f t="shared" si="348"/>
        <v>1062.8499999999999</v>
      </c>
      <c r="AK1624" s="22">
        <f t="shared" si="349"/>
        <v>46211</v>
      </c>
      <c r="AL1624" s="20" t="s">
        <v>800</v>
      </c>
      <c r="AM1624" s="21">
        <f>$AJ1624*VLOOKUP($AL1624,Sheet2!$C$1:$D$82,2,FALSE)</f>
        <v>519.63790076737098</v>
      </c>
    </row>
    <row r="1625" spans="1:39" x14ac:dyDescent="0.25">
      <c r="A1625" s="30">
        <v>42618</v>
      </c>
      <c r="B1625">
        <v>19523</v>
      </c>
      <c r="C1625">
        <v>0</v>
      </c>
      <c r="D1625">
        <v>2</v>
      </c>
      <c r="E1625" t="s">
        <v>59</v>
      </c>
      <c r="F1625">
        <v>44.56</v>
      </c>
      <c r="G1625" t="s">
        <v>22</v>
      </c>
      <c r="H1625" t="s">
        <v>23</v>
      </c>
      <c r="I1625">
        <v>7.7039999999999997</v>
      </c>
      <c r="J1625">
        <v>0</v>
      </c>
      <c r="K1625">
        <v>11.7</v>
      </c>
      <c r="L1625">
        <v>146.4</v>
      </c>
      <c r="M1625">
        <v>158.1</v>
      </c>
      <c r="N1625" t="s">
        <v>105</v>
      </c>
      <c r="O1625" t="s">
        <v>161</v>
      </c>
      <c r="P1625" t="s">
        <v>32</v>
      </c>
      <c r="Q1625" t="s">
        <v>52</v>
      </c>
      <c r="R1625" s="30">
        <v>42370</v>
      </c>
      <c r="S1625" s="30">
        <v>42655</v>
      </c>
      <c r="T1625" t="s">
        <v>25</v>
      </c>
      <c r="U1625" t="s">
        <v>241</v>
      </c>
      <c r="V1625" t="s">
        <v>712</v>
      </c>
      <c r="W1625" t="s">
        <v>189</v>
      </c>
      <c r="X1625" s="16" t="str">
        <f t="shared" si="350"/>
        <v xml:space="preserve">Mediacom (Switzerland) - CHE - BSH - 2016_Online_Kampagne_2016 - </v>
      </c>
      <c r="Y1625" s="17" t="s">
        <v>410</v>
      </c>
      <c r="Z1625" s="16" t="str">
        <f t="shared" si="351"/>
        <v>Mediacom (Switzerland)</v>
      </c>
      <c r="AA1625" s="16" t="str">
        <f t="shared" si="352"/>
        <v>Mediacom (Switzerland) - CHE - BSH</v>
      </c>
      <c r="AB1625" s="16" t="str">
        <f t="shared" si="353"/>
        <v>Xaxis Premium_XAXIS-XP-HP-F</v>
      </c>
      <c r="AC1625" s="16" t="str">
        <f>VLOOKUP($U1625,Sheet3!$A$1:$D$500,3,FALSE)</f>
        <v>08.02.2016</v>
      </c>
      <c r="AD1625" s="16" t="str">
        <f>VLOOKUP($U1625,Sheet3!$A$1:$D$500,4,FALSE)</f>
        <v>16.10.2016</v>
      </c>
      <c r="AE1625" s="20" t="str">
        <f t="shared" si="354"/>
        <v>Xaxis Premium_XAXIS-XP-HP-F_August 2016</v>
      </c>
      <c r="AF1625" s="20" t="s">
        <v>415</v>
      </c>
      <c r="AG1625" s="20" t="str">
        <f t="shared" si="355"/>
        <v>Xaxis Premium</v>
      </c>
      <c r="AH1625" s="20" t="s">
        <v>420</v>
      </c>
      <c r="AI1625" s="21">
        <f t="shared" si="347"/>
        <v>19.003115264797508</v>
      </c>
      <c r="AJ1625" s="21">
        <f t="shared" si="348"/>
        <v>146.4</v>
      </c>
      <c r="AK1625" s="22">
        <f t="shared" si="349"/>
        <v>7704</v>
      </c>
      <c r="AL1625" s="20" t="s">
        <v>800</v>
      </c>
      <c r="AM1625" s="21">
        <f>$AJ1625*VLOOKUP($AL1625,Sheet2!$C$1:$D$82,2,FALSE)</f>
        <v>71.576411226742366</v>
      </c>
    </row>
    <row r="1626" spans="1:39" x14ac:dyDescent="0.25">
      <c r="A1626" s="30">
        <v>42618</v>
      </c>
      <c r="B1626">
        <v>19524</v>
      </c>
      <c r="C1626">
        <v>0</v>
      </c>
      <c r="D1626">
        <v>5</v>
      </c>
      <c r="E1626" t="s">
        <v>59</v>
      </c>
      <c r="F1626">
        <v>290.83</v>
      </c>
      <c r="G1626" t="s">
        <v>22</v>
      </c>
      <c r="H1626" t="s">
        <v>23</v>
      </c>
      <c r="I1626">
        <v>50.286000000000001</v>
      </c>
      <c r="J1626">
        <v>0</v>
      </c>
      <c r="K1626">
        <v>92.55</v>
      </c>
      <c r="L1626">
        <v>1156.5999999999999</v>
      </c>
      <c r="M1626">
        <v>1249.1500000000001</v>
      </c>
      <c r="N1626" t="s">
        <v>29</v>
      </c>
      <c r="O1626" t="s">
        <v>161</v>
      </c>
      <c r="P1626" t="s">
        <v>32</v>
      </c>
      <c r="Q1626" t="s">
        <v>52</v>
      </c>
      <c r="R1626" s="30">
        <v>42370</v>
      </c>
      <c r="S1626" s="30">
        <v>42655</v>
      </c>
      <c r="T1626" t="s">
        <v>25</v>
      </c>
      <c r="U1626" t="s">
        <v>722</v>
      </c>
      <c r="V1626" t="s">
        <v>712</v>
      </c>
      <c r="W1626" t="s">
        <v>190</v>
      </c>
      <c r="X1626" s="16" t="str">
        <f t="shared" si="350"/>
        <v xml:space="preserve">Mediacom (Switzerland) - CHE - Credit Suisse - 2016_Viva_Students_2016 - </v>
      </c>
      <c r="Y1626" s="17" t="s">
        <v>410</v>
      </c>
      <c r="Z1626" s="16" t="str">
        <f t="shared" si="351"/>
        <v>Mediacom (Switzerland)</v>
      </c>
      <c r="AA1626" s="16" t="str">
        <f t="shared" si="352"/>
        <v>Mediacom (Switzerland) - CHE - Credit Suisse</v>
      </c>
      <c r="AB1626" s="16" t="str">
        <f t="shared" si="353"/>
        <v>Xaxis Premium_XAXIS-XP-HP-F</v>
      </c>
      <c r="AC1626" s="16" t="str">
        <f>VLOOKUP($U1626,Sheet3!$A$1:$D$500,3,FALSE)</f>
        <v>22.08.2016</v>
      </c>
      <c r="AD1626" s="16" t="str">
        <f>VLOOKUP($U1626,Sheet3!$A$1:$D$500,4,FALSE)</f>
        <v>18.09.2016</v>
      </c>
      <c r="AE1626" s="20" t="str">
        <f t="shared" si="354"/>
        <v>Xaxis Premium_XAXIS-XP-HP-F_August 2016</v>
      </c>
      <c r="AF1626" s="20" t="s">
        <v>415</v>
      </c>
      <c r="AG1626" s="20" t="str">
        <f t="shared" si="355"/>
        <v>Xaxis Premium</v>
      </c>
      <c r="AH1626" s="20" t="s">
        <v>420</v>
      </c>
      <c r="AI1626" s="21">
        <f t="shared" si="347"/>
        <v>23.000437497514216</v>
      </c>
      <c r="AJ1626" s="21">
        <f t="shared" si="348"/>
        <v>1156.5999999999999</v>
      </c>
      <c r="AK1626" s="22">
        <f t="shared" si="349"/>
        <v>50286</v>
      </c>
      <c r="AL1626" s="20" t="s">
        <v>800</v>
      </c>
      <c r="AM1626" s="21">
        <f>$AJ1626*VLOOKUP($AL1626,Sheet2!$C$1:$D$82,2,FALSE)</f>
        <v>565.47320508777466</v>
      </c>
    </row>
    <row r="1627" spans="1:39" x14ac:dyDescent="0.25">
      <c r="A1627" s="30">
        <v>42618</v>
      </c>
      <c r="B1627">
        <v>19526</v>
      </c>
      <c r="C1627">
        <v>0</v>
      </c>
      <c r="D1627">
        <v>4</v>
      </c>
      <c r="E1627" t="s">
        <v>59</v>
      </c>
      <c r="F1627">
        <v>356.55</v>
      </c>
      <c r="G1627" t="s">
        <v>22</v>
      </c>
      <c r="H1627" t="s">
        <v>23</v>
      </c>
      <c r="I1627">
        <v>61.649000000000001</v>
      </c>
      <c r="J1627">
        <v>0</v>
      </c>
      <c r="K1627">
        <v>93.7</v>
      </c>
      <c r="L1627">
        <v>1171.3499999999999</v>
      </c>
      <c r="M1627">
        <v>1265.05</v>
      </c>
      <c r="N1627" t="s">
        <v>150</v>
      </c>
      <c r="O1627" t="s">
        <v>161</v>
      </c>
      <c r="P1627" t="s">
        <v>32</v>
      </c>
      <c r="Q1627" t="s">
        <v>52</v>
      </c>
      <c r="R1627" s="30">
        <v>42370</v>
      </c>
      <c r="S1627" s="30">
        <v>42655</v>
      </c>
      <c r="T1627" t="s">
        <v>25</v>
      </c>
      <c r="U1627" t="s">
        <v>256</v>
      </c>
      <c r="V1627" t="s">
        <v>712</v>
      </c>
      <c r="W1627" t="s">
        <v>192</v>
      </c>
      <c r="X1627" s="16" t="str">
        <f t="shared" si="350"/>
        <v xml:space="preserve">Mediacom (Switzerland) - CHE - DORMA + KABA INT - 2016_Digital_Merger_16 - </v>
      </c>
      <c r="Y1627" s="17" t="s">
        <v>410</v>
      </c>
      <c r="Z1627" s="16" t="str">
        <f t="shared" si="351"/>
        <v>Mediacom (Switzerland)</v>
      </c>
      <c r="AA1627" s="16" t="str">
        <f t="shared" si="352"/>
        <v>Mediacom (Switzerland) - CHE - DORMA + KABA INT</v>
      </c>
      <c r="AB1627" s="16" t="str">
        <f t="shared" si="353"/>
        <v>Xaxis Premium_XAXIS-XP-HP-F</v>
      </c>
      <c r="AC1627" s="16" t="str">
        <f>VLOOKUP($U1627,Sheet3!$A$1:$D$500,3,FALSE)</f>
        <v>01.07.2016</v>
      </c>
      <c r="AD1627" s="16" t="str">
        <f>VLOOKUP($U1627,Sheet3!$A$1:$D$500,4,FALSE)</f>
        <v>30.09.2016</v>
      </c>
      <c r="AE1627" s="20" t="str">
        <f t="shared" si="354"/>
        <v>Xaxis Premium_XAXIS-XP-HP-F_August 2016</v>
      </c>
      <c r="AF1627" s="20" t="s">
        <v>415</v>
      </c>
      <c r="AG1627" s="20" t="str">
        <f t="shared" si="355"/>
        <v>Xaxis Premium</v>
      </c>
      <c r="AH1627" s="20" t="s">
        <v>420</v>
      </c>
      <c r="AI1627" s="21">
        <f t="shared" si="347"/>
        <v>19.000308196402212</v>
      </c>
      <c r="AJ1627" s="21">
        <f t="shared" si="348"/>
        <v>1171.3499999999999</v>
      </c>
      <c r="AK1627" s="22">
        <f t="shared" si="349"/>
        <v>61649</v>
      </c>
      <c r="AL1627" s="20" t="s">
        <v>800</v>
      </c>
      <c r="AM1627" s="21">
        <f>$AJ1627*VLOOKUP($AL1627,Sheet2!$C$1:$D$82,2,FALSE)</f>
        <v>572.68462630085151</v>
      </c>
    </row>
    <row r="1628" spans="1:39" x14ac:dyDescent="0.25">
      <c r="A1628" s="30">
        <v>42618</v>
      </c>
      <c r="B1628">
        <v>19535</v>
      </c>
      <c r="C1628">
        <v>0</v>
      </c>
      <c r="D1628">
        <v>11</v>
      </c>
      <c r="E1628" t="s">
        <v>59</v>
      </c>
      <c r="F1628">
        <v>24.02</v>
      </c>
      <c r="G1628" t="s">
        <v>22</v>
      </c>
      <c r="H1628" t="s">
        <v>23</v>
      </c>
      <c r="I1628">
        <v>4.1529999999999996</v>
      </c>
      <c r="J1628">
        <v>0</v>
      </c>
      <c r="K1628">
        <v>7</v>
      </c>
      <c r="L1628">
        <v>87.2</v>
      </c>
      <c r="M1628">
        <v>94.2</v>
      </c>
      <c r="N1628" t="s">
        <v>95</v>
      </c>
      <c r="O1628" t="s">
        <v>161</v>
      </c>
      <c r="P1628" t="s">
        <v>32</v>
      </c>
      <c r="Q1628" t="s">
        <v>52</v>
      </c>
      <c r="R1628" s="30">
        <v>42370</v>
      </c>
      <c r="S1628" s="30">
        <v>42655</v>
      </c>
      <c r="T1628" t="s">
        <v>25</v>
      </c>
      <c r="U1628" t="s">
        <v>723</v>
      </c>
      <c r="V1628" t="s">
        <v>712</v>
      </c>
      <c r="W1628" t="s">
        <v>195</v>
      </c>
      <c r="X1628" s="16" t="str">
        <f t="shared" si="350"/>
        <v xml:space="preserve">Mediacom (Switzerland) - CHE - Ikea - 2016_Catalogue_&amp;_Food_(Awareness_&amp;_Trigger) - </v>
      </c>
      <c r="Y1628" s="17" t="s">
        <v>410</v>
      </c>
      <c r="Z1628" s="16" t="str">
        <f t="shared" si="351"/>
        <v>Mediacom (Switzerland)</v>
      </c>
      <c r="AA1628" s="16" t="str">
        <f t="shared" si="352"/>
        <v>Mediacom (Switzerland) - CHE - Ikea</v>
      </c>
      <c r="AB1628" s="16" t="str">
        <f t="shared" si="353"/>
        <v>Xaxis Premium_XAXIS-XP-HP-F</v>
      </c>
      <c r="AC1628" s="16" t="str">
        <f>VLOOKUP($U1628,Sheet3!$A$1:$D$500,3,FALSE)</f>
        <v>29.08.2016</v>
      </c>
      <c r="AD1628" s="16" t="str">
        <f>VLOOKUP($U1628,Sheet3!$A$1:$D$500,4,FALSE)</f>
        <v>18.09.2016</v>
      </c>
      <c r="AE1628" s="20" t="str">
        <f t="shared" si="354"/>
        <v>Xaxis Premium_XAXIS-XP-HP-F_August 2016</v>
      </c>
      <c r="AF1628" s="20" t="s">
        <v>415</v>
      </c>
      <c r="AG1628" s="20" t="str">
        <f t="shared" si="355"/>
        <v>Xaxis Premium</v>
      </c>
      <c r="AH1628" s="20" t="s">
        <v>420</v>
      </c>
      <c r="AI1628" s="21">
        <f t="shared" si="347"/>
        <v>20.996869732723336</v>
      </c>
      <c r="AJ1628" s="21">
        <f t="shared" si="348"/>
        <v>87.2</v>
      </c>
      <c r="AK1628" s="22">
        <f t="shared" si="349"/>
        <v>4153</v>
      </c>
      <c r="AL1628" s="20" t="s">
        <v>800</v>
      </c>
      <c r="AM1628" s="21">
        <f>$AJ1628*VLOOKUP($AL1628,Sheet2!$C$1:$D$82,2,FALSE)</f>
        <v>42.632944391884791</v>
      </c>
    </row>
    <row r="1629" spans="1:39" x14ac:dyDescent="0.25">
      <c r="A1629" s="30">
        <v>42618</v>
      </c>
      <c r="B1629">
        <v>19536</v>
      </c>
      <c r="C1629">
        <v>0</v>
      </c>
      <c r="D1629">
        <v>8</v>
      </c>
      <c r="E1629" t="s">
        <v>59</v>
      </c>
      <c r="F1629">
        <v>53.04</v>
      </c>
      <c r="G1629" t="s">
        <v>22</v>
      </c>
      <c r="H1629" t="s">
        <v>23</v>
      </c>
      <c r="I1629">
        <v>9.1709999999999994</v>
      </c>
      <c r="J1629">
        <v>0</v>
      </c>
      <c r="K1629">
        <v>13.95</v>
      </c>
      <c r="L1629">
        <v>174.25</v>
      </c>
      <c r="M1629">
        <v>188.2</v>
      </c>
      <c r="N1629" t="s">
        <v>95</v>
      </c>
      <c r="O1629" t="s">
        <v>161</v>
      </c>
      <c r="P1629" t="s">
        <v>32</v>
      </c>
      <c r="Q1629" t="s">
        <v>52</v>
      </c>
      <c r="R1629" s="30">
        <v>42370</v>
      </c>
      <c r="S1629" s="30">
        <v>42655</v>
      </c>
      <c r="T1629" t="s">
        <v>25</v>
      </c>
      <c r="U1629" t="s">
        <v>725</v>
      </c>
      <c r="V1629" t="s">
        <v>712</v>
      </c>
      <c r="W1629" t="s">
        <v>195</v>
      </c>
      <c r="X1629" s="16" t="str">
        <f t="shared" si="350"/>
        <v xml:space="preserve">Mediacom (Switzerland) - CHE - Ikea - 2016_Catalogue_&amp;_Food_(Inspiration_/_Activation) - </v>
      </c>
      <c r="Y1629" s="17" t="s">
        <v>410</v>
      </c>
      <c r="Z1629" s="16" t="str">
        <f t="shared" si="351"/>
        <v>Mediacom (Switzerland)</v>
      </c>
      <c r="AA1629" s="16" t="str">
        <f t="shared" si="352"/>
        <v>Mediacom (Switzerland) - CHE - Ikea</v>
      </c>
      <c r="AB1629" s="16" t="str">
        <f t="shared" si="353"/>
        <v>Xaxis Premium_XAXIS-XP-HP-F</v>
      </c>
      <c r="AC1629" s="16" t="str">
        <f>VLOOKUP($U1629,Sheet3!$A$1:$D$500,3,FALSE)</f>
        <v>29.08.2016</v>
      </c>
      <c r="AD1629" s="16" t="str">
        <f>VLOOKUP($U1629,Sheet3!$A$1:$D$500,4,FALSE)</f>
        <v>02.10.2016</v>
      </c>
      <c r="AE1629" s="20" t="str">
        <f t="shared" si="354"/>
        <v>Xaxis Premium_XAXIS-XP-HP-F_August 2016</v>
      </c>
      <c r="AF1629" s="20" t="s">
        <v>415</v>
      </c>
      <c r="AG1629" s="20" t="str">
        <f t="shared" si="355"/>
        <v>Xaxis Premium</v>
      </c>
      <c r="AH1629" s="20" t="s">
        <v>420</v>
      </c>
      <c r="AI1629" s="21">
        <f t="shared" si="347"/>
        <v>19.000109039363213</v>
      </c>
      <c r="AJ1629" s="21">
        <f t="shared" si="348"/>
        <v>174.25</v>
      </c>
      <c r="AK1629" s="22">
        <f t="shared" si="349"/>
        <v>9171</v>
      </c>
      <c r="AL1629" s="20" t="s">
        <v>800</v>
      </c>
      <c r="AM1629" s="21">
        <f>$AJ1629*VLOOKUP($AL1629,Sheet2!$C$1:$D$82,2,FALSE)</f>
        <v>85.192552296856945</v>
      </c>
    </row>
    <row r="1630" spans="1:39" x14ac:dyDescent="0.25">
      <c r="A1630" s="30">
        <v>42618</v>
      </c>
      <c r="B1630">
        <v>19536</v>
      </c>
      <c r="C1630">
        <v>0</v>
      </c>
      <c r="D1630">
        <v>11</v>
      </c>
      <c r="E1630" t="s">
        <v>59</v>
      </c>
      <c r="F1630">
        <v>1.86</v>
      </c>
      <c r="G1630" t="s">
        <v>22</v>
      </c>
      <c r="H1630" t="s">
        <v>23</v>
      </c>
      <c r="I1630">
        <v>0.32100000000000001</v>
      </c>
      <c r="J1630">
        <v>0</v>
      </c>
      <c r="K1630">
        <v>0.6</v>
      </c>
      <c r="L1630">
        <v>7.4</v>
      </c>
      <c r="M1630">
        <v>8</v>
      </c>
      <c r="N1630" t="s">
        <v>95</v>
      </c>
      <c r="O1630" t="s">
        <v>161</v>
      </c>
      <c r="P1630" t="s">
        <v>32</v>
      </c>
      <c r="Q1630" t="s">
        <v>52</v>
      </c>
      <c r="R1630" s="30">
        <v>42370</v>
      </c>
      <c r="S1630" s="30">
        <v>42655</v>
      </c>
      <c r="T1630" t="s">
        <v>25</v>
      </c>
      <c r="U1630" t="s">
        <v>725</v>
      </c>
      <c r="V1630" t="s">
        <v>712</v>
      </c>
      <c r="W1630" t="s">
        <v>195</v>
      </c>
      <c r="X1630" s="16" t="str">
        <f t="shared" si="350"/>
        <v xml:space="preserve">Mediacom (Switzerland) - CHE - Ikea - 2016_Catalogue_&amp;_Food_(Inspiration_/_Activation) - </v>
      </c>
      <c r="Y1630" s="17" t="s">
        <v>410</v>
      </c>
      <c r="Z1630" s="16" t="str">
        <f t="shared" si="351"/>
        <v>Mediacom (Switzerland)</v>
      </c>
      <c r="AA1630" s="16" t="str">
        <f t="shared" si="352"/>
        <v>Mediacom (Switzerland) - CHE - Ikea</v>
      </c>
      <c r="AB1630" s="16" t="str">
        <f t="shared" si="353"/>
        <v>Xaxis Premium_XAXIS-XP-HP-F</v>
      </c>
      <c r="AC1630" s="16" t="str">
        <f>VLOOKUP($U1630,Sheet3!$A$1:$D$500,3,FALSE)</f>
        <v>29.08.2016</v>
      </c>
      <c r="AD1630" s="16" t="str">
        <f>VLOOKUP($U1630,Sheet3!$A$1:$D$500,4,FALSE)</f>
        <v>02.10.2016</v>
      </c>
      <c r="AE1630" s="20" t="str">
        <f t="shared" si="354"/>
        <v>Xaxis Premium_XAXIS-XP-HP-F_August 2016</v>
      </c>
      <c r="AF1630" s="20" t="s">
        <v>415</v>
      </c>
      <c r="AG1630" s="20" t="str">
        <f t="shared" si="355"/>
        <v>Xaxis Premium</v>
      </c>
      <c r="AH1630" s="20" t="s">
        <v>420</v>
      </c>
      <c r="AI1630" s="21">
        <f t="shared" si="347"/>
        <v>23.052959501557634</v>
      </c>
      <c r="AJ1630" s="21">
        <f t="shared" si="348"/>
        <v>7.4</v>
      </c>
      <c r="AK1630" s="22">
        <f t="shared" si="349"/>
        <v>321</v>
      </c>
      <c r="AL1630" s="20" t="s">
        <v>800</v>
      </c>
      <c r="AM1630" s="21">
        <f>$AJ1630*VLOOKUP($AL1630,Sheet2!$C$1:$D$82,2,FALSE)</f>
        <v>3.6179333543571959</v>
      </c>
    </row>
    <row r="1631" spans="1:39" x14ac:dyDescent="0.25">
      <c r="A1631" s="30">
        <v>42618</v>
      </c>
      <c r="B1631">
        <v>19537</v>
      </c>
      <c r="C1631">
        <v>0</v>
      </c>
      <c r="D1631">
        <v>2</v>
      </c>
      <c r="E1631" t="s">
        <v>59</v>
      </c>
      <c r="F1631">
        <v>26.15</v>
      </c>
      <c r="G1631" t="s">
        <v>22</v>
      </c>
      <c r="H1631" t="s">
        <v>23</v>
      </c>
      <c r="I1631">
        <v>4.5209999999999999</v>
      </c>
      <c r="J1631">
        <v>0</v>
      </c>
      <c r="K1631">
        <v>6.85</v>
      </c>
      <c r="L1631">
        <v>85.9</v>
      </c>
      <c r="M1631">
        <v>92.75</v>
      </c>
      <c r="N1631" t="s">
        <v>68</v>
      </c>
      <c r="O1631" t="s">
        <v>161</v>
      </c>
      <c r="P1631" t="s">
        <v>32</v>
      </c>
      <c r="Q1631" t="s">
        <v>52</v>
      </c>
      <c r="R1631" s="30">
        <v>42370</v>
      </c>
      <c r="S1631" s="30">
        <v>42655</v>
      </c>
      <c r="T1631" t="s">
        <v>25</v>
      </c>
      <c r="U1631" t="s">
        <v>726</v>
      </c>
      <c r="V1631" t="s">
        <v>712</v>
      </c>
      <c r="W1631" t="s">
        <v>199</v>
      </c>
      <c r="X1631" s="16" t="str">
        <f t="shared" si="350"/>
        <v xml:space="preserve">Mediacom (Switzerland) - CHE - Skoda - 2016_Fabia_2._Welle - </v>
      </c>
      <c r="Y1631" s="17" t="s">
        <v>410</v>
      </c>
      <c r="Z1631" s="16" t="str">
        <f t="shared" si="351"/>
        <v>Mediacom (Switzerland)</v>
      </c>
      <c r="AA1631" s="16" t="str">
        <f t="shared" si="352"/>
        <v>Mediacom (Switzerland) - CHE - Skoda</v>
      </c>
      <c r="AB1631" s="16" t="str">
        <f t="shared" si="353"/>
        <v>Xaxis Premium_XAXIS-XP-HP-F</v>
      </c>
      <c r="AC1631" s="16" t="str">
        <f>VLOOKUP($U1631,Sheet3!$A$1:$D$500,3,FALSE)</f>
        <v>29.08.2016</v>
      </c>
      <c r="AD1631" s="16" t="str">
        <f>VLOOKUP($U1631,Sheet3!$A$1:$D$500,4,FALSE)</f>
        <v>02.10.2016</v>
      </c>
      <c r="AE1631" s="20" t="str">
        <f t="shared" si="354"/>
        <v>Xaxis Premium_XAXIS-XP-HP-F_August 2016</v>
      </c>
      <c r="AF1631" s="20" t="s">
        <v>415</v>
      </c>
      <c r="AG1631" s="20" t="str">
        <f t="shared" si="355"/>
        <v>Xaxis Premium</v>
      </c>
      <c r="AH1631" s="20" t="s">
        <v>420</v>
      </c>
      <c r="AI1631" s="21">
        <f t="shared" si="347"/>
        <v>19.000221190002215</v>
      </c>
      <c r="AJ1631" s="21">
        <f t="shared" si="348"/>
        <v>85.9</v>
      </c>
      <c r="AK1631" s="22">
        <f t="shared" si="349"/>
        <v>4521</v>
      </c>
      <c r="AL1631" s="20" t="s">
        <v>800</v>
      </c>
      <c r="AM1631" s="21">
        <f>$AJ1631*VLOOKUP($AL1631,Sheet2!$C$1:$D$82,2,FALSE)</f>
        <v>41.997361505308533</v>
      </c>
    </row>
    <row r="1632" spans="1:39" x14ac:dyDescent="0.25">
      <c r="A1632" s="30">
        <v>42618</v>
      </c>
      <c r="B1632">
        <v>19512</v>
      </c>
      <c r="C1632">
        <v>0</v>
      </c>
      <c r="D1632">
        <v>6</v>
      </c>
      <c r="E1632" t="s">
        <v>60</v>
      </c>
      <c r="F1632">
        <v>161.08000000000001</v>
      </c>
      <c r="G1632" t="s">
        <v>22</v>
      </c>
      <c r="H1632" t="s">
        <v>23</v>
      </c>
      <c r="I1632">
        <v>23.832999999999998</v>
      </c>
      <c r="J1632">
        <v>0</v>
      </c>
      <c r="K1632">
        <v>28.6</v>
      </c>
      <c r="L1632">
        <v>357.5</v>
      </c>
      <c r="M1632">
        <v>386.1</v>
      </c>
      <c r="N1632" t="s">
        <v>55</v>
      </c>
      <c r="O1632" t="s">
        <v>163</v>
      </c>
      <c r="P1632" t="s">
        <v>32</v>
      </c>
      <c r="Q1632" t="s">
        <v>52</v>
      </c>
      <c r="R1632" s="30">
        <v>42370</v>
      </c>
      <c r="S1632" s="30">
        <v>42655</v>
      </c>
      <c r="T1632" t="s">
        <v>25</v>
      </c>
      <c r="U1632" t="s">
        <v>302</v>
      </c>
      <c r="V1632" t="s">
        <v>712</v>
      </c>
      <c r="W1632" t="s">
        <v>206</v>
      </c>
      <c r="X1632" s="16" t="str">
        <f t="shared" si="350"/>
        <v xml:space="preserve">Mindshare (Switzerland) - CHE - FORD MOTOR COMPANY - 2016_Fiesta_Q3_Festival - </v>
      </c>
      <c r="Y1632" s="17" t="s">
        <v>410</v>
      </c>
      <c r="Z1632" s="16" t="str">
        <f t="shared" si="351"/>
        <v>Mindshare (Switzerland)</v>
      </c>
      <c r="AA1632" s="16" t="str">
        <f t="shared" si="352"/>
        <v>Mindshare (Switzerland) - CHE - FORD MOTOR COMPANY</v>
      </c>
      <c r="AB1632" s="16" t="str">
        <f t="shared" si="353"/>
        <v>Xaxis Premium_XAXIS-XP-HP-I</v>
      </c>
      <c r="AC1632" s="16" t="str">
        <f>VLOOKUP($U1632,Sheet3!$A$1:$D$500,3,FALSE)</f>
        <v>11.07.2016</v>
      </c>
      <c r="AD1632" s="16" t="str">
        <f>VLOOKUP($U1632,Sheet3!$A$1:$D$500,4,FALSE)</f>
        <v>14.08.2016</v>
      </c>
      <c r="AE1632" s="20" t="str">
        <f t="shared" si="354"/>
        <v>Xaxis Premium_XAXIS-XP-HP-I_August 2016</v>
      </c>
      <c r="AF1632" s="20" t="s">
        <v>415</v>
      </c>
      <c r="AG1632" s="20" t="str">
        <f t="shared" si="355"/>
        <v>Xaxis Premium</v>
      </c>
      <c r="AH1632" s="20" t="s">
        <v>420</v>
      </c>
      <c r="AI1632" s="21">
        <f t="shared" si="347"/>
        <v>15.000209793143961</v>
      </c>
      <c r="AJ1632" s="21">
        <f t="shared" si="348"/>
        <v>357.5</v>
      </c>
      <c r="AK1632" s="22">
        <f t="shared" si="349"/>
        <v>23833</v>
      </c>
      <c r="AL1632" s="20" t="s">
        <v>800</v>
      </c>
      <c r="AM1632" s="21">
        <f>$AJ1632*VLOOKUP($AL1632,Sheet2!$C$1:$D$82,2,FALSE)</f>
        <v>174.78529380847263</v>
      </c>
    </row>
    <row r="1633" spans="1:39" x14ac:dyDescent="0.25">
      <c r="A1633" s="30">
        <v>42618</v>
      </c>
      <c r="B1633">
        <v>19513</v>
      </c>
      <c r="C1633">
        <v>0</v>
      </c>
      <c r="D1633">
        <v>3</v>
      </c>
      <c r="E1633" t="s">
        <v>60</v>
      </c>
      <c r="F1633">
        <v>108.14</v>
      </c>
      <c r="G1633" t="s">
        <v>22</v>
      </c>
      <c r="H1633" t="s">
        <v>23</v>
      </c>
      <c r="I1633">
        <v>16</v>
      </c>
      <c r="J1633">
        <v>0</v>
      </c>
      <c r="K1633">
        <v>19.2</v>
      </c>
      <c r="L1633">
        <v>240</v>
      </c>
      <c r="M1633">
        <v>259.2</v>
      </c>
      <c r="N1633" t="s">
        <v>55</v>
      </c>
      <c r="O1633" t="s">
        <v>163</v>
      </c>
      <c r="P1633" t="s">
        <v>32</v>
      </c>
      <c r="Q1633" t="s">
        <v>52</v>
      </c>
      <c r="R1633" s="30">
        <v>42370</v>
      </c>
      <c r="S1633" s="30">
        <v>42655</v>
      </c>
      <c r="T1633" t="s">
        <v>25</v>
      </c>
      <c r="U1633" t="s">
        <v>269</v>
      </c>
      <c r="V1633" t="s">
        <v>712</v>
      </c>
      <c r="W1633" t="s">
        <v>206</v>
      </c>
      <c r="X1633" s="16" t="str">
        <f t="shared" si="350"/>
        <v xml:space="preserve">Mindshare (Switzerland) - CHE - FORD MOTOR COMPANY - 2016_Edge_Pre-Launch - </v>
      </c>
      <c r="Y1633" s="17" t="s">
        <v>410</v>
      </c>
      <c r="Z1633" s="16" t="str">
        <f t="shared" si="351"/>
        <v>Mindshare (Switzerland)</v>
      </c>
      <c r="AA1633" s="16" t="str">
        <f t="shared" si="352"/>
        <v>Mindshare (Switzerland) - CHE - FORD MOTOR COMPANY</v>
      </c>
      <c r="AB1633" s="16" t="str">
        <f t="shared" si="353"/>
        <v>Xaxis Premium_XAXIS-XP-HP-I</v>
      </c>
      <c r="AC1633" s="16" t="str">
        <f>VLOOKUP($U1633,Sheet3!$A$1:$D$500,3,FALSE)</f>
        <v>17.06.2016</v>
      </c>
      <c r="AD1633" s="16" t="str">
        <f>VLOOKUP($U1633,Sheet3!$A$1:$D$500,4,FALSE)</f>
        <v>28.08.2016</v>
      </c>
      <c r="AE1633" s="20" t="str">
        <f t="shared" si="354"/>
        <v>Xaxis Premium_XAXIS-XP-HP-I_August 2016</v>
      </c>
      <c r="AF1633" s="20" t="s">
        <v>415</v>
      </c>
      <c r="AG1633" s="20" t="str">
        <f t="shared" si="355"/>
        <v>Xaxis Premium</v>
      </c>
      <c r="AH1633" s="20" t="s">
        <v>420</v>
      </c>
      <c r="AI1633" s="21">
        <f t="shared" si="347"/>
        <v>15</v>
      </c>
      <c r="AJ1633" s="21">
        <f t="shared" si="348"/>
        <v>240</v>
      </c>
      <c r="AK1633" s="22">
        <f t="shared" si="349"/>
        <v>16000</v>
      </c>
      <c r="AL1633" s="20" t="s">
        <v>800</v>
      </c>
      <c r="AM1633" s="21">
        <f>$AJ1633*VLOOKUP($AL1633,Sheet2!$C$1:$D$82,2,FALSE)</f>
        <v>117.33837906023338</v>
      </c>
    </row>
    <row r="1634" spans="1:39" x14ac:dyDescent="0.25">
      <c r="A1634" s="30">
        <v>42618</v>
      </c>
      <c r="B1634">
        <v>19519</v>
      </c>
      <c r="C1634">
        <v>0</v>
      </c>
      <c r="D1634">
        <v>3</v>
      </c>
      <c r="E1634" t="s">
        <v>60</v>
      </c>
      <c r="F1634">
        <v>265.32</v>
      </c>
      <c r="G1634" t="s">
        <v>22</v>
      </c>
      <c r="H1634" t="s">
        <v>23</v>
      </c>
      <c r="I1634">
        <v>39.255000000000003</v>
      </c>
      <c r="J1634">
        <v>0</v>
      </c>
      <c r="K1634">
        <v>47.1</v>
      </c>
      <c r="L1634">
        <v>588.85</v>
      </c>
      <c r="M1634">
        <v>635.95000000000005</v>
      </c>
      <c r="N1634" t="s">
        <v>62</v>
      </c>
      <c r="O1634" t="s">
        <v>161</v>
      </c>
      <c r="P1634" t="s">
        <v>32</v>
      </c>
      <c r="Q1634" t="s">
        <v>52</v>
      </c>
      <c r="R1634" s="30">
        <v>42370</v>
      </c>
      <c r="S1634" s="30">
        <v>42655</v>
      </c>
      <c r="T1634" t="s">
        <v>25</v>
      </c>
      <c r="U1634" t="s">
        <v>227</v>
      </c>
      <c r="V1634" t="s">
        <v>712</v>
      </c>
      <c r="W1634" t="s">
        <v>185</v>
      </c>
      <c r="X1634" s="16" t="str">
        <f t="shared" si="350"/>
        <v xml:space="preserve">Mediacom (Switzerland) - CHE - AMAG (Switzerland) - 2016_Summer_Sales - </v>
      </c>
      <c r="Y1634" s="17" t="s">
        <v>410</v>
      </c>
      <c r="Z1634" s="16" t="str">
        <f t="shared" si="351"/>
        <v>Mediacom (Switzerland)</v>
      </c>
      <c r="AA1634" s="16" t="str">
        <f t="shared" si="352"/>
        <v>Mediacom (Switzerland) - CHE - AMAG (Switzerland)</v>
      </c>
      <c r="AB1634" s="16" t="str">
        <f t="shared" si="353"/>
        <v>Xaxis Premium_XAXIS-XP-HP-I</v>
      </c>
      <c r="AC1634" s="16" t="str">
        <f>VLOOKUP($U1634,Sheet3!$A$1:$D$500,3,FALSE)</f>
        <v>01.07.2016</v>
      </c>
      <c r="AD1634" s="16" t="str">
        <f>VLOOKUP($U1634,Sheet3!$A$1:$D$500,4,FALSE)</f>
        <v>31.08.2016</v>
      </c>
      <c r="AE1634" s="20" t="str">
        <f t="shared" si="354"/>
        <v>Xaxis Premium_XAXIS-XP-HP-I_August 2016</v>
      </c>
      <c r="AF1634" s="20" t="s">
        <v>415</v>
      </c>
      <c r="AG1634" s="20" t="str">
        <f t="shared" si="355"/>
        <v>Xaxis Premium</v>
      </c>
      <c r="AH1634" s="20" t="s">
        <v>420</v>
      </c>
      <c r="AI1634" s="21">
        <f t="shared" si="347"/>
        <v>15.000636861546301</v>
      </c>
      <c r="AJ1634" s="21">
        <f t="shared" si="348"/>
        <v>588.85</v>
      </c>
      <c r="AK1634" s="22">
        <f t="shared" si="349"/>
        <v>39255</v>
      </c>
      <c r="AL1634" s="20" t="s">
        <v>800</v>
      </c>
      <c r="AM1634" s="21">
        <f>$AJ1634*VLOOKUP($AL1634,Sheet2!$C$1:$D$82,2,FALSE)</f>
        <v>287.8946021234101</v>
      </c>
    </row>
    <row r="1635" spans="1:39" x14ac:dyDescent="0.25">
      <c r="A1635" s="30">
        <v>42618</v>
      </c>
      <c r="B1635">
        <v>19520</v>
      </c>
      <c r="C1635">
        <v>0</v>
      </c>
      <c r="D1635">
        <v>5</v>
      </c>
      <c r="E1635" t="s">
        <v>60</v>
      </c>
      <c r="F1635">
        <v>68.69</v>
      </c>
      <c r="G1635" t="s">
        <v>22</v>
      </c>
      <c r="H1635" t="s">
        <v>23</v>
      </c>
      <c r="I1635">
        <v>10.163</v>
      </c>
      <c r="J1635">
        <v>0</v>
      </c>
      <c r="K1635">
        <v>17.05</v>
      </c>
      <c r="L1635">
        <v>213.4</v>
      </c>
      <c r="M1635">
        <v>230.45</v>
      </c>
      <c r="N1635" t="s">
        <v>36</v>
      </c>
      <c r="O1635" t="s">
        <v>161</v>
      </c>
      <c r="P1635" t="s">
        <v>32</v>
      </c>
      <c r="Q1635" t="s">
        <v>52</v>
      </c>
      <c r="R1635" s="30">
        <v>42370</v>
      </c>
      <c r="S1635" s="30">
        <v>42655</v>
      </c>
      <c r="T1635" t="s">
        <v>25</v>
      </c>
      <c r="U1635" t="s">
        <v>721</v>
      </c>
      <c r="V1635" t="s">
        <v>712</v>
      </c>
      <c r="W1635" t="s">
        <v>186</v>
      </c>
      <c r="X1635" s="16" t="str">
        <f t="shared" si="350"/>
        <v xml:space="preserve">MEC (Switzerland) - CHE - Audi - 2016_A3_Launch - </v>
      </c>
      <c r="Y1635" s="17" t="s">
        <v>410</v>
      </c>
      <c r="Z1635" s="16" t="str">
        <f t="shared" si="351"/>
        <v>Mediacom (Switzerland)</v>
      </c>
      <c r="AA1635" s="16" t="str">
        <f t="shared" si="352"/>
        <v>MEC (Switzerland) - CHE - Audi</v>
      </c>
      <c r="AB1635" s="16" t="str">
        <f t="shared" si="353"/>
        <v>Xaxis Premium_XAXIS-XP-HP-I</v>
      </c>
      <c r="AC1635" s="16" t="str">
        <f>VLOOKUP($U1635,Sheet3!$A$1:$D$500,3,FALSE)</f>
        <v>15.08.2016</v>
      </c>
      <c r="AD1635" s="16" t="str">
        <f>VLOOKUP($U1635,Sheet3!$A$1:$D$500,4,FALSE)</f>
        <v>19.09.2016</v>
      </c>
      <c r="AE1635" s="20" t="str">
        <f t="shared" si="354"/>
        <v>Xaxis Premium_XAXIS-XP-HP-I_August 2016</v>
      </c>
      <c r="AF1635" s="20" t="s">
        <v>415</v>
      </c>
      <c r="AG1635" s="20" t="str">
        <f t="shared" si="355"/>
        <v>Xaxis Premium</v>
      </c>
      <c r="AH1635" s="20" t="s">
        <v>420</v>
      </c>
      <c r="AI1635" s="21">
        <f t="shared" si="347"/>
        <v>20.997736888713963</v>
      </c>
      <c r="AJ1635" s="21">
        <f t="shared" si="348"/>
        <v>213.4</v>
      </c>
      <c r="AK1635" s="22">
        <f t="shared" si="349"/>
        <v>10163</v>
      </c>
      <c r="AL1635" s="20" t="s">
        <v>800</v>
      </c>
      <c r="AM1635" s="21">
        <f>$AJ1635*VLOOKUP($AL1635,Sheet2!$C$1:$D$82,2,FALSE)</f>
        <v>104.33337538105751</v>
      </c>
    </row>
    <row r="1636" spans="1:39" x14ac:dyDescent="0.25">
      <c r="A1636" s="30">
        <v>42618</v>
      </c>
      <c r="B1636">
        <v>19520</v>
      </c>
      <c r="C1636">
        <v>0</v>
      </c>
      <c r="D1636">
        <v>11</v>
      </c>
      <c r="E1636" t="s">
        <v>60</v>
      </c>
      <c r="F1636">
        <v>0.03</v>
      </c>
      <c r="G1636" t="s">
        <v>22</v>
      </c>
      <c r="H1636" t="s">
        <v>23</v>
      </c>
      <c r="I1636">
        <v>5.0000000000000001E-3</v>
      </c>
      <c r="J1636">
        <v>0</v>
      </c>
      <c r="K1636">
        <v>0</v>
      </c>
      <c r="L1636">
        <v>0.1</v>
      </c>
      <c r="M1636">
        <v>0.1</v>
      </c>
      <c r="N1636" t="s">
        <v>36</v>
      </c>
      <c r="O1636" t="s">
        <v>161</v>
      </c>
      <c r="P1636" t="s">
        <v>32</v>
      </c>
      <c r="Q1636" t="s">
        <v>52</v>
      </c>
      <c r="R1636" s="30">
        <v>42370</v>
      </c>
      <c r="S1636" s="30">
        <v>42655</v>
      </c>
      <c r="T1636" t="s">
        <v>25</v>
      </c>
      <c r="U1636" t="s">
        <v>721</v>
      </c>
      <c r="V1636" t="s">
        <v>712</v>
      </c>
      <c r="W1636" t="s">
        <v>186</v>
      </c>
      <c r="X1636" s="16" t="str">
        <f t="shared" si="350"/>
        <v xml:space="preserve">MEC (Switzerland) - CHE - Audi - 2016_A3_Launch - </v>
      </c>
      <c r="Y1636" s="17" t="s">
        <v>410</v>
      </c>
      <c r="Z1636" s="16" t="str">
        <f t="shared" si="351"/>
        <v>Mediacom (Switzerland)</v>
      </c>
      <c r="AA1636" s="16" t="str">
        <f t="shared" si="352"/>
        <v>MEC (Switzerland) - CHE - Audi</v>
      </c>
      <c r="AB1636" s="16" t="str">
        <f t="shared" si="353"/>
        <v>Xaxis Premium_XAXIS-XP-HP-I</v>
      </c>
      <c r="AC1636" s="16" t="str">
        <f>VLOOKUP($U1636,Sheet3!$A$1:$D$500,3,FALSE)</f>
        <v>15.08.2016</v>
      </c>
      <c r="AD1636" s="16" t="str">
        <f>VLOOKUP($U1636,Sheet3!$A$1:$D$500,4,FALSE)</f>
        <v>19.09.2016</v>
      </c>
      <c r="AE1636" s="20" t="str">
        <f t="shared" si="354"/>
        <v>Xaxis Premium_XAXIS-XP-HP-I_August 2016</v>
      </c>
      <c r="AF1636" s="20" t="s">
        <v>415</v>
      </c>
      <c r="AG1636" s="20" t="str">
        <f t="shared" si="355"/>
        <v>Xaxis Premium</v>
      </c>
      <c r="AH1636" s="20" t="s">
        <v>420</v>
      </c>
      <c r="AI1636" s="21">
        <f t="shared" si="347"/>
        <v>20</v>
      </c>
      <c r="AJ1636" s="21">
        <f t="shared" si="348"/>
        <v>0.1</v>
      </c>
      <c r="AK1636" s="22">
        <f t="shared" si="349"/>
        <v>5</v>
      </c>
      <c r="AL1636" s="20" t="s">
        <v>800</v>
      </c>
      <c r="AM1636" s="21">
        <f>$AJ1636*VLOOKUP($AL1636,Sheet2!$C$1:$D$82,2,FALSE)</f>
        <v>4.8890991275097245E-2</v>
      </c>
    </row>
    <row r="1637" spans="1:39" x14ac:dyDescent="0.25">
      <c r="A1637" s="30">
        <v>42618</v>
      </c>
      <c r="B1637">
        <v>19523</v>
      </c>
      <c r="C1637">
        <v>0</v>
      </c>
      <c r="D1637">
        <v>3</v>
      </c>
      <c r="E1637" t="s">
        <v>60</v>
      </c>
      <c r="F1637">
        <v>15.88</v>
      </c>
      <c r="G1637" t="s">
        <v>22</v>
      </c>
      <c r="H1637" t="s">
        <v>23</v>
      </c>
      <c r="I1637">
        <v>2.35</v>
      </c>
      <c r="J1637">
        <v>0</v>
      </c>
      <c r="K1637">
        <v>3.55</v>
      </c>
      <c r="L1637">
        <v>44.65</v>
      </c>
      <c r="M1637">
        <v>48.2</v>
      </c>
      <c r="N1637" t="s">
        <v>105</v>
      </c>
      <c r="O1637" t="s">
        <v>161</v>
      </c>
      <c r="P1637" t="s">
        <v>32</v>
      </c>
      <c r="Q1637" t="s">
        <v>52</v>
      </c>
      <c r="R1637" s="30">
        <v>42370</v>
      </c>
      <c r="S1637" s="30">
        <v>42655</v>
      </c>
      <c r="T1637" t="s">
        <v>25</v>
      </c>
      <c r="U1637" t="s">
        <v>241</v>
      </c>
      <c r="V1637" t="s">
        <v>712</v>
      </c>
      <c r="W1637" t="s">
        <v>189</v>
      </c>
      <c r="X1637" s="16" t="str">
        <f t="shared" si="350"/>
        <v xml:space="preserve">Mediacom (Switzerland) - CHE - BSH - 2016_Online_Kampagne_2016 - </v>
      </c>
      <c r="Y1637" s="17" t="s">
        <v>410</v>
      </c>
      <c r="Z1637" s="16" t="str">
        <f t="shared" si="351"/>
        <v>Mediacom (Switzerland)</v>
      </c>
      <c r="AA1637" s="16" t="str">
        <f t="shared" si="352"/>
        <v>Mediacom (Switzerland) - CHE - BSH</v>
      </c>
      <c r="AB1637" s="16" t="str">
        <f t="shared" si="353"/>
        <v>Xaxis Premium_XAXIS-XP-HP-I</v>
      </c>
      <c r="AC1637" s="16" t="str">
        <f>VLOOKUP($U1637,Sheet3!$A$1:$D$500,3,FALSE)</f>
        <v>08.02.2016</v>
      </c>
      <c r="AD1637" s="16" t="str">
        <f>VLOOKUP($U1637,Sheet3!$A$1:$D$500,4,FALSE)</f>
        <v>16.10.2016</v>
      </c>
      <c r="AE1637" s="20" t="str">
        <f t="shared" si="354"/>
        <v>Xaxis Premium_XAXIS-XP-HP-I_August 2016</v>
      </c>
      <c r="AF1637" s="20" t="s">
        <v>415</v>
      </c>
      <c r="AG1637" s="20" t="str">
        <f t="shared" si="355"/>
        <v>Xaxis Premium</v>
      </c>
      <c r="AH1637" s="20" t="s">
        <v>420</v>
      </c>
      <c r="AI1637" s="21">
        <f t="shared" si="347"/>
        <v>19</v>
      </c>
      <c r="AJ1637" s="21">
        <f t="shared" si="348"/>
        <v>44.65</v>
      </c>
      <c r="AK1637" s="22">
        <f t="shared" si="349"/>
        <v>2350</v>
      </c>
      <c r="AL1637" s="20" t="s">
        <v>800</v>
      </c>
      <c r="AM1637" s="21">
        <f>$AJ1637*VLOOKUP($AL1637,Sheet2!$C$1:$D$82,2,FALSE)</f>
        <v>21.829827604330916</v>
      </c>
    </row>
    <row r="1638" spans="1:39" x14ac:dyDescent="0.25">
      <c r="A1638" s="30">
        <v>42618</v>
      </c>
      <c r="B1638">
        <v>19524</v>
      </c>
      <c r="C1638">
        <v>0</v>
      </c>
      <c r="D1638">
        <v>6</v>
      </c>
      <c r="E1638" t="s">
        <v>60</v>
      </c>
      <c r="F1638">
        <v>76.05</v>
      </c>
      <c r="G1638" t="s">
        <v>22</v>
      </c>
      <c r="H1638" t="s">
        <v>23</v>
      </c>
      <c r="I1638">
        <v>11.252000000000001</v>
      </c>
      <c r="J1638">
        <v>0</v>
      </c>
      <c r="K1638">
        <v>20.7</v>
      </c>
      <c r="L1638">
        <v>258.8</v>
      </c>
      <c r="M1638">
        <v>279.5</v>
      </c>
      <c r="N1638" t="s">
        <v>29</v>
      </c>
      <c r="O1638" t="s">
        <v>161</v>
      </c>
      <c r="P1638" t="s">
        <v>32</v>
      </c>
      <c r="Q1638" t="s">
        <v>52</v>
      </c>
      <c r="R1638" s="30">
        <v>42370</v>
      </c>
      <c r="S1638" s="30">
        <v>42655</v>
      </c>
      <c r="T1638" t="s">
        <v>25</v>
      </c>
      <c r="U1638" t="s">
        <v>722</v>
      </c>
      <c r="V1638" t="s">
        <v>712</v>
      </c>
      <c r="W1638" t="s">
        <v>190</v>
      </c>
      <c r="X1638" s="16" t="str">
        <f t="shared" si="350"/>
        <v xml:space="preserve">Mediacom (Switzerland) - CHE - Credit Suisse - 2016_Viva_Students_2016 - </v>
      </c>
      <c r="Y1638" s="17" t="s">
        <v>410</v>
      </c>
      <c r="Z1638" s="16" t="str">
        <f t="shared" si="351"/>
        <v>Mediacom (Switzerland)</v>
      </c>
      <c r="AA1638" s="16" t="str">
        <f t="shared" si="352"/>
        <v>Mediacom (Switzerland) - CHE - Credit Suisse</v>
      </c>
      <c r="AB1638" s="16" t="str">
        <f t="shared" si="353"/>
        <v>Xaxis Premium_XAXIS-XP-HP-I</v>
      </c>
      <c r="AC1638" s="16" t="str">
        <f>VLOOKUP($U1638,Sheet3!$A$1:$D$500,3,FALSE)</f>
        <v>22.08.2016</v>
      </c>
      <c r="AD1638" s="16" t="str">
        <f>VLOOKUP($U1638,Sheet3!$A$1:$D$500,4,FALSE)</f>
        <v>18.09.2016</v>
      </c>
      <c r="AE1638" s="20" t="str">
        <f t="shared" si="354"/>
        <v>Xaxis Premium_XAXIS-XP-HP-I_August 2016</v>
      </c>
      <c r="AF1638" s="20" t="s">
        <v>415</v>
      </c>
      <c r="AG1638" s="20" t="str">
        <f t="shared" si="355"/>
        <v>Xaxis Premium</v>
      </c>
      <c r="AH1638" s="20" t="s">
        <v>420</v>
      </c>
      <c r="AI1638" s="21">
        <f t="shared" si="347"/>
        <v>23.000355492356917</v>
      </c>
      <c r="AJ1638" s="21">
        <f t="shared" si="348"/>
        <v>258.8</v>
      </c>
      <c r="AK1638" s="22">
        <f t="shared" si="349"/>
        <v>11252</v>
      </c>
      <c r="AL1638" s="20" t="s">
        <v>800</v>
      </c>
      <c r="AM1638" s="21">
        <f>$AJ1638*VLOOKUP($AL1638,Sheet2!$C$1:$D$82,2,FALSE)</f>
        <v>126.52988541995167</v>
      </c>
    </row>
    <row r="1639" spans="1:39" x14ac:dyDescent="0.25">
      <c r="A1639" s="30">
        <v>42618</v>
      </c>
      <c r="B1639">
        <v>19535</v>
      </c>
      <c r="C1639">
        <v>0</v>
      </c>
      <c r="D1639">
        <v>12</v>
      </c>
      <c r="E1639" t="s">
        <v>60</v>
      </c>
      <c r="F1639">
        <v>11.88</v>
      </c>
      <c r="G1639" t="s">
        <v>22</v>
      </c>
      <c r="H1639" t="s">
        <v>23</v>
      </c>
      <c r="I1639">
        <v>1.758</v>
      </c>
      <c r="J1639">
        <v>0</v>
      </c>
      <c r="K1639">
        <v>2.95</v>
      </c>
      <c r="L1639">
        <v>36.9</v>
      </c>
      <c r="M1639">
        <v>39.85</v>
      </c>
      <c r="N1639" t="s">
        <v>95</v>
      </c>
      <c r="O1639" t="s">
        <v>161</v>
      </c>
      <c r="P1639" t="s">
        <v>32</v>
      </c>
      <c r="Q1639" t="s">
        <v>52</v>
      </c>
      <c r="R1639" s="30">
        <v>42370</v>
      </c>
      <c r="S1639" s="30">
        <v>42655</v>
      </c>
      <c r="T1639" t="s">
        <v>25</v>
      </c>
      <c r="U1639" t="s">
        <v>723</v>
      </c>
      <c r="V1639" t="s">
        <v>712</v>
      </c>
      <c r="W1639" t="s">
        <v>195</v>
      </c>
      <c r="X1639" s="16" t="str">
        <f t="shared" si="350"/>
        <v xml:space="preserve">Mediacom (Switzerland) - CHE - Ikea - 2016_Catalogue_&amp;_Food_(Awareness_&amp;_Trigger) - </v>
      </c>
      <c r="Y1639" s="17" t="s">
        <v>410</v>
      </c>
      <c r="Z1639" s="16" t="str">
        <f t="shared" si="351"/>
        <v>Mediacom (Switzerland)</v>
      </c>
      <c r="AA1639" s="16" t="str">
        <f t="shared" si="352"/>
        <v>Mediacom (Switzerland) - CHE - Ikea</v>
      </c>
      <c r="AB1639" s="16" t="str">
        <f t="shared" si="353"/>
        <v>Xaxis Premium_XAXIS-XP-HP-I</v>
      </c>
      <c r="AC1639" s="16" t="str">
        <f>VLOOKUP($U1639,Sheet3!$A$1:$D$500,3,FALSE)</f>
        <v>29.08.2016</v>
      </c>
      <c r="AD1639" s="16" t="str">
        <f>VLOOKUP($U1639,Sheet3!$A$1:$D$500,4,FALSE)</f>
        <v>18.09.2016</v>
      </c>
      <c r="AE1639" s="20" t="str">
        <f t="shared" si="354"/>
        <v>Xaxis Premium_XAXIS-XP-HP-I_August 2016</v>
      </c>
      <c r="AF1639" s="20" t="s">
        <v>415</v>
      </c>
      <c r="AG1639" s="20" t="str">
        <f t="shared" si="355"/>
        <v>Xaxis Premium</v>
      </c>
      <c r="AH1639" s="20" t="s">
        <v>420</v>
      </c>
      <c r="AI1639" s="21">
        <f t="shared" si="347"/>
        <v>20.989761092150168</v>
      </c>
      <c r="AJ1639" s="21">
        <f t="shared" si="348"/>
        <v>36.9</v>
      </c>
      <c r="AK1639" s="22">
        <f t="shared" si="349"/>
        <v>1758</v>
      </c>
      <c r="AL1639" s="20" t="s">
        <v>800</v>
      </c>
      <c r="AM1639" s="21">
        <f>$AJ1639*VLOOKUP($AL1639,Sheet2!$C$1:$D$82,2,FALSE)</f>
        <v>18.040775780510881</v>
      </c>
    </row>
    <row r="1640" spans="1:39" x14ac:dyDescent="0.25">
      <c r="A1640" s="30">
        <v>42618</v>
      </c>
      <c r="B1640">
        <v>19536</v>
      </c>
      <c r="C1640">
        <v>0</v>
      </c>
      <c r="D1640">
        <v>9</v>
      </c>
      <c r="E1640" t="s">
        <v>60</v>
      </c>
      <c r="F1640">
        <v>12.41</v>
      </c>
      <c r="G1640" t="s">
        <v>22</v>
      </c>
      <c r="H1640" t="s">
        <v>23</v>
      </c>
      <c r="I1640">
        <v>1.8360000000000001</v>
      </c>
      <c r="J1640">
        <v>0</v>
      </c>
      <c r="K1640">
        <v>2.8</v>
      </c>
      <c r="L1640">
        <v>34.9</v>
      </c>
      <c r="M1640">
        <v>37.700000000000003</v>
      </c>
      <c r="N1640" t="s">
        <v>95</v>
      </c>
      <c r="O1640" t="s">
        <v>161</v>
      </c>
      <c r="P1640" t="s">
        <v>32</v>
      </c>
      <c r="Q1640" t="s">
        <v>52</v>
      </c>
      <c r="R1640" s="30">
        <v>42370</v>
      </c>
      <c r="S1640" s="30">
        <v>42655</v>
      </c>
      <c r="T1640" t="s">
        <v>25</v>
      </c>
      <c r="U1640" t="s">
        <v>725</v>
      </c>
      <c r="V1640" t="s">
        <v>712</v>
      </c>
      <c r="W1640" t="s">
        <v>195</v>
      </c>
      <c r="X1640" s="16" t="str">
        <f t="shared" si="350"/>
        <v xml:space="preserve">Mediacom (Switzerland) - CHE - Ikea - 2016_Catalogue_&amp;_Food_(Inspiration_/_Activation) - </v>
      </c>
      <c r="Y1640" s="17" t="s">
        <v>410</v>
      </c>
      <c r="Z1640" s="16" t="str">
        <f t="shared" si="351"/>
        <v>Mediacom (Switzerland)</v>
      </c>
      <c r="AA1640" s="16" t="str">
        <f t="shared" si="352"/>
        <v>Mediacom (Switzerland) - CHE - Ikea</v>
      </c>
      <c r="AB1640" s="16" t="str">
        <f t="shared" si="353"/>
        <v>Xaxis Premium_XAXIS-XP-HP-I</v>
      </c>
      <c r="AC1640" s="16" t="str">
        <f>VLOOKUP($U1640,Sheet3!$A$1:$D$500,3,FALSE)</f>
        <v>29.08.2016</v>
      </c>
      <c r="AD1640" s="16" t="str">
        <f>VLOOKUP($U1640,Sheet3!$A$1:$D$500,4,FALSE)</f>
        <v>02.10.2016</v>
      </c>
      <c r="AE1640" s="20" t="str">
        <f t="shared" si="354"/>
        <v>Xaxis Premium_XAXIS-XP-HP-I_August 2016</v>
      </c>
      <c r="AF1640" s="20" t="s">
        <v>415</v>
      </c>
      <c r="AG1640" s="20" t="str">
        <f t="shared" si="355"/>
        <v>Xaxis Premium</v>
      </c>
      <c r="AH1640" s="20" t="s">
        <v>420</v>
      </c>
      <c r="AI1640" s="21">
        <f t="shared" ref="AI1640:AI1703" si="356">(AJ1640/AK1640)*1000</f>
        <v>19.008714596949893</v>
      </c>
      <c r="AJ1640" s="21">
        <f t="shared" ref="AJ1640:AJ1703" si="357">L1640</f>
        <v>34.9</v>
      </c>
      <c r="AK1640" s="22">
        <f t="shared" ref="AK1640:AK1703" si="358">I1640*1000</f>
        <v>1836</v>
      </c>
      <c r="AL1640" s="20" t="s">
        <v>800</v>
      </c>
      <c r="AM1640" s="21">
        <f>$AJ1640*VLOOKUP($AL1640,Sheet2!$C$1:$D$82,2,FALSE)</f>
        <v>17.062955955008935</v>
      </c>
    </row>
    <row r="1641" spans="1:39" x14ac:dyDescent="0.25">
      <c r="A1641" s="30">
        <v>42618</v>
      </c>
      <c r="B1641">
        <v>19536</v>
      </c>
      <c r="C1641">
        <v>0</v>
      </c>
      <c r="D1641">
        <v>12</v>
      </c>
      <c r="E1641" t="s">
        <v>60</v>
      </c>
      <c r="F1641">
        <v>1.7</v>
      </c>
      <c r="G1641" t="s">
        <v>22</v>
      </c>
      <c r="H1641" t="s">
        <v>23</v>
      </c>
      <c r="I1641">
        <v>0.251</v>
      </c>
      <c r="J1641">
        <v>0</v>
      </c>
      <c r="K1641">
        <v>0.45</v>
      </c>
      <c r="L1641">
        <v>5.75</v>
      </c>
      <c r="M1641">
        <v>6.2</v>
      </c>
      <c r="N1641" t="s">
        <v>95</v>
      </c>
      <c r="O1641" t="s">
        <v>161</v>
      </c>
      <c r="P1641" t="s">
        <v>32</v>
      </c>
      <c r="Q1641" t="s">
        <v>52</v>
      </c>
      <c r="R1641" s="30">
        <v>42370</v>
      </c>
      <c r="S1641" s="30">
        <v>42655</v>
      </c>
      <c r="T1641" t="s">
        <v>25</v>
      </c>
      <c r="U1641" t="s">
        <v>725</v>
      </c>
      <c r="V1641" t="s">
        <v>712</v>
      </c>
      <c r="W1641" t="s">
        <v>195</v>
      </c>
      <c r="X1641" s="16" t="str">
        <f t="shared" si="350"/>
        <v xml:space="preserve">Mediacom (Switzerland) - CHE - Ikea - 2016_Catalogue_&amp;_Food_(Inspiration_/_Activation) - </v>
      </c>
      <c r="Y1641" s="17" t="s">
        <v>410</v>
      </c>
      <c r="Z1641" s="16" t="str">
        <f t="shared" si="351"/>
        <v>Mediacom (Switzerland)</v>
      </c>
      <c r="AA1641" s="16" t="str">
        <f t="shared" si="352"/>
        <v>Mediacom (Switzerland) - CHE - Ikea</v>
      </c>
      <c r="AB1641" s="16" t="str">
        <f t="shared" si="353"/>
        <v>Xaxis Premium_XAXIS-XP-HP-I</v>
      </c>
      <c r="AC1641" s="16" t="str">
        <f>VLOOKUP($U1641,Sheet3!$A$1:$D$500,3,FALSE)</f>
        <v>29.08.2016</v>
      </c>
      <c r="AD1641" s="16" t="str">
        <f>VLOOKUP($U1641,Sheet3!$A$1:$D$500,4,FALSE)</f>
        <v>02.10.2016</v>
      </c>
      <c r="AE1641" s="20" t="str">
        <f t="shared" si="354"/>
        <v>Xaxis Premium_XAXIS-XP-HP-I_August 2016</v>
      </c>
      <c r="AF1641" s="20" t="s">
        <v>415</v>
      </c>
      <c r="AG1641" s="20" t="str">
        <f t="shared" si="355"/>
        <v>Xaxis Premium</v>
      </c>
      <c r="AH1641" s="20" t="s">
        <v>420</v>
      </c>
      <c r="AI1641" s="21">
        <f t="shared" si="356"/>
        <v>22.908366533864541</v>
      </c>
      <c r="AJ1641" s="21">
        <f t="shared" si="357"/>
        <v>5.75</v>
      </c>
      <c r="AK1641" s="22">
        <f t="shared" si="358"/>
        <v>251</v>
      </c>
      <c r="AL1641" s="20" t="s">
        <v>800</v>
      </c>
      <c r="AM1641" s="21">
        <f>$AJ1641*VLOOKUP($AL1641,Sheet2!$C$1:$D$82,2,FALSE)</f>
        <v>2.8112319983180911</v>
      </c>
    </row>
    <row r="1642" spans="1:39" x14ac:dyDescent="0.25">
      <c r="A1642" s="30">
        <v>42618</v>
      </c>
      <c r="B1642">
        <v>19507</v>
      </c>
      <c r="C1642">
        <v>0</v>
      </c>
      <c r="D1642">
        <v>1</v>
      </c>
      <c r="E1642" t="s">
        <v>61</v>
      </c>
      <c r="F1642">
        <v>963.15</v>
      </c>
      <c r="G1642" t="s">
        <v>22</v>
      </c>
      <c r="H1642" t="s">
        <v>23</v>
      </c>
      <c r="I1642">
        <v>211.041</v>
      </c>
      <c r="J1642">
        <v>0</v>
      </c>
      <c r="K1642">
        <v>135.05000000000001</v>
      </c>
      <c r="L1642">
        <v>1688.35</v>
      </c>
      <c r="M1642">
        <v>1823.4</v>
      </c>
      <c r="N1642" t="s">
        <v>714</v>
      </c>
      <c r="O1642" t="s">
        <v>162</v>
      </c>
      <c r="P1642" t="s">
        <v>32</v>
      </c>
      <c r="Q1642" t="s">
        <v>52</v>
      </c>
      <c r="R1642" s="30">
        <v>42370</v>
      </c>
      <c r="S1642" s="30">
        <v>42655</v>
      </c>
      <c r="T1642" t="s">
        <v>25</v>
      </c>
      <c r="U1642" t="s">
        <v>715</v>
      </c>
      <c r="V1642" t="s">
        <v>712</v>
      </c>
      <c r="W1642" t="s">
        <v>814</v>
      </c>
      <c r="X1642" s="16" t="str">
        <f t="shared" si="350"/>
        <v xml:space="preserve">MEC (Switzerland) - CHE - NICKELODEON - 2016_Thundermans - </v>
      </c>
      <c r="Y1642" s="17" t="s">
        <v>410</v>
      </c>
      <c r="Z1642" s="16" t="str">
        <f t="shared" si="351"/>
        <v>MEC (Switzerland)</v>
      </c>
      <c r="AA1642" s="16" t="str">
        <f t="shared" si="352"/>
        <v>MEC (Switzerland) - CHE - NICKELODEON</v>
      </c>
      <c r="AB1642" s="16" t="str">
        <f t="shared" si="353"/>
        <v>Xaxis Premium_XAXIS-XP-UAP-D</v>
      </c>
      <c r="AC1642" s="16" t="str">
        <f>VLOOKUP($U1642,Sheet3!$A$1:$D$500,3,FALSE)</f>
        <v>15.08.2016</v>
      </c>
      <c r="AD1642" s="16" t="str">
        <f>VLOOKUP($U1642,Sheet3!$A$1:$D$500,4,FALSE)</f>
        <v>25.09.2016</v>
      </c>
      <c r="AE1642" s="20" t="str">
        <f t="shared" si="354"/>
        <v>Xaxis Premium_XAXIS-XP-UAP-D_August 2016</v>
      </c>
      <c r="AF1642" s="20" t="s">
        <v>415</v>
      </c>
      <c r="AG1642" s="20" t="str">
        <f t="shared" si="355"/>
        <v>Xaxis Premium</v>
      </c>
      <c r="AH1642" s="20" t="s">
        <v>420</v>
      </c>
      <c r="AI1642" s="21">
        <f t="shared" si="356"/>
        <v>8.0001042451466766</v>
      </c>
      <c r="AJ1642" s="21">
        <f t="shared" si="357"/>
        <v>1688.35</v>
      </c>
      <c r="AK1642" s="22">
        <f t="shared" si="358"/>
        <v>211041</v>
      </c>
      <c r="AL1642" s="20" t="s">
        <v>797</v>
      </c>
      <c r="AM1642" s="21">
        <f>$AJ1642*VLOOKUP($AL1642,Sheet2!$C$1:$D$82,2,FALSE)</f>
        <v>689.15581648710804</v>
      </c>
    </row>
    <row r="1643" spans="1:39" x14ac:dyDescent="0.25">
      <c r="A1643" s="30">
        <v>42618</v>
      </c>
      <c r="B1643">
        <v>19509</v>
      </c>
      <c r="C1643">
        <v>0</v>
      </c>
      <c r="D1643">
        <v>1</v>
      </c>
      <c r="E1643" t="s">
        <v>61</v>
      </c>
      <c r="F1643">
        <v>970.58</v>
      </c>
      <c r="G1643" t="s">
        <v>22</v>
      </c>
      <c r="H1643" t="s">
        <v>23</v>
      </c>
      <c r="I1643">
        <v>212.67</v>
      </c>
      <c r="J1643">
        <v>0</v>
      </c>
      <c r="K1643">
        <v>136.1</v>
      </c>
      <c r="L1643">
        <v>1701.35</v>
      </c>
      <c r="M1643">
        <v>1837.45</v>
      </c>
      <c r="N1643" t="s">
        <v>67</v>
      </c>
      <c r="O1643" t="s">
        <v>160</v>
      </c>
      <c r="P1643" t="s">
        <v>32</v>
      </c>
      <c r="Q1643" t="s">
        <v>52</v>
      </c>
      <c r="R1643" s="30">
        <v>42370</v>
      </c>
      <c r="S1643" s="30">
        <v>42655</v>
      </c>
      <c r="T1643" t="s">
        <v>25</v>
      </c>
      <c r="U1643" t="s">
        <v>283</v>
      </c>
      <c r="V1643" t="s">
        <v>712</v>
      </c>
      <c r="W1643" t="s">
        <v>168</v>
      </c>
      <c r="X1643" s="16" t="str">
        <f t="shared" si="350"/>
        <v xml:space="preserve">Maxus (Switzerland) - CHE - Fiat Group - 2016_Fiat_Professional_Keyword_Kampagne - </v>
      </c>
      <c r="Y1643" s="17" t="s">
        <v>410</v>
      </c>
      <c r="Z1643" s="16" t="str">
        <f t="shared" si="351"/>
        <v>Maxus (Switzerland)</v>
      </c>
      <c r="AA1643" s="16" t="str">
        <f t="shared" si="352"/>
        <v>Maxus (Switzerland) - CHE - Fiat Group</v>
      </c>
      <c r="AB1643" s="16" t="str">
        <f t="shared" si="353"/>
        <v>Xaxis Premium_XAXIS-XP-UAP-D</v>
      </c>
      <c r="AC1643" s="16" t="str">
        <f>VLOOKUP($U1643,Sheet3!$A$1:$D$500,3,FALSE)</f>
        <v>18.01.2016</v>
      </c>
      <c r="AD1643" s="16" t="str">
        <f>VLOOKUP($U1643,Sheet3!$A$1:$D$500,4,FALSE)</f>
        <v>31.12.2016</v>
      </c>
      <c r="AE1643" s="20" t="str">
        <f t="shared" si="354"/>
        <v>Xaxis Premium_XAXIS-XP-UAP-D_August 2016</v>
      </c>
      <c r="AF1643" s="20" t="s">
        <v>415</v>
      </c>
      <c r="AG1643" s="20" t="str">
        <f t="shared" si="355"/>
        <v>Xaxis Premium</v>
      </c>
      <c r="AH1643" s="20" t="s">
        <v>420</v>
      </c>
      <c r="AI1643" s="21">
        <f t="shared" si="356"/>
        <v>7.9999529787934343</v>
      </c>
      <c r="AJ1643" s="21">
        <f t="shared" si="357"/>
        <v>1701.35</v>
      </c>
      <c r="AK1643" s="22">
        <f t="shared" si="358"/>
        <v>212670</v>
      </c>
      <c r="AL1643" s="20" t="s">
        <v>797</v>
      </c>
      <c r="AM1643" s="21">
        <f>$AJ1643*VLOOKUP($AL1643,Sheet2!$C$1:$D$82,2,FALSE)</f>
        <v>694.46219586006532</v>
      </c>
    </row>
    <row r="1644" spans="1:39" x14ac:dyDescent="0.25">
      <c r="A1644" s="30">
        <v>42618</v>
      </c>
      <c r="B1644">
        <v>19515</v>
      </c>
      <c r="C1644">
        <v>0</v>
      </c>
      <c r="D1644">
        <v>1</v>
      </c>
      <c r="E1644" t="s">
        <v>61</v>
      </c>
      <c r="F1644">
        <v>832.01</v>
      </c>
      <c r="G1644" t="s">
        <v>22</v>
      </c>
      <c r="H1644" t="s">
        <v>23</v>
      </c>
      <c r="I1644">
        <v>182.30600000000001</v>
      </c>
      <c r="J1644">
        <v>0</v>
      </c>
      <c r="K1644">
        <v>116.7</v>
      </c>
      <c r="L1644">
        <v>1458.45</v>
      </c>
      <c r="M1644">
        <v>1575.15</v>
      </c>
      <c r="N1644" t="s">
        <v>93</v>
      </c>
      <c r="O1644" t="s">
        <v>163</v>
      </c>
      <c r="P1644" t="s">
        <v>32</v>
      </c>
      <c r="Q1644" t="s">
        <v>52</v>
      </c>
      <c r="R1644" s="30">
        <v>42370</v>
      </c>
      <c r="S1644" s="30">
        <v>42655</v>
      </c>
      <c r="T1644" t="s">
        <v>25</v>
      </c>
      <c r="U1644" t="s">
        <v>312</v>
      </c>
      <c r="V1644" t="s">
        <v>712</v>
      </c>
      <c r="W1644" t="s">
        <v>207</v>
      </c>
      <c r="X1644" s="16" t="str">
        <f t="shared" si="350"/>
        <v xml:space="preserve">Mindshare (Switzerland) - CHE - General Mills - 2016_Old_El_Paso_-_Jul/Aug - </v>
      </c>
      <c r="Y1644" s="17" t="s">
        <v>410</v>
      </c>
      <c r="Z1644" s="16" t="str">
        <f t="shared" si="351"/>
        <v>Mindshare (Switzerland)</v>
      </c>
      <c r="AA1644" s="16" t="str">
        <f t="shared" si="352"/>
        <v>Mindshare (Switzerland) - CHE - General Mills</v>
      </c>
      <c r="AB1644" s="16" t="str">
        <f t="shared" si="353"/>
        <v>Xaxis Premium_XAXIS-XP-UAP-D</v>
      </c>
      <c r="AC1644" s="16" t="str">
        <f>VLOOKUP($U1644,Sheet3!$A$1:$D$500,3,FALSE)</f>
        <v>11.07.2016</v>
      </c>
      <c r="AD1644" s="16" t="str">
        <f>VLOOKUP($U1644,Sheet3!$A$1:$D$500,4,FALSE)</f>
        <v>07.08.2016</v>
      </c>
      <c r="AE1644" s="20" t="str">
        <f t="shared" si="354"/>
        <v>Xaxis Premium_XAXIS-XP-UAP-D_August 2016</v>
      </c>
      <c r="AF1644" s="20" t="s">
        <v>415</v>
      </c>
      <c r="AG1644" s="20" t="str">
        <f t="shared" si="355"/>
        <v>Xaxis Premium</v>
      </c>
      <c r="AH1644" s="20" t="s">
        <v>420</v>
      </c>
      <c r="AI1644" s="21">
        <f t="shared" si="356"/>
        <v>8.0000109705659721</v>
      </c>
      <c r="AJ1644" s="21">
        <f t="shared" si="357"/>
        <v>1458.45</v>
      </c>
      <c r="AK1644" s="22">
        <f t="shared" si="358"/>
        <v>182306</v>
      </c>
      <c r="AL1644" s="20" t="s">
        <v>797</v>
      </c>
      <c r="AM1644" s="21">
        <f>$AJ1644*VLOOKUP($AL1644,Sheet2!$C$1:$D$82,2,FALSE)</f>
        <v>595.31453819150227</v>
      </c>
    </row>
    <row r="1645" spans="1:39" x14ac:dyDescent="0.25">
      <c r="A1645" s="30">
        <v>42618</v>
      </c>
      <c r="B1645">
        <v>19517</v>
      </c>
      <c r="C1645">
        <v>0</v>
      </c>
      <c r="D1645">
        <v>1</v>
      </c>
      <c r="E1645" t="s">
        <v>61</v>
      </c>
      <c r="F1645">
        <v>172.11</v>
      </c>
      <c r="G1645" t="s">
        <v>22</v>
      </c>
      <c r="H1645" t="s">
        <v>23</v>
      </c>
      <c r="I1645">
        <v>37.712000000000003</v>
      </c>
      <c r="J1645">
        <v>0</v>
      </c>
      <c r="K1645">
        <v>24.15</v>
      </c>
      <c r="L1645">
        <v>301.7</v>
      </c>
      <c r="M1645">
        <v>325.85000000000002</v>
      </c>
      <c r="N1645" t="s">
        <v>31</v>
      </c>
      <c r="O1645" t="s">
        <v>163</v>
      </c>
      <c r="P1645" t="s">
        <v>32</v>
      </c>
      <c r="Q1645" t="s">
        <v>52</v>
      </c>
      <c r="R1645" s="30">
        <v>42370</v>
      </c>
      <c r="S1645" s="30">
        <v>42655</v>
      </c>
      <c r="T1645" t="s">
        <v>25</v>
      </c>
      <c r="U1645" t="s">
        <v>727</v>
      </c>
      <c r="V1645" t="s">
        <v>712</v>
      </c>
      <c r="W1645" t="s">
        <v>209</v>
      </c>
      <c r="X1645" s="16" t="str">
        <f t="shared" si="350"/>
        <v xml:space="preserve">Mindshare (Switzerland) - CHE - Lufthansa - 2016_TAM_Week_35-38 - </v>
      </c>
      <c r="Y1645" s="17" t="s">
        <v>410</v>
      </c>
      <c r="Z1645" s="16" t="str">
        <f t="shared" si="351"/>
        <v>Mindshare (Switzerland)</v>
      </c>
      <c r="AA1645" s="16" t="str">
        <f t="shared" si="352"/>
        <v>Mindshare (Switzerland) - CHE - Lufthansa</v>
      </c>
      <c r="AB1645" s="16" t="str">
        <f t="shared" si="353"/>
        <v>Xaxis Premium_XAXIS-XP-UAP-D</v>
      </c>
      <c r="AC1645" s="16" t="str">
        <f>VLOOKUP($U1645,Sheet3!$A$1:$D$500,3,FALSE)</f>
        <v>29.08.2016</v>
      </c>
      <c r="AD1645" s="16" t="str">
        <f>VLOOKUP($U1645,Sheet3!$A$1:$D$500,4,FALSE)</f>
        <v>25.09.2016</v>
      </c>
      <c r="AE1645" s="20" t="str">
        <f t="shared" si="354"/>
        <v>Xaxis Premium_XAXIS-XP-UAP-D_August 2016</v>
      </c>
      <c r="AF1645" s="20" t="s">
        <v>415</v>
      </c>
      <c r="AG1645" s="20" t="str">
        <f t="shared" si="355"/>
        <v>Xaxis Premium</v>
      </c>
      <c r="AH1645" s="20" t="s">
        <v>420</v>
      </c>
      <c r="AI1645" s="21">
        <f t="shared" si="356"/>
        <v>8.0001060670343662</v>
      </c>
      <c r="AJ1645" s="21">
        <f t="shared" si="357"/>
        <v>301.7</v>
      </c>
      <c r="AK1645" s="22">
        <f t="shared" si="358"/>
        <v>37712</v>
      </c>
      <c r="AL1645" s="20" t="s">
        <v>797</v>
      </c>
      <c r="AM1645" s="21">
        <f>$AJ1645*VLOOKUP($AL1645,Sheet2!$C$1:$D$82,2,FALSE)</f>
        <v>123.14881975547753</v>
      </c>
    </row>
    <row r="1646" spans="1:39" x14ac:dyDescent="0.25">
      <c r="A1646" s="30">
        <v>42618</v>
      </c>
      <c r="B1646">
        <v>19517</v>
      </c>
      <c r="C1646">
        <v>0</v>
      </c>
      <c r="D1646">
        <v>3</v>
      </c>
      <c r="E1646" t="s">
        <v>61</v>
      </c>
      <c r="F1646">
        <v>48.2</v>
      </c>
      <c r="G1646" t="s">
        <v>22</v>
      </c>
      <c r="H1646" t="s">
        <v>23</v>
      </c>
      <c r="I1646">
        <v>10.561999999999999</v>
      </c>
      <c r="J1646">
        <v>0</v>
      </c>
      <c r="K1646">
        <v>10.15</v>
      </c>
      <c r="L1646">
        <v>126.75</v>
      </c>
      <c r="M1646">
        <v>136.9</v>
      </c>
      <c r="N1646" t="s">
        <v>31</v>
      </c>
      <c r="O1646" t="s">
        <v>163</v>
      </c>
      <c r="P1646" t="s">
        <v>32</v>
      </c>
      <c r="Q1646" t="s">
        <v>52</v>
      </c>
      <c r="R1646" s="30">
        <v>42370</v>
      </c>
      <c r="S1646" s="30">
        <v>42655</v>
      </c>
      <c r="T1646" t="s">
        <v>25</v>
      </c>
      <c r="U1646" t="s">
        <v>727</v>
      </c>
      <c r="V1646" t="s">
        <v>712</v>
      </c>
      <c r="W1646" t="s">
        <v>209</v>
      </c>
      <c r="X1646" s="16" t="str">
        <f t="shared" si="350"/>
        <v xml:space="preserve">Mindshare (Switzerland) - CHE - Lufthansa - 2016_TAM_Week_35-38 - </v>
      </c>
      <c r="Y1646" s="17" t="s">
        <v>410</v>
      </c>
      <c r="Z1646" s="16" t="str">
        <f t="shared" si="351"/>
        <v>Mindshare (Switzerland)</v>
      </c>
      <c r="AA1646" s="16" t="str">
        <f t="shared" si="352"/>
        <v>Mindshare (Switzerland) - CHE - Lufthansa</v>
      </c>
      <c r="AB1646" s="16" t="str">
        <f t="shared" si="353"/>
        <v>Xaxis Premium_XAXIS-XP-UAP-D</v>
      </c>
      <c r="AC1646" s="16" t="str">
        <f>VLOOKUP($U1646,Sheet3!$A$1:$D$500,3,FALSE)</f>
        <v>29.08.2016</v>
      </c>
      <c r="AD1646" s="16" t="str">
        <f>VLOOKUP($U1646,Sheet3!$A$1:$D$500,4,FALSE)</f>
        <v>25.09.2016</v>
      </c>
      <c r="AE1646" s="20" t="str">
        <f t="shared" si="354"/>
        <v>Xaxis Premium_XAXIS-XP-UAP-D_August 2016</v>
      </c>
      <c r="AF1646" s="20" t="s">
        <v>415</v>
      </c>
      <c r="AG1646" s="20" t="str">
        <f t="shared" si="355"/>
        <v>Xaxis Premium</v>
      </c>
      <c r="AH1646" s="20" t="s">
        <v>420</v>
      </c>
      <c r="AI1646" s="21">
        <f t="shared" si="356"/>
        <v>12.000568074228367</v>
      </c>
      <c r="AJ1646" s="21">
        <f t="shared" si="357"/>
        <v>126.75</v>
      </c>
      <c r="AK1646" s="22">
        <f t="shared" si="358"/>
        <v>10562</v>
      </c>
      <c r="AL1646" s="20" t="s">
        <v>797</v>
      </c>
      <c r="AM1646" s="21">
        <f>$AJ1646*VLOOKUP($AL1646,Sheet2!$C$1:$D$82,2,FALSE)</f>
        <v>51.737198886333374</v>
      </c>
    </row>
    <row r="1647" spans="1:39" x14ac:dyDescent="0.25">
      <c r="A1647" s="30">
        <v>42618</v>
      </c>
      <c r="B1647">
        <v>19525</v>
      </c>
      <c r="C1647">
        <v>0</v>
      </c>
      <c r="D1647">
        <v>1</v>
      </c>
      <c r="E1647" t="s">
        <v>61</v>
      </c>
      <c r="F1647">
        <v>4.03</v>
      </c>
      <c r="G1647" t="s">
        <v>22</v>
      </c>
      <c r="H1647" t="s">
        <v>23</v>
      </c>
      <c r="I1647">
        <v>0.88300000000000001</v>
      </c>
      <c r="J1647">
        <v>0</v>
      </c>
      <c r="K1647">
        <v>0.85</v>
      </c>
      <c r="L1647">
        <v>10.6</v>
      </c>
      <c r="M1647">
        <v>11.45</v>
      </c>
      <c r="N1647" t="s">
        <v>29</v>
      </c>
      <c r="O1647" t="s">
        <v>161</v>
      </c>
      <c r="P1647" t="s">
        <v>32</v>
      </c>
      <c r="Q1647" t="s">
        <v>52</v>
      </c>
      <c r="R1647" s="30">
        <v>42370</v>
      </c>
      <c r="S1647" s="30">
        <v>42655</v>
      </c>
      <c r="T1647" t="s">
        <v>25</v>
      </c>
      <c r="U1647" t="s">
        <v>716</v>
      </c>
      <c r="V1647" t="s">
        <v>712</v>
      </c>
      <c r="W1647" t="s">
        <v>190</v>
      </c>
      <c r="X1647" s="16" t="str">
        <f t="shared" si="350"/>
        <v xml:space="preserve">Mediacom (Switzerland) - CHE - Credit Suisse - 2016_EAM - </v>
      </c>
      <c r="Y1647" s="17" t="s">
        <v>410</v>
      </c>
      <c r="Z1647" s="16" t="str">
        <f t="shared" si="351"/>
        <v>Mediacom (Switzerland)</v>
      </c>
      <c r="AA1647" s="16" t="str">
        <f t="shared" si="352"/>
        <v>Mediacom (Switzerland) - CHE - Credit Suisse</v>
      </c>
      <c r="AB1647" s="16" t="str">
        <f t="shared" si="353"/>
        <v>Xaxis Premium_XAXIS-XP-UAP-D</v>
      </c>
      <c r="AC1647" s="16" t="str">
        <f>VLOOKUP($U1647,Sheet3!$A$1:$D$500,3,FALSE)</f>
        <v>29.08.2016</v>
      </c>
      <c r="AD1647" s="16" t="str">
        <f>VLOOKUP($U1647,Sheet3!$A$1:$D$500,4,FALSE)</f>
        <v>09.10.2016</v>
      </c>
      <c r="AE1647" s="20" t="str">
        <f t="shared" si="354"/>
        <v>Xaxis Premium_XAXIS-XP-UAP-D_August 2016</v>
      </c>
      <c r="AF1647" s="20" t="s">
        <v>415</v>
      </c>
      <c r="AG1647" s="20" t="str">
        <f t="shared" si="355"/>
        <v>Xaxis Premium</v>
      </c>
      <c r="AH1647" s="20" t="s">
        <v>420</v>
      </c>
      <c r="AI1647" s="21">
        <f t="shared" si="356"/>
        <v>12.004530011325027</v>
      </c>
      <c r="AJ1647" s="21">
        <f t="shared" si="357"/>
        <v>10.6</v>
      </c>
      <c r="AK1647" s="22">
        <f t="shared" si="358"/>
        <v>883</v>
      </c>
      <c r="AL1647" s="20" t="s">
        <v>797</v>
      </c>
      <c r="AM1647" s="21">
        <f>$AJ1647*VLOOKUP($AL1647,Sheet2!$C$1:$D$82,2,FALSE)</f>
        <v>4.3267401041036191</v>
      </c>
    </row>
    <row r="1648" spans="1:39" x14ac:dyDescent="0.25">
      <c r="A1648" s="30">
        <v>42618</v>
      </c>
      <c r="B1648">
        <v>19525</v>
      </c>
      <c r="C1648">
        <v>0</v>
      </c>
      <c r="D1648">
        <v>4</v>
      </c>
      <c r="E1648" t="s">
        <v>61</v>
      </c>
      <c r="F1648">
        <v>8.51</v>
      </c>
      <c r="G1648" t="s">
        <v>22</v>
      </c>
      <c r="H1648" t="s">
        <v>23</v>
      </c>
      <c r="I1648">
        <v>1.8640000000000001</v>
      </c>
      <c r="J1648">
        <v>0</v>
      </c>
      <c r="K1648">
        <v>1.8</v>
      </c>
      <c r="L1648">
        <v>22.35</v>
      </c>
      <c r="M1648">
        <v>24.15</v>
      </c>
      <c r="N1648" t="s">
        <v>29</v>
      </c>
      <c r="O1648" t="s">
        <v>161</v>
      </c>
      <c r="P1648" t="s">
        <v>32</v>
      </c>
      <c r="Q1648" t="s">
        <v>52</v>
      </c>
      <c r="R1648" s="30">
        <v>42370</v>
      </c>
      <c r="S1648" s="30">
        <v>42655</v>
      </c>
      <c r="T1648" t="s">
        <v>25</v>
      </c>
      <c r="U1648" t="s">
        <v>716</v>
      </c>
      <c r="V1648" t="s">
        <v>712</v>
      </c>
      <c r="W1648" t="s">
        <v>190</v>
      </c>
      <c r="X1648" s="16" t="str">
        <f t="shared" si="350"/>
        <v xml:space="preserve">Mediacom (Switzerland) - CHE - Credit Suisse - 2016_EAM - </v>
      </c>
      <c r="Y1648" s="17" t="s">
        <v>410</v>
      </c>
      <c r="Z1648" s="16" t="str">
        <f t="shared" si="351"/>
        <v>Mediacom (Switzerland)</v>
      </c>
      <c r="AA1648" s="16" t="str">
        <f t="shared" si="352"/>
        <v>Mediacom (Switzerland) - CHE - Credit Suisse</v>
      </c>
      <c r="AB1648" s="16" t="str">
        <f t="shared" si="353"/>
        <v>Xaxis Premium_XAXIS-XP-UAP-D</v>
      </c>
      <c r="AC1648" s="16" t="str">
        <f>VLOOKUP($U1648,Sheet3!$A$1:$D$500,3,FALSE)</f>
        <v>29.08.2016</v>
      </c>
      <c r="AD1648" s="16" t="str">
        <f>VLOOKUP($U1648,Sheet3!$A$1:$D$500,4,FALSE)</f>
        <v>09.10.2016</v>
      </c>
      <c r="AE1648" s="20" t="str">
        <f t="shared" si="354"/>
        <v>Xaxis Premium_XAXIS-XP-UAP-D_August 2016</v>
      </c>
      <c r="AF1648" s="20" t="s">
        <v>415</v>
      </c>
      <c r="AG1648" s="20" t="str">
        <f t="shared" si="355"/>
        <v>Xaxis Premium</v>
      </c>
      <c r="AH1648" s="20" t="s">
        <v>420</v>
      </c>
      <c r="AI1648" s="21">
        <f t="shared" si="356"/>
        <v>11.990343347639486</v>
      </c>
      <c r="AJ1648" s="21">
        <f t="shared" si="357"/>
        <v>22.35</v>
      </c>
      <c r="AK1648" s="22">
        <f t="shared" si="358"/>
        <v>1864</v>
      </c>
      <c r="AL1648" s="20" t="s">
        <v>797</v>
      </c>
      <c r="AM1648" s="21">
        <f>$AJ1648*VLOOKUP($AL1648,Sheet2!$C$1:$D$82,2,FALSE)</f>
        <v>9.122890691199613</v>
      </c>
    </row>
    <row r="1649" spans="1:39" x14ac:dyDescent="0.25">
      <c r="A1649" s="30">
        <v>42618</v>
      </c>
      <c r="B1649">
        <v>19526</v>
      </c>
      <c r="C1649">
        <v>0</v>
      </c>
      <c r="D1649">
        <v>5</v>
      </c>
      <c r="E1649" t="s">
        <v>61</v>
      </c>
      <c r="F1649">
        <v>1351.84</v>
      </c>
      <c r="G1649" t="s">
        <v>22</v>
      </c>
      <c r="H1649" t="s">
        <v>23</v>
      </c>
      <c r="I1649">
        <v>296.209</v>
      </c>
      <c r="J1649">
        <v>0</v>
      </c>
      <c r="K1649">
        <v>189.55</v>
      </c>
      <c r="L1649">
        <v>2369.65</v>
      </c>
      <c r="M1649">
        <v>2559.1999999999998</v>
      </c>
      <c r="N1649" t="s">
        <v>150</v>
      </c>
      <c r="O1649" t="s">
        <v>161</v>
      </c>
      <c r="P1649" t="s">
        <v>32</v>
      </c>
      <c r="Q1649" t="s">
        <v>52</v>
      </c>
      <c r="R1649" s="30">
        <v>42370</v>
      </c>
      <c r="S1649" s="30">
        <v>42655</v>
      </c>
      <c r="T1649" t="s">
        <v>25</v>
      </c>
      <c r="U1649" t="s">
        <v>256</v>
      </c>
      <c r="V1649" t="s">
        <v>712</v>
      </c>
      <c r="W1649" t="s">
        <v>192</v>
      </c>
      <c r="X1649" s="16" t="str">
        <f t="shared" si="350"/>
        <v xml:space="preserve">Mediacom (Switzerland) - CHE - DORMA + KABA INT - 2016_Digital_Merger_16 - </v>
      </c>
      <c r="Y1649" s="17" t="s">
        <v>410</v>
      </c>
      <c r="Z1649" s="16" t="str">
        <f t="shared" si="351"/>
        <v>Mediacom (Switzerland)</v>
      </c>
      <c r="AA1649" s="16" t="str">
        <f t="shared" si="352"/>
        <v>Mediacom (Switzerland) - CHE - DORMA + KABA INT</v>
      </c>
      <c r="AB1649" s="16" t="str">
        <f t="shared" si="353"/>
        <v>Xaxis Premium_XAXIS-XP-UAP-D</v>
      </c>
      <c r="AC1649" s="16" t="str">
        <f>VLOOKUP($U1649,Sheet3!$A$1:$D$500,3,FALSE)</f>
        <v>01.07.2016</v>
      </c>
      <c r="AD1649" s="16" t="str">
        <f>VLOOKUP($U1649,Sheet3!$A$1:$D$500,4,FALSE)</f>
        <v>30.09.2016</v>
      </c>
      <c r="AE1649" s="20" t="str">
        <f t="shared" si="354"/>
        <v>Xaxis Premium_XAXIS-XP-UAP-D_August 2016</v>
      </c>
      <c r="AF1649" s="20" t="s">
        <v>415</v>
      </c>
      <c r="AG1649" s="20" t="str">
        <f t="shared" si="355"/>
        <v>Xaxis Premium</v>
      </c>
      <c r="AH1649" s="20" t="s">
        <v>420</v>
      </c>
      <c r="AI1649" s="21">
        <f t="shared" si="356"/>
        <v>7.9999257281176472</v>
      </c>
      <c r="AJ1649" s="21">
        <f t="shared" si="357"/>
        <v>2369.65</v>
      </c>
      <c r="AK1649" s="22">
        <f t="shared" si="358"/>
        <v>296209</v>
      </c>
      <c r="AL1649" s="20" t="s">
        <v>797</v>
      </c>
      <c r="AM1649" s="21">
        <f>$AJ1649*VLOOKUP($AL1649,Sheet2!$C$1:$D$82,2,FALSE)</f>
        <v>967.25091393293792</v>
      </c>
    </row>
    <row r="1650" spans="1:39" x14ac:dyDescent="0.25">
      <c r="A1650" s="30">
        <v>42618</v>
      </c>
      <c r="B1650">
        <v>19526</v>
      </c>
      <c r="C1650">
        <v>0</v>
      </c>
      <c r="D1650">
        <v>7</v>
      </c>
      <c r="E1650" t="s">
        <v>61</v>
      </c>
      <c r="F1650">
        <v>1160.6500000000001</v>
      </c>
      <c r="G1650" t="s">
        <v>22</v>
      </c>
      <c r="H1650" t="s">
        <v>23</v>
      </c>
      <c r="I1650">
        <v>254.31700000000001</v>
      </c>
      <c r="J1650">
        <v>0</v>
      </c>
      <c r="K1650">
        <v>162.75</v>
      </c>
      <c r="L1650">
        <v>2034.55</v>
      </c>
      <c r="M1650">
        <v>2197.3000000000002</v>
      </c>
      <c r="N1650" t="s">
        <v>150</v>
      </c>
      <c r="O1650" t="s">
        <v>161</v>
      </c>
      <c r="P1650" t="s">
        <v>32</v>
      </c>
      <c r="Q1650" t="s">
        <v>52</v>
      </c>
      <c r="R1650" s="30">
        <v>42370</v>
      </c>
      <c r="S1650" s="30">
        <v>42655</v>
      </c>
      <c r="T1650" t="s">
        <v>25</v>
      </c>
      <c r="U1650" t="s">
        <v>256</v>
      </c>
      <c r="V1650" t="s">
        <v>712</v>
      </c>
      <c r="W1650" t="s">
        <v>192</v>
      </c>
      <c r="X1650" s="16" t="str">
        <f t="shared" si="350"/>
        <v xml:space="preserve">Mediacom (Switzerland) - CHE - DORMA + KABA INT - 2016_Digital_Merger_16 - </v>
      </c>
      <c r="Y1650" s="17" t="s">
        <v>410</v>
      </c>
      <c r="Z1650" s="16" t="str">
        <f t="shared" si="351"/>
        <v>Mediacom (Switzerland)</v>
      </c>
      <c r="AA1650" s="16" t="str">
        <f t="shared" si="352"/>
        <v>Mediacom (Switzerland) - CHE - DORMA + KABA INT</v>
      </c>
      <c r="AB1650" s="16" t="str">
        <f t="shared" si="353"/>
        <v>Xaxis Premium_XAXIS-XP-UAP-D</v>
      </c>
      <c r="AC1650" s="16" t="str">
        <f>VLOOKUP($U1650,Sheet3!$A$1:$D$500,3,FALSE)</f>
        <v>01.07.2016</v>
      </c>
      <c r="AD1650" s="16" t="str">
        <f>VLOOKUP($U1650,Sheet3!$A$1:$D$500,4,FALSE)</f>
        <v>30.09.2016</v>
      </c>
      <c r="AE1650" s="20" t="str">
        <f t="shared" si="354"/>
        <v>Xaxis Premium_XAXIS-XP-UAP-D_August 2016</v>
      </c>
      <c r="AF1650" s="20" t="s">
        <v>415</v>
      </c>
      <c r="AG1650" s="20" t="str">
        <f t="shared" si="355"/>
        <v>Xaxis Premium</v>
      </c>
      <c r="AH1650" s="20" t="s">
        <v>420</v>
      </c>
      <c r="AI1650" s="21">
        <f t="shared" si="356"/>
        <v>8.0000550494068428</v>
      </c>
      <c r="AJ1650" s="21">
        <f t="shared" si="357"/>
        <v>2034.55</v>
      </c>
      <c r="AK1650" s="22">
        <f t="shared" si="358"/>
        <v>254317</v>
      </c>
      <c r="AL1650" s="20" t="s">
        <v>797</v>
      </c>
      <c r="AM1650" s="21">
        <f>$AJ1650*VLOOKUP($AL1650,Sheet2!$C$1:$D$82,2,FALSE)</f>
        <v>830.46878101924699</v>
      </c>
    </row>
    <row r="1651" spans="1:39" x14ac:dyDescent="0.25">
      <c r="A1651" s="30">
        <v>42618</v>
      </c>
      <c r="B1651">
        <v>19535</v>
      </c>
      <c r="C1651">
        <v>0</v>
      </c>
      <c r="D1651">
        <v>7</v>
      </c>
      <c r="E1651" t="s">
        <v>61</v>
      </c>
      <c r="F1651">
        <v>241.96</v>
      </c>
      <c r="G1651" t="s">
        <v>22</v>
      </c>
      <c r="H1651" t="s">
        <v>23</v>
      </c>
      <c r="I1651">
        <v>53.018000000000001</v>
      </c>
      <c r="J1651">
        <v>0</v>
      </c>
      <c r="K1651">
        <v>42.4</v>
      </c>
      <c r="L1651">
        <v>530.20000000000005</v>
      </c>
      <c r="M1651">
        <v>572.6</v>
      </c>
      <c r="N1651" t="s">
        <v>95</v>
      </c>
      <c r="O1651" t="s">
        <v>161</v>
      </c>
      <c r="P1651" t="s">
        <v>32</v>
      </c>
      <c r="Q1651" t="s">
        <v>52</v>
      </c>
      <c r="R1651" s="30">
        <v>42370</v>
      </c>
      <c r="S1651" s="30">
        <v>42655</v>
      </c>
      <c r="T1651" t="s">
        <v>25</v>
      </c>
      <c r="U1651" t="s">
        <v>723</v>
      </c>
      <c r="V1651" t="s">
        <v>712</v>
      </c>
      <c r="W1651" t="s">
        <v>195</v>
      </c>
      <c r="X1651" s="16" t="str">
        <f t="shared" si="350"/>
        <v xml:space="preserve">Mediacom (Switzerland) - CHE - Ikea - 2016_Catalogue_&amp;_Food_(Awareness_&amp;_Trigger) - </v>
      </c>
      <c r="Y1651" s="17" t="s">
        <v>410</v>
      </c>
      <c r="Z1651" s="16" t="str">
        <f t="shared" si="351"/>
        <v>Mediacom (Switzerland)</v>
      </c>
      <c r="AA1651" s="16" t="str">
        <f t="shared" si="352"/>
        <v>Mediacom (Switzerland) - CHE - Ikea</v>
      </c>
      <c r="AB1651" s="16" t="str">
        <f t="shared" si="353"/>
        <v>Xaxis Premium_XAXIS-XP-UAP-D</v>
      </c>
      <c r="AC1651" s="16" t="str">
        <f>VLOOKUP($U1651,Sheet3!$A$1:$D$500,3,FALSE)</f>
        <v>29.08.2016</v>
      </c>
      <c r="AD1651" s="16" t="str">
        <f>VLOOKUP($U1651,Sheet3!$A$1:$D$500,4,FALSE)</f>
        <v>18.09.2016</v>
      </c>
      <c r="AE1651" s="20" t="str">
        <f t="shared" si="354"/>
        <v>Xaxis Premium_XAXIS-XP-UAP-D_August 2016</v>
      </c>
      <c r="AF1651" s="20" t="s">
        <v>415</v>
      </c>
      <c r="AG1651" s="20" t="str">
        <f t="shared" si="355"/>
        <v>Xaxis Premium</v>
      </c>
      <c r="AH1651" s="20" t="s">
        <v>420</v>
      </c>
      <c r="AI1651" s="21">
        <f t="shared" si="356"/>
        <v>10.000377230374591</v>
      </c>
      <c r="AJ1651" s="21">
        <f t="shared" si="357"/>
        <v>530.20000000000005</v>
      </c>
      <c r="AK1651" s="22">
        <f t="shared" si="358"/>
        <v>53018</v>
      </c>
      <c r="AL1651" s="20" t="s">
        <v>797</v>
      </c>
      <c r="AM1651" s="21">
        <f>$AJ1651*VLOOKUP($AL1651,Sheet2!$C$1:$D$82,2,FALSE)</f>
        <v>216.41864181091879</v>
      </c>
    </row>
    <row r="1652" spans="1:39" x14ac:dyDescent="0.25">
      <c r="A1652" s="30">
        <v>42618</v>
      </c>
      <c r="B1652">
        <v>19509</v>
      </c>
      <c r="C1652">
        <v>0</v>
      </c>
      <c r="D1652">
        <v>2</v>
      </c>
      <c r="E1652" t="s">
        <v>63</v>
      </c>
      <c r="F1652">
        <v>342.43</v>
      </c>
      <c r="G1652" t="s">
        <v>22</v>
      </c>
      <c r="H1652" t="s">
        <v>23</v>
      </c>
      <c r="I1652">
        <v>74.507000000000005</v>
      </c>
      <c r="J1652">
        <v>0</v>
      </c>
      <c r="K1652">
        <v>47.7</v>
      </c>
      <c r="L1652">
        <v>596.04999999999995</v>
      </c>
      <c r="M1652">
        <v>643.75</v>
      </c>
      <c r="N1652" t="s">
        <v>67</v>
      </c>
      <c r="O1652" t="s">
        <v>160</v>
      </c>
      <c r="P1652" t="s">
        <v>32</v>
      </c>
      <c r="Q1652" t="s">
        <v>52</v>
      </c>
      <c r="R1652" s="30">
        <v>42370</v>
      </c>
      <c r="S1652" s="30">
        <v>42655</v>
      </c>
      <c r="T1652" t="s">
        <v>25</v>
      </c>
      <c r="U1652" t="s">
        <v>283</v>
      </c>
      <c r="V1652" t="s">
        <v>712</v>
      </c>
      <c r="W1652" t="s">
        <v>168</v>
      </c>
      <c r="X1652" s="16" t="str">
        <f t="shared" si="350"/>
        <v xml:space="preserve">Maxus (Switzerland) - CHE - Fiat Group - 2016_Fiat_Professional_Keyword_Kampagne - </v>
      </c>
      <c r="Y1652" s="17" t="s">
        <v>410</v>
      </c>
      <c r="Z1652" s="16" t="str">
        <f t="shared" si="351"/>
        <v>Maxus (Switzerland)</v>
      </c>
      <c r="AA1652" s="16" t="str">
        <f t="shared" si="352"/>
        <v>Maxus (Switzerland) - CHE - Fiat Group</v>
      </c>
      <c r="AB1652" s="16" t="str">
        <f t="shared" si="353"/>
        <v>Xaxis Premium_XAXIS-XP-UAP-F</v>
      </c>
      <c r="AC1652" s="16" t="str">
        <f>VLOOKUP($U1652,Sheet3!$A$1:$D$500,3,FALSE)</f>
        <v>18.01.2016</v>
      </c>
      <c r="AD1652" s="16" t="str">
        <f>VLOOKUP($U1652,Sheet3!$A$1:$D$500,4,FALSE)</f>
        <v>31.12.2016</v>
      </c>
      <c r="AE1652" s="20" t="str">
        <f t="shared" si="354"/>
        <v>Xaxis Premium_XAXIS-XP-UAP-F_August 2016</v>
      </c>
      <c r="AF1652" s="20" t="s">
        <v>415</v>
      </c>
      <c r="AG1652" s="20" t="str">
        <f t="shared" si="355"/>
        <v>Xaxis Premium</v>
      </c>
      <c r="AH1652" s="20" t="s">
        <v>420</v>
      </c>
      <c r="AI1652" s="21">
        <f t="shared" si="356"/>
        <v>7.9999194706537633</v>
      </c>
      <c r="AJ1652" s="21">
        <f t="shared" si="357"/>
        <v>596.04999999999995</v>
      </c>
      <c r="AK1652" s="22">
        <f t="shared" si="358"/>
        <v>74507</v>
      </c>
      <c r="AL1652" s="20" t="s">
        <v>797</v>
      </c>
      <c r="AM1652" s="21">
        <f>$AJ1652*VLOOKUP($AL1652,Sheet2!$C$1:$D$82,2,FALSE)</f>
        <v>243.29749425009075</v>
      </c>
    </row>
    <row r="1653" spans="1:39" x14ac:dyDescent="0.25">
      <c r="A1653" s="30">
        <v>42618</v>
      </c>
      <c r="B1653">
        <v>19515</v>
      </c>
      <c r="C1653">
        <v>0</v>
      </c>
      <c r="D1653">
        <v>2</v>
      </c>
      <c r="E1653" t="s">
        <v>63</v>
      </c>
      <c r="F1653">
        <v>185.42</v>
      </c>
      <c r="G1653" t="s">
        <v>22</v>
      </c>
      <c r="H1653" t="s">
        <v>23</v>
      </c>
      <c r="I1653">
        <v>40.343000000000004</v>
      </c>
      <c r="J1653">
        <v>0</v>
      </c>
      <c r="K1653">
        <v>25.8</v>
      </c>
      <c r="L1653">
        <v>322.75</v>
      </c>
      <c r="M1653">
        <v>348.55</v>
      </c>
      <c r="N1653" t="s">
        <v>93</v>
      </c>
      <c r="O1653" t="s">
        <v>163</v>
      </c>
      <c r="P1653" t="s">
        <v>32</v>
      </c>
      <c r="Q1653" t="s">
        <v>52</v>
      </c>
      <c r="R1653" s="30">
        <v>42370</v>
      </c>
      <c r="S1653" s="30">
        <v>42655</v>
      </c>
      <c r="T1653" t="s">
        <v>25</v>
      </c>
      <c r="U1653" t="s">
        <v>312</v>
      </c>
      <c r="V1653" t="s">
        <v>712</v>
      </c>
      <c r="W1653" t="s">
        <v>207</v>
      </c>
      <c r="X1653" s="16" t="str">
        <f t="shared" ref="X1653:X1716" si="359">CONCATENATE(W1653," - ","2016_",U1653," - ")</f>
        <v xml:space="preserve">Mindshare (Switzerland) - CHE - General Mills - 2016_Old_El_Paso_-_Jul/Aug - </v>
      </c>
      <c r="Y1653" s="17" t="s">
        <v>410</v>
      </c>
      <c r="Z1653" s="16" t="str">
        <f t="shared" ref="Z1653:Z1716" si="360">O1653</f>
        <v>Mindshare (Switzerland)</v>
      </c>
      <c r="AA1653" s="16" t="str">
        <f t="shared" ref="AA1653:AA1716" si="361">W1653</f>
        <v>Mindshare (Switzerland) - CHE - General Mills</v>
      </c>
      <c r="AB1653" s="16" t="str">
        <f t="shared" ref="AB1653:AB1716" si="362">CONCATENATE(Q1653,"_",E1653)</f>
        <v>Xaxis Premium_XAXIS-XP-UAP-F</v>
      </c>
      <c r="AC1653" s="16" t="str">
        <f>VLOOKUP($U1653,Sheet3!$A$1:$D$500,3,FALSE)</f>
        <v>11.07.2016</v>
      </c>
      <c r="AD1653" s="16" t="str">
        <f>VLOOKUP($U1653,Sheet3!$A$1:$D$500,4,FALSE)</f>
        <v>07.08.2016</v>
      </c>
      <c r="AE1653" s="20" t="str">
        <f t="shared" ref="AE1653:AE1716" si="363">CONCATENATE(AB1653,"_",V1653)</f>
        <v>Xaxis Premium_XAXIS-XP-UAP-F_August 2016</v>
      </c>
      <c r="AF1653" s="20" t="s">
        <v>415</v>
      </c>
      <c r="AG1653" s="20" t="str">
        <f t="shared" ref="AG1653:AG1716" si="364">Q1653</f>
        <v>Xaxis Premium</v>
      </c>
      <c r="AH1653" s="20" t="s">
        <v>420</v>
      </c>
      <c r="AI1653" s="21">
        <f t="shared" si="356"/>
        <v>8.0001487246858183</v>
      </c>
      <c r="AJ1653" s="21">
        <f t="shared" si="357"/>
        <v>322.75</v>
      </c>
      <c r="AK1653" s="22">
        <f t="shared" si="358"/>
        <v>40343</v>
      </c>
      <c r="AL1653" s="20" t="s">
        <v>797</v>
      </c>
      <c r="AM1653" s="21">
        <f>$AJ1653*VLOOKUP($AL1653,Sheet2!$C$1:$D$82,2,FALSE)</f>
        <v>131.74107250938141</v>
      </c>
    </row>
    <row r="1654" spans="1:39" x14ac:dyDescent="0.25">
      <c r="A1654" s="30">
        <v>42618</v>
      </c>
      <c r="B1654">
        <v>19517</v>
      </c>
      <c r="C1654">
        <v>0</v>
      </c>
      <c r="D1654">
        <v>2</v>
      </c>
      <c r="E1654" t="s">
        <v>63</v>
      </c>
      <c r="F1654">
        <v>61.53</v>
      </c>
      <c r="G1654" t="s">
        <v>22</v>
      </c>
      <c r="H1654" t="s">
        <v>23</v>
      </c>
      <c r="I1654">
        <v>13.388</v>
      </c>
      <c r="J1654">
        <v>0</v>
      </c>
      <c r="K1654">
        <v>8.5500000000000007</v>
      </c>
      <c r="L1654">
        <v>107.1</v>
      </c>
      <c r="M1654">
        <v>115.65</v>
      </c>
      <c r="N1654" t="s">
        <v>31</v>
      </c>
      <c r="O1654" t="s">
        <v>163</v>
      </c>
      <c r="P1654" t="s">
        <v>32</v>
      </c>
      <c r="Q1654" t="s">
        <v>52</v>
      </c>
      <c r="R1654" s="30">
        <v>42370</v>
      </c>
      <c r="S1654" s="30">
        <v>42655</v>
      </c>
      <c r="T1654" t="s">
        <v>25</v>
      </c>
      <c r="U1654" t="s">
        <v>727</v>
      </c>
      <c r="V1654" t="s">
        <v>712</v>
      </c>
      <c r="W1654" t="s">
        <v>209</v>
      </c>
      <c r="X1654" s="16" t="str">
        <f t="shared" si="359"/>
        <v xml:space="preserve">Mindshare (Switzerland) - CHE - Lufthansa - 2016_TAM_Week_35-38 - </v>
      </c>
      <c r="Y1654" s="17" t="s">
        <v>410</v>
      </c>
      <c r="Z1654" s="16" t="str">
        <f t="shared" si="360"/>
        <v>Mindshare (Switzerland)</v>
      </c>
      <c r="AA1654" s="16" t="str">
        <f t="shared" si="361"/>
        <v>Mindshare (Switzerland) - CHE - Lufthansa</v>
      </c>
      <c r="AB1654" s="16" t="str">
        <f t="shared" si="362"/>
        <v>Xaxis Premium_XAXIS-XP-UAP-F</v>
      </c>
      <c r="AC1654" s="16" t="str">
        <f>VLOOKUP($U1654,Sheet3!$A$1:$D$500,3,FALSE)</f>
        <v>29.08.2016</v>
      </c>
      <c r="AD1654" s="16" t="str">
        <f>VLOOKUP($U1654,Sheet3!$A$1:$D$500,4,FALSE)</f>
        <v>25.09.2016</v>
      </c>
      <c r="AE1654" s="20" t="str">
        <f t="shared" si="363"/>
        <v>Xaxis Premium_XAXIS-XP-UAP-F_August 2016</v>
      </c>
      <c r="AF1654" s="20" t="s">
        <v>415</v>
      </c>
      <c r="AG1654" s="20" t="str">
        <f t="shared" si="364"/>
        <v>Xaxis Premium</v>
      </c>
      <c r="AH1654" s="20" t="s">
        <v>420</v>
      </c>
      <c r="AI1654" s="21">
        <f t="shared" si="356"/>
        <v>7.9997012249775921</v>
      </c>
      <c r="AJ1654" s="21">
        <f t="shared" si="357"/>
        <v>107.1</v>
      </c>
      <c r="AK1654" s="22">
        <f t="shared" si="358"/>
        <v>13388</v>
      </c>
      <c r="AL1654" s="20" t="s">
        <v>797</v>
      </c>
      <c r="AM1654" s="21">
        <f>$AJ1654*VLOOKUP($AL1654,Sheet2!$C$1:$D$82,2,FALSE)</f>
        <v>43.716402372594111</v>
      </c>
    </row>
    <row r="1655" spans="1:39" x14ac:dyDescent="0.25">
      <c r="A1655" s="30">
        <v>42618</v>
      </c>
      <c r="B1655">
        <v>19517</v>
      </c>
      <c r="C1655">
        <v>0</v>
      </c>
      <c r="D1655">
        <v>4</v>
      </c>
      <c r="E1655" t="s">
        <v>63</v>
      </c>
      <c r="F1655">
        <v>7.93</v>
      </c>
      <c r="G1655" t="s">
        <v>22</v>
      </c>
      <c r="H1655" t="s">
        <v>23</v>
      </c>
      <c r="I1655">
        <v>1.726</v>
      </c>
      <c r="J1655">
        <v>0</v>
      </c>
      <c r="K1655">
        <v>1.65</v>
      </c>
      <c r="L1655">
        <v>20.7</v>
      </c>
      <c r="M1655">
        <v>22.35</v>
      </c>
      <c r="N1655" t="s">
        <v>31</v>
      </c>
      <c r="O1655" t="s">
        <v>163</v>
      </c>
      <c r="P1655" t="s">
        <v>32</v>
      </c>
      <c r="Q1655" t="s">
        <v>52</v>
      </c>
      <c r="R1655" s="30">
        <v>42370</v>
      </c>
      <c r="S1655" s="30">
        <v>42655</v>
      </c>
      <c r="T1655" t="s">
        <v>25</v>
      </c>
      <c r="U1655" t="s">
        <v>727</v>
      </c>
      <c r="V1655" t="s">
        <v>712</v>
      </c>
      <c r="W1655" t="s">
        <v>209</v>
      </c>
      <c r="X1655" s="16" t="str">
        <f t="shared" si="359"/>
        <v xml:space="preserve">Mindshare (Switzerland) - CHE - Lufthansa - 2016_TAM_Week_35-38 - </v>
      </c>
      <c r="Y1655" s="17" t="s">
        <v>410</v>
      </c>
      <c r="Z1655" s="16" t="str">
        <f t="shared" si="360"/>
        <v>Mindshare (Switzerland)</v>
      </c>
      <c r="AA1655" s="16" t="str">
        <f t="shared" si="361"/>
        <v>Mindshare (Switzerland) - CHE - Lufthansa</v>
      </c>
      <c r="AB1655" s="16" t="str">
        <f t="shared" si="362"/>
        <v>Xaxis Premium_XAXIS-XP-UAP-F</v>
      </c>
      <c r="AC1655" s="16" t="str">
        <f>VLOOKUP($U1655,Sheet3!$A$1:$D$500,3,FALSE)</f>
        <v>29.08.2016</v>
      </c>
      <c r="AD1655" s="16" t="str">
        <f>VLOOKUP($U1655,Sheet3!$A$1:$D$500,4,FALSE)</f>
        <v>25.09.2016</v>
      </c>
      <c r="AE1655" s="20" t="str">
        <f t="shared" si="363"/>
        <v>Xaxis Premium_XAXIS-XP-UAP-F_August 2016</v>
      </c>
      <c r="AF1655" s="20" t="s">
        <v>415</v>
      </c>
      <c r="AG1655" s="20" t="str">
        <f t="shared" si="364"/>
        <v>Xaxis Premium</v>
      </c>
      <c r="AH1655" s="20" t="s">
        <v>420</v>
      </c>
      <c r="AI1655" s="21">
        <f t="shared" si="356"/>
        <v>11.993047508690614</v>
      </c>
      <c r="AJ1655" s="21">
        <f t="shared" si="357"/>
        <v>20.7</v>
      </c>
      <c r="AK1655" s="22">
        <f t="shared" si="358"/>
        <v>1726</v>
      </c>
      <c r="AL1655" s="20" t="s">
        <v>797</v>
      </c>
      <c r="AM1655" s="21">
        <f>$AJ1655*VLOOKUP($AL1655,Sheet2!$C$1:$D$82,2,FALSE)</f>
        <v>8.4493886938627281</v>
      </c>
    </row>
    <row r="1656" spans="1:39" x14ac:dyDescent="0.25">
      <c r="A1656" s="30">
        <v>42618</v>
      </c>
      <c r="B1656">
        <v>19525</v>
      </c>
      <c r="C1656">
        <v>0</v>
      </c>
      <c r="D1656">
        <v>2</v>
      </c>
      <c r="E1656" t="s">
        <v>63</v>
      </c>
      <c r="F1656">
        <v>0.2</v>
      </c>
      <c r="G1656" t="s">
        <v>22</v>
      </c>
      <c r="H1656" t="s">
        <v>23</v>
      </c>
      <c r="I1656">
        <v>4.2999999999999997E-2</v>
      </c>
      <c r="J1656">
        <v>0</v>
      </c>
      <c r="K1656">
        <v>0.05</v>
      </c>
      <c r="L1656">
        <v>0.5</v>
      </c>
      <c r="M1656">
        <v>0.55000000000000004</v>
      </c>
      <c r="N1656" t="s">
        <v>29</v>
      </c>
      <c r="O1656" t="s">
        <v>161</v>
      </c>
      <c r="P1656" t="s">
        <v>32</v>
      </c>
      <c r="Q1656" t="s">
        <v>52</v>
      </c>
      <c r="R1656" s="30">
        <v>42370</v>
      </c>
      <c r="S1656" s="30">
        <v>42655</v>
      </c>
      <c r="T1656" t="s">
        <v>25</v>
      </c>
      <c r="U1656" t="s">
        <v>716</v>
      </c>
      <c r="V1656" t="s">
        <v>712</v>
      </c>
      <c r="W1656" t="s">
        <v>190</v>
      </c>
      <c r="X1656" s="16" t="str">
        <f t="shared" si="359"/>
        <v xml:space="preserve">Mediacom (Switzerland) - CHE - Credit Suisse - 2016_EAM - </v>
      </c>
      <c r="Y1656" s="17" t="s">
        <v>410</v>
      </c>
      <c r="Z1656" s="16" t="str">
        <f t="shared" si="360"/>
        <v>Mediacom (Switzerland)</v>
      </c>
      <c r="AA1656" s="16" t="str">
        <f t="shared" si="361"/>
        <v>Mediacom (Switzerland) - CHE - Credit Suisse</v>
      </c>
      <c r="AB1656" s="16" t="str">
        <f t="shared" si="362"/>
        <v>Xaxis Premium_XAXIS-XP-UAP-F</v>
      </c>
      <c r="AC1656" s="16" t="str">
        <f>VLOOKUP($U1656,Sheet3!$A$1:$D$500,3,FALSE)</f>
        <v>29.08.2016</v>
      </c>
      <c r="AD1656" s="16" t="str">
        <f>VLOOKUP($U1656,Sheet3!$A$1:$D$500,4,FALSE)</f>
        <v>09.10.2016</v>
      </c>
      <c r="AE1656" s="20" t="str">
        <f t="shared" si="363"/>
        <v>Xaxis Premium_XAXIS-XP-UAP-F_August 2016</v>
      </c>
      <c r="AF1656" s="20" t="s">
        <v>415</v>
      </c>
      <c r="AG1656" s="20" t="str">
        <f t="shared" si="364"/>
        <v>Xaxis Premium</v>
      </c>
      <c r="AH1656" s="20" t="s">
        <v>420</v>
      </c>
      <c r="AI1656" s="21">
        <f t="shared" si="356"/>
        <v>11.627906976744185</v>
      </c>
      <c r="AJ1656" s="21">
        <f t="shared" si="357"/>
        <v>0.5</v>
      </c>
      <c r="AK1656" s="22">
        <f t="shared" si="358"/>
        <v>43</v>
      </c>
      <c r="AL1656" s="20" t="s">
        <v>797</v>
      </c>
      <c r="AM1656" s="21">
        <f>$AJ1656*VLOOKUP($AL1656,Sheet2!$C$1:$D$82,2,FALSE)</f>
        <v>0.20409151434451034</v>
      </c>
    </row>
    <row r="1657" spans="1:39" x14ac:dyDescent="0.25">
      <c r="A1657" s="30">
        <v>42618</v>
      </c>
      <c r="B1657">
        <v>19526</v>
      </c>
      <c r="C1657">
        <v>0</v>
      </c>
      <c r="D1657">
        <v>6</v>
      </c>
      <c r="E1657" t="s">
        <v>63</v>
      </c>
      <c r="F1657">
        <v>744.36</v>
      </c>
      <c r="G1657" t="s">
        <v>22</v>
      </c>
      <c r="H1657" t="s">
        <v>23</v>
      </c>
      <c r="I1657">
        <v>161.958</v>
      </c>
      <c r="J1657">
        <v>0</v>
      </c>
      <c r="K1657">
        <v>103.65</v>
      </c>
      <c r="L1657">
        <v>1295.6500000000001</v>
      </c>
      <c r="M1657">
        <v>1399.3</v>
      </c>
      <c r="N1657" t="s">
        <v>150</v>
      </c>
      <c r="O1657" t="s">
        <v>161</v>
      </c>
      <c r="P1657" t="s">
        <v>32</v>
      </c>
      <c r="Q1657" t="s">
        <v>52</v>
      </c>
      <c r="R1657" s="30">
        <v>42370</v>
      </c>
      <c r="S1657" s="30">
        <v>42655</v>
      </c>
      <c r="T1657" t="s">
        <v>25</v>
      </c>
      <c r="U1657" t="s">
        <v>256</v>
      </c>
      <c r="V1657" t="s">
        <v>712</v>
      </c>
      <c r="W1657" t="s">
        <v>192</v>
      </c>
      <c r="X1657" s="16" t="str">
        <f t="shared" si="359"/>
        <v xml:space="preserve">Mediacom (Switzerland) - CHE - DORMA + KABA INT - 2016_Digital_Merger_16 - </v>
      </c>
      <c r="Y1657" s="17" t="s">
        <v>410</v>
      </c>
      <c r="Z1657" s="16" t="str">
        <f t="shared" si="360"/>
        <v>Mediacom (Switzerland)</v>
      </c>
      <c r="AA1657" s="16" t="str">
        <f t="shared" si="361"/>
        <v>Mediacom (Switzerland) - CHE - DORMA + KABA INT</v>
      </c>
      <c r="AB1657" s="16" t="str">
        <f t="shared" si="362"/>
        <v>Xaxis Premium_XAXIS-XP-UAP-F</v>
      </c>
      <c r="AC1657" s="16" t="str">
        <f>VLOOKUP($U1657,Sheet3!$A$1:$D$500,3,FALSE)</f>
        <v>01.07.2016</v>
      </c>
      <c r="AD1657" s="16" t="str">
        <f>VLOOKUP($U1657,Sheet3!$A$1:$D$500,4,FALSE)</f>
        <v>30.09.2016</v>
      </c>
      <c r="AE1657" s="20" t="str">
        <f t="shared" si="363"/>
        <v>Xaxis Premium_XAXIS-XP-UAP-F_August 2016</v>
      </c>
      <c r="AF1657" s="20" t="s">
        <v>415</v>
      </c>
      <c r="AG1657" s="20" t="str">
        <f t="shared" si="364"/>
        <v>Xaxis Premium</v>
      </c>
      <c r="AH1657" s="20" t="s">
        <v>420</v>
      </c>
      <c r="AI1657" s="21">
        <f t="shared" si="356"/>
        <v>7.999913557835983</v>
      </c>
      <c r="AJ1657" s="21">
        <f t="shared" si="357"/>
        <v>1295.6500000000001</v>
      </c>
      <c r="AK1657" s="22">
        <f t="shared" si="358"/>
        <v>161958</v>
      </c>
      <c r="AL1657" s="20" t="s">
        <v>797</v>
      </c>
      <c r="AM1657" s="21">
        <f>$AJ1657*VLOOKUP($AL1657,Sheet2!$C$1:$D$82,2,FALSE)</f>
        <v>528.86234112092973</v>
      </c>
    </row>
    <row r="1658" spans="1:39" x14ac:dyDescent="0.25">
      <c r="A1658" s="30">
        <v>42618</v>
      </c>
      <c r="B1658">
        <v>19526</v>
      </c>
      <c r="C1658">
        <v>0</v>
      </c>
      <c r="D1658">
        <v>8</v>
      </c>
      <c r="E1658" t="s">
        <v>63</v>
      </c>
      <c r="F1658">
        <v>723.07</v>
      </c>
      <c r="G1658" t="s">
        <v>22</v>
      </c>
      <c r="H1658" t="s">
        <v>23</v>
      </c>
      <c r="I1658">
        <v>157.32499999999999</v>
      </c>
      <c r="J1658">
        <v>0</v>
      </c>
      <c r="K1658">
        <v>100.7</v>
      </c>
      <c r="L1658">
        <v>1258.5999999999999</v>
      </c>
      <c r="M1658">
        <v>1359.3</v>
      </c>
      <c r="N1658" t="s">
        <v>150</v>
      </c>
      <c r="O1658" t="s">
        <v>161</v>
      </c>
      <c r="P1658" t="s">
        <v>32</v>
      </c>
      <c r="Q1658" t="s">
        <v>52</v>
      </c>
      <c r="R1658" s="30">
        <v>42370</v>
      </c>
      <c r="S1658" s="30">
        <v>42655</v>
      </c>
      <c r="T1658" t="s">
        <v>25</v>
      </c>
      <c r="U1658" t="s">
        <v>256</v>
      </c>
      <c r="V1658" t="s">
        <v>712</v>
      </c>
      <c r="W1658" t="s">
        <v>192</v>
      </c>
      <c r="X1658" s="16" t="str">
        <f t="shared" si="359"/>
        <v xml:space="preserve">Mediacom (Switzerland) - CHE - DORMA + KABA INT - 2016_Digital_Merger_16 - </v>
      </c>
      <c r="Y1658" s="17" t="s">
        <v>410</v>
      </c>
      <c r="Z1658" s="16" t="str">
        <f t="shared" si="360"/>
        <v>Mediacom (Switzerland)</v>
      </c>
      <c r="AA1658" s="16" t="str">
        <f t="shared" si="361"/>
        <v>Mediacom (Switzerland) - CHE - DORMA + KABA INT</v>
      </c>
      <c r="AB1658" s="16" t="str">
        <f t="shared" si="362"/>
        <v>Xaxis Premium_XAXIS-XP-UAP-F</v>
      </c>
      <c r="AC1658" s="16" t="str">
        <f>VLOOKUP($U1658,Sheet3!$A$1:$D$500,3,FALSE)</f>
        <v>01.07.2016</v>
      </c>
      <c r="AD1658" s="16" t="str">
        <f>VLOOKUP($U1658,Sheet3!$A$1:$D$500,4,FALSE)</f>
        <v>30.09.2016</v>
      </c>
      <c r="AE1658" s="20" t="str">
        <f t="shared" si="363"/>
        <v>Xaxis Premium_XAXIS-XP-UAP-F_August 2016</v>
      </c>
      <c r="AF1658" s="20" t="s">
        <v>415</v>
      </c>
      <c r="AG1658" s="20" t="str">
        <f t="shared" si="364"/>
        <v>Xaxis Premium</v>
      </c>
      <c r="AH1658" s="20" t="s">
        <v>420</v>
      </c>
      <c r="AI1658" s="21">
        <f t="shared" si="356"/>
        <v>8</v>
      </c>
      <c r="AJ1658" s="21">
        <f t="shared" si="357"/>
        <v>1258.5999999999999</v>
      </c>
      <c r="AK1658" s="22">
        <f t="shared" si="358"/>
        <v>157325</v>
      </c>
      <c r="AL1658" s="20" t="s">
        <v>797</v>
      </c>
      <c r="AM1658" s="21">
        <f>$AJ1658*VLOOKUP($AL1658,Sheet2!$C$1:$D$82,2,FALSE)</f>
        <v>513.7391599080014</v>
      </c>
    </row>
    <row r="1659" spans="1:39" x14ac:dyDescent="0.25">
      <c r="A1659" s="30">
        <v>42618</v>
      </c>
      <c r="B1659">
        <v>19535</v>
      </c>
      <c r="C1659">
        <v>0</v>
      </c>
      <c r="D1659">
        <v>8</v>
      </c>
      <c r="E1659" t="s">
        <v>63</v>
      </c>
      <c r="F1659">
        <v>34.64</v>
      </c>
      <c r="G1659" t="s">
        <v>22</v>
      </c>
      <c r="H1659" t="s">
        <v>23</v>
      </c>
      <c r="I1659">
        <v>7.5369999999999999</v>
      </c>
      <c r="J1659">
        <v>0</v>
      </c>
      <c r="K1659">
        <v>6.05</v>
      </c>
      <c r="L1659">
        <v>75.349999999999994</v>
      </c>
      <c r="M1659">
        <v>81.400000000000006</v>
      </c>
      <c r="N1659" t="s">
        <v>95</v>
      </c>
      <c r="O1659" t="s">
        <v>161</v>
      </c>
      <c r="P1659" t="s">
        <v>32</v>
      </c>
      <c r="Q1659" t="s">
        <v>52</v>
      </c>
      <c r="R1659" s="30">
        <v>42370</v>
      </c>
      <c r="S1659" s="30">
        <v>42655</v>
      </c>
      <c r="T1659" t="s">
        <v>25</v>
      </c>
      <c r="U1659" t="s">
        <v>723</v>
      </c>
      <c r="V1659" t="s">
        <v>712</v>
      </c>
      <c r="W1659" t="s">
        <v>195</v>
      </c>
      <c r="X1659" s="16" t="str">
        <f t="shared" si="359"/>
        <v xml:space="preserve">Mediacom (Switzerland) - CHE - Ikea - 2016_Catalogue_&amp;_Food_(Awareness_&amp;_Trigger) - </v>
      </c>
      <c r="Y1659" s="17" t="s">
        <v>410</v>
      </c>
      <c r="Z1659" s="16" t="str">
        <f t="shared" si="360"/>
        <v>Mediacom (Switzerland)</v>
      </c>
      <c r="AA1659" s="16" t="str">
        <f t="shared" si="361"/>
        <v>Mediacom (Switzerland) - CHE - Ikea</v>
      </c>
      <c r="AB1659" s="16" t="str">
        <f t="shared" si="362"/>
        <v>Xaxis Premium_XAXIS-XP-UAP-F</v>
      </c>
      <c r="AC1659" s="16" t="str">
        <f>VLOOKUP($U1659,Sheet3!$A$1:$D$500,3,FALSE)</f>
        <v>29.08.2016</v>
      </c>
      <c r="AD1659" s="16" t="str">
        <f>VLOOKUP($U1659,Sheet3!$A$1:$D$500,4,FALSE)</f>
        <v>18.09.2016</v>
      </c>
      <c r="AE1659" s="20" t="str">
        <f t="shared" si="363"/>
        <v>Xaxis Premium_XAXIS-XP-UAP-F_August 2016</v>
      </c>
      <c r="AF1659" s="20" t="s">
        <v>415</v>
      </c>
      <c r="AG1659" s="20" t="str">
        <f t="shared" si="364"/>
        <v>Xaxis Premium</v>
      </c>
      <c r="AH1659" s="20" t="s">
        <v>420</v>
      </c>
      <c r="AI1659" s="21">
        <f t="shared" si="356"/>
        <v>9.9973464243067518</v>
      </c>
      <c r="AJ1659" s="21">
        <f t="shared" si="357"/>
        <v>75.349999999999994</v>
      </c>
      <c r="AK1659" s="22">
        <f t="shared" si="358"/>
        <v>7537</v>
      </c>
      <c r="AL1659" s="20" t="s">
        <v>797</v>
      </c>
      <c r="AM1659" s="21">
        <f>$AJ1659*VLOOKUP($AL1659,Sheet2!$C$1:$D$82,2,FALSE)</f>
        <v>30.756591211717705</v>
      </c>
    </row>
    <row r="1660" spans="1:39" x14ac:dyDescent="0.25">
      <c r="A1660" s="30">
        <v>42618</v>
      </c>
      <c r="B1660">
        <v>19509</v>
      </c>
      <c r="C1660">
        <v>0</v>
      </c>
      <c r="D1660">
        <v>3</v>
      </c>
      <c r="E1660" t="s">
        <v>64</v>
      </c>
      <c r="F1660">
        <v>24.37</v>
      </c>
      <c r="G1660" t="s">
        <v>22</v>
      </c>
      <c r="H1660" t="s">
        <v>23</v>
      </c>
      <c r="I1660">
        <v>12.108000000000001</v>
      </c>
      <c r="J1660">
        <v>0</v>
      </c>
      <c r="K1660">
        <v>7.75</v>
      </c>
      <c r="L1660">
        <v>96.85</v>
      </c>
      <c r="M1660">
        <v>104.6</v>
      </c>
      <c r="N1660" t="s">
        <v>67</v>
      </c>
      <c r="O1660" t="s">
        <v>160</v>
      </c>
      <c r="P1660" t="s">
        <v>32</v>
      </c>
      <c r="Q1660" t="s">
        <v>52</v>
      </c>
      <c r="R1660" s="30">
        <v>42370</v>
      </c>
      <c r="S1660" s="30">
        <v>42655</v>
      </c>
      <c r="T1660" t="s">
        <v>25</v>
      </c>
      <c r="U1660" t="s">
        <v>283</v>
      </c>
      <c r="V1660" t="s">
        <v>712</v>
      </c>
      <c r="W1660" t="s">
        <v>168</v>
      </c>
      <c r="X1660" s="16" t="str">
        <f t="shared" si="359"/>
        <v xml:space="preserve">Maxus (Switzerland) - CHE - Fiat Group - 2016_Fiat_Professional_Keyword_Kampagne - </v>
      </c>
      <c r="Y1660" s="17" t="s">
        <v>410</v>
      </c>
      <c r="Z1660" s="16" t="str">
        <f t="shared" si="360"/>
        <v>Maxus (Switzerland)</v>
      </c>
      <c r="AA1660" s="16" t="str">
        <f t="shared" si="361"/>
        <v>Maxus (Switzerland) - CHE - Fiat Group</v>
      </c>
      <c r="AB1660" s="16" t="str">
        <f t="shared" si="362"/>
        <v>Xaxis Premium_XAXIS-XP-UAP-I</v>
      </c>
      <c r="AC1660" s="16" t="str">
        <f>VLOOKUP($U1660,Sheet3!$A$1:$D$500,3,FALSE)</f>
        <v>18.01.2016</v>
      </c>
      <c r="AD1660" s="16" t="str">
        <f>VLOOKUP($U1660,Sheet3!$A$1:$D$500,4,FALSE)</f>
        <v>31.12.2016</v>
      </c>
      <c r="AE1660" s="20" t="str">
        <f t="shared" si="363"/>
        <v>Xaxis Premium_XAXIS-XP-UAP-I_August 2016</v>
      </c>
      <c r="AF1660" s="20" t="s">
        <v>415</v>
      </c>
      <c r="AG1660" s="20" t="str">
        <f t="shared" si="364"/>
        <v>Xaxis Premium</v>
      </c>
      <c r="AH1660" s="20" t="s">
        <v>420</v>
      </c>
      <c r="AI1660" s="21">
        <f t="shared" si="356"/>
        <v>7.9988437396762455</v>
      </c>
      <c r="AJ1660" s="21">
        <f t="shared" si="357"/>
        <v>96.85</v>
      </c>
      <c r="AK1660" s="22">
        <f t="shared" si="358"/>
        <v>12108</v>
      </c>
      <c r="AL1660" s="20" t="s">
        <v>797</v>
      </c>
      <c r="AM1660" s="21">
        <f>$AJ1660*VLOOKUP($AL1660,Sheet2!$C$1:$D$82,2,FALSE)</f>
        <v>39.532526328531652</v>
      </c>
    </row>
    <row r="1661" spans="1:39" x14ac:dyDescent="0.25">
      <c r="A1661" s="30">
        <v>42618</v>
      </c>
      <c r="B1661">
        <v>19525</v>
      </c>
      <c r="C1661">
        <v>0</v>
      </c>
      <c r="D1661">
        <v>3</v>
      </c>
      <c r="E1661" t="s">
        <v>64</v>
      </c>
      <c r="F1661">
        <v>7.0000000000000007E-2</v>
      </c>
      <c r="G1661" t="s">
        <v>22</v>
      </c>
      <c r="H1661" t="s">
        <v>23</v>
      </c>
      <c r="I1661">
        <v>3.3000000000000002E-2</v>
      </c>
      <c r="J1661">
        <v>0</v>
      </c>
      <c r="K1661">
        <v>0.05</v>
      </c>
      <c r="L1661">
        <v>0.4</v>
      </c>
      <c r="M1661">
        <v>0.45</v>
      </c>
      <c r="N1661" t="s">
        <v>29</v>
      </c>
      <c r="O1661" t="s">
        <v>161</v>
      </c>
      <c r="P1661" t="s">
        <v>32</v>
      </c>
      <c r="Q1661" t="s">
        <v>52</v>
      </c>
      <c r="R1661" s="30">
        <v>42370</v>
      </c>
      <c r="S1661" s="30">
        <v>42655</v>
      </c>
      <c r="T1661" t="s">
        <v>25</v>
      </c>
      <c r="U1661" t="s">
        <v>716</v>
      </c>
      <c r="V1661" t="s">
        <v>712</v>
      </c>
      <c r="W1661" t="s">
        <v>190</v>
      </c>
      <c r="X1661" s="16" t="str">
        <f t="shared" si="359"/>
        <v xml:space="preserve">Mediacom (Switzerland) - CHE - Credit Suisse - 2016_EAM - </v>
      </c>
      <c r="Y1661" s="17" t="s">
        <v>410</v>
      </c>
      <c r="Z1661" s="16" t="str">
        <f t="shared" si="360"/>
        <v>Mediacom (Switzerland)</v>
      </c>
      <c r="AA1661" s="16" t="str">
        <f t="shared" si="361"/>
        <v>Mediacom (Switzerland) - CHE - Credit Suisse</v>
      </c>
      <c r="AB1661" s="16" t="str">
        <f t="shared" si="362"/>
        <v>Xaxis Premium_XAXIS-XP-UAP-I</v>
      </c>
      <c r="AC1661" s="16" t="str">
        <f>VLOOKUP($U1661,Sheet3!$A$1:$D$500,3,FALSE)</f>
        <v>29.08.2016</v>
      </c>
      <c r="AD1661" s="16" t="str">
        <f>VLOOKUP($U1661,Sheet3!$A$1:$D$500,4,FALSE)</f>
        <v>09.10.2016</v>
      </c>
      <c r="AE1661" s="20" t="str">
        <f t="shared" si="363"/>
        <v>Xaxis Premium_XAXIS-XP-UAP-I_August 2016</v>
      </c>
      <c r="AF1661" s="20" t="s">
        <v>415</v>
      </c>
      <c r="AG1661" s="20" t="str">
        <f t="shared" si="364"/>
        <v>Xaxis Premium</v>
      </c>
      <c r="AH1661" s="20" t="s">
        <v>420</v>
      </c>
      <c r="AI1661" s="21">
        <f t="shared" si="356"/>
        <v>12.121212121212121</v>
      </c>
      <c r="AJ1661" s="21">
        <f t="shared" si="357"/>
        <v>0.4</v>
      </c>
      <c r="AK1661" s="22">
        <f t="shared" si="358"/>
        <v>33</v>
      </c>
      <c r="AL1661" s="20" t="s">
        <v>797</v>
      </c>
      <c r="AM1661" s="21">
        <f>$AJ1661*VLOOKUP($AL1661,Sheet2!$C$1:$D$82,2,FALSE)</f>
        <v>0.16327321147560828</v>
      </c>
    </row>
    <row r="1662" spans="1:39" x14ac:dyDescent="0.25">
      <c r="A1662" s="30">
        <v>42618</v>
      </c>
      <c r="B1662">
        <v>19535</v>
      </c>
      <c r="C1662">
        <v>0</v>
      </c>
      <c r="D1662">
        <v>9</v>
      </c>
      <c r="E1662" t="s">
        <v>64</v>
      </c>
      <c r="F1662">
        <v>6.04</v>
      </c>
      <c r="G1662" t="s">
        <v>22</v>
      </c>
      <c r="H1662" t="s">
        <v>23</v>
      </c>
      <c r="I1662">
        <v>2.9990000000000001</v>
      </c>
      <c r="J1662">
        <v>0</v>
      </c>
      <c r="K1662">
        <v>2.4</v>
      </c>
      <c r="L1662">
        <v>30</v>
      </c>
      <c r="M1662">
        <v>32.4</v>
      </c>
      <c r="N1662" t="s">
        <v>95</v>
      </c>
      <c r="O1662" t="s">
        <v>161</v>
      </c>
      <c r="P1662" t="s">
        <v>32</v>
      </c>
      <c r="Q1662" t="s">
        <v>52</v>
      </c>
      <c r="R1662" s="30">
        <v>42370</v>
      </c>
      <c r="S1662" s="30">
        <v>42655</v>
      </c>
      <c r="T1662" t="s">
        <v>25</v>
      </c>
      <c r="U1662" t="s">
        <v>723</v>
      </c>
      <c r="V1662" t="s">
        <v>712</v>
      </c>
      <c r="W1662" t="s">
        <v>195</v>
      </c>
      <c r="X1662" s="16" t="str">
        <f t="shared" si="359"/>
        <v xml:space="preserve">Mediacom (Switzerland) - CHE - Ikea - 2016_Catalogue_&amp;_Food_(Awareness_&amp;_Trigger) - </v>
      </c>
      <c r="Y1662" s="17" t="s">
        <v>410</v>
      </c>
      <c r="Z1662" s="16" t="str">
        <f t="shared" si="360"/>
        <v>Mediacom (Switzerland)</v>
      </c>
      <c r="AA1662" s="16" t="str">
        <f t="shared" si="361"/>
        <v>Mediacom (Switzerland) - CHE - Ikea</v>
      </c>
      <c r="AB1662" s="16" t="str">
        <f t="shared" si="362"/>
        <v>Xaxis Premium_XAXIS-XP-UAP-I</v>
      </c>
      <c r="AC1662" s="16" t="str">
        <f>VLOOKUP($U1662,Sheet3!$A$1:$D$500,3,FALSE)</f>
        <v>29.08.2016</v>
      </c>
      <c r="AD1662" s="16" t="str">
        <f>VLOOKUP($U1662,Sheet3!$A$1:$D$500,4,FALSE)</f>
        <v>18.09.2016</v>
      </c>
      <c r="AE1662" s="20" t="str">
        <f t="shared" si="363"/>
        <v>Xaxis Premium_XAXIS-XP-UAP-I_August 2016</v>
      </c>
      <c r="AF1662" s="20" t="s">
        <v>415</v>
      </c>
      <c r="AG1662" s="20" t="str">
        <f t="shared" si="364"/>
        <v>Xaxis Premium</v>
      </c>
      <c r="AH1662" s="20" t="s">
        <v>420</v>
      </c>
      <c r="AI1662" s="21">
        <f t="shared" si="356"/>
        <v>10.003334444814937</v>
      </c>
      <c r="AJ1662" s="21">
        <f t="shared" si="357"/>
        <v>30</v>
      </c>
      <c r="AK1662" s="22">
        <f t="shared" si="358"/>
        <v>2999</v>
      </c>
      <c r="AL1662" s="20" t="s">
        <v>797</v>
      </c>
      <c r="AM1662" s="21">
        <f>$AJ1662*VLOOKUP($AL1662,Sheet2!$C$1:$D$82,2,FALSE)</f>
        <v>12.245490860670621</v>
      </c>
    </row>
    <row r="1663" spans="1:39" x14ac:dyDescent="0.25">
      <c r="A1663" s="30">
        <v>42618</v>
      </c>
      <c r="B1663">
        <v>19503</v>
      </c>
      <c r="C1663">
        <v>0</v>
      </c>
      <c r="D1663">
        <v>1</v>
      </c>
      <c r="E1663" t="s">
        <v>65</v>
      </c>
      <c r="F1663">
        <v>1311.73</v>
      </c>
      <c r="G1663" t="s">
        <v>22</v>
      </c>
      <c r="H1663" t="s">
        <v>23</v>
      </c>
      <c r="I1663">
        <v>176.97200000000001</v>
      </c>
      <c r="J1663">
        <v>0</v>
      </c>
      <c r="K1663">
        <v>169.9</v>
      </c>
      <c r="L1663">
        <v>2123.65</v>
      </c>
      <c r="M1663">
        <v>2293.5500000000002</v>
      </c>
      <c r="N1663" t="s">
        <v>51</v>
      </c>
      <c r="O1663" t="s">
        <v>162</v>
      </c>
      <c r="P1663" t="s">
        <v>32</v>
      </c>
      <c r="Q1663" t="s">
        <v>52</v>
      </c>
      <c r="R1663" s="30">
        <v>42370</v>
      </c>
      <c r="S1663" s="30">
        <v>42655</v>
      </c>
      <c r="T1663" t="s">
        <v>25</v>
      </c>
      <c r="U1663" t="s">
        <v>217</v>
      </c>
      <c r="V1663" t="s">
        <v>712</v>
      </c>
      <c r="W1663" t="s">
        <v>175</v>
      </c>
      <c r="X1663" s="16" t="str">
        <f t="shared" si="359"/>
        <v xml:space="preserve">MEC (Switzerland) - CHE - Adobe - 2016_Stock_UK_Masterpiece - </v>
      </c>
      <c r="Y1663" s="17" t="s">
        <v>410</v>
      </c>
      <c r="Z1663" s="16" t="str">
        <f t="shared" si="360"/>
        <v>MEC (Switzerland)</v>
      </c>
      <c r="AA1663" s="16" t="str">
        <f t="shared" si="361"/>
        <v>MEC (Switzerland) - CHE - Adobe</v>
      </c>
      <c r="AB1663" s="16" t="str">
        <f t="shared" si="362"/>
        <v>Xaxis Premium_XAXIS-XP-WB-D</v>
      </c>
      <c r="AC1663" s="16" t="str">
        <f>VLOOKUP($U1663,Sheet3!$A$1:$D$500,3,FALSE)</f>
        <v>27.06.2016</v>
      </c>
      <c r="AD1663" s="16" t="str">
        <f>VLOOKUP($U1663,Sheet3!$A$1:$D$500,4,FALSE)</f>
        <v>06.11.2016</v>
      </c>
      <c r="AE1663" s="20" t="str">
        <f t="shared" si="363"/>
        <v>Xaxis Premium_XAXIS-XP-WB-D_August 2016</v>
      </c>
      <c r="AF1663" s="20" t="s">
        <v>415</v>
      </c>
      <c r="AG1663" s="20" t="str">
        <f t="shared" si="364"/>
        <v>Xaxis Premium</v>
      </c>
      <c r="AH1663" s="20" t="s">
        <v>420</v>
      </c>
      <c r="AI1663" s="21">
        <f t="shared" si="356"/>
        <v>11.999920891440455</v>
      </c>
      <c r="AJ1663" s="21">
        <f t="shared" si="357"/>
        <v>2123.65</v>
      </c>
      <c r="AK1663" s="22">
        <f t="shared" si="358"/>
        <v>176972</v>
      </c>
      <c r="AL1663" s="20" t="s">
        <v>801</v>
      </c>
      <c r="AM1663" s="21">
        <f>$AJ1663*VLOOKUP($AL1663,Sheet2!$C$1:$D$82,2,FALSE)</f>
        <v>1112.845314716312</v>
      </c>
    </row>
    <row r="1664" spans="1:39" x14ac:dyDescent="0.25">
      <c r="A1664" s="30">
        <v>42618</v>
      </c>
      <c r="B1664">
        <v>19508</v>
      </c>
      <c r="C1664">
        <v>0</v>
      </c>
      <c r="D1664">
        <v>1</v>
      </c>
      <c r="E1664" t="s">
        <v>65</v>
      </c>
      <c r="F1664">
        <v>214.83</v>
      </c>
      <c r="G1664" t="s">
        <v>22</v>
      </c>
      <c r="H1664" t="s">
        <v>23</v>
      </c>
      <c r="I1664">
        <v>28.984000000000002</v>
      </c>
      <c r="J1664">
        <v>0</v>
      </c>
      <c r="K1664">
        <v>55.65</v>
      </c>
      <c r="L1664">
        <v>695.6</v>
      </c>
      <c r="M1664">
        <v>751.25</v>
      </c>
      <c r="N1664" t="s">
        <v>713</v>
      </c>
      <c r="O1664" t="s">
        <v>162</v>
      </c>
      <c r="P1664" t="s">
        <v>32</v>
      </c>
      <c r="Q1664" t="s">
        <v>52</v>
      </c>
      <c r="R1664" s="30">
        <v>42370</v>
      </c>
      <c r="S1664" s="30">
        <v>42655</v>
      </c>
      <c r="T1664" t="s">
        <v>25</v>
      </c>
      <c r="U1664" t="s">
        <v>724</v>
      </c>
      <c r="V1664" t="s">
        <v>712</v>
      </c>
      <c r="W1664" t="s">
        <v>812</v>
      </c>
      <c r="X1664" s="16" t="str">
        <f t="shared" si="359"/>
        <v xml:space="preserve">MEC (Switzerland) - CHE - Recticel Switzerland - 2016_Superba_2016 - </v>
      </c>
      <c r="Y1664" s="17" t="s">
        <v>410</v>
      </c>
      <c r="Z1664" s="16" t="str">
        <f t="shared" si="360"/>
        <v>MEC (Switzerland)</v>
      </c>
      <c r="AA1664" s="16" t="str">
        <f t="shared" si="361"/>
        <v>MEC (Switzerland) - CHE - Recticel Switzerland</v>
      </c>
      <c r="AB1664" s="16" t="str">
        <f t="shared" si="362"/>
        <v>Xaxis Premium_XAXIS-XP-WB-D</v>
      </c>
      <c r="AC1664" s="16" t="str">
        <f>VLOOKUP($U1664,Sheet3!$A$1:$D$500,3,FALSE)</f>
        <v>29.08.2016</v>
      </c>
      <c r="AD1664" s="16" t="str">
        <f>VLOOKUP($U1664,Sheet3!$A$1:$D$500,4,FALSE)</f>
        <v>23.10.2016</v>
      </c>
      <c r="AE1664" s="20" t="str">
        <f t="shared" si="363"/>
        <v>Xaxis Premium_XAXIS-XP-WB-D_August 2016</v>
      </c>
      <c r="AF1664" s="20" t="s">
        <v>415</v>
      </c>
      <c r="AG1664" s="20" t="str">
        <f t="shared" si="364"/>
        <v>Xaxis Premium</v>
      </c>
      <c r="AH1664" s="20" t="s">
        <v>420</v>
      </c>
      <c r="AI1664" s="21">
        <f t="shared" si="356"/>
        <v>23.999447971294508</v>
      </c>
      <c r="AJ1664" s="21">
        <f t="shared" si="357"/>
        <v>695.6</v>
      </c>
      <c r="AK1664" s="22">
        <f t="shared" si="358"/>
        <v>28984</v>
      </c>
      <c r="AL1664" s="20" t="s">
        <v>801</v>
      </c>
      <c r="AM1664" s="21">
        <f>$AJ1664*VLOOKUP($AL1664,Sheet2!$C$1:$D$82,2,FALSE)</f>
        <v>364.51166666666671</v>
      </c>
    </row>
    <row r="1665" spans="1:39" x14ac:dyDescent="0.25">
      <c r="A1665" s="30">
        <v>42618</v>
      </c>
      <c r="B1665">
        <v>19510</v>
      </c>
      <c r="C1665">
        <v>0</v>
      </c>
      <c r="D1665">
        <v>1</v>
      </c>
      <c r="E1665" t="s">
        <v>65</v>
      </c>
      <c r="F1665">
        <v>707.09</v>
      </c>
      <c r="G1665" t="s">
        <v>22</v>
      </c>
      <c r="H1665" t="s">
        <v>23</v>
      </c>
      <c r="I1665">
        <v>95.397000000000006</v>
      </c>
      <c r="J1665">
        <v>0</v>
      </c>
      <c r="K1665">
        <v>213.7</v>
      </c>
      <c r="L1665">
        <v>2671.1</v>
      </c>
      <c r="M1665">
        <v>2884.8</v>
      </c>
      <c r="N1665" t="s">
        <v>67</v>
      </c>
      <c r="O1665" t="s">
        <v>160</v>
      </c>
      <c r="P1665" t="s">
        <v>32</v>
      </c>
      <c r="Q1665" t="s">
        <v>52</v>
      </c>
      <c r="R1665" s="30">
        <v>42370</v>
      </c>
      <c r="S1665" s="30">
        <v>42655</v>
      </c>
      <c r="T1665" t="s">
        <v>25</v>
      </c>
      <c r="U1665" t="s">
        <v>384</v>
      </c>
      <c r="V1665" t="s">
        <v>712</v>
      </c>
      <c r="W1665" t="s">
        <v>168</v>
      </c>
      <c r="X1665" s="16" t="str">
        <f t="shared" si="359"/>
        <v xml:space="preserve">Maxus (Switzerland) - CHE - Fiat Group - 2016_Fiat_124_Spider - </v>
      </c>
      <c r="Y1665" s="17" t="s">
        <v>410</v>
      </c>
      <c r="Z1665" s="16" t="str">
        <f t="shared" si="360"/>
        <v>Maxus (Switzerland)</v>
      </c>
      <c r="AA1665" s="16" t="str">
        <f t="shared" si="361"/>
        <v>Maxus (Switzerland) - CHE - Fiat Group</v>
      </c>
      <c r="AB1665" s="16" t="str">
        <f t="shared" si="362"/>
        <v>Xaxis Premium_XAXIS-XP-WB-D</v>
      </c>
      <c r="AC1665" s="16" t="str">
        <f>VLOOKUP($U1665,Sheet3!$A$1:$D$500,3,FALSE)</f>
        <v>04.07.2016</v>
      </c>
      <c r="AD1665" s="16" t="str">
        <f>VLOOKUP($U1665,Sheet3!$A$1:$D$500,4,FALSE)</f>
        <v>18.09.2016</v>
      </c>
      <c r="AE1665" s="20" t="str">
        <f t="shared" si="363"/>
        <v>Xaxis Premium_XAXIS-XP-WB-D_August 2016</v>
      </c>
      <c r="AF1665" s="20" t="s">
        <v>415</v>
      </c>
      <c r="AG1665" s="20" t="str">
        <f t="shared" si="364"/>
        <v>Xaxis Premium</v>
      </c>
      <c r="AH1665" s="20" t="s">
        <v>420</v>
      </c>
      <c r="AI1665" s="21">
        <f t="shared" si="356"/>
        <v>27.999832279841083</v>
      </c>
      <c r="AJ1665" s="21">
        <f t="shared" si="357"/>
        <v>2671.1</v>
      </c>
      <c r="AK1665" s="22">
        <f t="shared" si="358"/>
        <v>95397</v>
      </c>
      <c r="AL1665" s="20" t="s">
        <v>801</v>
      </c>
      <c r="AM1665" s="21">
        <f>$AJ1665*VLOOKUP($AL1665,Sheet2!$C$1:$D$82,2,FALSE)</f>
        <v>1399.7227039007091</v>
      </c>
    </row>
    <row r="1666" spans="1:39" x14ac:dyDescent="0.25">
      <c r="A1666" s="30">
        <v>42618</v>
      </c>
      <c r="B1666">
        <v>19510</v>
      </c>
      <c r="C1666">
        <v>0</v>
      </c>
      <c r="D1666">
        <v>4</v>
      </c>
      <c r="E1666" t="s">
        <v>65</v>
      </c>
      <c r="F1666">
        <v>709.01</v>
      </c>
      <c r="G1666" t="s">
        <v>22</v>
      </c>
      <c r="H1666" t="s">
        <v>23</v>
      </c>
      <c r="I1666">
        <v>95.656000000000006</v>
      </c>
      <c r="J1666">
        <v>0</v>
      </c>
      <c r="K1666">
        <v>214.25</v>
      </c>
      <c r="L1666">
        <v>2678.4</v>
      </c>
      <c r="M1666">
        <v>2892.65</v>
      </c>
      <c r="N1666" t="s">
        <v>67</v>
      </c>
      <c r="O1666" t="s">
        <v>160</v>
      </c>
      <c r="P1666" t="s">
        <v>32</v>
      </c>
      <c r="Q1666" t="s">
        <v>52</v>
      </c>
      <c r="R1666" s="30">
        <v>42370</v>
      </c>
      <c r="S1666" s="30">
        <v>42655</v>
      </c>
      <c r="T1666" t="s">
        <v>25</v>
      </c>
      <c r="U1666" t="s">
        <v>384</v>
      </c>
      <c r="V1666" t="s">
        <v>712</v>
      </c>
      <c r="W1666" t="s">
        <v>168</v>
      </c>
      <c r="X1666" s="16" t="str">
        <f t="shared" si="359"/>
        <v xml:space="preserve">Maxus (Switzerland) - CHE - Fiat Group - 2016_Fiat_124_Spider - </v>
      </c>
      <c r="Y1666" s="17" t="s">
        <v>410</v>
      </c>
      <c r="Z1666" s="16" t="str">
        <f t="shared" si="360"/>
        <v>Maxus (Switzerland)</v>
      </c>
      <c r="AA1666" s="16" t="str">
        <f t="shared" si="361"/>
        <v>Maxus (Switzerland) - CHE - Fiat Group</v>
      </c>
      <c r="AB1666" s="16" t="str">
        <f t="shared" si="362"/>
        <v>Xaxis Premium_XAXIS-XP-WB-D</v>
      </c>
      <c r="AC1666" s="16" t="str">
        <f>VLOOKUP($U1666,Sheet3!$A$1:$D$500,3,FALSE)</f>
        <v>04.07.2016</v>
      </c>
      <c r="AD1666" s="16" t="str">
        <f>VLOOKUP($U1666,Sheet3!$A$1:$D$500,4,FALSE)</f>
        <v>18.09.2016</v>
      </c>
      <c r="AE1666" s="20" t="str">
        <f t="shared" si="363"/>
        <v>Xaxis Premium_XAXIS-XP-WB-D_August 2016</v>
      </c>
      <c r="AF1666" s="20" t="s">
        <v>415</v>
      </c>
      <c r="AG1666" s="20" t="str">
        <f t="shared" si="364"/>
        <v>Xaxis Premium</v>
      </c>
      <c r="AH1666" s="20" t="s">
        <v>420</v>
      </c>
      <c r="AI1666" s="21">
        <f t="shared" si="356"/>
        <v>28.000334532073261</v>
      </c>
      <c r="AJ1666" s="21">
        <f t="shared" si="357"/>
        <v>2678.4</v>
      </c>
      <c r="AK1666" s="22">
        <f t="shared" si="358"/>
        <v>95656</v>
      </c>
      <c r="AL1666" s="20" t="s">
        <v>801</v>
      </c>
      <c r="AM1666" s="21">
        <f>$AJ1666*VLOOKUP($AL1666,Sheet2!$C$1:$D$82,2,FALSE)</f>
        <v>1403.548085106383</v>
      </c>
    </row>
    <row r="1667" spans="1:39" x14ac:dyDescent="0.25">
      <c r="A1667" s="30">
        <v>42618</v>
      </c>
      <c r="B1667">
        <v>19512</v>
      </c>
      <c r="C1667">
        <v>0</v>
      </c>
      <c r="D1667">
        <v>1</v>
      </c>
      <c r="E1667" t="s">
        <v>65</v>
      </c>
      <c r="F1667">
        <v>1859.34</v>
      </c>
      <c r="G1667" t="s">
        <v>22</v>
      </c>
      <c r="H1667" t="s">
        <v>23</v>
      </c>
      <c r="I1667">
        <v>250.852</v>
      </c>
      <c r="J1667">
        <v>0</v>
      </c>
      <c r="K1667">
        <v>401.35</v>
      </c>
      <c r="L1667">
        <v>5017.05</v>
      </c>
      <c r="M1667">
        <v>5418.4</v>
      </c>
      <c r="N1667" t="s">
        <v>55</v>
      </c>
      <c r="O1667" t="s">
        <v>163</v>
      </c>
      <c r="P1667" t="s">
        <v>32</v>
      </c>
      <c r="Q1667" t="s">
        <v>52</v>
      </c>
      <c r="R1667" s="30">
        <v>42370</v>
      </c>
      <c r="S1667" s="30">
        <v>42655</v>
      </c>
      <c r="T1667" t="s">
        <v>25</v>
      </c>
      <c r="U1667" t="s">
        <v>302</v>
      </c>
      <c r="V1667" t="s">
        <v>712</v>
      </c>
      <c r="W1667" t="s">
        <v>206</v>
      </c>
      <c r="X1667" s="16" t="str">
        <f t="shared" si="359"/>
        <v xml:space="preserve">Mindshare (Switzerland) - CHE - FORD MOTOR COMPANY - 2016_Fiesta_Q3_Festival - </v>
      </c>
      <c r="Y1667" s="17" t="s">
        <v>410</v>
      </c>
      <c r="Z1667" s="16" t="str">
        <f t="shared" si="360"/>
        <v>Mindshare (Switzerland)</v>
      </c>
      <c r="AA1667" s="16" t="str">
        <f t="shared" si="361"/>
        <v>Mindshare (Switzerland) - CHE - FORD MOTOR COMPANY</v>
      </c>
      <c r="AB1667" s="16" t="str">
        <f t="shared" si="362"/>
        <v>Xaxis Premium_XAXIS-XP-WB-D</v>
      </c>
      <c r="AC1667" s="16" t="str">
        <f>VLOOKUP($U1667,Sheet3!$A$1:$D$500,3,FALSE)</f>
        <v>11.07.2016</v>
      </c>
      <c r="AD1667" s="16" t="str">
        <f>VLOOKUP($U1667,Sheet3!$A$1:$D$500,4,FALSE)</f>
        <v>14.08.2016</v>
      </c>
      <c r="AE1667" s="20" t="str">
        <f t="shared" si="363"/>
        <v>Xaxis Premium_XAXIS-XP-WB-D_August 2016</v>
      </c>
      <c r="AF1667" s="20" t="s">
        <v>415</v>
      </c>
      <c r="AG1667" s="20" t="str">
        <f t="shared" si="364"/>
        <v>Xaxis Premium</v>
      </c>
      <c r="AH1667" s="20" t="s">
        <v>420</v>
      </c>
      <c r="AI1667" s="21">
        <f t="shared" si="356"/>
        <v>20.000039864143002</v>
      </c>
      <c r="AJ1667" s="21">
        <f t="shared" si="357"/>
        <v>5017.05</v>
      </c>
      <c r="AK1667" s="22">
        <f t="shared" si="358"/>
        <v>250852</v>
      </c>
      <c r="AL1667" s="20" t="s">
        <v>801</v>
      </c>
      <c r="AM1667" s="21">
        <f>$AJ1667*VLOOKUP($AL1667,Sheet2!$C$1:$D$82,2,FALSE)</f>
        <v>2629.058736702128</v>
      </c>
    </row>
    <row r="1668" spans="1:39" x14ac:dyDescent="0.25">
      <c r="A1668" s="30">
        <v>42618</v>
      </c>
      <c r="B1668">
        <v>19513</v>
      </c>
      <c r="C1668">
        <v>0</v>
      </c>
      <c r="D1668">
        <v>4</v>
      </c>
      <c r="E1668" t="s">
        <v>65</v>
      </c>
      <c r="F1668">
        <v>1245.23</v>
      </c>
      <c r="G1668" t="s">
        <v>22</v>
      </c>
      <c r="H1668" t="s">
        <v>23</v>
      </c>
      <c r="I1668">
        <v>168</v>
      </c>
      <c r="J1668">
        <v>0</v>
      </c>
      <c r="K1668">
        <v>268.8</v>
      </c>
      <c r="L1668">
        <v>3360</v>
      </c>
      <c r="M1668">
        <v>3628.8</v>
      </c>
      <c r="N1668" t="s">
        <v>55</v>
      </c>
      <c r="O1668" t="s">
        <v>163</v>
      </c>
      <c r="P1668" t="s">
        <v>32</v>
      </c>
      <c r="Q1668" t="s">
        <v>52</v>
      </c>
      <c r="R1668" s="30">
        <v>42370</v>
      </c>
      <c r="S1668" s="30">
        <v>42655</v>
      </c>
      <c r="T1668" t="s">
        <v>25</v>
      </c>
      <c r="U1668" t="s">
        <v>269</v>
      </c>
      <c r="V1668" t="s">
        <v>712</v>
      </c>
      <c r="W1668" t="s">
        <v>206</v>
      </c>
      <c r="X1668" s="16" t="str">
        <f t="shared" si="359"/>
        <v xml:space="preserve">Mindshare (Switzerland) - CHE - FORD MOTOR COMPANY - 2016_Edge_Pre-Launch - </v>
      </c>
      <c r="Y1668" s="17" t="s">
        <v>410</v>
      </c>
      <c r="Z1668" s="16" t="str">
        <f t="shared" si="360"/>
        <v>Mindshare (Switzerland)</v>
      </c>
      <c r="AA1668" s="16" t="str">
        <f t="shared" si="361"/>
        <v>Mindshare (Switzerland) - CHE - FORD MOTOR COMPANY</v>
      </c>
      <c r="AB1668" s="16" t="str">
        <f t="shared" si="362"/>
        <v>Xaxis Premium_XAXIS-XP-WB-D</v>
      </c>
      <c r="AC1668" s="16" t="str">
        <f>VLOOKUP($U1668,Sheet3!$A$1:$D$500,3,FALSE)</f>
        <v>17.06.2016</v>
      </c>
      <c r="AD1668" s="16" t="str">
        <f>VLOOKUP($U1668,Sheet3!$A$1:$D$500,4,FALSE)</f>
        <v>28.08.2016</v>
      </c>
      <c r="AE1668" s="20" t="str">
        <f t="shared" si="363"/>
        <v>Xaxis Premium_XAXIS-XP-WB-D_August 2016</v>
      </c>
      <c r="AF1668" s="20" t="s">
        <v>415</v>
      </c>
      <c r="AG1668" s="20" t="str">
        <f t="shared" si="364"/>
        <v>Xaxis Premium</v>
      </c>
      <c r="AH1668" s="20" t="s">
        <v>420</v>
      </c>
      <c r="AI1668" s="21">
        <f t="shared" si="356"/>
        <v>20</v>
      </c>
      <c r="AJ1668" s="21">
        <f t="shared" si="357"/>
        <v>3360</v>
      </c>
      <c r="AK1668" s="22">
        <f t="shared" si="358"/>
        <v>168000</v>
      </c>
      <c r="AL1668" s="20" t="s">
        <v>801</v>
      </c>
      <c r="AM1668" s="21">
        <f>$AJ1668*VLOOKUP($AL1668,Sheet2!$C$1:$D$82,2,FALSE)</f>
        <v>1760.7234042553191</v>
      </c>
    </row>
    <row r="1669" spans="1:39" x14ac:dyDescent="0.25">
      <c r="A1669" s="30">
        <v>42618</v>
      </c>
      <c r="B1669">
        <v>19522</v>
      </c>
      <c r="C1669">
        <v>0</v>
      </c>
      <c r="D1669">
        <v>1</v>
      </c>
      <c r="E1669" t="s">
        <v>65</v>
      </c>
      <c r="F1669">
        <v>21.92</v>
      </c>
      <c r="G1669" t="s">
        <v>22</v>
      </c>
      <c r="H1669" t="s">
        <v>23</v>
      </c>
      <c r="I1669">
        <v>2.9569999999999999</v>
      </c>
      <c r="J1669">
        <v>0</v>
      </c>
      <c r="K1669">
        <v>6.6</v>
      </c>
      <c r="L1669">
        <v>82.8</v>
      </c>
      <c r="M1669">
        <v>89.4</v>
      </c>
      <c r="N1669" t="s">
        <v>58</v>
      </c>
      <c r="O1669" t="s">
        <v>161</v>
      </c>
      <c r="P1669" t="s">
        <v>32</v>
      </c>
      <c r="Q1669" t="s">
        <v>52</v>
      </c>
      <c r="R1669" s="30">
        <v>42370</v>
      </c>
      <c r="S1669" s="30">
        <v>42655</v>
      </c>
      <c r="T1669" t="s">
        <v>25</v>
      </c>
      <c r="U1669" t="s">
        <v>235</v>
      </c>
      <c r="V1669" t="s">
        <v>712</v>
      </c>
      <c r="W1669" t="s">
        <v>187</v>
      </c>
      <c r="X1669" s="16" t="str">
        <f t="shared" si="359"/>
        <v xml:space="preserve">Mediacom (Switzerland) - CHE - Bayer AG - 2016_Elevit_Look_alike_Audiences - </v>
      </c>
      <c r="Y1669" s="17" t="s">
        <v>410</v>
      </c>
      <c r="Z1669" s="16" t="str">
        <f t="shared" si="360"/>
        <v>Mediacom (Switzerland)</v>
      </c>
      <c r="AA1669" s="16" t="str">
        <f t="shared" si="361"/>
        <v>Mediacom (Switzerland) - CHE - Bayer AG</v>
      </c>
      <c r="AB1669" s="16" t="str">
        <f t="shared" si="362"/>
        <v>Xaxis Premium_XAXIS-XP-WB-D</v>
      </c>
      <c r="AC1669" s="16" t="str">
        <f>VLOOKUP($U1669,Sheet3!$A$1:$D$500,3,FALSE)</f>
        <v>25.04.2016</v>
      </c>
      <c r="AD1669" s="16" t="str">
        <f>VLOOKUP($U1669,Sheet3!$A$1:$D$500,4,FALSE)</f>
        <v>31.12.2016</v>
      </c>
      <c r="AE1669" s="20" t="str">
        <f t="shared" si="363"/>
        <v>Xaxis Premium_XAXIS-XP-WB-D_August 2016</v>
      </c>
      <c r="AF1669" s="20" t="s">
        <v>415</v>
      </c>
      <c r="AG1669" s="20" t="str">
        <f t="shared" si="364"/>
        <v>Xaxis Premium</v>
      </c>
      <c r="AH1669" s="20" t="s">
        <v>420</v>
      </c>
      <c r="AI1669" s="21">
        <f t="shared" si="356"/>
        <v>28.001352722353737</v>
      </c>
      <c r="AJ1669" s="21">
        <f t="shared" si="357"/>
        <v>82.8</v>
      </c>
      <c r="AK1669" s="22">
        <f t="shared" si="358"/>
        <v>2957</v>
      </c>
      <c r="AL1669" s="20" t="s">
        <v>801</v>
      </c>
      <c r="AM1669" s="21">
        <f>$AJ1669*VLOOKUP($AL1669,Sheet2!$C$1:$D$82,2,FALSE)</f>
        <v>43.389255319148937</v>
      </c>
    </row>
    <row r="1670" spans="1:39" x14ac:dyDescent="0.25">
      <c r="A1670" s="30">
        <v>42618</v>
      </c>
      <c r="B1670">
        <v>19526</v>
      </c>
      <c r="C1670">
        <v>0</v>
      </c>
      <c r="D1670">
        <v>1</v>
      </c>
      <c r="E1670" t="s">
        <v>65</v>
      </c>
      <c r="F1670">
        <v>768.29</v>
      </c>
      <c r="G1670" t="s">
        <v>22</v>
      </c>
      <c r="H1670" t="s">
        <v>23</v>
      </c>
      <c r="I1670">
        <v>103.654</v>
      </c>
      <c r="J1670">
        <v>0</v>
      </c>
      <c r="K1670">
        <v>199</v>
      </c>
      <c r="L1670">
        <v>2487.6999999999998</v>
      </c>
      <c r="M1670">
        <v>2686.7</v>
      </c>
      <c r="N1670" t="s">
        <v>150</v>
      </c>
      <c r="O1670" t="s">
        <v>161</v>
      </c>
      <c r="P1670" t="s">
        <v>32</v>
      </c>
      <c r="Q1670" t="s">
        <v>52</v>
      </c>
      <c r="R1670" s="30">
        <v>42370</v>
      </c>
      <c r="S1670" s="30">
        <v>42655</v>
      </c>
      <c r="T1670" t="s">
        <v>25</v>
      </c>
      <c r="U1670" t="s">
        <v>256</v>
      </c>
      <c r="V1670" t="s">
        <v>712</v>
      </c>
      <c r="W1670" t="s">
        <v>192</v>
      </c>
      <c r="X1670" s="16" t="str">
        <f t="shared" si="359"/>
        <v xml:space="preserve">Mediacom (Switzerland) - CHE - DORMA + KABA INT - 2016_Digital_Merger_16 - </v>
      </c>
      <c r="Y1670" s="17" t="s">
        <v>410</v>
      </c>
      <c r="Z1670" s="16" t="str">
        <f t="shared" si="360"/>
        <v>Mediacom (Switzerland)</v>
      </c>
      <c r="AA1670" s="16" t="str">
        <f t="shared" si="361"/>
        <v>Mediacom (Switzerland) - CHE - DORMA + KABA INT</v>
      </c>
      <c r="AB1670" s="16" t="str">
        <f t="shared" si="362"/>
        <v>Xaxis Premium_XAXIS-XP-WB-D</v>
      </c>
      <c r="AC1670" s="16" t="str">
        <f>VLOOKUP($U1670,Sheet3!$A$1:$D$500,3,FALSE)</f>
        <v>01.07.2016</v>
      </c>
      <c r="AD1670" s="16" t="str">
        <f>VLOOKUP($U1670,Sheet3!$A$1:$D$500,4,FALSE)</f>
        <v>30.09.2016</v>
      </c>
      <c r="AE1670" s="20" t="str">
        <f t="shared" si="363"/>
        <v>Xaxis Premium_XAXIS-XP-WB-D_August 2016</v>
      </c>
      <c r="AF1670" s="20" t="s">
        <v>415</v>
      </c>
      <c r="AG1670" s="20" t="str">
        <f t="shared" si="364"/>
        <v>Xaxis Premium</v>
      </c>
      <c r="AH1670" s="20" t="s">
        <v>420</v>
      </c>
      <c r="AI1670" s="21">
        <f t="shared" si="356"/>
        <v>24.00003858992417</v>
      </c>
      <c r="AJ1670" s="21">
        <f t="shared" si="357"/>
        <v>2487.6999999999998</v>
      </c>
      <c r="AK1670" s="22">
        <f t="shared" si="358"/>
        <v>103654</v>
      </c>
      <c r="AL1670" s="20" t="s">
        <v>801</v>
      </c>
      <c r="AM1670" s="21">
        <f>$AJ1670*VLOOKUP($AL1670,Sheet2!$C$1:$D$82,2,FALSE)</f>
        <v>1303.6165514184397</v>
      </c>
    </row>
    <row r="1671" spans="1:39" x14ac:dyDescent="0.25">
      <c r="A1671" s="30">
        <v>42618</v>
      </c>
      <c r="B1671">
        <v>19536</v>
      </c>
      <c r="C1671">
        <v>0</v>
      </c>
      <c r="D1671">
        <v>1</v>
      </c>
      <c r="E1671" t="s">
        <v>65</v>
      </c>
      <c r="F1671">
        <v>147.41999999999999</v>
      </c>
      <c r="G1671" t="s">
        <v>22</v>
      </c>
      <c r="H1671" t="s">
        <v>23</v>
      </c>
      <c r="I1671">
        <v>19.888999999999999</v>
      </c>
      <c r="J1671">
        <v>0</v>
      </c>
      <c r="K1671">
        <v>38.200000000000003</v>
      </c>
      <c r="L1671">
        <v>477.35</v>
      </c>
      <c r="M1671">
        <v>515.54999999999995</v>
      </c>
      <c r="N1671" t="s">
        <v>95</v>
      </c>
      <c r="O1671" t="s">
        <v>161</v>
      </c>
      <c r="P1671" t="s">
        <v>32</v>
      </c>
      <c r="Q1671" t="s">
        <v>52</v>
      </c>
      <c r="R1671" s="30">
        <v>42370</v>
      </c>
      <c r="S1671" s="30">
        <v>42655</v>
      </c>
      <c r="T1671" t="s">
        <v>25</v>
      </c>
      <c r="U1671" t="s">
        <v>725</v>
      </c>
      <c r="V1671" t="s">
        <v>712</v>
      </c>
      <c r="W1671" t="s">
        <v>195</v>
      </c>
      <c r="X1671" s="16" t="str">
        <f t="shared" si="359"/>
        <v xml:space="preserve">Mediacom (Switzerland) - CHE - Ikea - 2016_Catalogue_&amp;_Food_(Inspiration_/_Activation) - </v>
      </c>
      <c r="Y1671" s="17" t="s">
        <v>410</v>
      </c>
      <c r="Z1671" s="16" t="str">
        <f t="shared" si="360"/>
        <v>Mediacom (Switzerland)</v>
      </c>
      <c r="AA1671" s="16" t="str">
        <f t="shared" si="361"/>
        <v>Mediacom (Switzerland) - CHE - Ikea</v>
      </c>
      <c r="AB1671" s="16" t="str">
        <f t="shared" si="362"/>
        <v>Xaxis Premium_XAXIS-XP-WB-D</v>
      </c>
      <c r="AC1671" s="16" t="str">
        <f>VLOOKUP($U1671,Sheet3!$A$1:$D$500,3,FALSE)</f>
        <v>29.08.2016</v>
      </c>
      <c r="AD1671" s="16" t="str">
        <f>VLOOKUP($U1671,Sheet3!$A$1:$D$500,4,FALSE)</f>
        <v>02.10.2016</v>
      </c>
      <c r="AE1671" s="20" t="str">
        <f t="shared" si="363"/>
        <v>Xaxis Premium_XAXIS-XP-WB-D_August 2016</v>
      </c>
      <c r="AF1671" s="20" t="s">
        <v>415</v>
      </c>
      <c r="AG1671" s="20" t="str">
        <f t="shared" si="364"/>
        <v>Xaxis Premium</v>
      </c>
      <c r="AH1671" s="20" t="s">
        <v>420</v>
      </c>
      <c r="AI1671" s="21">
        <f t="shared" si="356"/>
        <v>24.000703906682084</v>
      </c>
      <c r="AJ1671" s="21">
        <f t="shared" si="357"/>
        <v>477.35</v>
      </c>
      <c r="AK1671" s="22">
        <f t="shared" si="358"/>
        <v>19889</v>
      </c>
      <c r="AL1671" s="20" t="s">
        <v>801</v>
      </c>
      <c r="AM1671" s="21">
        <f>$AJ1671*VLOOKUP($AL1671,Sheet2!$C$1:$D$82,2,FALSE)</f>
        <v>250.14324911347521</v>
      </c>
    </row>
    <row r="1672" spans="1:39" x14ac:dyDescent="0.25">
      <c r="A1672" s="30">
        <v>42618</v>
      </c>
      <c r="B1672">
        <v>19536</v>
      </c>
      <c r="C1672">
        <v>0</v>
      </c>
      <c r="D1672">
        <v>4</v>
      </c>
      <c r="E1672" t="s">
        <v>65</v>
      </c>
      <c r="F1672">
        <v>45.33</v>
      </c>
      <c r="G1672" t="s">
        <v>22</v>
      </c>
      <c r="H1672" t="s">
        <v>23</v>
      </c>
      <c r="I1672">
        <v>6.1159999999999997</v>
      </c>
      <c r="J1672">
        <v>0</v>
      </c>
      <c r="K1672">
        <v>13.7</v>
      </c>
      <c r="L1672">
        <v>171.25</v>
      </c>
      <c r="M1672">
        <v>184.95</v>
      </c>
      <c r="N1672" t="s">
        <v>95</v>
      </c>
      <c r="O1672" t="s">
        <v>161</v>
      </c>
      <c r="P1672" t="s">
        <v>32</v>
      </c>
      <c r="Q1672" t="s">
        <v>52</v>
      </c>
      <c r="R1672" s="30">
        <v>42370</v>
      </c>
      <c r="S1672" s="30">
        <v>42655</v>
      </c>
      <c r="T1672" t="s">
        <v>25</v>
      </c>
      <c r="U1672" t="s">
        <v>725</v>
      </c>
      <c r="V1672" t="s">
        <v>712</v>
      </c>
      <c r="W1672" t="s">
        <v>195</v>
      </c>
      <c r="X1672" s="16" t="str">
        <f t="shared" si="359"/>
        <v xml:space="preserve">Mediacom (Switzerland) - CHE - Ikea - 2016_Catalogue_&amp;_Food_(Inspiration_/_Activation) - </v>
      </c>
      <c r="Y1672" s="17" t="s">
        <v>410</v>
      </c>
      <c r="Z1672" s="16" t="str">
        <f t="shared" si="360"/>
        <v>Mediacom (Switzerland)</v>
      </c>
      <c r="AA1672" s="16" t="str">
        <f t="shared" si="361"/>
        <v>Mediacom (Switzerland) - CHE - Ikea</v>
      </c>
      <c r="AB1672" s="16" t="str">
        <f t="shared" si="362"/>
        <v>Xaxis Premium_XAXIS-XP-WB-D</v>
      </c>
      <c r="AC1672" s="16" t="str">
        <f>VLOOKUP($U1672,Sheet3!$A$1:$D$500,3,FALSE)</f>
        <v>29.08.2016</v>
      </c>
      <c r="AD1672" s="16" t="str">
        <f>VLOOKUP($U1672,Sheet3!$A$1:$D$500,4,FALSE)</f>
        <v>02.10.2016</v>
      </c>
      <c r="AE1672" s="20" t="str">
        <f t="shared" si="363"/>
        <v>Xaxis Premium_XAXIS-XP-WB-D_August 2016</v>
      </c>
      <c r="AF1672" s="20" t="s">
        <v>415</v>
      </c>
      <c r="AG1672" s="20" t="str">
        <f t="shared" si="364"/>
        <v>Xaxis Premium</v>
      </c>
      <c r="AH1672" s="20" t="s">
        <v>420</v>
      </c>
      <c r="AI1672" s="21">
        <f t="shared" si="356"/>
        <v>28.00032701111838</v>
      </c>
      <c r="AJ1672" s="21">
        <f t="shared" si="357"/>
        <v>171.25</v>
      </c>
      <c r="AK1672" s="22">
        <f t="shared" si="358"/>
        <v>6116</v>
      </c>
      <c r="AL1672" s="20" t="s">
        <v>801</v>
      </c>
      <c r="AM1672" s="21">
        <f>$AJ1672*VLOOKUP($AL1672,Sheet2!$C$1:$D$82,2,FALSE)</f>
        <v>89.739250886524829</v>
      </c>
    </row>
    <row r="1673" spans="1:39" x14ac:dyDescent="0.25">
      <c r="A1673" s="30">
        <v>42618</v>
      </c>
      <c r="B1673">
        <v>19538</v>
      </c>
      <c r="C1673">
        <v>0</v>
      </c>
      <c r="D1673">
        <v>1</v>
      </c>
      <c r="E1673" t="s">
        <v>65</v>
      </c>
      <c r="F1673">
        <v>29.59</v>
      </c>
      <c r="G1673" t="s">
        <v>22</v>
      </c>
      <c r="H1673" t="s">
        <v>23</v>
      </c>
      <c r="I1673">
        <v>3.992</v>
      </c>
      <c r="J1673">
        <v>0</v>
      </c>
      <c r="K1673">
        <v>8.9499999999999993</v>
      </c>
      <c r="L1673">
        <v>111.8</v>
      </c>
      <c r="M1673">
        <v>120.75</v>
      </c>
      <c r="N1673" t="s">
        <v>68</v>
      </c>
      <c r="O1673" t="s">
        <v>161</v>
      </c>
      <c r="P1673" t="s">
        <v>32</v>
      </c>
      <c r="Q1673" t="s">
        <v>52</v>
      </c>
      <c r="R1673" s="30">
        <v>42370</v>
      </c>
      <c r="S1673" s="30">
        <v>42655</v>
      </c>
      <c r="T1673" t="s">
        <v>25</v>
      </c>
      <c r="U1673" t="s">
        <v>134</v>
      </c>
      <c r="V1673" t="s">
        <v>712</v>
      </c>
      <c r="W1673" t="s">
        <v>199</v>
      </c>
      <c r="X1673" s="16" t="str">
        <f t="shared" si="359"/>
        <v xml:space="preserve">Mediacom (Switzerland) - CHE - Skoda - 2016_Velowelt - </v>
      </c>
      <c r="Y1673" s="17" t="s">
        <v>410</v>
      </c>
      <c r="Z1673" s="16" t="str">
        <f t="shared" si="360"/>
        <v>Mediacom (Switzerland)</v>
      </c>
      <c r="AA1673" s="16" t="str">
        <f t="shared" si="361"/>
        <v>Mediacom (Switzerland) - CHE - Skoda</v>
      </c>
      <c r="AB1673" s="16" t="str">
        <f t="shared" si="362"/>
        <v>Xaxis Premium_XAXIS-XP-WB-D</v>
      </c>
      <c r="AC1673" s="16" t="str">
        <f>VLOOKUP($U1673,Sheet3!$A$1:$D$500,3,FALSE)</f>
        <v>18.04.2016</v>
      </c>
      <c r="AD1673" s="16" t="str">
        <f>VLOOKUP($U1673,Sheet3!$A$1:$D$500,4,FALSE)</f>
        <v>30.09.2016</v>
      </c>
      <c r="AE1673" s="20" t="str">
        <f t="shared" si="363"/>
        <v>Xaxis Premium_XAXIS-XP-WB-D_August 2016</v>
      </c>
      <c r="AF1673" s="20" t="s">
        <v>415</v>
      </c>
      <c r="AG1673" s="20" t="str">
        <f t="shared" si="364"/>
        <v>Xaxis Premium</v>
      </c>
      <c r="AH1673" s="20" t="s">
        <v>420</v>
      </c>
      <c r="AI1673" s="21">
        <f t="shared" si="356"/>
        <v>28.006012024048097</v>
      </c>
      <c r="AJ1673" s="21">
        <f t="shared" si="357"/>
        <v>111.8</v>
      </c>
      <c r="AK1673" s="22">
        <f t="shared" si="358"/>
        <v>3992</v>
      </c>
      <c r="AL1673" s="20" t="s">
        <v>801</v>
      </c>
      <c r="AM1673" s="21">
        <f>$AJ1673*VLOOKUP($AL1673,Sheet2!$C$1:$D$82,2,FALSE)</f>
        <v>58.585975177304967</v>
      </c>
    </row>
    <row r="1674" spans="1:39" x14ac:dyDescent="0.25">
      <c r="A1674" s="30">
        <v>42618</v>
      </c>
      <c r="B1674">
        <v>19538</v>
      </c>
      <c r="C1674">
        <v>0</v>
      </c>
      <c r="D1674">
        <v>2</v>
      </c>
      <c r="E1674" t="s">
        <v>65</v>
      </c>
      <c r="F1674">
        <v>35.24</v>
      </c>
      <c r="G1674" t="s">
        <v>22</v>
      </c>
      <c r="H1674" t="s">
        <v>23</v>
      </c>
      <c r="I1674">
        <v>4.7539999999999996</v>
      </c>
      <c r="J1674">
        <v>0</v>
      </c>
      <c r="K1674">
        <v>10.65</v>
      </c>
      <c r="L1674">
        <v>133.1</v>
      </c>
      <c r="M1674">
        <v>143.75</v>
      </c>
      <c r="N1674" t="s">
        <v>68</v>
      </c>
      <c r="O1674" t="s">
        <v>161</v>
      </c>
      <c r="P1674" t="s">
        <v>32</v>
      </c>
      <c r="Q1674" t="s">
        <v>52</v>
      </c>
      <c r="R1674" s="30">
        <v>42370</v>
      </c>
      <c r="S1674" s="30">
        <v>42655</v>
      </c>
      <c r="T1674" t="s">
        <v>25</v>
      </c>
      <c r="U1674" t="s">
        <v>134</v>
      </c>
      <c r="V1674" t="s">
        <v>712</v>
      </c>
      <c r="W1674" t="s">
        <v>199</v>
      </c>
      <c r="X1674" s="16" t="str">
        <f t="shared" si="359"/>
        <v xml:space="preserve">Mediacom (Switzerland) - CHE - Skoda - 2016_Velowelt - </v>
      </c>
      <c r="Y1674" s="17" t="s">
        <v>410</v>
      </c>
      <c r="Z1674" s="16" t="str">
        <f t="shared" si="360"/>
        <v>Mediacom (Switzerland)</v>
      </c>
      <c r="AA1674" s="16" t="str">
        <f t="shared" si="361"/>
        <v>Mediacom (Switzerland) - CHE - Skoda</v>
      </c>
      <c r="AB1674" s="16" t="str">
        <f t="shared" si="362"/>
        <v>Xaxis Premium_XAXIS-XP-WB-D</v>
      </c>
      <c r="AC1674" s="16" t="str">
        <f>VLOOKUP($U1674,Sheet3!$A$1:$D$500,3,FALSE)</f>
        <v>18.04.2016</v>
      </c>
      <c r="AD1674" s="16" t="str">
        <f>VLOOKUP($U1674,Sheet3!$A$1:$D$500,4,FALSE)</f>
        <v>30.09.2016</v>
      </c>
      <c r="AE1674" s="20" t="str">
        <f t="shared" si="363"/>
        <v>Xaxis Premium_XAXIS-XP-WB-D_August 2016</v>
      </c>
      <c r="AF1674" s="20" t="s">
        <v>415</v>
      </c>
      <c r="AG1674" s="20" t="str">
        <f t="shared" si="364"/>
        <v>Xaxis Premium</v>
      </c>
      <c r="AH1674" s="20" t="s">
        <v>420</v>
      </c>
      <c r="AI1674" s="21">
        <f t="shared" si="356"/>
        <v>27.997475809844342</v>
      </c>
      <c r="AJ1674" s="21">
        <f t="shared" si="357"/>
        <v>133.1</v>
      </c>
      <c r="AK1674" s="22">
        <f t="shared" si="358"/>
        <v>4754</v>
      </c>
      <c r="AL1674" s="20" t="s">
        <v>801</v>
      </c>
      <c r="AM1674" s="21">
        <f>$AJ1674*VLOOKUP($AL1674,Sheet2!$C$1:$D$82,2,FALSE)</f>
        <v>69.747703900709212</v>
      </c>
    </row>
    <row r="1675" spans="1:39" x14ac:dyDescent="0.25">
      <c r="A1675" s="30">
        <v>42618</v>
      </c>
      <c r="B1675">
        <v>19538</v>
      </c>
      <c r="C1675">
        <v>0</v>
      </c>
      <c r="D1675">
        <v>3</v>
      </c>
      <c r="E1675" t="s">
        <v>65</v>
      </c>
      <c r="F1675">
        <v>68.98</v>
      </c>
      <c r="G1675" t="s">
        <v>22</v>
      </c>
      <c r="H1675" t="s">
        <v>23</v>
      </c>
      <c r="I1675">
        <v>9.3059999999999992</v>
      </c>
      <c r="J1675">
        <v>0</v>
      </c>
      <c r="K1675">
        <v>20.85</v>
      </c>
      <c r="L1675">
        <v>260.55</v>
      </c>
      <c r="M1675">
        <v>281.39999999999998</v>
      </c>
      <c r="N1675" t="s">
        <v>68</v>
      </c>
      <c r="O1675" t="s">
        <v>161</v>
      </c>
      <c r="P1675" t="s">
        <v>32</v>
      </c>
      <c r="Q1675" t="s">
        <v>52</v>
      </c>
      <c r="R1675" s="30">
        <v>42370</v>
      </c>
      <c r="S1675" s="30">
        <v>42655</v>
      </c>
      <c r="T1675" t="s">
        <v>25</v>
      </c>
      <c r="U1675" t="s">
        <v>134</v>
      </c>
      <c r="V1675" t="s">
        <v>712</v>
      </c>
      <c r="W1675" t="s">
        <v>199</v>
      </c>
      <c r="X1675" s="16" t="str">
        <f t="shared" si="359"/>
        <v xml:space="preserve">Mediacom (Switzerland) - CHE - Skoda - 2016_Velowelt - </v>
      </c>
      <c r="Y1675" s="17" t="s">
        <v>410</v>
      </c>
      <c r="Z1675" s="16" t="str">
        <f t="shared" si="360"/>
        <v>Mediacom (Switzerland)</v>
      </c>
      <c r="AA1675" s="16" t="str">
        <f t="shared" si="361"/>
        <v>Mediacom (Switzerland) - CHE - Skoda</v>
      </c>
      <c r="AB1675" s="16" t="str">
        <f t="shared" si="362"/>
        <v>Xaxis Premium_XAXIS-XP-WB-D</v>
      </c>
      <c r="AC1675" s="16" t="str">
        <f>VLOOKUP($U1675,Sheet3!$A$1:$D$500,3,FALSE)</f>
        <v>18.04.2016</v>
      </c>
      <c r="AD1675" s="16" t="str">
        <f>VLOOKUP($U1675,Sheet3!$A$1:$D$500,4,FALSE)</f>
        <v>30.09.2016</v>
      </c>
      <c r="AE1675" s="20" t="str">
        <f t="shared" si="363"/>
        <v>Xaxis Premium_XAXIS-XP-WB-D_August 2016</v>
      </c>
      <c r="AF1675" s="20" t="s">
        <v>415</v>
      </c>
      <c r="AG1675" s="20" t="str">
        <f t="shared" si="364"/>
        <v>Xaxis Premium</v>
      </c>
      <c r="AH1675" s="20" t="s">
        <v>420</v>
      </c>
      <c r="AI1675" s="21">
        <f t="shared" si="356"/>
        <v>27.998065764023213</v>
      </c>
      <c r="AJ1675" s="21">
        <f t="shared" si="357"/>
        <v>260.55</v>
      </c>
      <c r="AK1675" s="22">
        <f t="shared" si="358"/>
        <v>9306</v>
      </c>
      <c r="AL1675" s="20" t="s">
        <v>801</v>
      </c>
      <c r="AM1675" s="21">
        <f>$AJ1675*VLOOKUP($AL1675,Sheet2!$C$1:$D$82,2,FALSE)</f>
        <v>136.5346675531915</v>
      </c>
    </row>
    <row r="1676" spans="1:39" x14ac:dyDescent="0.25">
      <c r="A1676" s="30">
        <v>42618</v>
      </c>
      <c r="B1676">
        <v>19538</v>
      </c>
      <c r="C1676">
        <v>0</v>
      </c>
      <c r="D1676">
        <v>4</v>
      </c>
      <c r="E1676" t="s">
        <v>65</v>
      </c>
      <c r="F1676">
        <v>70.739999999999995</v>
      </c>
      <c r="G1676" t="s">
        <v>22</v>
      </c>
      <c r="H1676" t="s">
        <v>23</v>
      </c>
      <c r="I1676">
        <v>9.5440000000000005</v>
      </c>
      <c r="J1676">
        <v>0</v>
      </c>
      <c r="K1676">
        <v>21.4</v>
      </c>
      <c r="L1676">
        <v>267.25</v>
      </c>
      <c r="M1676">
        <v>288.64999999999998</v>
      </c>
      <c r="N1676" t="s">
        <v>68</v>
      </c>
      <c r="O1676" t="s">
        <v>161</v>
      </c>
      <c r="P1676" t="s">
        <v>32</v>
      </c>
      <c r="Q1676" t="s">
        <v>52</v>
      </c>
      <c r="R1676" s="30">
        <v>42370</v>
      </c>
      <c r="S1676" s="30">
        <v>42655</v>
      </c>
      <c r="T1676" t="s">
        <v>25</v>
      </c>
      <c r="U1676" t="s">
        <v>134</v>
      </c>
      <c r="V1676" t="s">
        <v>712</v>
      </c>
      <c r="W1676" t="s">
        <v>199</v>
      </c>
      <c r="X1676" s="16" t="str">
        <f t="shared" si="359"/>
        <v xml:space="preserve">Mediacom (Switzerland) - CHE - Skoda - 2016_Velowelt - </v>
      </c>
      <c r="Y1676" s="17" t="s">
        <v>410</v>
      </c>
      <c r="Z1676" s="16" t="str">
        <f t="shared" si="360"/>
        <v>Mediacom (Switzerland)</v>
      </c>
      <c r="AA1676" s="16" t="str">
        <f t="shared" si="361"/>
        <v>Mediacom (Switzerland) - CHE - Skoda</v>
      </c>
      <c r="AB1676" s="16" t="str">
        <f t="shared" si="362"/>
        <v>Xaxis Premium_XAXIS-XP-WB-D</v>
      </c>
      <c r="AC1676" s="16" t="str">
        <f>VLOOKUP($U1676,Sheet3!$A$1:$D$500,3,FALSE)</f>
        <v>18.04.2016</v>
      </c>
      <c r="AD1676" s="16" t="str">
        <f>VLOOKUP($U1676,Sheet3!$A$1:$D$500,4,FALSE)</f>
        <v>30.09.2016</v>
      </c>
      <c r="AE1676" s="20" t="str">
        <f t="shared" si="363"/>
        <v>Xaxis Premium_XAXIS-XP-WB-D_August 2016</v>
      </c>
      <c r="AF1676" s="20" t="s">
        <v>415</v>
      </c>
      <c r="AG1676" s="20" t="str">
        <f t="shared" si="364"/>
        <v>Xaxis Premium</v>
      </c>
      <c r="AH1676" s="20" t="s">
        <v>420</v>
      </c>
      <c r="AI1676" s="21">
        <f t="shared" si="356"/>
        <v>28.001886001676446</v>
      </c>
      <c r="AJ1676" s="21">
        <f t="shared" si="357"/>
        <v>267.25</v>
      </c>
      <c r="AK1676" s="22">
        <f t="shared" si="358"/>
        <v>9544</v>
      </c>
      <c r="AL1676" s="20" t="s">
        <v>801</v>
      </c>
      <c r="AM1676" s="21">
        <f>$AJ1676*VLOOKUP($AL1676,Sheet2!$C$1:$D$82,2,FALSE)</f>
        <v>140.04563386524822</v>
      </c>
    </row>
    <row r="1677" spans="1:39" x14ac:dyDescent="0.25">
      <c r="A1677" s="30">
        <v>42618</v>
      </c>
      <c r="B1677">
        <v>19538</v>
      </c>
      <c r="C1677">
        <v>0</v>
      </c>
      <c r="D1677">
        <v>5</v>
      </c>
      <c r="E1677" t="s">
        <v>65</v>
      </c>
      <c r="F1677">
        <v>70.41</v>
      </c>
      <c r="G1677" t="s">
        <v>22</v>
      </c>
      <c r="H1677" t="s">
        <v>23</v>
      </c>
      <c r="I1677">
        <v>9.4990000000000006</v>
      </c>
      <c r="J1677">
        <v>0</v>
      </c>
      <c r="K1677">
        <v>21.3</v>
      </c>
      <c r="L1677">
        <v>265.95</v>
      </c>
      <c r="M1677">
        <v>287.25</v>
      </c>
      <c r="N1677" t="s">
        <v>68</v>
      </c>
      <c r="O1677" t="s">
        <v>161</v>
      </c>
      <c r="P1677" t="s">
        <v>32</v>
      </c>
      <c r="Q1677" t="s">
        <v>52</v>
      </c>
      <c r="R1677" s="30">
        <v>42370</v>
      </c>
      <c r="S1677" s="30">
        <v>42655</v>
      </c>
      <c r="T1677" t="s">
        <v>25</v>
      </c>
      <c r="U1677" t="s">
        <v>134</v>
      </c>
      <c r="V1677" t="s">
        <v>712</v>
      </c>
      <c r="W1677" t="s">
        <v>199</v>
      </c>
      <c r="X1677" s="16" t="str">
        <f t="shared" si="359"/>
        <v xml:space="preserve">Mediacom (Switzerland) - CHE - Skoda - 2016_Velowelt - </v>
      </c>
      <c r="Y1677" s="17" t="s">
        <v>410</v>
      </c>
      <c r="Z1677" s="16" t="str">
        <f t="shared" si="360"/>
        <v>Mediacom (Switzerland)</v>
      </c>
      <c r="AA1677" s="16" t="str">
        <f t="shared" si="361"/>
        <v>Mediacom (Switzerland) - CHE - Skoda</v>
      </c>
      <c r="AB1677" s="16" t="str">
        <f t="shared" si="362"/>
        <v>Xaxis Premium_XAXIS-XP-WB-D</v>
      </c>
      <c r="AC1677" s="16" t="str">
        <f>VLOOKUP($U1677,Sheet3!$A$1:$D$500,3,FALSE)</f>
        <v>18.04.2016</v>
      </c>
      <c r="AD1677" s="16" t="str">
        <f>VLOOKUP($U1677,Sheet3!$A$1:$D$500,4,FALSE)</f>
        <v>30.09.2016</v>
      </c>
      <c r="AE1677" s="20" t="str">
        <f t="shared" si="363"/>
        <v>Xaxis Premium_XAXIS-XP-WB-D_August 2016</v>
      </c>
      <c r="AF1677" s="20" t="s">
        <v>415</v>
      </c>
      <c r="AG1677" s="20" t="str">
        <f t="shared" si="364"/>
        <v>Xaxis Premium</v>
      </c>
      <c r="AH1677" s="20" t="s">
        <v>420</v>
      </c>
      <c r="AI1677" s="21">
        <f t="shared" si="356"/>
        <v>27.997683966733337</v>
      </c>
      <c r="AJ1677" s="21">
        <f t="shared" si="357"/>
        <v>265.95</v>
      </c>
      <c r="AK1677" s="22">
        <f t="shared" si="358"/>
        <v>9499</v>
      </c>
      <c r="AL1677" s="20" t="s">
        <v>801</v>
      </c>
      <c r="AM1677" s="21">
        <f>$AJ1677*VLOOKUP($AL1677,Sheet2!$C$1:$D$82,2,FALSE)</f>
        <v>139.36440159574468</v>
      </c>
    </row>
    <row r="1678" spans="1:39" x14ac:dyDescent="0.25">
      <c r="A1678" s="30">
        <v>42618</v>
      </c>
      <c r="B1678">
        <v>19538</v>
      </c>
      <c r="C1678">
        <v>0</v>
      </c>
      <c r="D1678">
        <v>6</v>
      </c>
      <c r="E1678" t="s">
        <v>65</v>
      </c>
      <c r="F1678">
        <v>69.489999999999995</v>
      </c>
      <c r="G1678" t="s">
        <v>22</v>
      </c>
      <c r="H1678" t="s">
        <v>23</v>
      </c>
      <c r="I1678">
        <v>9.375</v>
      </c>
      <c r="J1678">
        <v>0</v>
      </c>
      <c r="K1678">
        <v>21</v>
      </c>
      <c r="L1678">
        <v>262.5</v>
      </c>
      <c r="M1678">
        <v>283.5</v>
      </c>
      <c r="N1678" t="s">
        <v>68</v>
      </c>
      <c r="O1678" t="s">
        <v>161</v>
      </c>
      <c r="P1678" t="s">
        <v>32</v>
      </c>
      <c r="Q1678" t="s">
        <v>52</v>
      </c>
      <c r="R1678" s="30">
        <v>42370</v>
      </c>
      <c r="S1678" s="30">
        <v>42655</v>
      </c>
      <c r="T1678" t="s">
        <v>25</v>
      </c>
      <c r="U1678" t="s">
        <v>134</v>
      </c>
      <c r="V1678" t="s">
        <v>712</v>
      </c>
      <c r="W1678" t="s">
        <v>199</v>
      </c>
      <c r="X1678" s="16" t="str">
        <f t="shared" si="359"/>
        <v xml:space="preserve">Mediacom (Switzerland) - CHE - Skoda - 2016_Velowelt - </v>
      </c>
      <c r="Y1678" s="17" t="s">
        <v>410</v>
      </c>
      <c r="Z1678" s="16" t="str">
        <f t="shared" si="360"/>
        <v>Mediacom (Switzerland)</v>
      </c>
      <c r="AA1678" s="16" t="str">
        <f t="shared" si="361"/>
        <v>Mediacom (Switzerland) - CHE - Skoda</v>
      </c>
      <c r="AB1678" s="16" t="str">
        <f t="shared" si="362"/>
        <v>Xaxis Premium_XAXIS-XP-WB-D</v>
      </c>
      <c r="AC1678" s="16" t="str">
        <f>VLOOKUP($U1678,Sheet3!$A$1:$D$500,3,FALSE)</f>
        <v>18.04.2016</v>
      </c>
      <c r="AD1678" s="16" t="str">
        <f>VLOOKUP($U1678,Sheet3!$A$1:$D$500,4,FALSE)</f>
        <v>30.09.2016</v>
      </c>
      <c r="AE1678" s="20" t="str">
        <f t="shared" si="363"/>
        <v>Xaxis Premium_XAXIS-XP-WB-D_August 2016</v>
      </c>
      <c r="AF1678" s="20" t="s">
        <v>415</v>
      </c>
      <c r="AG1678" s="20" t="str">
        <f t="shared" si="364"/>
        <v>Xaxis Premium</v>
      </c>
      <c r="AH1678" s="20" t="s">
        <v>420</v>
      </c>
      <c r="AI1678" s="21">
        <f t="shared" si="356"/>
        <v>28</v>
      </c>
      <c r="AJ1678" s="21">
        <f t="shared" si="357"/>
        <v>262.5</v>
      </c>
      <c r="AK1678" s="22">
        <f t="shared" si="358"/>
        <v>9375</v>
      </c>
      <c r="AL1678" s="20" t="s">
        <v>801</v>
      </c>
      <c r="AM1678" s="21">
        <f>$AJ1678*VLOOKUP($AL1678,Sheet2!$C$1:$D$82,2,FALSE)</f>
        <v>137.55651595744681</v>
      </c>
    </row>
    <row r="1679" spans="1:39" x14ac:dyDescent="0.25">
      <c r="A1679" s="30">
        <v>42618</v>
      </c>
      <c r="B1679">
        <v>19539</v>
      </c>
      <c r="C1679">
        <v>0</v>
      </c>
      <c r="D1679">
        <v>1</v>
      </c>
      <c r="E1679" t="s">
        <v>65</v>
      </c>
      <c r="F1679">
        <v>540.33000000000004</v>
      </c>
      <c r="G1679" t="s">
        <v>22</v>
      </c>
      <c r="H1679" t="s">
        <v>23</v>
      </c>
      <c r="I1679">
        <v>72.897999999999996</v>
      </c>
      <c r="J1679">
        <v>0</v>
      </c>
      <c r="K1679">
        <v>139.94999999999999</v>
      </c>
      <c r="L1679">
        <v>1749.55</v>
      </c>
      <c r="M1679">
        <v>1889.5</v>
      </c>
      <c r="N1679" t="s">
        <v>82</v>
      </c>
      <c r="O1679" t="s">
        <v>161</v>
      </c>
      <c r="P1679" t="s">
        <v>32</v>
      </c>
      <c r="Q1679" t="s">
        <v>52</v>
      </c>
      <c r="R1679" s="30">
        <v>42370</v>
      </c>
      <c r="S1679" s="30">
        <v>42655</v>
      </c>
      <c r="T1679" t="s">
        <v>25</v>
      </c>
      <c r="U1679" t="s">
        <v>382</v>
      </c>
      <c r="V1679" t="s">
        <v>712</v>
      </c>
      <c r="W1679" t="s">
        <v>203</v>
      </c>
      <c r="X1679" s="16" t="str">
        <f t="shared" si="359"/>
        <v xml:space="preserve">Mediacom (Switzerland) - CHE - Tempur Sealy International - 2016_Q3_Kampagne - </v>
      </c>
      <c r="Y1679" s="17" t="s">
        <v>410</v>
      </c>
      <c r="Z1679" s="16" t="str">
        <f t="shared" si="360"/>
        <v>Mediacom (Switzerland)</v>
      </c>
      <c r="AA1679" s="16" t="str">
        <f t="shared" si="361"/>
        <v>Mediacom (Switzerland) - CHE - Tempur Sealy International</v>
      </c>
      <c r="AB1679" s="16" t="str">
        <f t="shared" si="362"/>
        <v>Xaxis Premium_XAXIS-XP-WB-D</v>
      </c>
      <c r="AC1679" s="16" t="str">
        <f>VLOOKUP($U1679,Sheet3!$A$1:$D$500,3,FALSE)</f>
        <v>11.07.2016</v>
      </c>
      <c r="AD1679" s="16" t="str">
        <f>VLOOKUP($U1679,Sheet3!$A$1:$D$500,4,FALSE)</f>
        <v>30.09.2016</v>
      </c>
      <c r="AE1679" s="20" t="str">
        <f t="shared" si="363"/>
        <v>Xaxis Premium_XAXIS-XP-WB-D_August 2016</v>
      </c>
      <c r="AF1679" s="20" t="s">
        <v>415</v>
      </c>
      <c r="AG1679" s="20" t="str">
        <f t="shared" si="364"/>
        <v>Xaxis Premium</v>
      </c>
      <c r="AH1679" s="20" t="s">
        <v>420</v>
      </c>
      <c r="AI1679" s="21">
        <f t="shared" si="356"/>
        <v>23.999972564405059</v>
      </c>
      <c r="AJ1679" s="21">
        <f t="shared" si="357"/>
        <v>1749.55</v>
      </c>
      <c r="AK1679" s="22">
        <f t="shared" si="358"/>
        <v>72898</v>
      </c>
      <c r="AL1679" s="20" t="s">
        <v>801</v>
      </c>
      <c r="AM1679" s="21">
        <f>$AJ1679*VLOOKUP($AL1679,Sheet2!$C$1:$D$82,2,FALSE)</f>
        <v>916.80762854609929</v>
      </c>
    </row>
    <row r="1680" spans="1:39" x14ac:dyDescent="0.25">
      <c r="A1680" s="30">
        <v>42618</v>
      </c>
      <c r="B1680">
        <v>19551</v>
      </c>
      <c r="C1680">
        <v>0</v>
      </c>
      <c r="D1680">
        <v>1</v>
      </c>
      <c r="E1680" t="s">
        <v>65</v>
      </c>
      <c r="F1680">
        <v>-1311.73</v>
      </c>
      <c r="G1680" t="s">
        <v>22</v>
      </c>
      <c r="H1680" t="s">
        <v>23</v>
      </c>
      <c r="I1680">
        <v>-176.97200000000001</v>
      </c>
      <c r="J1680">
        <v>0</v>
      </c>
      <c r="K1680">
        <v>-169.9</v>
      </c>
      <c r="L1680">
        <v>-2123.65</v>
      </c>
      <c r="M1680">
        <v>-2293.5500000000002</v>
      </c>
      <c r="N1680" t="s">
        <v>51</v>
      </c>
      <c r="O1680" t="s">
        <v>162</v>
      </c>
      <c r="P1680" t="s">
        <v>32</v>
      </c>
      <c r="Q1680" t="s">
        <v>52</v>
      </c>
      <c r="R1680" s="30">
        <v>42370</v>
      </c>
      <c r="S1680" s="30">
        <v>42655</v>
      </c>
      <c r="T1680" t="s">
        <v>25</v>
      </c>
      <c r="U1680" t="s">
        <v>217</v>
      </c>
      <c r="V1680" t="s">
        <v>712</v>
      </c>
      <c r="W1680" t="s">
        <v>175</v>
      </c>
      <c r="X1680" s="16" t="str">
        <f t="shared" si="359"/>
        <v xml:space="preserve">MEC (Switzerland) - CHE - Adobe - 2016_Stock_UK_Masterpiece - </v>
      </c>
      <c r="Y1680" s="17" t="s">
        <v>410</v>
      </c>
      <c r="Z1680" s="16" t="str">
        <f t="shared" si="360"/>
        <v>MEC (Switzerland)</v>
      </c>
      <c r="AA1680" s="16" t="str">
        <f t="shared" si="361"/>
        <v>MEC (Switzerland) - CHE - Adobe</v>
      </c>
      <c r="AB1680" s="16" t="str">
        <f t="shared" si="362"/>
        <v>Xaxis Premium_XAXIS-XP-WB-D</v>
      </c>
      <c r="AC1680" s="16" t="str">
        <f>VLOOKUP($U1680,Sheet3!$A$1:$D$500,3,FALSE)</f>
        <v>27.06.2016</v>
      </c>
      <c r="AD1680" s="16" t="str">
        <f>VLOOKUP($U1680,Sheet3!$A$1:$D$500,4,FALSE)</f>
        <v>06.11.2016</v>
      </c>
      <c r="AE1680" s="20" t="str">
        <f t="shared" si="363"/>
        <v>Xaxis Premium_XAXIS-XP-WB-D_August 2016</v>
      </c>
      <c r="AF1680" s="20" t="s">
        <v>415</v>
      </c>
      <c r="AG1680" s="20" t="str">
        <f t="shared" si="364"/>
        <v>Xaxis Premium</v>
      </c>
      <c r="AH1680" s="20" t="s">
        <v>420</v>
      </c>
      <c r="AI1680" s="21">
        <f t="shared" si="356"/>
        <v>11.999920891440455</v>
      </c>
      <c r="AJ1680" s="21">
        <f t="shared" si="357"/>
        <v>-2123.65</v>
      </c>
      <c r="AK1680" s="22">
        <f t="shared" si="358"/>
        <v>-176972</v>
      </c>
      <c r="AL1680" s="20" t="s">
        <v>801</v>
      </c>
      <c r="AM1680" s="21">
        <f>$AJ1680*VLOOKUP($AL1680,Sheet2!$C$1:$D$82,2,FALSE)</f>
        <v>-1112.845314716312</v>
      </c>
    </row>
    <row r="1681" spans="1:39" x14ac:dyDescent="0.25">
      <c r="A1681" s="30">
        <v>42618</v>
      </c>
      <c r="B1681">
        <v>19552</v>
      </c>
      <c r="C1681">
        <v>0</v>
      </c>
      <c r="D1681">
        <v>1</v>
      </c>
      <c r="E1681" t="s">
        <v>65</v>
      </c>
      <c r="F1681">
        <v>1310.76</v>
      </c>
      <c r="G1681" t="s">
        <v>22</v>
      </c>
      <c r="H1681" t="s">
        <v>23</v>
      </c>
      <c r="I1681">
        <v>176.84100000000001</v>
      </c>
      <c r="J1681">
        <v>0</v>
      </c>
      <c r="K1681">
        <v>169.75</v>
      </c>
      <c r="L1681">
        <v>2122.1</v>
      </c>
      <c r="M1681">
        <v>2291.85</v>
      </c>
      <c r="N1681" t="s">
        <v>51</v>
      </c>
      <c r="O1681" t="s">
        <v>162</v>
      </c>
      <c r="P1681" t="s">
        <v>32</v>
      </c>
      <c r="Q1681" t="s">
        <v>52</v>
      </c>
      <c r="R1681" s="30">
        <v>42370</v>
      </c>
      <c r="S1681" s="30">
        <v>42655</v>
      </c>
      <c r="T1681" t="s">
        <v>25</v>
      </c>
      <c r="U1681" t="s">
        <v>217</v>
      </c>
      <c r="V1681" t="s">
        <v>712</v>
      </c>
      <c r="W1681" t="s">
        <v>175</v>
      </c>
      <c r="X1681" s="16" t="str">
        <f t="shared" si="359"/>
        <v xml:space="preserve">MEC (Switzerland) - CHE - Adobe - 2016_Stock_UK_Masterpiece - </v>
      </c>
      <c r="Y1681" s="17" t="s">
        <v>410</v>
      </c>
      <c r="Z1681" s="16" t="str">
        <f t="shared" si="360"/>
        <v>MEC (Switzerland)</v>
      </c>
      <c r="AA1681" s="16" t="str">
        <f t="shared" si="361"/>
        <v>MEC (Switzerland) - CHE - Adobe</v>
      </c>
      <c r="AB1681" s="16" t="str">
        <f t="shared" si="362"/>
        <v>Xaxis Premium_XAXIS-XP-WB-D</v>
      </c>
      <c r="AC1681" s="16" t="str">
        <f>VLOOKUP($U1681,Sheet3!$A$1:$D$500,3,FALSE)</f>
        <v>27.06.2016</v>
      </c>
      <c r="AD1681" s="16" t="str">
        <f>VLOOKUP($U1681,Sheet3!$A$1:$D$500,4,FALSE)</f>
        <v>06.11.2016</v>
      </c>
      <c r="AE1681" s="20" t="str">
        <f t="shared" si="363"/>
        <v>Xaxis Premium_XAXIS-XP-WB-D_August 2016</v>
      </c>
      <c r="AF1681" s="20" t="s">
        <v>415</v>
      </c>
      <c r="AG1681" s="20" t="str">
        <f t="shared" si="364"/>
        <v>Xaxis Premium</v>
      </c>
      <c r="AH1681" s="20" t="s">
        <v>420</v>
      </c>
      <c r="AI1681" s="21">
        <f t="shared" si="356"/>
        <v>12.000045238377979</v>
      </c>
      <c r="AJ1681" s="21">
        <f t="shared" si="357"/>
        <v>2122.1</v>
      </c>
      <c r="AK1681" s="22">
        <f t="shared" si="358"/>
        <v>176841</v>
      </c>
      <c r="AL1681" s="20" t="s">
        <v>801</v>
      </c>
      <c r="AM1681" s="21">
        <f>$AJ1681*VLOOKUP($AL1681,Sheet2!$C$1:$D$82,2,FALSE)</f>
        <v>1112.0330762411347</v>
      </c>
    </row>
    <row r="1682" spans="1:39" x14ac:dyDescent="0.25">
      <c r="A1682" s="30">
        <v>42618</v>
      </c>
      <c r="B1682">
        <v>19508</v>
      </c>
      <c r="C1682">
        <v>0</v>
      </c>
      <c r="D1682">
        <v>2</v>
      </c>
      <c r="E1682" t="s">
        <v>69</v>
      </c>
      <c r="F1682">
        <v>78.39</v>
      </c>
      <c r="G1682" t="s">
        <v>22</v>
      </c>
      <c r="H1682" t="s">
        <v>23</v>
      </c>
      <c r="I1682">
        <v>13.032999999999999</v>
      </c>
      <c r="J1682">
        <v>0</v>
      </c>
      <c r="K1682">
        <v>25</v>
      </c>
      <c r="L1682">
        <v>312.8</v>
      </c>
      <c r="M1682">
        <v>337.8</v>
      </c>
      <c r="N1682" t="s">
        <v>713</v>
      </c>
      <c r="O1682" t="s">
        <v>162</v>
      </c>
      <c r="P1682" t="s">
        <v>32</v>
      </c>
      <c r="Q1682" t="s">
        <v>52</v>
      </c>
      <c r="R1682" s="30">
        <v>42370</v>
      </c>
      <c r="S1682" s="30">
        <v>42655</v>
      </c>
      <c r="T1682" t="s">
        <v>25</v>
      </c>
      <c r="U1682" t="s">
        <v>724</v>
      </c>
      <c r="V1682" t="s">
        <v>712</v>
      </c>
      <c r="W1682" t="s">
        <v>812</v>
      </c>
      <c r="X1682" s="16" t="str">
        <f t="shared" si="359"/>
        <v xml:space="preserve">MEC (Switzerland) - CHE - Recticel Switzerland - 2016_Superba_2016 - </v>
      </c>
      <c r="Y1682" s="17" t="s">
        <v>410</v>
      </c>
      <c r="Z1682" s="16" t="str">
        <f t="shared" si="360"/>
        <v>MEC (Switzerland)</v>
      </c>
      <c r="AA1682" s="16" t="str">
        <f t="shared" si="361"/>
        <v>MEC (Switzerland) - CHE - Recticel Switzerland</v>
      </c>
      <c r="AB1682" s="16" t="str">
        <f t="shared" si="362"/>
        <v>Xaxis Premium_XAXIS-XP-WB-F</v>
      </c>
      <c r="AC1682" s="16" t="str">
        <f>VLOOKUP($U1682,Sheet3!$A$1:$D$500,3,FALSE)</f>
        <v>29.08.2016</v>
      </c>
      <c r="AD1682" s="16" t="str">
        <f>VLOOKUP($U1682,Sheet3!$A$1:$D$500,4,FALSE)</f>
        <v>23.10.2016</v>
      </c>
      <c r="AE1682" s="20" t="str">
        <f t="shared" si="363"/>
        <v>Xaxis Premium_XAXIS-XP-WB-F_August 2016</v>
      </c>
      <c r="AF1682" s="20" t="s">
        <v>415</v>
      </c>
      <c r="AG1682" s="20" t="str">
        <f t="shared" si="364"/>
        <v>Xaxis Premium</v>
      </c>
      <c r="AH1682" s="20" t="s">
        <v>420</v>
      </c>
      <c r="AI1682" s="21">
        <f t="shared" si="356"/>
        <v>24.000613826440578</v>
      </c>
      <c r="AJ1682" s="21">
        <f t="shared" si="357"/>
        <v>312.8</v>
      </c>
      <c r="AK1682" s="22">
        <f t="shared" si="358"/>
        <v>13033</v>
      </c>
      <c r="AL1682" s="20" t="s">
        <v>801</v>
      </c>
      <c r="AM1682" s="21">
        <f>$AJ1682*VLOOKUP($AL1682,Sheet2!$C$1:$D$82,2,FALSE)</f>
        <v>163.91496453900712</v>
      </c>
    </row>
    <row r="1683" spans="1:39" x14ac:dyDescent="0.25">
      <c r="A1683" s="30">
        <v>42618</v>
      </c>
      <c r="B1683">
        <v>19510</v>
      </c>
      <c r="C1683">
        <v>0</v>
      </c>
      <c r="D1683">
        <v>2</v>
      </c>
      <c r="E1683" t="s">
        <v>69</v>
      </c>
      <c r="F1683">
        <v>245.16</v>
      </c>
      <c r="G1683" t="s">
        <v>22</v>
      </c>
      <c r="H1683" t="s">
        <v>23</v>
      </c>
      <c r="I1683">
        <v>40.758000000000003</v>
      </c>
      <c r="J1683">
        <v>0</v>
      </c>
      <c r="K1683">
        <v>91.3</v>
      </c>
      <c r="L1683">
        <v>1141.2</v>
      </c>
      <c r="M1683">
        <v>1232.5</v>
      </c>
      <c r="N1683" t="s">
        <v>67</v>
      </c>
      <c r="O1683" t="s">
        <v>160</v>
      </c>
      <c r="P1683" t="s">
        <v>32</v>
      </c>
      <c r="Q1683" t="s">
        <v>52</v>
      </c>
      <c r="R1683" s="30">
        <v>42370</v>
      </c>
      <c r="S1683" s="30">
        <v>42655</v>
      </c>
      <c r="T1683" t="s">
        <v>25</v>
      </c>
      <c r="U1683" t="s">
        <v>384</v>
      </c>
      <c r="V1683" t="s">
        <v>712</v>
      </c>
      <c r="W1683" t="s">
        <v>168</v>
      </c>
      <c r="X1683" s="16" t="str">
        <f t="shared" si="359"/>
        <v xml:space="preserve">Maxus (Switzerland) - CHE - Fiat Group - 2016_Fiat_124_Spider - </v>
      </c>
      <c r="Y1683" s="17" t="s">
        <v>410</v>
      </c>
      <c r="Z1683" s="16" t="str">
        <f t="shared" si="360"/>
        <v>Maxus (Switzerland)</v>
      </c>
      <c r="AA1683" s="16" t="str">
        <f t="shared" si="361"/>
        <v>Maxus (Switzerland) - CHE - Fiat Group</v>
      </c>
      <c r="AB1683" s="16" t="str">
        <f t="shared" si="362"/>
        <v>Xaxis Premium_XAXIS-XP-WB-F</v>
      </c>
      <c r="AC1683" s="16" t="str">
        <f>VLOOKUP($U1683,Sheet3!$A$1:$D$500,3,FALSE)</f>
        <v>04.07.2016</v>
      </c>
      <c r="AD1683" s="16" t="str">
        <f>VLOOKUP($U1683,Sheet3!$A$1:$D$500,4,FALSE)</f>
        <v>18.09.2016</v>
      </c>
      <c r="AE1683" s="20" t="str">
        <f t="shared" si="363"/>
        <v>Xaxis Premium_XAXIS-XP-WB-F_August 2016</v>
      </c>
      <c r="AF1683" s="20" t="s">
        <v>415</v>
      </c>
      <c r="AG1683" s="20" t="str">
        <f t="shared" si="364"/>
        <v>Xaxis Premium</v>
      </c>
      <c r="AH1683" s="20" t="s">
        <v>420</v>
      </c>
      <c r="AI1683" s="21">
        <f t="shared" si="356"/>
        <v>27.999411158545563</v>
      </c>
      <c r="AJ1683" s="21">
        <f t="shared" si="357"/>
        <v>1141.2</v>
      </c>
      <c r="AK1683" s="22">
        <f t="shared" si="358"/>
        <v>40758</v>
      </c>
      <c r="AL1683" s="20" t="s">
        <v>801</v>
      </c>
      <c r="AM1683" s="21">
        <f>$AJ1683*VLOOKUP($AL1683,Sheet2!$C$1:$D$82,2,FALSE)</f>
        <v>598.0171276595745</v>
      </c>
    </row>
    <row r="1684" spans="1:39" x14ac:dyDescent="0.25">
      <c r="A1684" s="30">
        <v>42618</v>
      </c>
      <c r="B1684">
        <v>19510</v>
      </c>
      <c r="C1684">
        <v>0</v>
      </c>
      <c r="D1684">
        <v>5</v>
      </c>
      <c r="E1684" t="s">
        <v>69</v>
      </c>
      <c r="F1684">
        <v>273.24</v>
      </c>
      <c r="G1684" t="s">
        <v>22</v>
      </c>
      <c r="H1684" t="s">
        <v>23</v>
      </c>
      <c r="I1684">
        <v>45.424999999999997</v>
      </c>
      <c r="J1684">
        <v>0</v>
      </c>
      <c r="K1684">
        <v>101.75</v>
      </c>
      <c r="L1684">
        <v>1271.9000000000001</v>
      </c>
      <c r="M1684">
        <v>1373.65</v>
      </c>
      <c r="N1684" t="s">
        <v>67</v>
      </c>
      <c r="O1684" t="s">
        <v>160</v>
      </c>
      <c r="P1684" t="s">
        <v>32</v>
      </c>
      <c r="Q1684" t="s">
        <v>52</v>
      </c>
      <c r="R1684" s="30">
        <v>42370</v>
      </c>
      <c r="S1684" s="30">
        <v>42655</v>
      </c>
      <c r="T1684" t="s">
        <v>25</v>
      </c>
      <c r="U1684" t="s">
        <v>384</v>
      </c>
      <c r="V1684" t="s">
        <v>712</v>
      </c>
      <c r="W1684" t="s">
        <v>168</v>
      </c>
      <c r="X1684" s="16" t="str">
        <f t="shared" si="359"/>
        <v xml:space="preserve">Maxus (Switzerland) - CHE - Fiat Group - 2016_Fiat_124_Spider - </v>
      </c>
      <c r="Y1684" s="17" t="s">
        <v>410</v>
      </c>
      <c r="Z1684" s="16" t="str">
        <f t="shared" si="360"/>
        <v>Maxus (Switzerland)</v>
      </c>
      <c r="AA1684" s="16" t="str">
        <f t="shared" si="361"/>
        <v>Maxus (Switzerland) - CHE - Fiat Group</v>
      </c>
      <c r="AB1684" s="16" t="str">
        <f t="shared" si="362"/>
        <v>Xaxis Premium_XAXIS-XP-WB-F</v>
      </c>
      <c r="AC1684" s="16" t="str">
        <f>VLOOKUP($U1684,Sheet3!$A$1:$D$500,3,FALSE)</f>
        <v>04.07.2016</v>
      </c>
      <c r="AD1684" s="16" t="str">
        <f>VLOOKUP($U1684,Sheet3!$A$1:$D$500,4,FALSE)</f>
        <v>18.09.2016</v>
      </c>
      <c r="AE1684" s="20" t="str">
        <f t="shared" si="363"/>
        <v>Xaxis Premium_XAXIS-XP-WB-F_August 2016</v>
      </c>
      <c r="AF1684" s="20" t="s">
        <v>415</v>
      </c>
      <c r="AG1684" s="20" t="str">
        <f t="shared" si="364"/>
        <v>Xaxis Premium</v>
      </c>
      <c r="AH1684" s="20" t="s">
        <v>420</v>
      </c>
      <c r="AI1684" s="21">
        <f t="shared" si="356"/>
        <v>28</v>
      </c>
      <c r="AJ1684" s="21">
        <f t="shared" si="357"/>
        <v>1271.9000000000001</v>
      </c>
      <c r="AK1684" s="22">
        <f t="shared" si="358"/>
        <v>45425</v>
      </c>
      <c r="AL1684" s="20" t="s">
        <v>801</v>
      </c>
      <c r="AM1684" s="21">
        <f>$AJ1684*VLOOKUP($AL1684,Sheet2!$C$1:$D$82,2,FALSE)</f>
        <v>666.50717198581572</v>
      </c>
    </row>
    <row r="1685" spans="1:39" x14ac:dyDescent="0.25">
      <c r="A1685" s="30">
        <v>42618</v>
      </c>
      <c r="B1685">
        <v>19512</v>
      </c>
      <c r="C1685">
        <v>0</v>
      </c>
      <c r="D1685">
        <v>2</v>
      </c>
      <c r="E1685" t="s">
        <v>69</v>
      </c>
      <c r="F1685">
        <v>612.37</v>
      </c>
      <c r="G1685" t="s">
        <v>22</v>
      </c>
      <c r="H1685" t="s">
        <v>23</v>
      </c>
      <c r="I1685">
        <v>101.806</v>
      </c>
      <c r="J1685">
        <v>0</v>
      </c>
      <c r="K1685">
        <v>162.9</v>
      </c>
      <c r="L1685">
        <v>2036.1</v>
      </c>
      <c r="M1685">
        <v>2199</v>
      </c>
      <c r="N1685" t="s">
        <v>55</v>
      </c>
      <c r="O1685" t="s">
        <v>163</v>
      </c>
      <c r="P1685" t="s">
        <v>32</v>
      </c>
      <c r="Q1685" t="s">
        <v>52</v>
      </c>
      <c r="R1685" s="30">
        <v>42370</v>
      </c>
      <c r="S1685" s="30">
        <v>42655</v>
      </c>
      <c r="T1685" t="s">
        <v>25</v>
      </c>
      <c r="U1685" t="s">
        <v>302</v>
      </c>
      <c r="V1685" t="s">
        <v>712</v>
      </c>
      <c r="W1685" t="s">
        <v>206</v>
      </c>
      <c r="X1685" s="16" t="str">
        <f t="shared" si="359"/>
        <v xml:space="preserve">Mindshare (Switzerland) - CHE - FORD MOTOR COMPANY - 2016_Fiesta_Q3_Festival - </v>
      </c>
      <c r="Y1685" s="17" t="s">
        <v>410</v>
      </c>
      <c r="Z1685" s="16" t="str">
        <f t="shared" si="360"/>
        <v>Mindshare (Switzerland)</v>
      </c>
      <c r="AA1685" s="16" t="str">
        <f t="shared" si="361"/>
        <v>Mindshare (Switzerland) - CHE - FORD MOTOR COMPANY</v>
      </c>
      <c r="AB1685" s="16" t="str">
        <f t="shared" si="362"/>
        <v>Xaxis Premium_XAXIS-XP-WB-F</v>
      </c>
      <c r="AC1685" s="16" t="str">
        <f>VLOOKUP($U1685,Sheet3!$A$1:$D$500,3,FALSE)</f>
        <v>11.07.2016</v>
      </c>
      <c r="AD1685" s="16" t="str">
        <f>VLOOKUP($U1685,Sheet3!$A$1:$D$500,4,FALSE)</f>
        <v>14.08.2016</v>
      </c>
      <c r="AE1685" s="20" t="str">
        <f t="shared" si="363"/>
        <v>Xaxis Premium_XAXIS-XP-WB-F_August 2016</v>
      </c>
      <c r="AF1685" s="20" t="s">
        <v>415</v>
      </c>
      <c r="AG1685" s="20" t="str">
        <f t="shared" si="364"/>
        <v>Xaxis Premium</v>
      </c>
      <c r="AH1685" s="20" t="s">
        <v>420</v>
      </c>
      <c r="AI1685" s="21">
        <f t="shared" si="356"/>
        <v>19.999803547924483</v>
      </c>
      <c r="AJ1685" s="21">
        <f t="shared" si="357"/>
        <v>2036.1</v>
      </c>
      <c r="AK1685" s="22">
        <f t="shared" si="358"/>
        <v>101806</v>
      </c>
      <c r="AL1685" s="20" t="s">
        <v>801</v>
      </c>
      <c r="AM1685" s="21">
        <f>$AJ1685*VLOOKUP($AL1685,Sheet2!$C$1:$D$82,2,FALSE)</f>
        <v>1066.9669414893617</v>
      </c>
    </row>
    <row r="1686" spans="1:39" x14ac:dyDescent="0.25">
      <c r="A1686" s="30">
        <v>42618</v>
      </c>
      <c r="B1686">
        <v>19513</v>
      </c>
      <c r="C1686">
        <v>0</v>
      </c>
      <c r="D1686">
        <v>5</v>
      </c>
      <c r="E1686" t="s">
        <v>69</v>
      </c>
      <c r="F1686">
        <v>360.91</v>
      </c>
      <c r="G1686" t="s">
        <v>22</v>
      </c>
      <c r="H1686" t="s">
        <v>23</v>
      </c>
      <c r="I1686">
        <v>60</v>
      </c>
      <c r="J1686">
        <v>0</v>
      </c>
      <c r="K1686">
        <v>96</v>
      </c>
      <c r="L1686">
        <v>1200</v>
      </c>
      <c r="M1686">
        <v>1296</v>
      </c>
      <c r="N1686" t="s">
        <v>55</v>
      </c>
      <c r="O1686" t="s">
        <v>163</v>
      </c>
      <c r="P1686" t="s">
        <v>32</v>
      </c>
      <c r="Q1686" t="s">
        <v>52</v>
      </c>
      <c r="R1686" s="30">
        <v>42370</v>
      </c>
      <c r="S1686" s="30">
        <v>42655</v>
      </c>
      <c r="T1686" t="s">
        <v>25</v>
      </c>
      <c r="U1686" t="s">
        <v>269</v>
      </c>
      <c r="V1686" t="s">
        <v>712</v>
      </c>
      <c r="W1686" t="s">
        <v>206</v>
      </c>
      <c r="X1686" s="16" t="str">
        <f t="shared" si="359"/>
        <v xml:space="preserve">Mindshare (Switzerland) - CHE - FORD MOTOR COMPANY - 2016_Edge_Pre-Launch - </v>
      </c>
      <c r="Y1686" s="17" t="s">
        <v>410</v>
      </c>
      <c r="Z1686" s="16" t="str">
        <f t="shared" si="360"/>
        <v>Mindshare (Switzerland)</v>
      </c>
      <c r="AA1686" s="16" t="str">
        <f t="shared" si="361"/>
        <v>Mindshare (Switzerland) - CHE - FORD MOTOR COMPANY</v>
      </c>
      <c r="AB1686" s="16" t="str">
        <f t="shared" si="362"/>
        <v>Xaxis Premium_XAXIS-XP-WB-F</v>
      </c>
      <c r="AC1686" s="16" t="str">
        <f>VLOOKUP($U1686,Sheet3!$A$1:$D$500,3,FALSE)</f>
        <v>17.06.2016</v>
      </c>
      <c r="AD1686" s="16" t="str">
        <f>VLOOKUP($U1686,Sheet3!$A$1:$D$500,4,FALSE)</f>
        <v>28.08.2016</v>
      </c>
      <c r="AE1686" s="20" t="str">
        <f t="shared" si="363"/>
        <v>Xaxis Premium_XAXIS-XP-WB-F_August 2016</v>
      </c>
      <c r="AF1686" s="20" t="s">
        <v>415</v>
      </c>
      <c r="AG1686" s="20" t="str">
        <f t="shared" si="364"/>
        <v>Xaxis Premium</v>
      </c>
      <c r="AH1686" s="20" t="s">
        <v>420</v>
      </c>
      <c r="AI1686" s="21">
        <f t="shared" si="356"/>
        <v>20</v>
      </c>
      <c r="AJ1686" s="21">
        <f t="shared" si="357"/>
        <v>1200</v>
      </c>
      <c r="AK1686" s="22">
        <f t="shared" si="358"/>
        <v>60000</v>
      </c>
      <c r="AL1686" s="20" t="s">
        <v>801</v>
      </c>
      <c r="AM1686" s="21">
        <f>$AJ1686*VLOOKUP($AL1686,Sheet2!$C$1:$D$82,2,FALSE)</f>
        <v>628.82978723404256</v>
      </c>
    </row>
    <row r="1687" spans="1:39" x14ac:dyDescent="0.25">
      <c r="A1687" s="30">
        <v>42618</v>
      </c>
      <c r="B1687">
        <v>19522</v>
      </c>
      <c r="C1687">
        <v>0</v>
      </c>
      <c r="D1687">
        <v>5</v>
      </c>
      <c r="E1687" t="s">
        <v>69</v>
      </c>
      <c r="F1687">
        <v>10.11</v>
      </c>
      <c r="G1687" t="s">
        <v>22</v>
      </c>
      <c r="H1687" t="s">
        <v>23</v>
      </c>
      <c r="I1687">
        <v>1.68</v>
      </c>
      <c r="J1687">
        <v>0</v>
      </c>
      <c r="K1687">
        <v>3.75</v>
      </c>
      <c r="L1687">
        <v>47.05</v>
      </c>
      <c r="M1687">
        <v>50.8</v>
      </c>
      <c r="N1687" t="s">
        <v>58</v>
      </c>
      <c r="O1687" t="s">
        <v>161</v>
      </c>
      <c r="P1687" t="s">
        <v>32</v>
      </c>
      <c r="Q1687" t="s">
        <v>52</v>
      </c>
      <c r="R1687" s="30">
        <v>42370</v>
      </c>
      <c r="S1687" s="30">
        <v>42655</v>
      </c>
      <c r="T1687" t="s">
        <v>25</v>
      </c>
      <c r="U1687" t="s">
        <v>235</v>
      </c>
      <c r="V1687" t="s">
        <v>712</v>
      </c>
      <c r="W1687" t="s">
        <v>187</v>
      </c>
      <c r="X1687" s="16" t="str">
        <f t="shared" si="359"/>
        <v xml:space="preserve">Mediacom (Switzerland) - CHE - Bayer AG - 2016_Elevit_Look_alike_Audiences - </v>
      </c>
      <c r="Y1687" s="17" t="s">
        <v>410</v>
      </c>
      <c r="Z1687" s="16" t="str">
        <f t="shared" si="360"/>
        <v>Mediacom (Switzerland)</v>
      </c>
      <c r="AA1687" s="16" t="str">
        <f t="shared" si="361"/>
        <v>Mediacom (Switzerland) - CHE - Bayer AG</v>
      </c>
      <c r="AB1687" s="16" t="str">
        <f t="shared" si="362"/>
        <v>Xaxis Premium_XAXIS-XP-WB-F</v>
      </c>
      <c r="AC1687" s="16" t="str">
        <f>VLOOKUP($U1687,Sheet3!$A$1:$D$500,3,FALSE)</f>
        <v>25.04.2016</v>
      </c>
      <c r="AD1687" s="16" t="str">
        <f>VLOOKUP($U1687,Sheet3!$A$1:$D$500,4,FALSE)</f>
        <v>31.12.2016</v>
      </c>
      <c r="AE1687" s="20" t="str">
        <f t="shared" si="363"/>
        <v>Xaxis Premium_XAXIS-XP-WB-F_August 2016</v>
      </c>
      <c r="AF1687" s="20" t="s">
        <v>415</v>
      </c>
      <c r="AG1687" s="20" t="str">
        <f t="shared" si="364"/>
        <v>Xaxis Premium</v>
      </c>
      <c r="AH1687" s="20" t="s">
        <v>420</v>
      </c>
      <c r="AI1687" s="21">
        <f t="shared" si="356"/>
        <v>28.00595238095238</v>
      </c>
      <c r="AJ1687" s="21">
        <f t="shared" si="357"/>
        <v>47.05</v>
      </c>
      <c r="AK1687" s="22">
        <f t="shared" si="358"/>
        <v>1680</v>
      </c>
      <c r="AL1687" s="20" t="s">
        <v>801</v>
      </c>
      <c r="AM1687" s="21">
        <f>$AJ1687*VLOOKUP($AL1687,Sheet2!$C$1:$D$82,2,FALSE)</f>
        <v>24.655367907801416</v>
      </c>
    </row>
    <row r="1688" spans="1:39" x14ac:dyDescent="0.25">
      <c r="A1688" s="30">
        <v>42618</v>
      </c>
      <c r="B1688">
        <v>19526</v>
      </c>
      <c r="C1688">
        <v>0</v>
      </c>
      <c r="D1688">
        <v>2</v>
      </c>
      <c r="E1688" t="s">
        <v>69</v>
      </c>
      <c r="F1688">
        <v>325.10000000000002</v>
      </c>
      <c r="G1688" t="s">
        <v>22</v>
      </c>
      <c r="H1688" t="s">
        <v>23</v>
      </c>
      <c r="I1688">
        <v>54.046999999999997</v>
      </c>
      <c r="J1688">
        <v>0</v>
      </c>
      <c r="K1688">
        <v>103.75</v>
      </c>
      <c r="L1688">
        <v>1297.1500000000001</v>
      </c>
      <c r="M1688">
        <v>1400.9</v>
      </c>
      <c r="N1688" t="s">
        <v>150</v>
      </c>
      <c r="O1688" t="s">
        <v>161</v>
      </c>
      <c r="P1688" t="s">
        <v>32</v>
      </c>
      <c r="Q1688" t="s">
        <v>52</v>
      </c>
      <c r="R1688" s="30">
        <v>42370</v>
      </c>
      <c r="S1688" s="30">
        <v>42655</v>
      </c>
      <c r="T1688" t="s">
        <v>25</v>
      </c>
      <c r="U1688" t="s">
        <v>256</v>
      </c>
      <c r="V1688" t="s">
        <v>712</v>
      </c>
      <c r="W1688" t="s">
        <v>192</v>
      </c>
      <c r="X1688" s="16" t="str">
        <f t="shared" si="359"/>
        <v xml:space="preserve">Mediacom (Switzerland) - CHE - DORMA + KABA INT - 2016_Digital_Merger_16 - </v>
      </c>
      <c r="Y1688" s="17" t="s">
        <v>410</v>
      </c>
      <c r="Z1688" s="16" t="str">
        <f t="shared" si="360"/>
        <v>Mediacom (Switzerland)</v>
      </c>
      <c r="AA1688" s="16" t="str">
        <f t="shared" si="361"/>
        <v>Mediacom (Switzerland) - CHE - DORMA + KABA INT</v>
      </c>
      <c r="AB1688" s="16" t="str">
        <f t="shared" si="362"/>
        <v>Xaxis Premium_XAXIS-XP-WB-F</v>
      </c>
      <c r="AC1688" s="16" t="str">
        <f>VLOOKUP($U1688,Sheet3!$A$1:$D$500,3,FALSE)</f>
        <v>01.07.2016</v>
      </c>
      <c r="AD1688" s="16" t="str">
        <f>VLOOKUP($U1688,Sheet3!$A$1:$D$500,4,FALSE)</f>
        <v>30.09.2016</v>
      </c>
      <c r="AE1688" s="20" t="str">
        <f t="shared" si="363"/>
        <v>Xaxis Premium_XAXIS-XP-WB-F_August 2016</v>
      </c>
      <c r="AF1688" s="20" t="s">
        <v>415</v>
      </c>
      <c r="AG1688" s="20" t="str">
        <f t="shared" si="364"/>
        <v>Xaxis Premium</v>
      </c>
      <c r="AH1688" s="20" t="s">
        <v>420</v>
      </c>
      <c r="AI1688" s="21">
        <f t="shared" si="356"/>
        <v>24.000407053120433</v>
      </c>
      <c r="AJ1688" s="21">
        <f t="shared" si="357"/>
        <v>1297.1500000000001</v>
      </c>
      <c r="AK1688" s="22">
        <f t="shared" si="358"/>
        <v>54047</v>
      </c>
      <c r="AL1688" s="20" t="s">
        <v>801</v>
      </c>
      <c r="AM1688" s="21">
        <f>$AJ1688*VLOOKUP($AL1688,Sheet2!$C$1:$D$82,2,FALSE)</f>
        <v>679.7387987588653</v>
      </c>
    </row>
    <row r="1689" spans="1:39" x14ac:dyDescent="0.25">
      <c r="A1689" s="30">
        <v>42618</v>
      </c>
      <c r="B1689">
        <v>19536</v>
      </c>
      <c r="C1689">
        <v>0</v>
      </c>
      <c r="D1689">
        <v>2</v>
      </c>
      <c r="E1689" t="s">
        <v>69</v>
      </c>
      <c r="F1689">
        <v>41.65</v>
      </c>
      <c r="G1689" t="s">
        <v>22</v>
      </c>
      <c r="H1689" t="s">
        <v>23</v>
      </c>
      <c r="I1689">
        <v>6.9249999999999998</v>
      </c>
      <c r="J1689">
        <v>0</v>
      </c>
      <c r="K1689">
        <v>13.3</v>
      </c>
      <c r="L1689">
        <v>166.2</v>
      </c>
      <c r="M1689">
        <v>179.5</v>
      </c>
      <c r="N1689" t="s">
        <v>95</v>
      </c>
      <c r="O1689" t="s">
        <v>161</v>
      </c>
      <c r="P1689" t="s">
        <v>32</v>
      </c>
      <c r="Q1689" t="s">
        <v>52</v>
      </c>
      <c r="R1689" s="30">
        <v>42370</v>
      </c>
      <c r="S1689" s="30">
        <v>42655</v>
      </c>
      <c r="T1689" t="s">
        <v>25</v>
      </c>
      <c r="U1689" t="s">
        <v>725</v>
      </c>
      <c r="V1689" t="s">
        <v>712</v>
      </c>
      <c r="W1689" t="s">
        <v>195</v>
      </c>
      <c r="X1689" s="16" t="str">
        <f t="shared" si="359"/>
        <v xml:space="preserve">Mediacom (Switzerland) - CHE - Ikea - 2016_Catalogue_&amp;_Food_(Inspiration_/_Activation) - </v>
      </c>
      <c r="Y1689" s="17" t="s">
        <v>410</v>
      </c>
      <c r="Z1689" s="16" t="str">
        <f t="shared" si="360"/>
        <v>Mediacom (Switzerland)</v>
      </c>
      <c r="AA1689" s="16" t="str">
        <f t="shared" si="361"/>
        <v>Mediacom (Switzerland) - CHE - Ikea</v>
      </c>
      <c r="AB1689" s="16" t="str">
        <f t="shared" si="362"/>
        <v>Xaxis Premium_XAXIS-XP-WB-F</v>
      </c>
      <c r="AC1689" s="16" t="str">
        <f>VLOOKUP($U1689,Sheet3!$A$1:$D$500,3,FALSE)</f>
        <v>29.08.2016</v>
      </c>
      <c r="AD1689" s="16" t="str">
        <f>VLOOKUP($U1689,Sheet3!$A$1:$D$500,4,FALSE)</f>
        <v>02.10.2016</v>
      </c>
      <c r="AE1689" s="20" t="str">
        <f t="shared" si="363"/>
        <v>Xaxis Premium_XAXIS-XP-WB-F_August 2016</v>
      </c>
      <c r="AF1689" s="20" t="s">
        <v>415</v>
      </c>
      <c r="AG1689" s="20" t="str">
        <f t="shared" si="364"/>
        <v>Xaxis Premium</v>
      </c>
      <c r="AH1689" s="20" t="s">
        <v>420</v>
      </c>
      <c r="AI1689" s="21">
        <f t="shared" si="356"/>
        <v>23.999999999999996</v>
      </c>
      <c r="AJ1689" s="21">
        <f t="shared" si="357"/>
        <v>166.2</v>
      </c>
      <c r="AK1689" s="22">
        <f t="shared" si="358"/>
        <v>6925</v>
      </c>
      <c r="AL1689" s="20" t="s">
        <v>801</v>
      </c>
      <c r="AM1689" s="21">
        <f>$AJ1689*VLOOKUP($AL1689,Sheet2!$C$1:$D$82,2,FALSE)</f>
        <v>87.092925531914887</v>
      </c>
    </row>
    <row r="1690" spans="1:39" x14ac:dyDescent="0.25">
      <c r="A1690" s="30">
        <v>42618</v>
      </c>
      <c r="B1690">
        <v>19536</v>
      </c>
      <c r="C1690">
        <v>0</v>
      </c>
      <c r="D1690">
        <v>5</v>
      </c>
      <c r="E1690" t="s">
        <v>69</v>
      </c>
      <c r="F1690">
        <v>14.65</v>
      </c>
      <c r="G1690" t="s">
        <v>22</v>
      </c>
      <c r="H1690" t="s">
        <v>23</v>
      </c>
      <c r="I1690">
        <v>2.4359999999999999</v>
      </c>
      <c r="J1690">
        <v>0</v>
      </c>
      <c r="K1690">
        <v>5.45</v>
      </c>
      <c r="L1690">
        <v>68.2</v>
      </c>
      <c r="M1690">
        <v>73.650000000000006</v>
      </c>
      <c r="N1690" t="s">
        <v>95</v>
      </c>
      <c r="O1690" t="s">
        <v>161</v>
      </c>
      <c r="P1690" t="s">
        <v>32</v>
      </c>
      <c r="Q1690" t="s">
        <v>52</v>
      </c>
      <c r="R1690" s="30">
        <v>42370</v>
      </c>
      <c r="S1690" s="30">
        <v>42655</v>
      </c>
      <c r="T1690" t="s">
        <v>25</v>
      </c>
      <c r="U1690" t="s">
        <v>725</v>
      </c>
      <c r="V1690" t="s">
        <v>712</v>
      </c>
      <c r="W1690" t="s">
        <v>195</v>
      </c>
      <c r="X1690" s="16" t="str">
        <f t="shared" si="359"/>
        <v xml:space="preserve">Mediacom (Switzerland) - CHE - Ikea - 2016_Catalogue_&amp;_Food_(Inspiration_/_Activation) - </v>
      </c>
      <c r="Y1690" s="17" t="s">
        <v>410</v>
      </c>
      <c r="Z1690" s="16" t="str">
        <f t="shared" si="360"/>
        <v>Mediacom (Switzerland)</v>
      </c>
      <c r="AA1690" s="16" t="str">
        <f t="shared" si="361"/>
        <v>Mediacom (Switzerland) - CHE - Ikea</v>
      </c>
      <c r="AB1690" s="16" t="str">
        <f t="shared" si="362"/>
        <v>Xaxis Premium_XAXIS-XP-WB-F</v>
      </c>
      <c r="AC1690" s="16" t="str">
        <f>VLOOKUP($U1690,Sheet3!$A$1:$D$500,3,FALSE)</f>
        <v>29.08.2016</v>
      </c>
      <c r="AD1690" s="16" t="str">
        <f>VLOOKUP($U1690,Sheet3!$A$1:$D$500,4,FALSE)</f>
        <v>02.10.2016</v>
      </c>
      <c r="AE1690" s="20" t="str">
        <f t="shared" si="363"/>
        <v>Xaxis Premium_XAXIS-XP-WB-F_August 2016</v>
      </c>
      <c r="AF1690" s="20" t="s">
        <v>415</v>
      </c>
      <c r="AG1690" s="20" t="str">
        <f t="shared" si="364"/>
        <v>Xaxis Premium</v>
      </c>
      <c r="AH1690" s="20" t="s">
        <v>420</v>
      </c>
      <c r="AI1690" s="21">
        <f t="shared" si="356"/>
        <v>27.996715927750412</v>
      </c>
      <c r="AJ1690" s="21">
        <f t="shared" si="357"/>
        <v>68.2</v>
      </c>
      <c r="AK1690" s="22">
        <f t="shared" si="358"/>
        <v>2436</v>
      </c>
      <c r="AL1690" s="20" t="s">
        <v>801</v>
      </c>
      <c r="AM1690" s="21">
        <f>$AJ1690*VLOOKUP($AL1690,Sheet2!$C$1:$D$82,2,FALSE)</f>
        <v>35.738492907801422</v>
      </c>
    </row>
    <row r="1691" spans="1:39" x14ac:dyDescent="0.25">
      <c r="A1691" s="30">
        <v>42618</v>
      </c>
      <c r="B1691">
        <v>19538</v>
      </c>
      <c r="C1691">
        <v>0</v>
      </c>
      <c r="D1691">
        <v>7</v>
      </c>
      <c r="E1691" t="s">
        <v>69</v>
      </c>
      <c r="F1691">
        <v>68.28</v>
      </c>
      <c r="G1691" t="s">
        <v>22</v>
      </c>
      <c r="H1691" t="s">
        <v>23</v>
      </c>
      <c r="I1691">
        <v>11.351000000000001</v>
      </c>
      <c r="J1691">
        <v>0</v>
      </c>
      <c r="K1691">
        <v>25.45</v>
      </c>
      <c r="L1691">
        <v>317.85000000000002</v>
      </c>
      <c r="M1691">
        <v>343.3</v>
      </c>
      <c r="N1691" t="s">
        <v>68</v>
      </c>
      <c r="O1691" t="s">
        <v>161</v>
      </c>
      <c r="P1691" t="s">
        <v>32</v>
      </c>
      <c r="Q1691" t="s">
        <v>52</v>
      </c>
      <c r="R1691" s="30">
        <v>42370</v>
      </c>
      <c r="S1691" s="30">
        <v>42655</v>
      </c>
      <c r="T1691" t="s">
        <v>25</v>
      </c>
      <c r="U1691" t="s">
        <v>134</v>
      </c>
      <c r="V1691" t="s">
        <v>712</v>
      </c>
      <c r="W1691" t="s">
        <v>199</v>
      </c>
      <c r="X1691" s="16" t="str">
        <f t="shared" si="359"/>
        <v xml:space="preserve">Mediacom (Switzerland) - CHE - Skoda - 2016_Velowelt - </v>
      </c>
      <c r="Y1691" s="17" t="s">
        <v>410</v>
      </c>
      <c r="Z1691" s="16" t="str">
        <f t="shared" si="360"/>
        <v>Mediacom (Switzerland)</v>
      </c>
      <c r="AA1691" s="16" t="str">
        <f t="shared" si="361"/>
        <v>Mediacom (Switzerland) - CHE - Skoda</v>
      </c>
      <c r="AB1691" s="16" t="str">
        <f t="shared" si="362"/>
        <v>Xaxis Premium_XAXIS-XP-WB-F</v>
      </c>
      <c r="AC1691" s="16" t="str">
        <f>VLOOKUP($U1691,Sheet3!$A$1:$D$500,3,FALSE)</f>
        <v>18.04.2016</v>
      </c>
      <c r="AD1691" s="16" t="str">
        <f>VLOOKUP($U1691,Sheet3!$A$1:$D$500,4,FALSE)</f>
        <v>30.09.2016</v>
      </c>
      <c r="AE1691" s="20" t="str">
        <f t="shared" si="363"/>
        <v>Xaxis Premium_XAXIS-XP-WB-F_August 2016</v>
      </c>
      <c r="AF1691" s="20" t="s">
        <v>415</v>
      </c>
      <c r="AG1691" s="20" t="str">
        <f t="shared" si="364"/>
        <v>Xaxis Premium</v>
      </c>
      <c r="AH1691" s="20" t="s">
        <v>420</v>
      </c>
      <c r="AI1691" s="21">
        <f t="shared" si="356"/>
        <v>28.001938155228615</v>
      </c>
      <c r="AJ1691" s="21">
        <f t="shared" si="357"/>
        <v>317.85000000000002</v>
      </c>
      <c r="AK1691" s="22">
        <f t="shared" si="358"/>
        <v>11351</v>
      </c>
      <c r="AL1691" s="20" t="s">
        <v>801</v>
      </c>
      <c r="AM1691" s="21">
        <f>$AJ1691*VLOOKUP($AL1691,Sheet2!$C$1:$D$82,2,FALSE)</f>
        <v>166.56128989361704</v>
      </c>
    </row>
    <row r="1692" spans="1:39" x14ac:dyDescent="0.25">
      <c r="A1692" s="30">
        <v>42618</v>
      </c>
      <c r="B1692">
        <v>19538</v>
      </c>
      <c r="C1692">
        <v>0</v>
      </c>
      <c r="D1692">
        <v>8</v>
      </c>
      <c r="E1692" t="s">
        <v>69</v>
      </c>
      <c r="F1692">
        <v>69.33</v>
      </c>
      <c r="G1692" t="s">
        <v>22</v>
      </c>
      <c r="H1692" t="s">
        <v>23</v>
      </c>
      <c r="I1692">
        <v>11.526</v>
      </c>
      <c r="J1692">
        <v>0</v>
      </c>
      <c r="K1692">
        <v>25.8</v>
      </c>
      <c r="L1692">
        <v>322.75</v>
      </c>
      <c r="M1692">
        <v>348.55</v>
      </c>
      <c r="N1692" t="s">
        <v>68</v>
      </c>
      <c r="O1692" t="s">
        <v>161</v>
      </c>
      <c r="P1692" t="s">
        <v>32</v>
      </c>
      <c r="Q1692" t="s">
        <v>52</v>
      </c>
      <c r="R1692" s="30">
        <v>42370</v>
      </c>
      <c r="S1692" s="30">
        <v>42655</v>
      </c>
      <c r="T1692" t="s">
        <v>25</v>
      </c>
      <c r="U1692" t="s">
        <v>134</v>
      </c>
      <c r="V1692" t="s">
        <v>712</v>
      </c>
      <c r="W1692" t="s">
        <v>199</v>
      </c>
      <c r="X1692" s="16" t="str">
        <f t="shared" si="359"/>
        <v xml:space="preserve">Mediacom (Switzerland) - CHE - Skoda - 2016_Velowelt - </v>
      </c>
      <c r="Y1692" s="17" t="s">
        <v>410</v>
      </c>
      <c r="Z1692" s="16" t="str">
        <f t="shared" si="360"/>
        <v>Mediacom (Switzerland)</v>
      </c>
      <c r="AA1692" s="16" t="str">
        <f t="shared" si="361"/>
        <v>Mediacom (Switzerland) - CHE - Skoda</v>
      </c>
      <c r="AB1692" s="16" t="str">
        <f t="shared" si="362"/>
        <v>Xaxis Premium_XAXIS-XP-WB-F</v>
      </c>
      <c r="AC1692" s="16" t="str">
        <f>VLOOKUP($U1692,Sheet3!$A$1:$D$500,3,FALSE)</f>
        <v>18.04.2016</v>
      </c>
      <c r="AD1692" s="16" t="str">
        <f>VLOOKUP($U1692,Sheet3!$A$1:$D$500,4,FALSE)</f>
        <v>30.09.2016</v>
      </c>
      <c r="AE1692" s="20" t="str">
        <f t="shared" si="363"/>
        <v>Xaxis Premium_XAXIS-XP-WB-F_August 2016</v>
      </c>
      <c r="AF1692" s="20" t="s">
        <v>415</v>
      </c>
      <c r="AG1692" s="20" t="str">
        <f t="shared" si="364"/>
        <v>Xaxis Premium</v>
      </c>
      <c r="AH1692" s="20" t="s">
        <v>420</v>
      </c>
      <c r="AI1692" s="21">
        <f t="shared" si="356"/>
        <v>28.00190872809301</v>
      </c>
      <c r="AJ1692" s="21">
        <f t="shared" si="357"/>
        <v>322.75</v>
      </c>
      <c r="AK1692" s="22">
        <f t="shared" si="358"/>
        <v>11526</v>
      </c>
      <c r="AL1692" s="20" t="s">
        <v>801</v>
      </c>
      <c r="AM1692" s="21">
        <f>$AJ1692*VLOOKUP($AL1692,Sheet2!$C$1:$D$82,2,FALSE)</f>
        <v>169.12901152482269</v>
      </c>
    </row>
    <row r="1693" spans="1:39" x14ac:dyDescent="0.25">
      <c r="A1693" s="30">
        <v>42618</v>
      </c>
      <c r="B1693">
        <v>19539</v>
      </c>
      <c r="C1693">
        <v>0</v>
      </c>
      <c r="D1693">
        <v>2</v>
      </c>
      <c r="E1693" t="s">
        <v>69</v>
      </c>
      <c r="F1693">
        <v>207.58</v>
      </c>
      <c r="G1693" t="s">
        <v>22</v>
      </c>
      <c r="H1693" t="s">
        <v>23</v>
      </c>
      <c r="I1693">
        <v>34.509</v>
      </c>
      <c r="J1693">
        <v>0</v>
      </c>
      <c r="K1693">
        <v>66.25</v>
      </c>
      <c r="L1693">
        <v>828.2</v>
      </c>
      <c r="M1693">
        <v>894.45</v>
      </c>
      <c r="N1693" t="s">
        <v>82</v>
      </c>
      <c r="O1693" t="s">
        <v>161</v>
      </c>
      <c r="P1693" t="s">
        <v>32</v>
      </c>
      <c r="Q1693" t="s">
        <v>52</v>
      </c>
      <c r="R1693" s="30">
        <v>42370</v>
      </c>
      <c r="S1693" s="30">
        <v>42655</v>
      </c>
      <c r="T1693" t="s">
        <v>25</v>
      </c>
      <c r="U1693" t="s">
        <v>382</v>
      </c>
      <c r="V1693" t="s">
        <v>712</v>
      </c>
      <c r="W1693" t="s">
        <v>203</v>
      </c>
      <c r="X1693" s="16" t="str">
        <f t="shared" si="359"/>
        <v xml:space="preserve">Mediacom (Switzerland) - CHE - Tempur Sealy International - 2016_Q3_Kampagne - </v>
      </c>
      <c r="Y1693" s="17" t="s">
        <v>410</v>
      </c>
      <c r="Z1693" s="16" t="str">
        <f t="shared" si="360"/>
        <v>Mediacom (Switzerland)</v>
      </c>
      <c r="AA1693" s="16" t="str">
        <f t="shared" si="361"/>
        <v>Mediacom (Switzerland) - CHE - Tempur Sealy International</v>
      </c>
      <c r="AB1693" s="16" t="str">
        <f t="shared" si="362"/>
        <v>Xaxis Premium_XAXIS-XP-WB-F</v>
      </c>
      <c r="AC1693" s="16" t="str">
        <f>VLOOKUP($U1693,Sheet3!$A$1:$D$500,3,FALSE)</f>
        <v>11.07.2016</v>
      </c>
      <c r="AD1693" s="16" t="str">
        <f>VLOOKUP($U1693,Sheet3!$A$1:$D$500,4,FALSE)</f>
        <v>30.09.2016</v>
      </c>
      <c r="AE1693" s="20" t="str">
        <f t="shared" si="363"/>
        <v>Xaxis Premium_XAXIS-XP-WB-F_August 2016</v>
      </c>
      <c r="AF1693" s="20" t="s">
        <v>415</v>
      </c>
      <c r="AG1693" s="20" t="str">
        <f t="shared" si="364"/>
        <v>Xaxis Premium</v>
      </c>
      <c r="AH1693" s="20" t="s">
        <v>420</v>
      </c>
      <c r="AI1693" s="21">
        <f t="shared" si="356"/>
        <v>23.999536352835491</v>
      </c>
      <c r="AJ1693" s="21">
        <f t="shared" si="357"/>
        <v>828.2</v>
      </c>
      <c r="AK1693" s="22">
        <f t="shared" si="358"/>
        <v>34509</v>
      </c>
      <c r="AL1693" s="20" t="s">
        <v>801</v>
      </c>
      <c r="AM1693" s="21">
        <f>$AJ1693*VLOOKUP($AL1693,Sheet2!$C$1:$D$82,2,FALSE)</f>
        <v>433.99735815602838</v>
      </c>
    </row>
    <row r="1694" spans="1:39" x14ac:dyDescent="0.25">
      <c r="A1694" s="30">
        <v>42618</v>
      </c>
      <c r="B1694">
        <v>19510</v>
      </c>
      <c r="C1694">
        <v>0</v>
      </c>
      <c r="D1694">
        <v>3</v>
      </c>
      <c r="E1694" t="s">
        <v>70</v>
      </c>
      <c r="F1694">
        <v>38.229999999999997</v>
      </c>
      <c r="G1694" t="s">
        <v>22</v>
      </c>
      <c r="H1694" t="s">
        <v>23</v>
      </c>
      <c r="I1694">
        <v>6.7480000000000002</v>
      </c>
      <c r="J1694">
        <v>0</v>
      </c>
      <c r="K1694">
        <v>15.1</v>
      </c>
      <c r="L1694">
        <v>188.95</v>
      </c>
      <c r="M1694">
        <v>204.05</v>
      </c>
      <c r="N1694" t="s">
        <v>67</v>
      </c>
      <c r="O1694" t="s">
        <v>160</v>
      </c>
      <c r="P1694" t="s">
        <v>32</v>
      </c>
      <c r="Q1694" t="s">
        <v>52</v>
      </c>
      <c r="R1694" s="30">
        <v>42370</v>
      </c>
      <c r="S1694" s="30">
        <v>42655</v>
      </c>
      <c r="T1694" t="s">
        <v>25</v>
      </c>
      <c r="U1694" t="s">
        <v>384</v>
      </c>
      <c r="V1694" t="s">
        <v>712</v>
      </c>
      <c r="W1694" t="s">
        <v>168</v>
      </c>
      <c r="X1694" s="16" t="str">
        <f t="shared" si="359"/>
        <v xml:space="preserve">Maxus (Switzerland) - CHE - Fiat Group - 2016_Fiat_124_Spider - </v>
      </c>
      <c r="Y1694" s="17" t="s">
        <v>410</v>
      </c>
      <c r="Z1694" s="16" t="str">
        <f t="shared" si="360"/>
        <v>Maxus (Switzerland)</v>
      </c>
      <c r="AA1694" s="16" t="str">
        <f t="shared" si="361"/>
        <v>Maxus (Switzerland) - CHE - Fiat Group</v>
      </c>
      <c r="AB1694" s="16" t="str">
        <f t="shared" si="362"/>
        <v>Xaxis Premium_XAXIS-XP-WB-I</v>
      </c>
      <c r="AC1694" s="16" t="str">
        <f>VLOOKUP($U1694,Sheet3!$A$1:$D$500,3,FALSE)</f>
        <v>04.07.2016</v>
      </c>
      <c r="AD1694" s="16" t="str">
        <f>VLOOKUP($U1694,Sheet3!$A$1:$D$500,4,FALSE)</f>
        <v>18.09.2016</v>
      </c>
      <c r="AE1694" s="20" t="str">
        <f t="shared" si="363"/>
        <v>Xaxis Premium_XAXIS-XP-WB-I_August 2016</v>
      </c>
      <c r="AF1694" s="20" t="s">
        <v>415</v>
      </c>
      <c r="AG1694" s="20" t="str">
        <f t="shared" si="364"/>
        <v>Xaxis Premium</v>
      </c>
      <c r="AH1694" s="20" t="s">
        <v>420</v>
      </c>
      <c r="AI1694" s="21">
        <f t="shared" si="356"/>
        <v>28.000889152341433</v>
      </c>
      <c r="AJ1694" s="21">
        <f t="shared" si="357"/>
        <v>188.95</v>
      </c>
      <c r="AK1694" s="22">
        <f t="shared" si="358"/>
        <v>6748</v>
      </c>
      <c r="AL1694" s="20" t="s">
        <v>801</v>
      </c>
      <c r="AM1694" s="21">
        <f>$AJ1694*VLOOKUP($AL1694,Sheet2!$C$1:$D$82,2,FALSE)</f>
        <v>99.014490248226949</v>
      </c>
    </row>
    <row r="1695" spans="1:39" x14ac:dyDescent="0.25">
      <c r="A1695" s="30">
        <v>42618</v>
      </c>
      <c r="B1695">
        <v>19510</v>
      </c>
      <c r="C1695">
        <v>0</v>
      </c>
      <c r="D1695">
        <v>6</v>
      </c>
      <c r="E1695" t="s">
        <v>70</v>
      </c>
      <c r="F1695">
        <v>38.03</v>
      </c>
      <c r="G1695" t="s">
        <v>22</v>
      </c>
      <c r="H1695" t="s">
        <v>23</v>
      </c>
      <c r="I1695">
        <v>6.7110000000000003</v>
      </c>
      <c r="J1695">
        <v>0</v>
      </c>
      <c r="K1695">
        <v>15.05</v>
      </c>
      <c r="L1695">
        <v>187.9</v>
      </c>
      <c r="M1695">
        <v>202.95</v>
      </c>
      <c r="N1695" t="s">
        <v>67</v>
      </c>
      <c r="O1695" t="s">
        <v>160</v>
      </c>
      <c r="P1695" t="s">
        <v>32</v>
      </c>
      <c r="Q1695" t="s">
        <v>52</v>
      </c>
      <c r="R1695" s="30">
        <v>42370</v>
      </c>
      <c r="S1695" s="30">
        <v>42655</v>
      </c>
      <c r="T1695" t="s">
        <v>25</v>
      </c>
      <c r="U1695" t="s">
        <v>384</v>
      </c>
      <c r="V1695" t="s">
        <v>712</v>
      </c>
      <c r="W1695" t="s">
        <v>168</v>
      </c>
      <c r="X1695" s="16" t="str">
        <f t="shared" si="359"/>
        <v xml:space="preserve">Maxus (Switzerland) - CHE - Fiat Group - 2016_Fiat_124_Spider - </v>
      </c>
      <c r="Y1695" s="17" t="s">
        <v>410</v>
      </c>
      <c r="Z1695" s="16" t="str">
        <f t="shared" si="360"/>
        <v>Maxus (Switzerland)</v>
      </c>
      <c r="AA1695" s="16" t="str">
        <f t="shared" si="361"/>
        <v>Maxus (Switzerland) - CHE - Fiat Group</v>
      </c>
      <c r="AB1695" s="16" t="str">
        <f t="shared" si="362"/>
        <v>Xaxis Premium_XAXIS-XP-WB-I</v>
      </c>
      <c r="AC1695" s="16" t="str">
        <f>VLOOKUP($U1695,Sheet3!$A$1:$D$500,3,FALSE)</f>
        <v>04.07.2016</v>
      </c>
      <c r="AD1695" s="16" t="str">
        <f>VLOOKUP($U1695,Sheet3!$A$1:$D$500,4,FALSE)</f>
        <v>18.09.2016</v>
      </c>
      <c r="AE1695" s="20" t="str">
        <f t="shared" si="363"/>
        <v>Xaxis Premium_XAXIS-XP-WB-I_August 2016</v>
      </c>
      <c r="AF1695" s="20" t="s">
        <v>415</v>
      </c>
      <c r="AG1695" s="20" t="str">
        <f t="shared" si="364"/>
        <v>Xaxis Premium</v>
      </c>
      <c r="AH1695" s="20" t="s">
        <v>420</v>
      </c>
      <c r="AI1695" s="21">
        <f t="shared" si="356"/>
        <v>27.998807927283565</v>
      </c>
      <c r="AJ1695" s="21">
        <f t="shared" si="357"/>
        <v>187.9</v>
      </c>
      <c r="AK1695" s="22">
        <f t="shared" si="358"/>
        <v>6711</v>
      </c>
      <c r="AL1695" s="20" t="s">
        <v>801</v>
      </c>
      <c r="AM1695" s="21">
        <f>$AJ1695*VLOOKUP($AL1695,Sheet2!$C$1:$D$82,2,FALSE)</f>
        <v>98.464264184397166</v>
      </c>
    </row>
    <row r="1696" spans="1:39" x14ac:dyDescent="0.25">
      <c r="A1696" s="30">
        <v>42618</v>
      </c>
      <c r="B1696">
        <v>19512</v>
      </c>
      <c r="C1696">
        <v>0</v>
      </c>
      <c r="D1696">
        <v>3</v>
      </c>
      <c r="E1696" t="s">
        <v>70</v>
      </c>
      <c r="F1696">
        <v>87.07</v>
      </c>
      <c r="G1696" t="s">
        <v>22</v>
      </c>
      <c r="H1696" t="s">
        <v>23</v>
      </c>
      <c r="I1696">
        <v>15.366</v>
      </c>
      <c r="J1696">
        <v>0</v>
      </c>
      <c r="K1696">
        <v>24.6</v>
      </c>
      <c r="L1696">
        <v>307.3</v>
      </c>
      <c r="M1696">
        <v>331.9</v>
      </c>
      <c r="N1696" t="s">
        <v>55</v>
      </c>
      <c r="O1696" t="s">
        <v>163</v>
      </c>
      <c r="P1696" t="s">
        <v>32</v>
      </c>
      <c r="Q1696" t="s">
        <v>52</v>
      </c>
      <c r="R1696" s="30">
        <v>42370</v>
      </c>
      <c r="S1696" s="30">
        <v>42655</v>
      </c>
      <c r="T1696" t="s">
        <v>25</v>
      </c>
      <c r="U1696" t="s">
        <v>302</v>
      </c>
      <c r="V1696" t="s">
        <v>712</v>
      </c>
      <c r="W1696" t="s">
        <v>206</v>
      </c>
      <c r="X1696" s="16" t="str">
        <f t="shared" si="359"/>
        <v xml:space="preserve">Mindshare (Switzerland) - CHE - FORD MOTOR COMPANY - 2016_Fiesta_Q3_Festival - </v>
      </c>
      <c r="Y1696" s="17" t="s">
        <v>410</v>
      </c>
      <c r="Z1696" s="16" t="str">
        <f t="shared" si="360"/>
        <v>Mindshare (Switzerland)</v>
      </c>
      <c r="AA1696" s="16" t="str">
        <f t="shared" si="361"/>
        <v>Mindshare (Switzerland) - CHE - FORD MOTOR COMPANY</v>
      </c>
      <c r="AB1696" s="16" t="str">
        <f t="shared" si="362"/>
        <v>Xaxis Premium_XAXIS-XP-WB-I</v>
      </c>
      <c r="AC1696" s="16" t="str">
        <f>VLOOKUP($U1696,Sheet3!$A$1:$D$500,3,FALSE)</f>
        <v>11.07.2016</v>
      </c>
      <c r="AD1696" s="16" t="str">
        <f>VLOOKUP($U1696,Sheet3!$A$1:$D$500,4,FALSE)</f>
        <v>14.08.2016</v>
      </c>
      <c r="AE1696" s="20" t="str">
        <f t="shared" si="363"/>
        <v>Xaxis Premium_XAXIS-XP-WB-I_August 2016</v>
      </c>
      <c r="AF1696" s="20" t="s">
        <v>415</v>
      </c>
      <c r="AG1696" s="20" t="str">
        <f t="shared" si="364"/>
        <v>Xaxis Premium</v>
      </c>
      <c r="AH1696" s="20" t="s">
        <v>420</v>
      </c>
      <c r="AI1696" s="21">
        <f t="shared" si="356"/>
        <v>19.998698425094364</v>
      </c>
      <c r="AJ1696" s="21">
        <f t="shared" si="357"/>
        <v>307.3</v>
      </c>
      <c r="AK1696" s="22">
        <f t="shared" si="358"/>
        <v>15366</v>
      </c>
      <c r="AL1696" s="20" t="s">
        <v>801</v>
      </c>
      <c r="AM1696" s="21">
        <f>$AJ1696*VLOOKUP($AL1696,Sheet2!$C$1:$D$82,2,FALSE)</f>
        <v>161.03282801418442</v>
      </c>
    </row>
    <row r="1697" spans="1:39" x14ac:dyDescent="0.25">
      <c r="A1697" s="30">
        <v>42618</v>
      </c>
      <c r="B1697">
        <v>19513</v>
      </c>
      <c r="C1697">
        <v>0</v>
      </c>
      <c r="D1697">
        <v>6</v>
      </c>
      <c r="E1697" t="s">
        <v>70</v>
      </c>
      <c r="F1697">
        <v>67.989999999999995</v>
      </c>
      <c r="G1697" t="s">
        <v>22</v>
      </c>
      <c r="H1697" t="s">
        <v>23</v>
      </c>
      <c r="I1697">
        <v>12</v>
      </c>
      <c r="J1697">
        <v>0</v>
      </c>
      <c r="K1697">
        <v>19.2</v>
      </c>
      <c r="L1697">
        <v>240</v>
      </c>
      <c r="M1697">
        <v>259.2</v>
      </c>
      <c r="N1697" t="s">
        <v>55</v>
      </c>
      <c r="O1697" t="s">
        <v>163</v>
      </c>
      <c r="P1697" t="s">
        <v>32</v>
      </c>
      <c r="Q1697" t="s">
        <v>52</v>
      </c>
      <c r="R1697" s="30">
        <v>42370</v>
      </c>
      <c r="S1697" s="30">
        <v>42655</v>
      </c>
      <c r="T1697" t="s">
        <v>25</v>
      </c>
      <c r="U1697" t="s">
        <v>269</v>
      </c>
      <c r="V1697" t="s">
        <v>712</v>
      </c>
      <c r="W1697" t="s">
        <v>206</v>
      </c>
      <c r="X1697" s="16" t="str">
        <f t="shared" si="359"/>
        <v xml:space="preserve">Mindshare (Switzerland) - CHE - FORD MOTOR COMPANY - 2016_Edge_Pre-Launch - </v>
      </c>
      <c r="Y1697" s="17" t="s">
        <v>410</v>
      </c>
      <c r="Z1697" s="16" t="str">
        <f t="shared" si="360"/>
        <v>Mindshare (Switzerland)</v>
      </c>
      <c r="AA1697" s="16" t="str">
        <f t="shared" si="361"/>
        <v>Mindshare (Switzerland) - CHE - FORD MOTOR COMPANY</v>
      </c>
      <c r="AB1697" s="16" t="str">
        <f t="shared" si="362"/>
        <v>Xaxis Premium_XAXIS-XP-WB-I</v>
      </c>
      <c r="AC1697" s="16" t="str">
        <f>VLOOKUP($U1697,Sheet3!$A$1:$D$500,3,FALSE)</f>
        <v>17.06.2016</v>
      </c>
      <c r="AD1697" s="16" t="str">
        <f>VLOOKUP($U1697,Sheet3!$A$1:$D$500,4,FALSE)</f>
        <v>28.08.2016</v>
      </c>
      <c r="AE1697" s="20" t="str">
        <f t="shared" si="363"/>
        <v>Xaxis Premium_XAXIS-XP-WB-I_August 2016</v>
      </c>
      <c r="AF1697" s="20" t="s">
        <v>415</v>
      </c>
      <c r="AG1697" s="20" t="str">
        <f t="shared" si="364"/>
        <v>Xaxis Premium</v>
      </c>
      <c r="AH1697" s="20" t="s">
        <v>420</v>
      </c>
      <c r="AI1697" s="21">
        <f t="shared" si="356"/>
        <v>20</v>
      </c>
      <c r="AJ1697" s="21">
        <f t="shared" si="357"/>
        <v>240</v>
      </c>
      <c r="AK1697" s="22">
        <f t="shared" si="358"/>
        <v>12000</v>
      </c>
      <c r="AL1697" s="20" t="s">
        <v>801</v>
      </c>
      <c r="AM1697" s="21">
        <f>$AJ1697*VLOOKUP($AL1697,Sheet2!$C$1:$D$82,2,FALSE)</f>
        <v>125.76595744680851</v>
      </c>
    </row>
    <row r="1698" spans="1:39" x14ac:dyDescent="0.25">
      <c r="A1698" s="30">
        <v>42618</v>
      </c>
      <c r="B1698">
        <v>19536</v>
      </c>
      <c r="C1698">
        <v>0</v>
      </c>
      <c r="D1698">
        <v>3</v>
      </c>
      <c r="E1698" t="s">
        <v>70</v>
      </c>
      <c r="F1698">
        <v>8.2899999999999991</v>
      </c>
      <c r="G1698" t="s">
        <v>22</v>
      </c>
      <c r="H1698" t="s">
        <v>23</v>
      </c>
      <c r="I1698">
        <v>1.4630000000000001</v>
      </c>
      <c r="J1698">
        <v>0</v>
      </c>
      <c r="K1698">
        <v>2.8</v>
      </c>
      <c r="L1698">
        <v>35.1</v>
      </c>
      <c r="M1698">
        <v>37.9</v>
      </c>
      <c r="N1698" t="s">
        <v>95</v>
      </c>
      <c r="O1698" t="s">
        <v>161</v>
      </c>
      <c r="P1698" t="s">
        <v>32</v>
      </c>
      <c r="Q1698" t="s">
        <v>52</v>
      </c>
      <c r="R1698" s="30">
        <v>42370</v>
      </c>
      <c r="S1698" s="30">
        <v>42655</v>
      </c>
      <c r="T1698" t="s">
        <v>25</v>
      </c>
      <c r="U1698" t="s">
        <v>725</v>
      </c>
      <c r="V1698" t="s">
        <v>712</v>
      </c>
      <c r="W1698" t="s">
        <v>195</v>
      </c>
      <c r="X1698" s="16" t="str">
        <f t="shared" si="359"/>
        <v xml:space="preserve">Mediacom (Switzerland) - CHE - Ikea - 2016_Catalogue_&amp;_Food_(Inspiration_/_Activation) - </v>
      </c>
      <c r="Y1698" s="17" t="s">
        <v>410</v>
      </c>
      <c r="Z1698" s="16" t="str">
        <f t="shared" si="360"/>
        <v>Mediacom (Switzerland)</v>
      </c>
      <c r="AA1698" s="16" t="str">
        <f t="shared" si="361"/>
        <v>Mediacom (Switzerland) - CHE - Ikea</v>
      </c>
      <c r="AB1698" s="16" t="str">
        <f t="shared" si="362"/>
        <v>Xaxis Premium_XAXIS-XP-WB-I</v>
      </c>
      <c r="AC1698" s="16" t="str">
        <f>VLOOKUP($U1698,Sheet3!$A$1:$D$500,3,FALSE)</f>
        <v>29.08.2016</v>
      </c>
      <c r="AD1698" s="16" t="str">
        <f>VLOOKUP($U1698,Sheet3!$A$1:$D$500,4,FALSE)</f>
        <v>02.10.2016</v>
      </c>
      <c r="AE1698" s="20" t="str">
        <f t="shared" si="363"/>
        <v>Xaxis Premium_XAXIS-XP-WB-I_August 2016</v>
      </c>
      <c r="AF1698" s="20" t="s">
        <v>415</v>
      </c>
      <c r="AG1698" s="20" t="str">
        <f t="shared" si="364"/>
        <v>Xaxis Premium</v>
      </c>
      <c r="AH1698" s="20" t="s">
        <v>420</v>
      </c>
      <c r="AI1698" s="21">
        <f t="shared" si="356"/>
        <v>23.991797676008204</v>
      </c>
      <c r="AJ1698" s="21">
        <f t="shared" si="357"/>
        <v>35.1</v>
      </c>
      <c r="AK1698" s="22">
        <f t="shared" si="358"/>
        <v>1463</v>
      </c>
      <c r="AL1698" s="20" t="s">
        <v>801</v>
      </c>
      <c r="AM1698" s="21">
        <f>$AJ1698*VLOOKUP($AL1698,Sheet2!$C$1:$D$82,2,FALSE)</f>
        <v>18.393271276595748</v>
      </c>
    </row>
    <row r="1699" spans="1:39" x14ac:dyDescent="0.25">
      <c r="A1699" s="30">
        <v>42618</v>
      </c>
      <c r="B1699">
        <v>19536</v>
      </c>
      <c r="C1699">
        <v>0</v>
      </c>
      <c r="D1699">
        <v>6</v>
      </c>
      <c r="E1699" t="s">
        <v>70</v>
      </c>
      <c r="F1699">
        <v>3.28</v>
      </c>
      <c r="G1699" t="s">
        <v>22</v>
      </c>
      <c r="H1699" t="s">
        <v>23</v>
      </c>
      <c r="I1699">
        <v>0.57799999999999996</v>
      </c>
      <c r="J1699">
        <v>0</v>
      </c>
      <c r="K1699">
        <v>1.3</v>
      </c>
      <c r="L1699">
        <v>16.2</v>
      </c>
      <c r="M1699">
        <v>17.5</v>
      </c>
      <c r="N1699" t="s">
        <v>95</v>
      </c>
      <c r="O1699" t="s">
        <v>161</v>
      </c>
      <c r="P1699" t="s">
        <v>32</v>
      </c>
      <c r="Q1699" t="s">
        <v>52</v>
      </c>
      <c r="R1699" s="30">
        <v>42370</v>
      </c>
      <c r="S1699" s="30">
        <v>42655</v>
      </c>
      <c r="T1699" t="s">
        <v>25</v>
      </c>
      <c r="U1699" t="s">
        <v>725</v>
      </c>
      <c r="V1699" t="s">
        <v>712</v>
      </c>
      <c r="W1699" t="s">
        <v>195</v>
      </c>
      <c r="X1699" s="16" t="str">
        <f t="shared" si="359"/>
        <v xml:space="preserve">Mediacom (Switzerland) - CHE - Ikea - 2016_Catalogue_&amp;_Food_(Inspiration_/_Activation) - </v>
      </c>
      <c r="Y1699" s="17" t="s">
        <v>410</v>
      </c>
      <c r="Z1699" s="16" t="str">
        <f t="shared" si="360"/>
        <v>Mediacom (Switzerland)</v>
      </c>
      <c r="AA1699" s="16" t="str">
        <f t="shared" si="361"/>
        <v>Mediacom (Switzerland) - CHE - Ikea</v>
      </c>
      <c r="AB1699" s="16" t="str">
        <f t="shared" si="362"/>
        <v>Xaxis Premium_XAXIS-XP-WB-I</v>
      </c>
      <c r="AC1699" s="16" t="str">
        <f>VLOOKUP($U1699,Sheet3!$A$1:$D$500,3,FALSE)</f>
        <v>29.08.2016</v>
      </c>
      <c r="AD1699" s="16" t="str">
        <f>VLOOKUP($U1699,Sheet3!$A$1:$D$500,4,FALSE)</f>
        <v>02.10.2016</v>
      </c>
      <c r="AE1699" s="20" t="str">
        <f t="shared" si="363"/>
        <v>Xaxis Premium_XAXIS-XP-WB-I_August 2016</v>
      </c>
      <c r="AF1699" s="20" t="s">
        <v>415</v>
      </c>
      <c r="AG1699" s="20" t="str">
        <f t="shared" si="364"/>
        <v>Xaxis Premium</v>
      </c>
      <c r="AH1699" s="20" t="s">
        <v>420</v>
      </c>
      <c r="AI1699" s="21">
        <f t="shared" si="356"/>
        <v>28.027681660899653</v>
      </c>
      <c r="AJ1699" s="21">
        <f t="shared" si="357"/>
        <v>16.2</v>
      </c>
      <c r="AK1699" s="22">
        <f t="shared" si="358"/>
        <v>578</v>
      </c>
      <c r="AL1699" s="20" t="s">
        <v>801</v>
      </c>
      <c r="AM1699" s="21">
        <f>$AJ1699*VLOOKUP($AL1699,Sheet2!$C$1:$D$82,2,FALSE)</f>
        <v>8.4892021276595742</v>
      </c>
    </row>
    <row r="1700" spans="1:39" x14ac:dyDescent="0.25">
      <c r="A1700" s="30">
        <v>42618</v>
      </c>
      <c r="B1700">
        <v>19538</v>
      </c>
      <c r="C1700">
        <v>0</v>
      </c>
      <c r="D1700">
        <v>9</v>
      </c>
      <c r="E1700" t="s">
        <v>70</v>
      </c>
      <c r="F1700">
        <v>9.2100000000000009</v>
      </c>
      <c r="G1700" t="s">
        <v>22</v>
      </c>
      <c r="H1700" t="s">
        <v>23</v>
      </c>
      <c r="I1700">
        <v>1.6259999999999999</v>
      </c>
      <c r="J1700">
        <v>0</v>
      </c>
      <c r="K1700">
        <v>3.65</v>
      </c>
      <c r="L1700">
        <v>45.55</v>
      </c>
      <c r="M1700">
        <v>49.2</v>
      </c>
      <c r="N1700" t="s">
        <v>68</v>
      </c>
      <c r="O1700" t="s">
        <v>161</v>
      </c>
      <c r="P1700" t="s">
        <v>32</v>
      </c>
      <c r="Q1700" t="s">
        <v>52</v>
      </c>
      <c r="R1700" s="30">
        <v>42370</v>
      </c>
      <c r="S1700" s="30">
        <v>42655</v>
      </c>
      <c r="T1700" t="s">
        <v>25</v>
      </c>
      <c r="U1700" t="s">
        <v>134</v>
      </c>
      <c r="V1700" t="s">
        <v>712</v>
      </c>
      <c r="W1700" t="s">
        <v>199</v>
      </c>
      <c r="X1700" s="16" t="str">
        <f t="shared" si="359"/>
        <v xml:space="preserve">Mediacom (Switzerland) - CHE - Skoda - 2016_Velowelt - </v>
      </c>
      <c r="Y1700" s="17" t="s">
        <v>410</v>
      </c>
      <c r="Z1700" s="16" t="str">
        <f t="shared" si="360"/>
        <v>Mediacom (Switzerland)</v>
      </c>
      <c r="AA1700" s="16" t="str">
        <f t="shared" si="361"/>
        <v>Mediacom (Switzerland) - CHE - Skoda</v>
      </c>
      <c r="AB1700" s="16" t="str">
        <f t="shared" si="362"/>
        <v>Xaxis Premium_XAXIS-XP-WB-I</v>
      </c>
      <c r="AC1700" s="16" t="str">
        <f>VLOOKUP($U1700,Sheet3!$A$1:$D$500,3,FALSE)</f>
        <v>18.04.2016</v>
      </c>
      <c r="AD1700" s="16" t="str">
        <f>VLOOKUP($U1700,Sheet3!$A$1:$D$500,4,FALSE)</f>
        <v>30.09.2016</v>
      </c>
      <c r="AE1700" s="20" t="str">
        <f t="shared" si="363"/>
        <v>Xaxis Premium_XAXIS-XP-WB-I_August 2016</v>
      </c>
      <c r="AF1700" s="20" t="s">
        <v>415</v>
      </c>
      <c r="AG1700" s="20" t="str">
        <f t="shared" si="364"/>
        <v>Xaxis Premium</v>
      </c>
      <c r="AH1700" s="20" t="s">
        <v>420</v>
      </c>
      <c r="AI1700" s="21">
        <f t="shared" si="356"/>
        <v>28.013530135301352</v>
      </c>
      <c r="AJ1700" s="21">
        <f t="shared" si="357"/>
        <v>45.55</v>
      </c>
      <c r="AK1700" s="22">
        <f t="shared" si="358"/>
        <v>1626</v>
      </c>
      <c r="AL1700" s="20" t="s">
        <v>801</v>
      </c>
      <c r="AM1700" s="21">
        <f>$AJ1700*VLOOKUP($AL1700,Sheet2!$C$1:$D$82,2,FALSE)</f>
        <v>23.869330673758864</v>
      </c>
    </row>
    <row r="1701" spans="1:39" x14ac:dyDescent="0.25">
      <c r="A1701" s="30">
        <v>42618</v>
      </c>
      <c r="B1701">
        <v>19505</v>
      </c>
      <c r="C1701">
        <v>0</v>
      </c>
      <c r="D1701">
        <v>1</v>
      </c>
      <c r="E1701" t="s">
        <v>72</v>
      </c>
      <c r="F1701">
        <v>3210.33</v>
      </c>
      <c r="G1701" t="s">
        <v>22</v>
      </c>
      <c r="H1701" t="s">
        <v>23</v>
      </c>
      <c r="I1701">
        <v>189.904</v>
      </c>
      <c r="J1701">
        <v>0</v>
      </c>
      <c r="K1701">
        <v>379.8</v>
      </c>
      <c r="L1701">
        <v>4747.6000000000004</v>
      </c>
      <c r="M1701">
        <v>5127.3999999999996</v>
      </c>
      <c r="N1701" t="s">
        <v>42</v>
      </c>
      <c r="O1701" t="s">
        <v>162</v>
      </c>
      <c r="P1701" t="s">
        <v>32</v>
      </c>
      <c r="Q1701" t="s">
        <v>73</v>
      </c>
      <c r="R1701" s="30">
        <v>42370</v>
      </c>
      <c r="S1701" s="30">
        <v>42655</v>
      </c>
      <c r="T1701" t="s">
        <v>25</v>
      </c>
      <c r="U1701" t="s">
        <v>246</v>
      </c>
      <c r="V1701" t="s">
        <v>712</v>
      </c>
      <c r="W1701" t="s">
        <v>178</v>
      </c>
      <c r="X1701" s="16" t="str">
        <f t="shared" si="359"/>
        <v xml:space="preserve">MEC (Switzerland) - CHE - Geberit - 2016_Aquaclean_2016 - </v>
      </c>
      <c r="Y1701" s="17" t="s">
        <v>410</v>
      </c>
      <c r="Z1701" s="16" t="str">
        <f t="shared" si="360"/>
        <v>MEC (Switzerland)</v>
      </c>
      <c r="AA1701" s="16" t="str">
        <f t="shared" si="361"/>
        <v>MEC (Switzerland) - CHE - Geberit</v>
      </c>
      <c r="AB1701" s="16" t="str">
        <f t="shared" si="362"/>
        <v>Xaxis TV_XAXIS-XT-ROLLS-D</v>
      </c>
      <c r="AC1701" s="16" t="str">
        <f>VLOOKUP($U1701,Sheet3!$A$1:$D$500,3,FALSE)</f>
        <v>04.01.2016</v>
      </c>
      <c r="AD1701" s="16" t="str">
        <f>VLOOKUP($U1701,Sheet3!$A$1:$D$500,4,FALSE)</f>
        <v>26.06.2016</v>
      </c>
      <c r="AE1701" s="20" t="str">
        <f t="shared" si="363"/>
        <v>Xaxis TV_XAXIS-XT-ROLLS-D_August 2016</v>
      </c>
      <c r="AF1701" s="20" t="s">
        <v>816</v>
      </c>
      <c r="AG1701" s="20" t="str">
        <f t="shared" si="364"/>
        <v>Xaxis TV</v>
      </c>
      <c r="AH1701" s="20" t="s">
        <v>420</v>
      </c>
      <c r="AI1701" s="21">
        <f t="shared" si="356"/>
        <v>25</v>
      </c>
      <c r="AJ1701" s="21">
        <f t="shared" si="357"/>
        <v>4747.6000000000004</v>
      </c>
      <c r="AK1701" s="22">
        <f t="shared" si="358"/>
        <v>189904</v>
      </c>
      <c r="AL1701" s="20" t="s">
        <v>802</v>
      </c>
      <c r="AM1701" s="21">
        <f>$AJ1701*VLOOKUP($AL1701,Sheet2!$C$1:$D$82,2,FALSE)</f>
        <v>2780.4311069021232</v>
      </c>
    </row>
    <row r="1702" spans="1:39" x14ac:dyDescent="0.25">
      <c r="A1702" s="30">
        <v>42618</v>
      </c>
      <c r="B1702">
        <v>19512</v>
      </c>
      <c r="C1702">
        <v>0</v>
      </c>
      <c r="D1702">
        <v>10</v>
      </c>
      <c r="E1702" t="s">
        <v>72</v>
      </c>
      <c r="F1702">
        <v>2637.37</v>
      </c>
      <c r="G1702" t="s">
        <v>22</v>
      </c>
      <c r="H1702" t="s">
        <v>23</v>
      </c>
      <c r="I1702">
        <v>156.011</v>
      </c>
      <c r="J1702">
        <v>0</v>
      </c>
      <c r="K1702">
        <v>312</v>
      </c>
      <c r="L1702">
        <v>3900.3</v>
      </c>
      <c r="M1702">
        <v>4212.3</v>
      </c>
      <c r="N1702" t="s">
        <v>55</v>
      </c>
      <c r="O1702" t="s">
        <v>163</v>
      </c>
      <c r="P1702" t="s">
        <v>32</v>
      </c>
      <c r="Q1702" t="s">
        <v>73</v>
      </c>
      <c r="R1702" s="30">
        <v>42370</v>
      </c>
      <c r="S1702" s="30">
        <v>42655</v>
      </c>
      <c r="T1702" t="s">
        <v>25</v>
      </c>
      <c r="U1702" t="s">
        <v>302</v>
      </c>
      <c r="V1702" t="s">
        <v>712</v>
      </c>
      <c r="W1702" t="s">
        <v>206</v>
      </c>
      <c r="X1702" s="16" t="str">
        <f t="shared" si="359"/>
        <v xml:space="preserve">Mindshare (Switzerland) - CHE - FORD MOTOR COMPANY - 2016_Fiesta_Q3_Festival - </v>
      </c>
      <c r="Y1702" s="17" t="s">
        <v>410</v>
      </c>
      <c r="Z1702" s="16" t="str">
        <f t="shared" si="360"/>
        <v>Mindshare (Switzerland)</v>
      </c>
      <c r="AA1702" s="16" t="str">
        <f t="shared" si="361"/>
        <v>Mindshare (Switzerland) - CHE - FORD MOTOR COMPANY</v>
      </c>
      <c r="AB1702" s="16" t="str">
        <f t="shared" si="362"/>
        <v>Xaxis TV_XAXIS-XT-ROLLS-D</v>
      </c>
      <c r="AC1702" s="16" t="str">
        <f>VLOOKUP($U1702,Sheet3!$A$1:$D$500,3,FALSE)</f>
        <v>11.07.2016</v>
      </c>
      <c r="AD1702" s="16" t="str">
        <f>VLOOKUP($U1702,Sheet3!$A$1:$D$500,4,FALSE)</f>
        <v>14.08.2016</v>
      </c>
      <c r="AE1702" s="20" t="str">
        <f t="shared" si="363"/>
        <v>Xaxis TV_XAXIS-XT-ROLLS-D_August 2016</v>
      </c>
      <c r="AF1702" s="20" t="s">
        <v>816</v>
      </c>
      <c r="AG1702" s="20" t="str">
        <f t="shared" si="364"/>
        <v>Xaxis TV</v>
      </c>
      <c r="AH1702" s="20" t="s">
        <v>420</v>
      </c>
      <c r="AI1702" s="21">
        <f t="shared" si="356"/>
        <v>25.000160245110923</v>
      </c>
      <c r="AJ1702" s="21">
        <f t="shared" si="357"/>
        <v>3900.3</v>
      </c>
      <c r="AK1702" s="22">
        <f t="shared" si="358"/>
        <v>156011</v>
      </c>
      <c r="AL1702" s="20" t="s">
        <v>802</v>
      </c>
      <c r="AM1702" s="21">
        <f>$AJ1702*VLOOKUP($AL1702,Sheet2!$C$1:$D$82,2,FALSE)</f>
        <v>2284.2100105843692</v>
      </c>
    </row>
    <row r="1703" spans="1:39" x14ac:dyDescent="0.25">
      <c r="A1703" s="30">
        <v>42618</v>
      </c>
      <c r="B1703">
        <v>19513</v>
      </c>
      <c r="C1703">
        <v>0</v>
      </c>
      <c r="D1703">
        <v>10</v>
      </c>
      <c r="E1703" t="s">
        <v>72</v>
      </c>
      <c r="F1703">
        <v>2726.44</v>
      </c>
      <c r="G1703" t="s">
        <v>22</v>
      </c>
      <c r="H1703" t="s">
        <v>23</v>
      </c>
      <c r="I1703">
        <v>161.28</v>
      </c>
      <c r="J1703">
        <v>0</v>
      </c>
      <c r="K1703">
        <v>322.55</v>
      </c>
      <c r="L1703">
        <v>4032</v>
      </c>
      <c r="M1703">
        <v>4354.55</v>
      </c>
      <c r="N1703" t="s">
        <v>55</v>
      </c>
      <c r="O1703" t="s">
        <v>163</v>
      </c>
      <c r="P1703" t="s">
        <v>32</v>
      </c>
      <c r="Q1703" t="s">
        <v>73</v>
      </c>
      <c r="R1703" s="30">
        <v>42370</v>
      </c>
      <c r="S1703" s="30">
        <v>42655</v>
      </c>
      <c r="T1703" t="s">
        <v>25</v>
      </c>
      <c r="U1703" t="s">
        <v>269</v>
      </c>
      <c r="V1703" t="s">
        <v>712</v>
      </c>
      <c r="W1703" t="s">
        <v>206</v>
      </c>
      <c r="X1703" s="16" t="str">
        <f t="shared" si="359"/>
        <v xml:space="preserve">Mindshare (Switzerland) - CHE - FORD MOTOR COMPANY - 2016_Edge_Pre-Launch - </v>
      </c>
      <c r="Y1703" s="17" t="s">
        <v>410</v>
      </c>
      <c r="Z1703" s="16" t="str">
        <f t="shared" si="360"/>
        <v>Mindshare (Switzerland)</v>
      </c>
      <c r="AA1703" s="16" t="str">
        <f t="shared" si="361"/>
        <v>Mindshare (Switzerland) - CHE - FORD MOTOR COMPANY</v>
      </c>
      <c r="AB1703" s="16" t="str">
        <f t="shared" si="362"/>
        <v>Xaxis TV_XAXIS-XT-ROLLS-D</v>
      </c>
      <c r="AC1703" s="16" t="str">
        <f>VLOOKUP($U1703,Sheet3!$A$1:$D$500,3,FALSE)</f>
        <v>17.06.2016</v>
      </c>
      <c r="AD1703" s="16" t="str">
        <f>VLOOKUP($U1703,Sheet3!$A$1:$D$500,4,FALSE)</f>
        <v>28.08.2016</v>
      </c>
      <c r="AE1703" s="20" t="str">
        <f t="shared" si="363"/>
        <v>Xaxis TV_XAXIS-XT-ROLLS-D_August 2016</v>
      </c>
      <c r="AF1703" s="20" t="s">
        <v>816</v>
      </c>
      <c r="AG1703" s="20" t="str">
        <f t="shared" si="364"/>
        <v>Xaxis TV</v>
      </c>
      <c r="AH1703" s="20" t="s">
        <v>420</v>
      </c>
      <c r="AI1703" s="21">
        <f t="shared" si="356"/>
        <v>25</v>
      </c>
      <c r="AJ1703" s="21">
        <f t="shared" si="357"/>
        <v>4032</v>
      </c>
      <c r="AK1703" s="22">
        <f t="shared" si="358"/>
        <v>161280</v>
      </c>
      <c r="AL1703" s="20" t="s">
        <v>802</v>
      </c>
      <c r="AM1703" s="21">
        <f>$AJ1703*VLOOKUP($AL1703,Sheet2!$C$1:$D$82,2,FALSE)</f>
        <v>2361.3400924739572</v>
      </c>
    </row>
    <row r="1704" spans="1:39" x14ac:dyDescent="0.25">
      <c r="A1704" s="30">
        <v>42618</v>
      </c>
      <c r="B1704">
        <v>19518</v>
      </c>
      <c r="C1704">
        <v>0</v>
      </c>
      <c r="D1704">
        <v>4</v>
      </c>
      <c r="E1704" t="s">
        <v>72</v>
      </c>
      <c r="F1704">
        <v>3477.27</v>
      </c>
      <c r="G1704" t="s">
        <v>22</v>
      </c>
      <c r="H1704" t="s">
        <v>23</v>
      </c>
      <c r="I1704">
        <v>205.69499999999999</v>
      </c>
      <c r="J1704">
        <v>0</v>
      </c>
      <c r="K1704">
        <v>575.95000000000005</v>
      </c>
      <c r="L1704">
        <v>7199.35</v>
      </c>
      <c r="M1704">
        <v>7775.3</v>
      </c>
      <c r="N1704" t="s">
        <v>86</v>
      </c>
      <c r="O1704" t="s">
        <v>163</v>
      </c>
      <c r="P1704" t="s">
        <v>32</v>
      </c>
      <c r="Q1704" t="s">
        <v>73</v>
      </c>
      <c r="R1704" s="30">
        <v>42370</v>
      </c>
      <c r="S1704" s="30">
        <v>42655</v>
      </c>
      <c r="T1704" t="s">
        <v>25</v>
      </c>
      <c r="U1704" t="s">
        <v>376</v>
      </c>
      <c r="V1704" t="s">
        <v>712</v>
      </c>
      <c r="W1704" t="s">
        <v>210</v>
      </c>
      <c r="X1704" s="16" t="str">
        <f t="shared" si="359"/>
        <v xml:space="preserve">Mindshare (Switzerland) - CHE - Mazda - 2016_MX_5_Speed_Dating_2._Flight - </v>
      </c>
      <c r="Y1704" s="17" t="s">
        <v>410</v>
      </c>
      <c r="Z1704" s="16" t="str">
        <f t="shared" si="360"/>
        <v>Mindshare (Switzerland)</v>
      </c>
      <c r="AA1704" s="16" t="str">
        <f t="shared" si="361"/>
        <v>Mindshare (Switzerland) - CHE - Mazda</v>
      </c>
      <c r="AB1704" s="16" t="str">
        <f t="shared" si="362"/>
        <v>Xaxis TV_XAXIS-XT-ROLLS-D</v>
      </c>
      <c r="AC1704" s="16" t="str">
        <f>VLOOKUP($U1704,Sheet3!$A$1:$D$500,3,FALSE)</f>
        <v>27.06.2016</v>
      </c>
      <c r="AD1704" s="16" t="str">
        <f>VLOOKUP($U1704,Sheet3!$A$1:$D$500,4,FALSE)</f>
        <v>02.10.2016</v>
      </c>
      <c r="AE1704" s="20" t="str">
        <f t="shared" si="363"/>
        <v>Xaxis TV_XAXIS-XT-ROLLS-D_August 2016</v>
      </c>
      <c r="AF1704" s="20" t="s">
        <v>816</v>
      </c>
      <c r="AG1704" s="20" t="str">
        <f t="shared" si="364"/>
        <v>Xaxis TV</v>
      </c>
      <c r="AH1704" s="20" t="s">
        <v>420</v>
      </c>
      <c r="AI1704" s="21">
        <f t="shared" ref="AI1704:AI1759" si="365">(AJ1704/AK1704)*1000</f>
        <v>35.000121539172078</v>
      </c>
      <c r="AJ1704" s="21">
        <f t="shared" ref="AJ1704:AJ1759" si="366">L1704</f>
        <v>7199.35</v>
      </c>
      <c r="AK1704" s="22">
        <f t="shared" ref="AK1704:AK1759" si="367">I1704*1000</f>
        <v>205695</v>
      </c>
      <c r="AL1704" s="20" t="s">
        <v>802</v>
      </c>
      <c r="AM1704" s="21">
        <f>$AJ1704*VLOOKUP($AL1704,Sheet2!$C$1:$D$82,2,FALSE)</f>
        <v>4216.298064174699</v>
      </c>
    </row>
    <row r="1705" spans="1:39" x14ac:dyDescent="0.25">
      <c r="A1705" s="30">
        <v>42618</v>
      </c>
      <c r="B1705">
        <v>19520</v>
      </c>
      <c r="C1705">
        <v>0</v>
      </c>
      <c r="D1705">
        <v>1</v>
      </c>
      <c r="E1705" t="s">
        <v>72</v>
      </c>
      <c r="F1705">
        <v>1845.03</v>
      </c>
      <c r="G1705" t="s">
        <v>22</v>
      </c>
      <c r="H1705" t="s">
        <v>23</v>
      </c>
      <c r="I1705">
        <v>109.14100000000001</v>
      </c>
      <c r="J1705">
        <v>0</v>
      </c>
      <c r="K1705">
        <v>288.14999999999998</v>
      </c>
      <c r="L1705">
        <v>3601.65</v>
      </c>
      <c r="M1705">
        <v>3889.8</v>
      </c>
      <c r="N1705" t="s">
        <v>36</v>
      </c>
      <c r="O1705" t="s">
        <v>161</v>
      </c>
      <c r="P1705" t="s">
        <v>32</v>
      </c>
      <c r="Q1705" t="s">
        <v>73</v>
      </c>
      <c r="R1705" s="30">
        <v>42370</v>
      </c>
      <c r="S1705" s="30">
        <v>42655</v>
      </c>
      <c r="T1705" t="s">
        <v>25</v>
      </c>
      <c r="U1705" t="s">
        <v>721</v>
      </c>
      <c r="V1705" t="s">
        <v>712</v>
      </c>
      <c r="W1705" t="s">
        <v>186</v>
      </c>
      <c r="X1705" s="16" t="str">
        <f t="shared" si="359"/>
        <v xml:space="preserve">MEC (Switzerland) - CHE - Audi - 2016_A3_Launch - </v>
      </c>
      <c r="Y1705" s="17" t="s">
        <v>410</v>
      </c>
      <c r="Z1705" s="16" t="str">
        <f t="shared" si="360"/>
        <v>Mediacom (Switzerland)</v>
      </c>
      <c r="AA1705" s="16" t="str">
        <f t="shared" si="361"/>
        <v>MEC (Switzerland) - CHE - Audi</v>
      </c>
      <c r="AB1705" s="16" t="str">
        <f t="shared" si="362"/>
        <v>Xaxis TV_XAXIS-XT-ROLLS-D</v>
      </c>
      <c r="AC1705" s="16" t="str">
        <f>VLOOKUP($U1705,Sheet3!$A$1:$D$500,3,FALSE)</f>
        <v>15.08.2016</v>
      </c>
      <c r="AD1705" s="16" t="str">
        <f>VLOOKUP($U1705,Sheet3!$A$1:$D$500,4,FALSE)</f>
        <v>19.09.2016</v>
      </c>
      <c r="AE1705" s="20" t="str">
        <f t="shared" si="363"/>
        <v>Xaxis TV_XAXIS-XT-ROLLS-D_August 2016</v>
      </c>
      <c r="AF1705" s="20" t="s">
        <v>816</v>
      </c>
      <c r="AG1705" s="20" t="str">
        <f t="shared" si="364"/>
        <v>Xaxis TV</v>
      </c>
      <c r="AH1705" s="20" t="s">
        <v>420</v>
      </c>
      <c r="AI1705" s="21">
        <f t="shared" si="365"/>
        <v>32.999972512621291</v>
      </c>
      <c r="AJ1705" s="21">
        <f t="shared" si="366"/>
        <v>3601.65</v>
      </c>
      <c r="AK1705" s="22">
        <f t="shared" si="367"/>
        <v>109141</v>
      </c>
      <c r="AL1705" s="20" t="s">
        <v>802</v>
      </c>
      <c r="AM1705" s="21">
        <f>$AJ1705*VLOOKUP($AL1705,Sheet2!$C$1:$D$82,2,FALSE)</f>
        <v>2109.3056904907808</v>
      </c>
    </row>
    <row r="1706" spans="1:39" x14ac:dyDescent="0.25">
      <c r="A1706" s="30">
        <v>42618</v>
      </c>
      <c r="B1706">
        <v>19523</v>
      </c>
      <c r="C1706">
        <v>0</v>
      </c>
      <c r="D1706">
        <v>4</v>
      </c>
      <c r="E1706" t="s">
        <v>72</v>
      </c>
      <c r="F1706">
        <v>393.28</v>
      </c>
      <c r="G1706" t="s">
        <v>22</v>
      </c>
      <c r="H1706" t="s">
        <v>23</v>
      </c>
      <c r="I1706">
        <v>23.263999999999999</v>
      </c>
      <c r="J1706">
        <v>0</v>
      </c>
      <c r="K1706">
        <v>53.95</v>
      </c>
      <c r="L1706">
        <v>674.65</v>
      </c>
      <c r="M1706">
        <v>728.6</v>
      </c>
      <c r="N1706" t="s">
        <v>105</v>
      </c>
      <c r="O1706" t="s">
        <v>161</v>
      </c>
      <c r="P1706" t="s">
        <v>32</v>
      </c>
      <c r="Q1706" t="s">
        <v>73</v>
      </c>
      <c r="R1706" s="30">
        <v>42370</v>
      </c>
      <c r="S1706" s="30">
        <v>42655</v>
      </c>
      <c r="T1706" t="s">
        <v>25</v>
      </c>
      <c r="U1706" t="s">
        <v>241</v>
      </c>
      <c r="V1706" t="s">
        <v>712</v>
      </c>
      <c r="W1706" t="s">
        <v>189</v>
      </c>
      <c r="X1706" s="16" t="str">
        <f t="shared" si="359"/>
        <v xml:space="preserve">Mediacom (Switzerland) - CHE - BSH - 2016_Online_Kampagne_2016 - </v>
      </c>
      <c r="Y1706" s="17" t="s">
        <v>410</v>
      </c>
      <c r="Z1706" s="16" t="str">
        <f t="shared" si="360"/>
        <v>Mediacom (Switzerland)</v>
      </c>
      <c r="AA1706" s="16" t="str">
        <f t="shared" si="361"/>
        <v>Mediacom (Switzerland) - CHE - BSH</v>
      </c>
      <c r="AB1706" s="16" t="str">
        <f t="shared" si="362"/>
        <v>Xaxis TV_XAXIS-XT-ROLLS-D</v>
      </c>
      <c r="AC1706" s="16" t="str">
        <f>VLOOKUP($U1706,Sheet3!$A$1:$D$500,3,FALSE)</f>
        <v>08.02.2016</v>
      </c>
      <c r="AD1706" s="16" t="str">
        <f>VLOOKUP($U1706,Sheet3!$A$1:$D$500,4,FALSE)</f>
        <v>16.10.2016</v>
      </c>
      <c r="AE1706" s="20" t="str">
        <f t="shared" si="363"/>
        <v>Xaxis TV_XAXIS-XT-ROLLS-D_August 2016</v>
      </c>
      <c r="AF1706" s="20" t="s">
        <v>816</v>
      </c>
      <c r="AG1706" s="20" t="str">
        <f t="shared" si="364"/>
        <v>Xaxis TV</v>
      </c>
      <c r="AH1706" s="20" t="s">
        <v>420</v>
      </c>
      <c r="AI1706" s="21">
        <f t="shared" si="365"/>
        <v>28.999742090784043</v>
      </c>
      <c r="AJ1706" s="21">
        <f t="shared" si="366"/>
        <v>674.65</v>
      </c>
      <c r="AK1706" s="22">
        <f t="shared" si="367"/>
        <v>23264</v>
      </c>
      <c r="AL1706" s="20" t="s">
        <v>802</v>
      </c>
      <c r="AM1706" s="21">
        <f>$AJ1706*VLOOKUP($AL1706,Sheet2!$C$1:$D$82,2,FALSE)</f>
        <v>395.10865411397702</v>
      </c>
    </row>
    <row r="1707" spans="1:39" x14ac:dyDescent="0.25">
      <c r="A1707" s="30">
        <v>42618</v>
      </c>
      <c r="B1707">
        <v>19528</v>
      </c>
      <c r="C1707">
        <v>0</v>
      </c>
      <c r="D1707">
        <v>1</v>
      </c>
      <c r="E1707" t="s">
        <v>72</v>
      </c>
      <c r="F1707">
        <v>1649.4</v>
      </c>
      <c r="G1707" t="s">
        <v>22</v>
      </c>
      <c r="H1707" t="s">
        <v>23</v>
      </c>
      <c r="I1707">
        <v>97.569000000000003</v>
      </c>
      <c r="J1707">
        <v>0</v>
      </c>
      <c r="K1707">
        <v>257.60000000000002</v>
      </c>
      <c r="L1707">
        <v>3219.8</v>
      </c>
      <c r="M1707">
        <v>3477.4</v>
      </c>
      <c r="N1707" t="s">
        <v>74</v>
      </c>
      <c r="O1707" t="s">
        <v>161</v>
      </c>
      <c r="P1707" t="s">
        <v>32</v>
      </c>
      <c r="Q1707" t="s">
        <v>73</v>
      </c>
      <c r="R1707" s="30">
        <v>42370</v>
      </c>
      <c r="S1707" s="30">
        <v>42655</v>
      </c>
      <c r="T1707" t="s">
        <v>25</v>
      </c>
      <c r="U1707" t="s">
        <v>280</v>
      </c>
      <c r="V1707" t="s">
        <v>712</v>
      </c>
      <c r="W1707" t="s">
        <v>193</v>
      </c>
      <c r="X1707" s="16" t="str">
        <f t="shared" si="359"/>
        <v xml:space="preserve">Mediacom (Switzerland) - CHE - Emmi - 2016_Emmi_ECL_Dose_Brief_Video - </v>
      </c>
      <c r="Y1707" s="17" t="s">
        <v>410</v>
      </c>
      <c r="Z1707" s="16" t="str">
        <f t="shared" si="360"/>
        <v>Mediacom (Switzerland)</v>
      </c>
      <c r="AA1707" s="16" t="str">
        <f t="shared" si="361"/>
        <v>Mediacom (Switzerland) - CHE - Emmi</v>
      </c>
      <c r="AB1707" s="16" t="str">
        <f t="shared" si="362"/>
        <v>Xaxis TV_XAXIS-XT-ROLLS-D</v>
      </c>
      <c r="AC1707" s="16" t="str">
        <f>VLOOKUP($U1707,Sheet3!$A$1:$D$500,3,FALSE)</f>
        <v>11.07.2016</v>
      </c>
      <c r="AD1707" s="16" t="str">
        <f>VLOOKUP($U1707,Sheet3!$A$1:$D$500,4,FALSE)</f>
        <v>09.10.2016</v>
      </c>
      <c r="AE1707" s="20" t="str">
        <f t="shared" si="363"/>
        <v>Xaxis TV_XAXIS-XT-ROLLS-D_August 2016</v>
      </c>
      <c r="AF1707" s="20" t="s">
        <v>816</v>
      </c>
      <c r="AG1707" s="20" t="str">
        <f t="shared" si="364"/>
        <v>Xaxis TV</v>
      </c>
      <c r="AH1707" s="20" t="s">
        <v>420</v>
      </c>
      <c r="AI1707" s="21">
        <f t="shared" si="365"/>
        <v>33.000235730611159</v>
      </c>
      <c r="AJ1707" s="21">
        <f t="shared" si="366"/>
        <v>3219.8</v>
      </c>
      <c r="AK1707" s="22">
        <f t="shared" si="367"/>
        <v>97569</v>
      </c>
      <c r="AL1707" s="20" t="s">
        <v>802</v>
      </c>
      <c r="AM1707" s="21">
        <f>$AJ1707*VLOOKUP($AL1707,Sheet2!$C$1:$D$82,2,FALSE)</f>
        <v>1885.6753049969366</v>
      </c>
    </row>
    <row r="1708" spans="1:39" x14ac:dyDescent="0.25">
      <c r="A1708" s="30">
        <v>42618</v>
      </c>
      <c r="B1708">
        <v>19529</v>
      </c>
      <c r="C1708">
        <v>0</v>
      </c>
      <c r="D1708">
        <v>1</v>
      </c>
      <c r="E1708" t="s">
        <v>72</v>
      </c>
      <c r="F1708">
        <v>763.48</v>
      </c>
      <c r="G1708" t="s">
        <v>22</v>
      </c>
      <c r="H1708" t="s">
        <v>23</v>
      </c>
      <c r="I1708">
        <v>45.162999999999997</v>
      </c>
      <c r="J1708">
        <v>0</v>
      </c>
      <c r="K1708">
        <v>104.8</v>
      </c>
      <c r="L1708">
        <v>1309.75</v>
      </c>
      <c r="M1708">
        <v>1414.55</v>
      </c>
      <c r="N1708" t="s">
        <v>74</v>
      </c>
      <c r="O1708" t="s">
        <v>161</v>
      </c>
      <c r="P1708" t="s">
        <v>32</v>
      </c>
      <c r="Q1708" t="s">
        <v>73</v>
      </c>
      <c r="R1708" s="30">
        <v>42370</v>
      </c>
      <c r="S1708" s="30">
        <v>42655</v>
      </c>
      <c r="T1708" t="s">
        <v>25</v>
      </c>
      <c r="U1708" t="s">
        <v>728</v>
      </c>
      <c r="V1708" t="s">
        <v>712</v>
      </c>
      <c r="W1708" t="s">
        <v>193</v>
      </c>
      <c r="X1708" s="16" t="str">
        <f t="shared" si="359"/>
        <v xml:space="preserve">Mediacom (Switzerland) - CHE - Emmi - 2016_Luzerner_Kaltbach_OLV_KW_34-37 - </v>
      </c>
      <c r="Y1708" s="17" t="s">
        <v>410</v>
      </c>
      <c r="Z1708" s="16" t="str">
        <f t="shared" si="360"/>
        <v>Mediacom (Switzerland)</v>
      </c>
      <c r="AA1708" s="16" t="str">
        <f t="shared" si="361"/>
        <v>Mediacom (Switzerland) - CHE - Emmi</v>
      </c>
      <c r="AB1708" s="16" t="str">
        <f t="shared" si="362"/>
        <v>Xaxis TV_XAXIS-XT-ROLLS-D</v>
      </c>
      <c r="AC1708" s="16" t="str">
        <f>VLOOKUP($U1708,Sheet3!$A$1:$D$500,3,FALSE)</f>
        <v>22.08.2016</v>
      </c>
      <c r="AD1708" s="16" t="str">
        <f>VLOOKUP($U1708,Sheet3!$A$1:$D$500,4,FALSE)</f>
        <v>18.09.2016</v>
      </c>
      <c r="AE1708" s="20" t="str">
        <f t="shared" si="363"/>
        <v>Xaxis TV_XAXIS-XT-ROLLS-D_August 2016</v>
      </c>
      <c r="AF1708" s="20" t="s">
        <v>816</v>
      </c>
      <c r="AG1708" s="20" t="str">
        <f t="shared" si="364"/>
        <v>Xaxis TV</v>
      </c>
      <c r="AH1708" s="20" t="s">
        <v>420</v>
      </c>
      <c r="AI1708" s="21">
        <f t="shared" si="365"/>
        <v>29.000509266434914</v>
      </c>
      <c r="AJ1708" s="21">
        <f t="shared" si="366"/>
        <v>1309.75</v>
      </c>
      <c r="AK1708" s="22">
        <f t="shared" si="367"/>
        <v>45163</v>
      </c>
      <c r="AL1708" s="20" t="s">
        <v>802</v>
      </c>
      <c r="AM1708" s="21">
        <f>$AJ1708*VLOOKUP($AL1708,Sheet2!$C$1:$D$82,2,FALSE)</f>
        <v>767.05485766809659</v>
      </c>
    </row>
    <row r="1709" spans="1:39" x14ac:dyDescent="0.25">
      <c r="A1709" s="30">
        <v>42618</v>
      </c>
      <c r="B1709">
        <v>19530</v>
      </c>
      <c r="C1709">
        <v>0</v>
      </c>
      <c r="D1709">
        <v>1</v>
      </c>
      <c r="E1709" t="s">
        <v>72</v>
      </c>
      <c r="F1709">
        <v>658.72</v>
      </c>
      <c r="G1709" t="s">
        <v>22</v>
      </c>
      <c r="H1709" t="s">
        <v>23</v>
      </c>
      <c r="I1709">
        <v>38.966000000000001</v>
      </c>
      <c r="J1709">
        <v>0</v>
      </c>
      <c r="K1709">
        <v>102.85</v>
      </c>
      <c r="L1709">
        <v>1285.9000000000001</v>
      </c>
      <c r="M1709">
        <v>1388.75</v>
      </c>
      <c r="N1709" t="s">
        <v>74</v>
      </c>
      <c r="O1709" t="s">
        <v>161</v>
      </c>
      <c r="P1709" t="s">
        <v>32</v>
      </c>
      <c r="Q1709" t="s">
        <v>73</v>
      </c>
      <c r="R1709" s="30">
        <v>42370</v>
      </c>
      <c r="S1709" s="30">
        <v>42655</v>
      </c>
      <c r="T1709" t="s">
        <v>25</v>
      </c>
      <c r="U1709" t="s">
        <v>729</v>
      </c>
      <c r="V1709" t="s">
        <v>712</v>
      </c>
      <c r="W1709" t="s">
        <v>193</v>
      </c>
      <c r="X1709" s="16" t="str">
        <f t="shared" si="359"/>
        <v xml:space="preserve">Mediacom (Switzerland) - CHE - Emmi - 2016_OLV_EEM_High_Protein - </v>
      </c>
      <c r="Y1709" s="17" t="s">
        <v>410</v>
      </c>
      <c r="Z1709" s="16" t="str">
        <f t="shared" si="360"/>
        <v>Mediacom (Switzerland)</v>
      </c>
      <c r="AA1709" s="16" t="str">
        <f t="shared" si="361"/>
        <v>Mediacom (Switzerland) - CHE - Emmi</v>
      </c>
      <c r="AB1709" s="16" t="str">
        <f t="shared" si="362"/>
        <v>Xaxis TV_XAXIS-XT-ROLLS-D</v>
      </c>
      <c r="AC1709" s="16" t="str">
        <f>VLOOKUP($U1709,Sheet3!$A$1:$D$500,3,FALSE)</f>
        <v>15.08.2016</v>
      </c>
      <c r="AD1709" s="16" t="str">
        <f>VLOOKUP($U1709,Sheet3!$A$1:$D$500,4,FALSE)</f>
        <v>13.11.2016</v>
      </c>
      <c r="AE1709" s="20" t="str">
        <f t="shared" si="363"/>
        <v>Xaxis TV_XAXIS-XT-ROLLS-D_August 2016</v>
      </c>
      <c r="AF1709" s="20" t="s">
        <v>816</v>
      </c>
      <c r="AG1709" s="20" t="str">
        <f t="shared" si="364"/>
        <v>Xaxis TV</v>
      </c>
      <c r="AH1709" s="20" t="s">
        <v>420</v>
      </c>
      <c r="AI1709" s="21">
        <f t="shared" si="365"/>
        <v>33.000564594774936</v>
      </c>
      <c r="AJ1709" s="21">
        <f t="shared" si="366"/>
        <v>1285.9000000000001</v>
      </c>
      <c r="AK1709" s="22">
        <f t="shared" si="367"/>
        <v>38966</v>
      </c>
      <c r="AL1709" s="20" t="s">
        <v>802</v>
      </c>
      <c r="AM1709" s="21">
        <f>$AJ1709*VLOOKUP($AL1709,Sheet2!$C$1:$D$82,2,FALSE)</f>
        <v>753.08710935323961</v>
      </c>
    </row>
    <row r="1710" spans="1:39" x14ac:dyDescent="0.25">
      <c r="A1710" s="30">
        <v>42618</v>
      </c>
      <c r="B1710">
        <v>19531</v>
      </c>
      <c r="C1710">
        <v>0</v>
      </c>
      <c r="D1710">
        <v>1</v>
      </c>
      <c r="E1710" t="s">
        <v>72</v>
      </c>
      <c r="F1710">
        <v>281.43</v>
      </c>
      <c r="G1710" t="s">
        <v>22</v>
      </c>
      <c r="H1710" t="s">
        <v>23</v>
      </c>
      <c r="I1710">
        <v>16.648</v>
      </c>
      <c r="J1710">
        <v>0</v>
      </c>
      <c r="K1710">
        <v>38.6</v>
      </c>
      <c r="L1710">
        <v>482.8</v>
      </c>
      <c r="M1710">
        <v>521.4</v>
      </c>
      <c r="N1710" t="s">
        <v>74</v>
      </c>
      <c r="O1710" t="s">
        <v>161</v>
      </c>
      <c r="P1710" t="s">
        <v>32</v>
      </c>
      <c r="Q1710" t="s">
        <v>73</v>
      </c>
      <c r="R1710" s="30">
        <v>42370</v>
      </c>
      <c r="S1710" s="30">
        <v>42655</v>
      </c>
      <c r="T1710" t="s">
        <v>25</v>
      </c>
      <c r="U1710" t="s">
        <v>730</v>
      </c>
      <c r="V1710" t="s">
        <v>712</v>
      </c>
      <c r="W1710" t="s">
        <v>193</v>
      </c>
      <c r="X1710" s="16" t="str">
        <f t="shared" si="359"/>
        <v xml:space="preserve">Mediacom (Switzerland) - CHE - Emmi - 2016_EOS_Pur_OLV_KW_35-38 - </v>
      </c>
      <c r="Y1710" s="17" t="s">
        <v>410</v>
      </c>
      <c r="Z1710" s="16" t="str">
        <f t="shared" si="360"/>
        <v>Mediacom (Switzerland)</v>
      </c>
      <c r="AA1710" s="16" t="str">
        <f t="shared" si="361"/>
        <v>Mediacom (Switzerland) - CHE - Emmi</v>
      </c>
      <c r="AB1710" s="16" t="str">
        <f t="shared" si="362"/>
        <v>Xaxis TV_XAXIS-XT-ROLLS-D</v>
      </c>
      <c r="AC1710" s="16" t="str">
        <f>VLOOKUP($U1710,Sheet3!$A$1:$D$500,3,FALSE)</f>
        <v>29.08.2016</v>
      </c>
      <c r="AD1710" s="16" t="str">
        <f>VLOOKUP($U1710,Sheet3!$A$1:$D$500,4,FALSE)</f>
        <v>25.09.2016</v>
      </c>
      <c r="AE1710" s="20" t="str">
        <f t="shared" si="363"/>
        <v>Xaxis TV_XAXIS-XT-ROLLS-D_August 2016</v>
      </c>
      <c r="AF1710" s="20" t="s">
        <v>816</v>
      </c>
      <c r="AG1710" s="20" t="str">
        <f t="shared" si="364"/>
        <v>Xaxis TV</v>
      </c>
      <c r="AH1710" s="20" t="s">
        <v>420</v>
      </c>
      <c r="AI1710" s="21">
        <f t="shared" si="365"/>
        <v>29.000480538202787</v>
      </c>
      <c r="AJ1710" s="21">
        <f t="shared" si="366"/>
        <v>482.8</v>
      </c>
      <c r="AK1710" s="22">
        <f t="shared" si="367"/>
        <v>16648</v>
      </c>
      <c r="AL1710" s="20" t="s">
        <v>802</v>
      </c>
      <c r="AM1710" s="21">
        <f>$AJ1710*VLOOKUP($AL1710,Sheet2!$C$1:$D$82,2,FALSE)</f>
        <v>282.7517352793717</v>
      </c>
    </row>
    <row r="1711" spans="1:39" x14ac:dyDescent="0.25">
      <c r="A1711" s="30">
        <v>42618</v>
      </c>
      <c r="B1711">
        <v>19532</v>
      </c>
      <c r="C1711">
        <v>0</v>
      </c>
      <c r="D1711">
        <v>1</v>
      </c>
      <c r="E1711" t="s">
        <v>72</v>
      </c>
      <c r="F1711">
        <v>132.04</v>
      </c>
      <c r="G1711" t="s">
        <v>22</v>
      </c>
      <c r="H1711" t="s">
        <v>23</v>
      </c>
      <c r="I1711">
        <v>7.8109999999999999</v>
      </c>
      <c r="J1711">
        <v>0</v>
      </c>
      <c r="K1711">
        <v>20.6</v>
      </c>
      <c r="L1711">
        <v>257.75</v>
      </c>
      <c r="M1711">
        <v>278.35000000000002</v>
      </c>
      <c r="N1711" t="s">
        <v>74</v>
      </c>
      <c r="O1711" t="s">
        <v>161</v>
      </c>
      <c r="P1711" t="s">
        <v>32</v>
      </c>
      <c r="Q1711" t="s">
        <v>73</v>
      </c>
      <c r="R1711" s="30">
        <v>42370</v>
      </c>
      <c r="S1711" s="30">
        <v>42655</v>
      </c>
      <c r="T1711" t="s">
        <v>25</v>
      </c>
      <c r="U1711" t="s">
        <v>731</v>
      </c>
      <c r="V1711" t="s">
        <v>712</v>
      </c>
      <c r="W1711" t="s">
        <v>193</v>
      </c>
      <c r="X1711" s="16" t="str">
        <f t="shared" si="359"/>
        <v xml:space="preserve">Mediacom (Switzerland) - CHE - Emmi - 2016_Aktifit_Online-Video_2016_2._HY - </v>
      </c>
      <c r="Y1711" s="17" t="s">
        <v>410</v>
      </c>
      <c r="Z1711" s="16" t="str">
        <f t="shared" si="360"/>
        <v>Mediacom (Switzerland)</v>
      </c>
      <c r="AA1711" s="16" t="str">
        <f t="shared" si="361"/>
        <v>Mediacom (Switzerland) - CHE - Emmi</v>
      </c>
      <c r="AB1711" s="16" t="str">
        <f t="shared" si="362"/>
        <v>Xaxis TV_XAXIS-XT-ROLLS-D</v>
      </c>
      <c r="AC1711" s="16" t="str">
        <f>VLOOKUP($U1711,Sheet3!$A$1:$D$500,3,FALSE)</f>
        <v>29.08.2016</v>
      </c>
      <c r="AD1711" s="16" t="str">
        <f>VLOOKUP($U1711,Sheet3!$A$1:$D$500,4,FALSE)</f>
        <v>04.12.2016</v>
      </c>
      <c r="AE1711" s="20" t="str">
        <f t="shared" si="363"/>
        <v>Xaxis TV_XAXIS-XT-ROLLS-D_August 2016</v>
      </c>
      <c r="AF1711" s="20" t="s">
        <v>816</v>
      </c>
      <c r="AG1711" s="20" t="str">
        <f t="shared" si="364"/>
        <v>Xaxis TV</v>
      </c>
      <c r="AH1711" s="20" t="s">
        <v>420</v>
      </c>
      <c r="AI1711" s="21">
        <f t="shared" si="365"/>
        <v>32.998335680450644</v>
      </c>
      <c r="AJ1711" s="21">
        <f t="shared" si="366"/>
        <v>257.75</v>
      </c>
      <c r="AK1711" s="22">
        <f t="shared" si="367"/>
        <v>7811</v>
      </c>
      <c r="AL1711" s="20" t="s">
        <v>802</v>
      </c>
      <c r="AM1711" s="21">
        <f>$AJ1711*VLOOKUP($AL1711,Sheet2!$C$1:$D$82,2,FALSE)</f>
        <v>150.95124227062561</v>
      </c>
    </row>
    <row r="1712" spans="1:39" x14ac:dyDescent="0.25">
      <c r="A1712" s="30">
        <v>42618</v>
      </c>
      <c r="B1712">
        <v>19533</v>
      </c>
      <c r="C1712">
        <v>0</v>
      </c>
      <c r="D1712">
        <v>1</v>
      </c>
      <c r="E1712" t="s">
        <v>72</v>
      </c>
      <c r="F1712">
        <v>819.3</v>
      </c>
      <c r="G1712" t="s">
        <v>22</v>
      </c>
      <c r="H1712" t="s">
        <v>23</v>
      </c>
      <c r="I1712">
        <v>48.465000000000003</v>
      </c>
      <c r="J1712">
        <v>0</v>
      </c>
      <c r="K1712">
        <v>112.45</v>
      </c>
      <c r="L1712">
        <v>1405.5</v>
      </c>
      <c r="M1712">
        <v>1517.95</v>
      </c>
      <c r="N1712" t="s">
        <v>74</v>
      </c>
      <c r="O1712" t="s">
        <v>161</v>
      </c>
      <c r="P1712" t="s">
        <v>32</v>
      </c>
      <c r="Q1712" t="s">
        <v>73</v>
      </c>
      <c r="R1712" s="30">
        <v>42370</v>
      </c>
      <c r="S1712" s="30">
        <v>42655</v>
      </c>
      <c r="T1712" t="s">
        <v>25</v>
      </c>
      <c r="U1712" t="s">
        <v>274</v>
      </c>
      <c r="V1712" t="s">
        <v>712</v>
      </c>
      <c r="W1712" t="s">
        <v>193</v>
      </c>
      <c r="X1712" s="16" t="str">
        <f t="shared" si="359"/>
        <v xml:space="preserve">Mediacom (Switzerland) - CHE - Emmi - 2016_ECL_Make_it_a_Yay_Day - </v>
      </c>
      <c r="Y1712" s="17" t="s">
        <v>410</v>
      </c>
      <c r="Z1712" s="16" t="str">
        <f t="shared" si="360"/>
        <v>Mediacom (Switzerland)</v>
      </c>
      <c r="AA1712" s="16" t="str">
        <f t="shared" si="361"/>
        <v>Mediacom (Switzerland) - CHE - Emmi</v>
      </c>
      <c r="AB1712" s="16" t="str">
        <f t="shared" si="362"/>
        <v>Xaxis TV_XAXIS-XT-ROLLS-D</v>
      </c>
      <c r="AC1712" s="16" t="str">
        <f>VLOOKUP($U1712,Sheet3!$A$1:$D$500,3,FALSE)</f>
        <v>18.04.2016</v>
      </c>
      <c r="AD1712" s="16" t="str">
        <f>VLOOKUP($U1712,Sheet3!$A$1:$D$500,4,FALSE)</f>
        <v>18.09.2016</v>
      </c>
      <c r="AE1712" s="20" t="str">
        <f t="shared" si="363"/>
        <v>Xaxis TV_XAXIS-XT-ROLLS-D_August 2016</v>
      </c>
      <c r="AF1712" s="20" t="s">
        <v>816</v>
      </c>
      <c r="AG1712" s="20" t="str">
        <f t="shared" si="364"/>
        <v>Xaxis TV</v>
      </c>
      <c r="AH1712" s="20" t="s">
        <v>420</v>
      </c>
      <c r="AI1712" s="21">
        <f t="shared" si="365"/>
        <v>29.000309501702258</v>
      </c>
      <c r="AJ1712" s="21">
        <f t="shared" si="366"/>
        <v>1405.5</v>
      </c>
      <c r="AK1712" s="22">
        <f t="shared" si="367"/>
        <v>48465</v>
      </c>
      <c r="AL1712" s="20" t="s">
        <v>802</v>
      </c>
      <c r="AM1712" s="21">
        <f>$AJ1712*VLOOKUP($AL1712,Sheet2!$C$1:$D$82,2,FALSE)</f>
        <v>823.13082836610795</v>
      </c>
    </row>
    <row r="1713" spans="1:39" x14ac:dyDescent="0.25">
      <c r="A1713" s="30">
        <v>42618</v>
      </c>
      <c r="B1713">
        <v>19533</v>
      </c>
      <c r="C1713">
        <v>0</v>
      </c>
      <c r="D1713">
        <v>4</v>
      </c>
      <c r="E1713" t="s">
        <v>72</v>
      </c>
      <c r="F1713">
        <v>1427.66</v>
      </c>
      <c r="G1713" t="s">
        <v>22</v>
      </c>
      <c r="H1713" t="s">
        <v>23</v>
      </c>
      <c r="I1713">
        <v>84.451999999999998</v>
      </c>
      <c r="J1713">
        <v>0</v>
      </c>
      <c r="K1713">
        <v>195.95</v>
      </c>
      <c r="L1713">
        <v>2449.1</v>
      </c>
      <c r="M1713">
        <v>2645.05</v>
      </c>
      <c r="N1713" t="s">
        <v>74</v>
      </c>
      <c r="O1713" t="s">
        <v>161</v>
      </c>
      <c r="P1713" t="s">
        <v>32</v>
      </c>
      <c r="Q1713" t="s">
        <v>73</v>
      </c>
      <c r="R1713" s="30">
        <v>42370</v>
      </c>
      <c r="S1713" s="30">
        <v>42655</v>
      </c>
      <c r="T1713" t="s">
        <v>25</v>
      </c>
      <c r="U1713" t="s">
        <v>274</v>
      </c>
      <c r="V1713" t="s">
        <v>712</v>
      </c>
      <c r="W1713" t="s">
        <v>193</v>
      </c>
      <c r="X1713" s="16" t="str">
        <f t="shared" si="359"/>
        <v xml:space="preserve">Mediacom (Switzerland) - CHE - Emmi - 2016_ECL_Make_it_a_Yay_Day - </v>
      </c>
      <c r="Y1713" s="17" t="s">
        <v>410</v>
      </c>
      <c r="Z1713" s="16" t="str">
        <f t="shared" si="360"/>
        <v>Mediacom (Switzerland)</v>
      </c>
      <c r="AA1713" s="16" t="str">
        <f t="shared" si="361"/>
        <v>Mediacom (Switzerland) - CHE - Emmi</v>
      </c>
      <c r="AB1713" s="16" t="str">
        <f t="shared" si="362"/>
        <v>Xaxis TV_XAXIS-XT-ROLLS-D</v>
      </c>
      <c r="AC1713" s="16" t="str">
        <f>VLOOKUP($U1713,Sheet3!$A$1:$D$500,3,FALSE)</f>
        <v>18.04.2016</v>
      </c>
      <c r="AD1713" s="16" t="str">
        <f>VLOOKUP($U1713,Sheet3!$A$1:$D$500,4,FALSE)</f>
        <v>18.09.2016</v>
      </c>
      <c r="AE1713" s="20" t="str">
        <f t="shared" si="363"/>
        <v>Xaxis TV_XAXIS-XT-ROLLS-D_August 2016</v>
      </c>
      <c r="AF1713" s="20" t="s">
        <v>816</v>
      </c>
      <c r="AG1713" s="20" t="str">
        <f t="shared" si="364"/>
        <v>Xaxis TV</v>
      </c>
      <c r="AH1713" s="20" t="s">
        <v>420</v>
      </c>
      <c r="AI1713" s="21">
        <f t="shared" si="365"/>
        <v>28.99990527163359</v>
      </c>
      <c r="AJ1713" s="21">
        <f t="shared" si="366"/>
        <v>2449.1</v>
      </c>
      <c r="AK1713" s="22">
        <f t="shared" si="367"/>
        <v>84452</v>
      </c>
      <c r="AL1713" s="20" t="s">
        <v>802</v>
      </c>
      <c r="AM1713" s="21">
        <f>$AJ1713*VLOOKUP($AL1713,Sheet2!$C$1:$D$82,2,FALSE)</f>
        <v>1434.3149852375914</v>
      </c>
    </row>
    <row r="1714" spans="1:39" x14ac:dyDescent="0.25">
      <c r="A1714" s="30">
        <v>42618</v>
      </c>
      <c r="B1714">
        <v>19534</v>
      </c>
      <c r="C1714">
        <v>0</v>
      </c>
      <c r="D1714">
        <v>1</v>
      </c>
      <c r="E1714" t="s">
        <v>72</v>
      </c>
      <c r="F1714">
        <v>1334.04</v>
      </c>
      <c r="G1714" t="s">
        <v>22</v>
      </c>
      <c r="H1714" t="s">
        <v>23</v>
      </c>
      <c r="I1714">
        <v>78.914000000000001</v>
      </c>
      <c r="J1714">
        <v>0</v>
      </c>
      <c r="K1714">
        <v>208.35</v>
      </c>
      <c r="L1714">
        <v>2604.15</v>
      </c>
      <c r="M1714">
        <v>2812.5</v>
      </c>
      <c r="N1714" t="s">
        <v>95</v>
      </c>
      <c r="O1714" t="s">
        <v>161</v>
      </c>
      <c r="P1714" t="s">
        <v>32</v>
      </c>
      <c r="Q1714" t="s">
        <v>73</v>
      </c>
      <c r="R1714" s="30">
        <v>42370</v>
      </c>
      <c r="S1714" s="30">
        <v>42655</v>
      </c>
      <c r="T1714" t="s">
        <v>25</v>
      </c>
      <c r="U1714" t="s">
        <v>304</v>
      </c>
      <c r="V1714" t="s">
        <v>712</v>
      </c>
      <c r="W1714" t="s">
        <v>195</v>
      </c>
      <c r="X1714" s="16" t="str">
        <f t="shared" si="359"/>
        <v xml:space="preserve">Mediacom (Switzerland) - CHE - Ikea - 2016_Healthy_Sleeping - </v>
      </c>
      <c r="Y1714" s="17" t="s">
        <v>410</v>
      </c>
      <c r="Z1714" s="16" t="str">
        <f t="shared" si="360"/>
        <v>Mediacom (Switzerland)</v>
      </c>
      <c r="AA1714" s="16" t="str">
        <f t="shared" si="361"/>
        <v>Mediacom (Switzerland) - CHE - Ikea</v>
      </c>
      <c r="AB1714" s="16" t="str">
        <f t="shared" si="362"/>
        <v>Xaxis TV_XAXIS-XT-ROLLS-D</v>
      </c>
      <c r="AC1714" s="16" t="str">
        <f>VLOOKUP($U1714,Sheet3!$A$1:$D$500,3,FALSE)</f>
        <v>04.07.2016</v>
      </c>
      <c r="AD1714" s="16" t="str">
        <f>VLOOKUP($U1714,Sheet3!$A$1:$D$500,4,FALSE)</f>
        <v>07.08.2016</v>
      </c>
      <c r="AE1714" s="20" t="str">
        <f t="shared" si="363"/>
        <v>Xaxis TV_XAXIS-XT-ROLLS-D_August 2016</v>
      </c>
      <c r="AF1714" s="20" t="s">
        <v>816</v>
      </c>
      <c r="AG1714" s="20" t="str">
        <f t="shared" si="364"/>
        <v>Xaxis TV</v>
      </c>
      <c r="AH1714" s="20" t="s">
        <v>420</v>
      </c>
      <c r="AI1714" s="21">
        <f t="shared" si="365"/>
        <v>32.999847935727502</v>
      </c>
      <c r="AJ1714" s="21">
        <f t="shared" si="366"/>
        <v>2604.15</v>
      </c>
      <c r="AK1714" s="22">
        <f t="shared" si="367"/>
        <v>78914</v>
      </c>
      <c r="AL1714" s="20" t="s">
        <v>802</v>
      </c>
      <c r="AM1714" s="21">
        <f>$AJ1714*VLOOKUP($AL1714,Sheet2!$C$1:$D$82,2,FALSE)</f>
        <v>1525.1199905297758</v>
      </c>
    </row>
    <row r="1715" spans="1:39" x14ac:dyDescent="0.25">
      <c r="A1715" s="30">
        <v>42618</v>
      </c>
      <c r="B1715">
        <v>19535</v>
      </c>
      <c r="C1715">
        <v>0</v>
      </c>
      <c r="D1715">
        <v>1</v>
      </c>
      <c r="E1715" t="s">
        <v>72</v>
      </c>
      <c r="F1715">
        <v>190.89</v>
      </c>
      <c r="G1715" t="s">
        <v>22</v>
      </c>
      <c r="H1715" t="s">
        <v>23</v>
      </c>
      <c r="I1715">
        <v>11.292</v>
      </c>
      <c r="J1715">
        <v>0</v>
      </c>
      <c r="K1715">
        <v>26.2</v>
      </c>
      <c r="L1715">
        <v>327.45</v>
      </c>
      <c r="M1715">
        <v>353.65</v>
      </c>
      <c r="N1715" t="s">
        <v>95</v>
      </c>
      <c r="O1715" t="s">
        <v>161</v>
      </c>
      <c r="P1715" t="s">
        <v>32</v>
      </c>
      <c r="Q1715" t="s">
        <v>73</v>
      </c>
      <c r="R1715" s="30">
        <v>42370</v>
      </c>
      <c r="S1715" s="30">
        <v>42655</v>
      </c>
      <c r="T1715" t="s">
        <v>25</v>
      </c>
      <c r="U1715" t="s">
        <v>723</v>
      </c>
      <c r="V1715" t="s">
        <v>712</v>
      </c>
      <c r="W1715" t="s">
        <v>195</v>
      </c>
      <c r="X1715" s="16" t="str">
        <f t="shared" si="359"/>
        <v xml:space="preserve">Mediacom (Switzerland) - CHE - Ikea - 2016_Catalogue_&amp;_Food_(Awareness_&amp;_Trigger) - </v>
      </c>
      <c r="Y1715" s="17" t="s">
        <v>410</v>
      </c>
      <c r="Z1715" s="16" t="str">
        <f t="shared" si="360"/>
        <v>Mediacom (Switzerland)</v>
      </c>
      <c r="AA1715" s="16" t="str">
        <f t="shared" si="361"/>
        <v>Mediacom (Switzerland) - CHE - Ikea</v>
      </c>
      <c r="AB1715" s="16" t="str">
        <f t="shared" si="362"/>
        <v>Xaxis TV_XAXIS-XT-ROLLS-D</v>
      </c>
      <c r="AC1715" s="16" t="str">
        <f>VLOOKUP($U1715,Sheet3!$A$1:$D$500,3,FALSE)</f>
        <v>29.08.2016</v>
      </c>
      <c r="AD1715" s="16" t="str">
        <f>VLOOKUP($U1715,Sheet3!$A$1:$D$500,4,FALSE)</f>
        <v>18.09.2016</v>
      </c>
      <c r="AE1715" s="20" t="str">
        <f t="shared" si="363"/>
        <v>Xaxis TV_XAXIS-XT-ROLLS-D_August 2016</v>
      </c>
      <c r="AF1715" s="20" t="s">
        <v>816</v>
      </c>
      <c r="AG1715" s="20" t="str">
        <f t="shared" si="364"/>
        <v>Xaxis TV</v>
      </c>
      <c r="AH1715" s="20" t="s">
        <v>420</v>
      </c>
      <c r="AI1715" s="21">
        <f t="shared" si="365"/>
        <v>28.998405951115835</v>
      </c>
      <c r="AJ1715" s="21">
        <f t="shared" si="366"/>
        <v>327.45</v>
      </c>
      <c r="AK1715" s="22">
        <f t="shared" si="367"/>
        <v>11292</v>
      </c>
      <c r="AL1715" s="20" t="s">
        <v>802</v>
      </c>
      <c r="AM1715" s="21">
        <f>$AJ1715*VLOOKUP($AL1715,Sheet2!$C$1:$D$82,2,FALSE)</f>
        <v>191.77103503983068</v>
      </c>
    </row>
    <row r="1716" spans="1:39" x14ac:dyDescent="0.25">
      <c r="A1716" s="30">
        <v>42618</v>
      </c>
      <c r="B1716">
        <v>19505</v>
      </c>
      <c r="C1716">
        <v>0</v>
      </c>
      <c r="D1716">
        <v>2</v>
      </c>
      <c r="E1716" t="s">
        <v>76</v>
      </c>
      <c r="F1716">
        <v>539.64</v>
      </c>
      <c r="G1716" t="s">
        <v>22</v>
      </c>
      <c r="H1716" t="s">
        <v>23</v>
      </c>
      <c r="I1716">
        <v>33.357999999999997</v>
      </c>
      <c r="J1716">
        <v>0</v>
      </c>
      <c r="K1716">
        <v>66.7</v>
      </c>
      <c r="L1716">
        <v>833.95</v>
      </c>
      <c r="M1716">
        <v>900.65</v>
      </c>
      <c r="N1716" t="s">
        <v>42</v>
      </c>
      <c r="O1716" t="s">
        <v>162</v>
      </c>
      <c r="P1716" t="s">
        <v>32</v>
      </c>
      <c r="Q1716" t="s">
        <v>73</v>
      </c>
      <c r="R1716" s="30">
        <v>42370</v>
      </c>
      <c r="S1716" s="30">
        <v>42655</v>
      </c>
      <c r="T1716" t="s">
        <v>25</v>
      </c>
      <c r="U1716" t="s">
        <v>246</v>
      </c>
      <c r="V1716" t="s">
        <v>712</v>
      </c>
      <c r="W1716" t="s">
        <v>178</v>
      </c>
      <c r="X1716" s="16" t="str">
        <f t="shared" si="359"/>
        <v xml:space="preserve">MEC (Switzerland) - CHE - Geberit - 2016_Aquaclean_2016 - </v>
      </c>
      <c r="Y1716" s="17" t="s">
        <v>410</v>
      </c>
      <c r="Z1716" s="16" t="str">
        <f t="shared" si="360"/>
        <v>MEC (Switzerland)</v>
      </c>
      <c r="AA1716" s="16" t="str">
        <f t="shared" si="361"/>
        <v>MEC (Switzerland) - CHE - Geberit</v>
      </c>
      <c r="AB1716" s="16" t="str">
        <f t="shared" si="362"/>
        <v>Xaxis TV_XAXIS-XT-ROLLS-F</v>
      </c>
      <c r="AC1716" s="16" t="str">
        <f>VLOOKUP($U1716,Sheet3!$A$1:$D$500,3,FALSE)</f>
        <v>04.01.2016</v>
      </c>
      <c r="AD1716" s="16" t="str">
        <f>VLOOKUP($U1716,Sheet3!$A$1:$D$500,4,FALSE)</f>
        <v>26.06.2016</v>
      </c>
      <c r="AE1716" s="20" t="str">
        <f t="shared" si="363"/>
        <v>Xaxis TV_XAXIS-XT-ROLLS-F_August 2016</v>
      </c>
      <c r="AF1716" s="20" t="s">
        <v>816</v>
      </c>
      <c r="AG1716" s="20" t="str">
        <f t="shared" si="364"/>
        <v>Xaxis TV</v>
      </c>
      <c r="AH1716" s="20" t="s">
        <v>420</v>
      </c>
      <c r="AI1716" s="21">
        <f t="shared" si="365"/>
        <v>25</v>
      </c>
      <c r="AJ1716" s="21">
        <f t="shared" si="366"/>
        <v>833.95</v>
      </c>
      <c r="AK1716" s="22">
        <f t="shared" si="367"/>
        <v>33358</v>
      </c>
      <c r="AL1716" s="20" t="s">
        <v>802</v>
      </c>
      <c r="AM1716" s="21">
        <f>$AJ1716*VLOOKUP($AL1716,Sheet2!$C$1:$D$82,2,FALSE)</f>
        <v>488.40267116038115</v>
      </c>
    </row>
    <row r="1717" spans="1:39" x14ac:dyDescent="0.25">
      <c r="A1717" s="30">
        <v>42618</v>
      </c>
      <c r="B1717">
        <v>19511</v>
      </c>
      <c r="C1717">
        <v>0</v>
      </c>
      <c r="D1717">
        <v>1</v>
      </c>
      <c r="E1717" t="s">
        <v>76</v>
      </c>
      <c r="F1717">
        <v>299.98</v>
      </c>
      <c r="G1717" t="s">
        <v>22</v>
      </c>
      <c r="H1717" t="s">
        <v>23</v>
      </c>
      <c r="I1717">
        <v>18.542999999999999</v>
      </c>
      <c r="J1717">
        <v>0</v>
      </c>
      <c r="K1717">
        <v>43</v>
      </c>
      <c r="L1717">
        <v>537.75</v>
      </c>
      <c r="M1717">
        <v>580.75</v>
      </c>
      <c r="N1717" t="s">
        <v>48</v>
      </c>
      <c r="O1717" t="s">
        <v>160</v>
      </c>
      <c r="P1717" t="s">
        <v>32</v>
      </c>
      <c r="Q1717" t="s">
        <v>73</v>
      </c>
      <c r="R1717" s="30">
        <v>42370</v>
      </c>
      <c r="S1717" s="30">
        <v>42655</v>
      </c>
      <c r="T1717" t="s">
        <v>25</v>
      </c>
      <c r="U1717" t="s">
        <v>732</v>
      </c>
      <c r="V1717" t="s">
        <v>712</v>
      </c>
      <c r="W1717" t="s">
        <v>172</v>
      </c>
      <c r="X1717" s="16" t="str">
        <f t="shared" ref="X1717:X1780" si="368">CONCATENATE(W1717," - ","2016_",U1717," - ")</f>
        <v xml:space="preserve">Maxus (Switzerland) - CHE - Huawei - 2016_Eva_&amp;_Vienna_OLV_(Nachlieferung) - </v>
      </c>
      <c r="Y1717" s="17" t="s">
        <v>410</v>
      </c>
      <c r="Z1717" s="16" t="str">
        <f t="shared" ref="Z1717:Z1780" si="369">O1717</f>
        <v>Maxus (Switzerland)</v>
      </c>
      <c r="AA1717" s="16" t="str">
        <f t="shared" ref="AA1717:AA1780" si="370">W1717</f>
        <v>Maxus (Switzerland) - CHE - Huawei</v>
      </c>
      <c r="AB1717" s="16" t="str">
        <f t="shared" ref="AB1717:AB1780" si="371">CONCATENATE(Q1717,"_",E1717)</f>
        <v>Xaxis TV_XAXIS-XT-ROLLS-F</v>
      </c>
      <c r="AC1717" s="16" t="str">
        <f>VLOOKUP($U1717,Sheet3!$A$1:$D$500,3,FALSE)</f>
        <v>27.06.2016</v>
      </c>
      <c r="AD1717" s="16" t="str">
        <f>VLOOKUP($U1717,Sheet3!$A$1:$D$500,4,FALSE)</f>
        <v>31.07.2016</v>
      </c>
      <c r="AE1717" s="20" t="str">
        <f t="shared" ref="AE1717:AE1780" si="372">CONCATENATE(AB1717,"_",V1717)</f>
        <v>Xaxis TV_XAXIS-XT-ROLLS-F_August 2016</v>
      </c>
      <c r="AF1717" s="20" t="s">
        <v>816</v>
      </c>
      <c r="AG1717" s="20" t="str">
        <f t="shared" ref="AG1717:AG1780" si="373">Q1717</f>
        <v>Xaxis TV</v>
      </c>
      <c r="AH1717" s="20" t="s">
        <v>420</v>
      </c>
      <c r="AI1717" s="21">
        <f t="shared" si="365"/>
        <v>29.000161786118749</v>
      </c>
      <c r="AJ1717" s="21">
        <f t="shared" si="366"/>
        <v>537.75</v>
      </c>
      <c r="AK1717" s="22">
        <f t="shared" si="367"/>
        <v>18543</v>
      </c>
      <c r="AL1717" s="20" t="s">
        <v>802</v>
      </c>
      <c r="AM1717" s="21">
        <f>$AJ1717*VLOOKUP($AL1717,Sheet2!$C$1:$D$82,2,FALSE)</f>
        <v>314.93319313687266</v>
      </c>
    </row>
    <row r="1718" spans="1:39" x14ac:dyDescent="0.25">
      <c r="A1718" s="30">
        <v>42618</v>
      </c>
      <c r="B1718">
        <v>19512</v>
      </c>
      <c r="C1718">
        <v>0</v>
      </c>
      <c r="D1718">
        <v>11</v>
      </c>
      <c r="E1718" t="s">
        <v>76</v>
      </c>
      <c r="F1718">
        <v>942.09</v>
      </c>
      <c r="G1718" t="s">
        <v>22</v>
      </c>
      <c r="H1718" t="s">
        <v>23</v>
      </c>
      <c r="I1718">
        <v>58.234999999999999</v>
      </c>
      <c r="J1718">
        <v>0</v>
      </c>
      <c r="K1718">
        <v>116.45</v>
      </c>
      <c r="L1718">
        <v>1455.9</v>
      </c>
      <c r="M1718">
        <v>1572.35</v>
      </c>
      <c r="N1718" t="s">
        <v>55</v>
      </c>
      <c r="O1718" t="s">
        <v>163</v>
      </c>
      <c r="P1718" t="s">
        <v>32</v>
      </c>
      <c r="Q1718" t="s">
        <v>73</v>
      </c>
      <c r="R1718" s="30">
        <v>42370</v>
      </c>
      <c r="S1718" s="30">
        <v>42655</v>
      </c>
      <c r="T1718" t="s">
        <v>25</v>
      </c>
      <c r="U1718" t="s">
        <v>302</v>
      </c>
      <c r="V1718" t="s">
        <v>712</v>
      </c>
      <c r="W1718" t="s">
        <v>206</v>
      </c>
      <c r="X1718" s="16" t="str">
        <f t="shared" si="368"/>
        <v xml:space="preserve">Mindshare (Switzerland) - CHE - FORD MOTOR COMPANY - 2016_Fiesta_Q3_Festival - </v>
      </c>
      <c r="Y1718" s="17" t="s">
        <v>410</v>
      </c>
      <c r="Z1718" s="16" t="str">
        <f t="shared" si="369"/>
        <v>Mindshare (Switzerland)</v>
      </c>
      <c r="AA1718" s="16" t="str">
        <f t="shared" si="370"/>
        <v>Mindshare (Switzerland) - CHE - FORD MOTOR COMPANY</v>
      </c>
      <c r="AB1718" s="16" t="str">
        <f t="shared" si="371"/>
        <v>Xaxis TV_XAXIS-XT-ROLLS-F</v>
      </c>
      <c r="AC1718" s="16" t="str">
        <f>VLOOKUP($U1718,Sheet3!$A$1:$D$500,3,FALSE)</f>
        <v>11.07.2016</v>
      </c>
      <c r="AD1718" s="16" t="str">
        <f>VLOOKUP($U1718,Sheet3!$A$1:$D$500,4,FALSE)</f>
        <v>14.08.2016</v>
      </c>
      <c r="AE1718" s="20" t="str">
        <f t="shared" si="372"/>
        <v>Xaxis TV_XAXIS-XT-ROLLS-F_August 2016</v>
      </c>
      <c r="AF1718" s="20" t="s">
        <v>816</v>
      </c>
      <c r="AG1718" s="20" t="str">
        <f t="shared" si="373"/>
        <v>Xaxis TV</v>
      </c>
      <c r="AH1718" s="20" t="s">
        <v>420</v>
      </c>
      <c r="AI1718" s="21">
        <f t="shared" si="365"/>
        <v>25.000429295097451</v>
      </c>
      <c r="AJ1718" s="21">
        <f t="shared" si="366"/>
        <v>1455.9</v>
      </c>
      <c r="AK1718" s="22">
        <f t="shared" si="367"/>
        <v>58235</v>
      </c>
      <c r="AL1718" s="20" t="s">
        <v>802</v>
      </c>
      <c r="AM1718" s="21">
        <f>$AJ1718*VLOOKUP($AL1718,Sheet2!$C$1:$D$82,2,FALSE)</f>
        <v>852.6475795220324</v>
      </c>
    </row>
    <row r="1719" spans="1:39" x14ac:dyDescent="0.25">
      <c r="A1719" s="30">
        <v>42618</v>
      </c>
      <c r="B1719">
        <v>19513</v>
      </c>
      <c r="C1719">
        <v>0</v>
      </c>
      <c r="D1719">
        <v>11</v>
      </c>
      <c r="E1719" t="s">
        <v>76</v>
      </c>
      <c r="F1719">
        <v>931.81</v>
      </c>
      <c r="G1719" t="s">
        <v>22</v>
      </c>
      <c r="H1719" t="s">
        <v>23</v>
      </c>
      <c r="I1719">
        <v>57.6</v>
      </c>
      <c r="J1719">
        <v>0</v>
      </c>
      <c r="K1719">
        <v>115.2</v>
      </c>
      <c r="L1719">
        <v>1440</v>
      </c>
      <c r="M1719">
        <v>1555.2</v>
      </c>
      <c r="N1719" t="s">
        <v>55</v>
      </c>
      <c r="O1719" t="s">
        <v>163</v>
      </c>
      <c r="P1719" t="s">
        <v>32</v>
      </c>
      <c r="Q1719" t="s">
        <v>73</v>
      </c>
      <c r="R1719" s="30">
        <v>42370</v>
      </c>
      <c r="S1719" s="30">
        <v>42655</v>
      </c>
      <c r="T1719" t="s">
        <v>25</v>
      </c>
      <c r="U1719" t="s">
        <v>269</v>
      </c>
      <c r="V1719" t="s">
        <v>712</v>
      </c>
      <c r="W1719" t="s">
        <v>206</v>
      </c>
      <c r="X1719" s="16" t="str">
        <f t="shared" si="368"/>
        <v xml:space="preserve">Mindshare (Switzerland) - CHE - FORD MOTOR COMPANY - 2016_Edge_Pre-Launch - </v>
      </c>
      <c r="Y1719" s="17" t="s">
        <v>410</v>
      </c>
      <c r="Z1719" s="16" t="str">
        <f t="shared" si="369"/>
        <v>Mindshare (Switzerland)</v>
      </c>
      <c r="AA1719" s="16" t="str">
        <f t="shared" si="370"/>
        <v>Mindshare (Switzerland) - CHE - FORD MOTOR COMPANY</v>
      </c>
      <c r="AB1719" s="16" t="str">
        <f t="shared" si="371"/>
        <v>Xaxis TV_XAXIS-XT-ROLLS-F</v>
      </c>
      <c r="AC1719" s="16" t="str">
        <f>VLOOKUP($U1719,Sheet3!$A$1:$D$500,3,FALSE)</f>
        <v>17.06.2016</v>
      </c>
      <c r="AD1719" s="16" t="str">
        <f>VLOOKUP($U1719,Sheet3!$A$1:$D$500,4,FALSE)</f>
        <v>28.08.2016</v>
      </c>
      <c r="AE1719" s="20" t="str">
        <f t="shared" si="372"/>
        <v>Xaxis TV_XAXIS-XT-ROLLS-F_August 2016</v>
      </c>
      <c r="AF1719" s="20" t="s">
        <v>816</v>
      </c>
      <c r="AG1719" s="20" t="str">
        <f t="shared" si="373"/>
        <v>Xaxis TV</v>
      </c>
      <c r="AH1719" s="20" t="s">
        <v>420</v>
      </c>
      <c r="AI1719" s="21">
        <f t="shared" si="365"/>
        <v>25</v>
      </c>
      <c r="AJ1719" s="21">
        <f t="shared" si="366"/>
        <v>1440</v>
      </c>
      <c r="AK1719" s="22">
        <f t="shared" si="367"/>
        <v>57600</v>
      </c>
      <c r="AL1719" s="20" t="s">
        <v>802</v>
      </c>
      <c r="AM1719" s="21">
        <f>$AJ1719*VLOOKUP($AL1719,Sheet2!$C$1:$D$82,2,FALSE)</f>
        <v>843.33574731212764</v>
      </c>
    </row>
    <row r="1720" spans="1:39" x14ac:dyDescent="0.25">
      <c r="A1720" s="30">
        <v>42618</v>
      </c>
      <c r="B1720">
        <v>19518</v>
      </c>
      <c r="C1720">
        <v>0</v>
      </c>
      <c r="D1720">
        <v>5</v>
      </c>
      <c r="E1720" t="s">
        <v>76</v>
      </c>
      <c r="F1720">
        <v>1144.93</v>
      </c>
      <c r="G1720" t="s">
        <v>22</v>
      </c>
      <c r="H1720" t="s">
        <v>23</v>
      </c>
      <c r="I1720">
        <v>70.774000000000001</v>
      </c>
      <c r="J1720">
        <v>0</v>
      </c>
      <c r="K1720">
        <v>198.15</v>
      </c>
      <c r="L1720">
        <v>2477.1</v>
      </c>
      <c r="M1720">
        <v>2675.25</v>
      </c>
      <c r="N1720" t="s">
        <v>86</v>
      </c>
      <c r="O1720" t="s">
        <v>163</v>
      </c>
      <c r="P1720" t="s">
        <v>32</v>
      </c>
      <c r="Q1720" t="s">
        <v>73</v>
      </c>
      <c r="R1720" s="30">
        <v>42370</v>
      </c>
      <c r="S1720" s="30">
        <v>42655</v>
      </c>
      <c r="T1720" t="s">
        <v>25</v>
      </c>
      <c r="U1720" t="s">
        <v>376</v>
      </c>
      <c r="V1720" t="s">
        <v>712</v>
      </c>
      <c r="W1720" t="s">
        <v>210</v>
      </c>
      <c r="X1720" s="16" t="str">
        <f t="shared" si="368"/>
        <v xml:space="preserve">Mindshare (Switzerland) - CHE - Mazda - 2016_MX_5_Speed_Dating_2._Flight - </v>
      </c>
      <c r="Y1720" s="17" t="s">
        <v>410</v>
      </c>
      <c r="Z1720" s="16" t="str">
        <f t="shared" si="369"/>
        <v>Mindshare (Switzerland)</v>
      </c>
      <c r="AA1720" s="16" t="str">
        <f t="shared" si="370"/>
        <v>Mindshare (Switzerland) - CHE - Mazda</v>
      </c>
      <c r="AB1720" s="16" t="str">
        <f t="shared" si="371"/>
        <v>Xaxis TV_XAXIS-XT-ROLLS-F</v>
      </c>
      <c r="AC1720" s="16" t="str">
        <f>VLOOKUP($U1720,Sheet3!$A$1:$D$500,3,FALSE)</f>
        <v>27.06.2016</v>
      </c>
      <c r="AD1720" s="16" t="str">
        <f>VLOOKUP($U1720,Sheet3!$A$1:$D$500,4,FALSE)</f>
        <v>02.10.2016</v>
      </c>
      <c r="AE1720" s="20" t="str">
        <f t="shared" si="372"/>
        <v>Xaxis TV_XAXIS-XT-ROLLS-F_August 2016</v>
      </c>
      <c r="AF1720" s="20" t="s">
        <v>816</v>
      </c>
      <c r="AG1720" s="20" t="str">
        <f t="shared" si="373"/>
        <v>Xaxis TV</v>
      </c>
      <c r="AH1720" s="20" t="s">
        <v>420</v>
      </c>
      <c r="AI1720" s="21">
        <f t="shared" si="365"/>
        <v>35.000141294825781</v>
      </c>
      <c r="AJ1720" s="21">
        <f t="shared" si="366"/>
        <v>2477.1</v>
      </c>
      <c r="AK1720" s="22">
        <f t="shared" si="367"/>
        <v>70774</v>
      </c>
      <c r="AL1720" s="20" t="s">
        <v>802</v>
      </c>
      <c r="AM1720" s="21">
        <f>$AJ1720*VLOOKUP($AL1720,Sheet2!$C$1:$D$82,2,FALSE)</f>
        <v>1450.7131803242162</v>
      </c>
    </row>
    <row r="1721" spans="1:39" x14ac:dyDescent="0.25">
      <c r="A1721" s="30">
        <v>42618</v>
      </c>
      <c r="B1721">
        <v>19520</v>
      </c>
      <c r="C1721">
        <v>0</v>
      </c>
      <c r="D1721">
        <v>2</v>
      </c>
      <c r="E1721" t="s">
        <v>76</v>
      </c>
      <c r="F1721">
        <v>873.19</v>
      </c>
      <c r="G1721" t="s">
        <v>22</v>
      </c>
      <c r="H1721" t="s">
        <v>23</v>
      </c>
      <c r="I1721">
        <v>53.975999999999999</v>
      </c>
      <c r="J1721">
        <v>0</v>
      </c>
      <c r="K1721">
        <v>142.5</v>
      </c>
      <c r="L1721">
        <v>1781.2</v>
      </c>
      <c r="M1721">
        <v>1923.7</v>
      </c>
      <c r="N1721" t="s">
        <v>36</v>
      </c>
      <c r="O1721" t="s">
        <v>161</v>
      </c>
      <c r="P1721" t="s">
        <v>32</v>
      </c>
      <c r="Q1721" t="s">
        <v>73</v>
      </c>
      <c r="R1721" s="30">
        <v>42370</v>
      </c>
      <c r="S1721" s="30">
        <v>42655</v>
      </c>
      <c r="T1721" t="s">
        <v>25</v>
      </c>
      <c r="U1721" t="s">
        <v>721</v>
      </c>
      <c r="V1721" t="s">
        <v>712</v>
      </c>
      <c r="W1721" t="s">
        <v>186</v>
      </c>
      <c r="X1721" s="16" t="str">
        <f t="shared" si="368"/>
        <v xml:space="preserve">MEC (Switzerland) - CHE - Audi - 2016_A3_Launch - </v>
      </c>
      <c r="Y1721" s="17" t="s">
        <v>410</v>
      </c>
      <c r="Z1721" s="16" t="str">
        <f t="shared" si="369"/>
        <v>Mediacom (Switzerland)</v>
      </c>
      <c r="AA1721" s="16" t="str">
        <f t="shared" si="370"/>
        <v>MEC (Switzerland) - CHE - Audi</v>
      </c>
      <c r="AB1721" s="16" t="str">
        <f t="shared" si="371"/>
        <v>Xaxis TV_XAXIS-XT-ROLLS-F</v>
      </c>
      <c r="AC1721" s="16" t="str">
        <f>VLOOKUP($U1721,Sheet3!$A$1:$D$500,3,FALSE)</f>
        <v>15.08.2016</v>
      </c>
      <c r="AD1721" s="16" t="str">
        <f>VLOOKUP($U1721,Sheet3!$A$1:$D$500,4,FALSE)</f>
        <v>19.09.2016</v>
      </c>
      <c r="AE1721" s="20" t="str">
        <f t="shared" si="372"/>
        <v>Xaxis TV_XAXIS-XT-ROLLS-F_August 2016</v>
      </c>
      <c r="AF1721" s="20" t="s">
        <v>816</v>
      </c>
      <c r="AG1721" s="20" t="str">
        <f t="shared" si="373"/>
        <v>Xaxis TV</v>
      </c>
      <c r="AH1721" s="20" t="s">
        <v>420</v>
      </c>
      <c r="AI1721" s="21">
        <f t="shared" si="365"/>
        <v>32.999851785978954</v>
      </c>
      <c r="AJ1721" s="21">
        <f t="shared" si="366"/>
        <v>1781.2</v>
      </c>
      <c r="AK1721" s="22">
        <f t="shared" si="367"/>
        <v>53976</v>
      </c>
      <c r="AL1721" s="20" t="s">
        <v>802</v>
      </c>
      <c r="AM1721" s="21">
        <f>$AJ1721*VLOOKUP($AL1721,Sheet2!$C$1:$D$82,2,FALSE)</f>
        <v>1043.1594674391401</v>
      </c>
    </row>
    <row r="1722" spans="1:39" x14ac:dyDescent="0.25">
      <c r="A1722" s="30">
        <v>42618</v>
      </c>
      <c r="B1722">
        <v>19523</v>
      </c>
      <c r="C1722">
        <v>0</v>
      </c>
      <c r="D1722">
        <v>5</v>
      </c>
      <c r="E1722" t="s">
        <v>76</v>
      </c>
      <c r="F1722">
        <v>124.66</v>
      </c>
      <c r="G1722" t="s">
        <v>22</v>
      </c>
      <c r="H1722" t="s">
        <v>23</v>
      </c>
      <c r="I1722">
        <v>7.7060000000000004</v>
      </c>
      <c r="J1722">
        <v>0</v>
      </c>
      <c r="K1722">
        <v>17.899999999999999</v>
      </c>
      <c r="L1722">
        <v>223.45</v>
      </c>
      <c r="M1722">
        <v>241.35</v>
      </c>
      <c r="N1722" t="s">
        <v>105</v>
      </c>
      <c r="O1722" t="s">
        <v>161</v>
      </c>
      <c r="P1722" t="s">
        <v>32</v>
      </c>
      <c r="Q1722" t="s">
        <v>73</v>
      </c>
      <c r="R1722" s="30">
        <v>42370</v>
      </c>
      <c r="S1722" s="30">
        <v>42655</v>
      </c>
      <c r="T1722" t="s">
        <v>25</v>
      </c>
      <c r="U1722" t="s">
        <v>241</v>
      </c>
      <c r="V1722" t="s">
        <v>712</v>
      </c>
      <c r="W1722" t="s">
        <v>189</v>
      </c>
      <c r="X1722" s="16" t="str">
        <f t="shared" si="368"/>
        <v xml:space="preserve">Mediacom (Switzerland) - CHE - BSH - 2016_Online_Kampagne_2016 - </v>
      </c>
      <c r="Y1722" s="17" t="s">
        <v>410</v>
      </c>
      <c r="Z1722" s="16" t="str">
        <f t="shared" si="369"/>
        <v>Mediacom (Switzerland)</v>
      </c>
      <c r="AA1722" s="16" t="str">
        <f t="shared" si="370"/>
        <v>Mediacom (Switzerland) - CHE - BSH</v>
      </c>
      <c r="AB1722" s="16" t="str">
        <f t="shared" si="371"/>
        <v>Xaxis TV_XAXIS-XT-ROLLS-F</v>
      </c>
      <c r="AC1722" s="16" t="str">
        <f>VLOOKUP($U1722,Sheet3!$A$1:$D$500,3,FALSE)</f>
        <v>08.02.2016</v>
      </c>
      <c r="AD1722" s="16" t="str">
        <f>VLOOKUP($U1722,Sheet3!$A$1:$D$500,4,FALSE)</f>
        <v>16.10.2016</v>
      </c>
      <c r="AE1722" s="20" t="str">
        <f t="shared" si="372"/>
        <v>Xaxis TV_XAXIS-XT-ROLLS-F_August 2016</v>
      </c>
      <c r="AF1722" s="20" t="s">
        <v>816</v>
      </c>
      <c r="AG1722" s="20" t="str">
        <f t="shared" si="373"/>
        <v>Xaxis TV</v>
      </c>
      <c r="AH1722" s="20" t="s">
        <v>420</v>
      </c>
      <c r="AI1722" s="21">
        <f t="shared" si="365"/>
        <v>28.996885543732155</v>
      </c>
      <c r="AJ1722" s="21">
        <f t="shared" si="366"/>
        <v>223.45</v>
      </c>
      <c r="AK1722" s="22">
        <f t="shared" si="367"/>
        <v>7706</v>
      </c>
      <c r="AL1722" s="20" t="s">
        <v>802</v>
      </c>
      <c r="AM1722" s="21">
        <f>$AJ1722*VLOOKUP($AL1722,Sheet2!$C$1:$D$82,2,FALSE)</f>
        <v>130.86345328951035</v>
      </c>
    </row>
    <row r="1723" spans="1:39" x14ac:dyDescent="0.25">
      <c r="A1723" s="30">
        <v>42618</v>
      </c>
      <c r="B1723">
        <v>19528</v>
      </c>
      <c r="C1723">
        <v>0</v>
      </c>
      <c r="D1723">
        <v>2</v>
      </c>
      <c r="E1723" t="s">
        <v>76</v>
      </c>
      <c r="F1723">
        <v>844.12</v>
      </c>
      <c r="G1723" t="s">
        <v>22</v>
      </c>
      <c r="H1723" t="s">
        <v>23</v>
      </c>
      <c r="I1723">
        <v>52.179000000000002</v>
      </c>
      <c r="J1723">
        <v>0</v>
      </c>
      <c r="K1723">
        <v>137.75</v>
      </c>
      <c r="L1723">
        <v>1721.9</v>
      </c>
      <c r="M1723">
        <v>1859.65</v>
      </c>
      <c r="N1723" t="s">
        <v>74</v>
      </c>
      <c r="O1723" t="s">
        <v>161</v>
      </c>
      <c r="P1723" t="s">
        <v>32</v>
      </c>
      <c r="Q1723" t="s">
        <v>73</v>
      </c>
      <c r="R1723" s="30">
        <v>42370</v>
      </c>
      <c r="S1723" s="30">
        <v>42655</v>
      </c>
      <c r="T1723" t="s">
        <v>25</v>
      </c>
      <c r="U1723" t="s">
        <v>280</v>
      </c>
      <c r="V1723" t="s">
        <v>712</v>
      </c>
      <c r="W1723" t="s">
        <v>193</v>
      </c>
      <c r="X1723" s="16" t="str">
        <f t="shared" si="368"/>
        <v xml:space="preserve">Mediacom (Switzerland) - CHE - Emmi - 2016_Emmi_ECL_Dose_Brief_Video - </v>
      </c>
      <c r="Y1723" s="17" t="s">
        <v>410</v>
      </c>
      <c r="Z1723" s="16" t="str">
        <f t="shared" si="369"/>
        <v>Mediacom (Switzerland)</v>
      </c>
      <c r="AA1723" s="16" t="str">
        <f t="shared" si="370"/>
        <v>Mediacom (Switzerland) - CHE - Emmi</v>
      </c>
      <c r="AB1723" s="16" t="str">
        <f t="shared" si="371"/>
        <v>Xaxis TV_XAXIS-XT-ROLLS-F</v>
      </c>
      <c r="AC1723" s="16" t="str">
        <f>VLOOKUP($U1723,Sheet3!$A$1:$D$500,3,FALSE)</f>
        <v>11.07.2016</v>
      </c>
      <c r="AD1723" s="16" t="str">
        <f>VLOOKUP($U1723,Sheet3!$A$1:$D$500,4,FALSE)</f>
        <v>09.10.2016</v>
      </c>
      <c r="AE1723" s="20" t="str">
        <f t="shared" si="372"/>
        <v>Xaxis TV_XAXIS-XT-ROLLS-F_August 2016</v>
      </c>
      <c r="AF1723" s="20" t="s">
        <v>816</v>
      </c>
      <c r="AG1723" s="20" t="str">
        <f t="shared" si="373"/>
        <v>Xaxis TV</v>
      </c>
      <c r="AH1723" s="20" t="s">
        <v>420</v>
      </c>
      <c r="AI1723" s="21">
        <f t="shared" si="365"/>
        <v>32.999865846413307</v>
      </c>
      <c r="AJ1723" s="21">
        <f t="shared" si="366"/>
        <v>1721.9</v>
      </c>
      <c r="AK1723" s="22">
        <f t="shared" si="367"/>
        <v>52179</v>
      </c>
      <c r="AL1723" s="20" t="s">
        <v>802</v>
      </c>
      <c r="AM1723" s="21">
        <f>$AJ1723*VLOOKUP($AL1723,Sheet2!$C$1:$D$82,2,FALSE)</f>
        <v>1008.4304328449671</v>
      </c>
    </row>
    <row r="1724" spans="1:39" x14ac:dyDescent="0.25">
      <c r="A1724" s="30">
        <v>42618</v>
      </c>
      <c r="B1724">
        <v>19529</v>
      </c>
      <c r="C1724">
        <v>0</v>
      </c>
      <c r="D1724">
        <v>2</v>
      </c>
      <c r="E1724" t="s">
        <v>76</v>
      </c>
      <c r="F1724">
        <v>361.14</v>
      </c>
      <c r="G1724" t="s">
        <v>22</v>
      </c>
      <c r="H1724" t="s">
        <v>23</v>
      </c>
      <c r="I1724">
        <v>22.324000000000002</v>
      </c>
      <c r="J1724">
        <v>0</v>
      </c>
      <c r="K1724">
        <v>51.8</v>
      </c>
      <c r="L1724">
        <v>647.4</v>
      </c>
      <c r="M1724">
        <v>699.2</v>
      </c>
      <c r="N1724" t="s">
        <v>74</v>
      </c>
      <c r="O1724" t="s">
        <v>161</v>
      </c>
      <c r="P1724" t="s">
        <v>32</v>
      </c>
      <c r="Q1724" t="s">
        <v>73</v>
      </c>
      <c r="R1724" s="30">
        <v>42370</v>
      </c>
      <c r="S1724" s="30">
        <v>42655</v>
      </c>
      <c r="T1724" t="s">
        <v>25</v>
      </c>
      <c r="U1724" t="s">
        <v>728</v>
      </c>
      <c r="V1724" t="s">
        <v>712</v>
      </c>
      <c r="W1724" t="s">
        <v>193</v>
      </c>
      <c r="X1724" s="16" t="str">
        <f t="shared" si="368"/>
        <v xml:space="preserve">Mediacom (Switzerland) - CHE - Emmi - 2016_Luzerner_Kaltbach_OLV_KW_34-37 - </v>
      </c>
      <c r="Y1724" s="17" t="s">
        <v>410</v>
      </c>
      <c r="Z1724" s="16" t="str">
        <f t="shared" si="369"/>
        <v>Mediacom (Switzerland)</v>
      </c>
      <c r="AA1724" s="16" t="str">
        <f t="shared" si="370"/>
        <v>Mediacom (Switzerland) - CHE - Emmi</v>
      </c>
      <c r="AB1724" s="16" t="str">
        <f t="shared" si="371"/>
        <v>Xaxis TV_XAXIS-XT-ROLLS-F</v>
      </c>
      <c r="AC1724" s="16" t="str">
        <f>VLOOKUP($U1724,Sheet3!$A$1:$D$500,3,FALSE)</f>
        <v>22.08.2016</v>
      </c>
      <c r="AD1724" s="16" t="str">
        <f>VLOOKUP($U1724,Sheet3!$A$1:$D$500,4,FALSE)</f>
        <v>18.09.2016</v>
      </c>
      <c r="AE1724" s="20" t="str">
        <f t="shared" si="372"/>
        <v>Xaxis TV_XAXIS-XT-ROLLS-F_August 2016</v>
      </c>
      <c r="AF1724" s="20" t="s">
        <v>816</v>
      </c>
      <c r="AG1724" s="20" t="str">
        <f t="shared" si="373"/>
        <v>Xaxis TV</v>
      </c>
      <c r="AH1724" s="20" t="s">
        <v>420</v>
      </c>
      <c r="AI1724" s="21">
        <f t="shared" si="365"/>
        <v>29.000179179358536</v>
      </c>
      <c r="AJ1724" s="21">
        <f t="shared" si="366"/>
        <v>647.4</v>
      </c>
      <c r="AK1724" s="22">
        <f t="shared" si="367"/>
        <v>22324</v>
      </c>
      <c r="AL1724" s="20" t="s">
        <v>802</v>
      </c>
      <c r="AM1724" s="21">
        <f>$AJ1724*VLOOKUP($AL1724,Sheet2!$C$1:$D$82,2,FALSE)</f>
        <v>379.149696395744</v>
      </c>
    </row>
    <row r="1725" spans="1:39" x14ac:dyDescent="0.25">
      <c r="A1725" s="30">
        <v>42618</v>
      </c>
      <c r="B1725">
        <v>19531</v>
      </c>
      <c r="C1725">
        <v>0</v>
      </c>
      <c r="D1725">
        <v>2</v>
      </c>
      <c r="E1725" t="s">
        <v>76</v>
      </c>
      <c r="F1725">
        <v>100.12</v>
      </c>
      <c r="G1725" t="s">
        <v>22</v>
      </c>
      <c r="H1725" t="s">
        <v>23</v>
      </c>
      <c r="I1725">
        <v>6.1890000000000001</v>
      </c>
      <c r="J1725">
        <v>0</v>
      </c>
      <c r="K1725">
        <v>14.35</v>
      </c>
      <c r="L1725">
        <v>179.5</v>
      </c>
      <c r="M1725">
        <v>193.85</v>
      </c>
      <c r="N1725" t="s">
        <v>74</v>
      </c>
      <c r="O1725" t="s">
        <v>161</v>
      </c>
      <c r="P1725" t="s">
        <v>32</v>
      </c>
      <c r="Q1725" t="s">
        <v>73</v>
      </c>
      <c r="R1725" s="30">
        <v>42370</v>
      </c>
      <c r="S1725" s="30">
        <v>42655</v>
      </c>
      <c r="T1725" t="s">
        <v>25</v>
      </c>
      <c r="U1725" t="s">
        <v>730</v>
      </c>
      <c r="V1725" t="s">
        <v>712</v>
      </c>
      <c r="W1725" t="s">
        <v>193</v>
      </c>
      <c r="X1725" s="16" t="str">
        <f t="shared" si="368"/>
        <v xml:space="preserve">Mediacom (Switzerland) - CHE - Emmi - 2016_EOS_Pur_OLV_KW_35-38 - </v>
      </c>
      <c r="Y1725" s="17" t="s">
        <v>410</v>
      </c>
      <c r="Z1725" s="16" t="str">
        <f t="shared" si="369"/>
        <v>Mediacom (Switzerland)</v>
      </c>
      <c r="AA1725" s="16" t="str">
        <f t="shared" si="370"/>
        <v>Mediacom (Switzerland) - CHE - Emmi</v>
      </c>
      <c r="AB1725" s="16" t="str">
        <f t="shared" si="371"/>
        <v>Xaxis TV_XAXIS-XT-ROLLS-F</v>
      </c>
      <c r="AC1725" s="16" t="str">
        <f>VLOOKUP($U1725,Sheet3!$A$1:$D$500,3,FALSE)</f>
        <v>29.08.2016</v>
      </c>
      <c r="AD1725" s="16" t="str">
        <f>VLOOKUP($U1725,Sheet3!$A$1:$D$500,4,FALSE)</f>
        <v>25.09.2016</v>
      </c>
      <c r="AE1725" s="20" t="str">
        <f t="shared" si="372"/>
        <v>Xaxis TV_XAXIS-XT-ROLLS-F_August 2016</v>
      </c>
      <c r="AF1725" s="20" t="s">
        <v>816</v>
      </c>
      <c r="AG1725" s="20" t="str">
        <f t="shared" si="373"/>
        <v>Xaxis TV</v>
      </c>
      <c r="AH1725" s="20" t="s">
        <v>420</v>
      </c>
      <c r="AI1725" s="21">
        <f t="shared" si="365"/>
        <v>29.003069962837291</v>
      </c>
      <c r="AJ1725" s="21">
        <f t="shared" si="366"/>
        <v>179.5</v>
      </c>
      <c r="AK1725" s="22">
        <f t="shared" si="367"/>
        <v>6189</v>
      </c>
      <c r="AL1725" s="20" t="s">
        <v>802</v>
      </c>
      <c r="AM1725" s="21">
        <f>$AJ1725*VLOOKUP($AL1725,Sheet2!$C$1:$D$82,2,FALSE)</f>
        <v>105.1241435017548</v>
      </c>
    </row>
    <row r="1726" spans="1:39" x14ac:dyDescent="0.25">
      <c r="A1726" s="30">
        <v>42618</v>
      </c>
      <c r="B1726">
        <v>19532</v>
      </c>
      <c r="C1726">
        <v>0</v>
      </c>
      <c r="D1726">
        <v>2</v>
      </c>
      <c r="E1726" t="s">
        <v>76</v>
      </c>
      <c r="F1726">
        <v>76.23</v>
      </c>
      <c r="G1726" t="s">
        <v>22</v>
      </c>
      <c r="H1726" t="s">
        <v>23</v>
      </c>
      <c r="I1726">
        <v>4.7119999999999997</v>
      </c>
      <c r="J1726">
        <v>0</v>
      </c>
      <c r="K1726">
        <v>12.45</v>
      </c>
      <c r="L1726">
        <v>155.5</v>
      </c>
      <c r="M1726">
        <v>167.95</v>
      </c>
      <c r="N1726" t="s">
        <v>74</v>
      </c>
      <c r="O1726" t="s">
        <v>161</v>
      </c>
      <c r="P1726" t="s">
        <v>32</v>
      </c>
      <c r="Q1726" t="s">
        <v>73</v>
      </c>
      <c r="R1726" s="30">
        <v>42370</v>
      </c>
      <c r="S1726" s="30">
        <v>42655</v>
      </c>
      <c r="T1726" t="s">
        <v>25</v>
      </c>
      <c r="U1726" t="s">
        <v>731</v>
      </c>
      <c r="V1726" t="s">
        <v>712</v>
      </c>
      <c r="W1726" t="s">
        <v>193</v>
      </c>
      <c r="X1726" s="16" t="str">
        <f t="shared" si="368"/>
        <v xml:space="preserve">Mediacom (Switzerland) - CHE - Emmi - 2016_Aktifit_Online-Video_2016_2._HY - </v>
      </c>
      <c r="Y1726" s="17" t="s">
        <v>410</v>
      </c>
      <c r="Z1726" s="16" t="str">
        <f t="shared" si="369"/>
        <v>Mediacom (Switzerland)</v>
      </c>
      <c r="AA1726" s="16" t="str">
        <f t="shared" si="370"/>
        <v>Mediacom (Switzerland) - CHE - Emmi</v>
      </c>
      <c r="AB1726" s="16" t="str">
        <f t="shared" si="371"/>
        <v>Xaxis TV_XAXIS-XT-ROLLS-F</v>
      </c>
      <c r="AC1726" s="16" t="str">
        <f>VLOOKUP($U1726,Sheet3!$A$1:$D$500,3,FALSE)</f>
        <v>29.08.2016</v>
      </c>
      <c r="AD1726" s="16" t="str">
        <f>VLOOKUP($U1726,Sheet3!$A$1:$D$500,4,FALSE)</f>
        <v>04.12.2016</v>
      </c>
      <c r="AE1726" s="20" t="str">
        <f t="shared" si="372"/>
        <v>Xaxis TV_XAXIS-XT-ROLLS-F_August 2016</v>
      </c>
      <c r="AF1726" s="20" t="s">
        <v>816</v>
      </c>
      <c r="AG1726" s="20" t="str">
        <f t="shared" si="373"/>
        <v>Xaxis TV</v>
      </c>
      <c r="AH1726" s="20" t="s">
        <v>420</v>
      </c>
      <c r="AI1726" s="21">
        <f t="shared" si="365"/>
        <v>33.000848896434633</v>
      </c>
      <c r="AJ1726" s="21">
        <f t="shared" si="366"/>
        <v>155.5</v>
      </c>
      <c r="AK1726" s="22">
        <f t="shared" si="367"/>
        <v>4712</v>
      </c>
      <c r="AL1726" s="20" t="s">
        <v>802</v>
      </c>
      <c r="AM1726" s="21">
        <f>$AJ1726*VLOOKUP($AL1726,Sheet2!$C$1:$D$82,2,FALSE)</f>
        <v>91.068547713219331</v>
      </c>
    </row>
    <row r="1727" spans="1:39" x14ac:dyDescent="0.25">
      <c r="A1727" s="30">
        <v>42618</v>
      </c>
      <c r="B1727">
        <v>19533</v>
      </c>
      <c r="C1727">
        <v>0</v>
      </c>
      <c r="D1727">
        <v>2</v>
      </c>
      <c r="E1727" t="s">
        <v>76</v>
      </c>
      <c r="F1727">
        <v>276.32</v>
      </c>
      <c r="G1727" t="s">
        <v>22</v>
      </c>
      <c r="H1727" t="s">
        <v>23</v>
      </c>
      <c r="I1727">
        <v>17.081</v>
      </c>
      <c r="J1727">
        <v>0</v>
      </c>
      <c r="K1727">
        <v>39.65</v>
      </c>
      <c r="L1727">
        <v>495.35</v>
      </c>
      <c r="M1727">
        <v>535</v>
      </c>
      <c r="N1727" t="s">
        <v>74</v>
      </c>
      <c r="O1727" t="s">
        <v>161</v>
      </c>
      <c r="P1727" t="s">
        <v>32</v>
      </c>
      <c r="Q1727" t="s">
        <v>73</v>
      </c>
      <c r="R1727" s="30">
        <v>42370</v>
      </c>
      <c r="S1727" s="30">
        <v>42655</v>
      </c>
      <c r="T1727" t="s">
        <v>25</v>
      </c>
      <c r="U1727" t="s">
        <v>274</v>
      </c>
      <c r="V1727" t="s">
        <v>712</v>
      </c>
      <c r="W1727" t="s">
        <v>193</v>
      </c>
      <c r="X1727" s="16" t="str">
        <f t="shared" si="368"/>
        <v xml:space="preserve">Mediacom (Switzerland) - CHE - Emmi - 2016_ECL_Make_it_a_Yay_Day - </v>
      </c>
      <c r="Y1727" s="17" t="s">
        <v>410</v>
      </c>
      <c r="Z1727" s="16" t="str">
        <f t="shared" si="369"/>
        <v>Mediacom (Switzerland)</v>
      </c>
      <c r="AA1727" s="16" t="str">
        <f t="shared" si="370"/>
        <v>Mediacom (Switzerland) - CHE - Emmi</v>
      </c>
      <c r="AB1727" s="16" t="str">
        <f t="shared" si="371"/>
        <v>Xaxis TV_XAXIS-XT-ROLLS-F</v>
      </c>
      <c r="AC1727" s="16" t="str">
        <f>VLOOKUP($U1727,Sheet3!$A$1:$D$500,3,FALSE)</f>
        <v>18.04.2016</v>
      </c>
      <c r="AD1727" s="16" t="str">
        <f>VLOOKUP($U1727,Sheet3!$A$1:$D$500,4,FALSE)</f>
        <v>18.09.2016</v>
      </c>
      <c r="AE1727" s="20" t="str">
        <f t="shared" si="372"/>
        <v>Xaxis TV_XAXIS-XT-ROLLS-F_August 2016</v>
      </c>
      <c r="AF1727" s="20" t="s">
        <v>816</v>
      </c>
      <c r="AG1727" s="20" t="str">
        <f t="shared" si="373"/>
        <v>Xaxis TV</v>
      </c>
      <c r="AH1727" s="20" t="s">
        <v>420</v>
      </c>
      <c r="AI1727" s="21">
        <f t="shared" si="365"/>
        <v>29.000058544581702</v>
      </c>
      <c r="AJ1727" s="21">
        <f t="shared" si="366"/>
        <v>495.35</v>
      </c>
      <c r="AK1727" s="22">
        <f t="shared" si="367"/>
        <v>17081</v>
      </c>
      <c r="AL1727" s="20" t="s">
        <v>802</v>
      </c>
      <c r="AM1727" s="21">
        <f>$AJ1727*VLOOKUP($AL1727,Sheet2!$C$1:$D$82,2,FALSE)</f>
        <v>290.10164057712672</v>
      </c>
    </row>
    <row r="1728" spans="1:39" x14ac:dyDescent="0.25">
      <c r="A1728" s="30">
        <v>42618</v>
      </c>
      <c r="B1728">
        <v>19533</v>
      </c>
      <c r="C1728">
        <v>0</v>
      </c>
      <c r="D1728">
        <v>5</v>
      </c>
      <c r="E1728" t="s">
        <v>76</v>
      </c>
      <c r="F1728">
        <v>385.55</v>
      </c>
      <c r="G1728" t="s">
        <v>22</v>
      </c>
      <c r="H1728" t="s">
        <v>23</v>
      </c>
      <c r="I1728">
        <v>23.832999999999998</v>
      </c>
      <c r="J1728">
        <v>0</v>
      </c>
      <c r="K1728">
        <v>55.3</v>
      </c>
      <c r="L1728">
        <v>691.15</v>
      </c>
      <c r="M1728">
        <v>746.45</v>
      </c>
      <c r="N1728" t="s">
        <v>74</v>
      </c>
      <c r="O1728" t="s">
        <v>161</v>
      </c>
      <c r="P1728" t="s">
        <v>32</v>
      </c>
      <c r="Q1728" t="s">
        <v>73</v>
      </c>
      <c r="R1728" s="30">
        <v>42370</v>
      </c>
      <c r="S1728" s="30">
        <v>42655</v>
      </c>
      <c r="T1728" t="s">
        <v>25</v>
      </c>
      <c r="U1728" t="s">
        <v>274</v>
      </c>
      <c r="V1728" t="s">
        <v>712</v>
      </c>
      <c r="W1728" t="s">
        <v>193</v>
      </c>
      <c r="X1728" s="16" t="str">
        <f t="shared" si="368"/>
        <v xml:space="preserve">Mediacom (Switzerland) - CHE - Emmi - 2016_ECL_Make_it_a_Yay_Day - </v>
      </c>
      <c r="Y1728" s="17" t="s">
        <v>410</v>
      </c>
      <c r="Z1728" s="16" t="str">
        <f t="shared" si="369"/>
        <v>Mediacom (Switzerland)</v>
      </c>
      <c r="AA1728" s="16" t="str">
        <f t="shared" si="370"/>
        <v>Mediacom (Switzerland) - CHE - Emmi</v>
      </c>
      <c r="AB1728" s="16" t="str">
        <f t="shared" si="371"/>
        <v>Xaxis TV_XAXIS-XT-ROLLS-F</v>
      </c>
      <c r="AC1728" s="16" t="str">
        <f>VLOOKUP($U1728,Sheet3!$A$1:$D$500,3,FALSE)</f>
        <v>18.04.2016</v>
      </c>
      <c r="AD1728" s="16" t="str">
        <f>VLOOKUP($U1728,Sheet3!$A$1:$D$500,4,FALSE)</f>
        <v>18.09.2016</v>
      </c>
      <c r="AE1728" s="20" t="str">
        <f t="shared" si="372"/>
        <v>Xaxis TV_XAXIS-XT-ROLLS-F_August 2016</v>
      </c>
      <c r="AF1728" s="20" t="s">
        <v>816</v>
      </c>
      <c r="AG1728" s="20" t="str">
        <f t="shared" si="373"/>
        <v>Xaxis TV</v>
      </c>
      <c r="AH1728" s="20" t="s">
        <v>420</v>
      </c>
      <c r="AI1728" s="21">
        <f t="shared" si="365"/>
        <v>28.999706289598457</v>
      </c>
      <c r="AJ1728" s="21">
        <f t="shared" si="366"/>
        <v>691.15</v>
      </c>
      <c r="AK1728" s="22">
        <f t="shared" si="367"/>
        <v>23833</v>
      </c>
      <c r="AL1728" s="20" t="s">
        <v>802</v>
      </c>
      <c r="AM1728" s="21">
        <f>$AJ1728*VLOOKUP($AL1728,Sheet2!$C$1:$D$82,2,FALSE)</f>
        <v>404.77187621859514</v>
      </c>
    </row>
    <row r="1729" spans="1:39" x14ac:dyDescent="0.25">
      <c r="A1729" s="30">
        <v>42618</v>
      </c>
      <c r="B1729">
        <v>19534</v>
      </c>
      <c r="C1729">
        <v>0</v>
      </c>
      <c r="D1729">
        <v>2</v>
      </c>
      <c r="E1729" t="s">
        <v>76</v>
      </c>
      <c r="F1729">
        <v>287.23</v>
      </c>
      <c r="G1729" t="s">
        <v>22</v>
      </c>
      <c r="H1729" t="s">
        <v>23</v>
      </c>
      <c r="I1729">
        <v>17.754999999999999</v>
      </c>
      <c r="J1729">
        <v>0</v>
      </c>
      <c r="K1729">
        <v>46.85</v>
      </c>
      <c r="L1729">
        <v>585.9</v>
      </c>
      <c r="M1729">
        <v>632.75</v>
      </c>
      <c r="N1729" t="s">
        <v>95</v>
      </c>
      <c r="O1729" t="s">
        <v>161</v>
      </c>
      <c r="P1729" t="s">
        <v>32</v>
      </c>
      <c r="Q1729" t="s">
        <v>73</v>
      </c>
      <c r="R1729" s="30">
        <v>42370</v>
      </c>
      <c r="S1729" s="30">
        <v>42655</v>
      </c>
      <c r="T1729" t="s">
        <v>25</v>
      </c>
      <c r="U1729" t="s">
        <v>304</v>
      </c>
      <c r="V1729" t="s">
        <v>712</v>
      </c>
      <c r="W1729" t="s">
        <v>195</v>
      </c>
      <c r="X1729" s="16" t="str">
        <f t="shared" si="368"/>
        <v xml:space="preserve">Mediacom (Switzerland) - CHE - Ikea - 2016_Healthy_Sleeping - </v>
      </c>
      <c r="Y1729" s="17" t="s">
        <v>410</v>
      </c>
      <c r="Z1729" s="16" t="str">
        <f t="shared" si="369"/>
        <v>Mediacom (Switzerland)</v>
      </c>
      <c r="AA1729" s="16" t="str">
        <f t="shared" si="370"/>
        <v>Mediacom (Switzerland) - CHE - Ikea</v>
      </c>
      <c r="AB1729" s="16" t="str">
        <f t="shared" si="371"/>
        <v>Xaxis TV_XAXIS-XT-ROLLS-F</v>
      </c>
      <c r="AC1729" s="16" t="str">
        <f>VLOOKUP($U1729,Sheet3!$A$1:$D$500,3,FALSE)</f>
        <v>04.07.2016</v>
      </c>
      <c r="AD1729" s="16" t="str">
        <f>VLOOKUP($U1729,Sheet3!$A$1:$D$500,4,FALSE)</f>
        <v>07.08.2016</v>
      </c>
      <c r="AE1729" s="20" t="str">
        <f t="shared" si="372"/>
        <v>Xaxis TV_XAXIS-XT-ROLLS-F_August 2016</v>
      </c>
      <c r="AF1729" s="20" t="s">
        <v>816</v>
      </c>
      <c r="AG1729" s="20" t="str">
        <f t="shared" si="373"/>
        <v>Xaxis TV</v>
      </c>
      <c r="AH1729" s="20" t="s">
        <v>420</v>
      </c>
      <c r="AI1729" s="21">
        <f t="shared" si="365"/>
        <v>32.999155167558435</v>
      </c>
      <c r="AJ1729" s="21">
        <f t="shared" si="366"/>
        <v>585.9</v>
      </c>
      <c r="AK1729" s="22">
        <f t="shared" si="367"/>
        <v>17755</v>
      </c>
      <c r="AL1729" s="20" t="s">
        <v>802</v>
      </c>
      <c r="AM1729" s="21">
        <f>$AJ1729*VLOOKUP($AL1729,Sheet2!$C$1:$D$82,2,FALSE)</f>
        <v>343.13223218762192</v>
      </c>
    </row>
    <row r="1730" spans="1:39" x14ac:dyDescent="0.25">
      <c r="A1730" s="30">
        <v>42618</v>
      </c>
      <c r="B1730">
        <v>19535</v>
      </c>
      <c r="C1730">
        <v>0</v>
      </c>
      <c r="D1730">
        <v>2</v>
      </c>
      <c r="E1730" t="s">
        <v>76</v>
      </c>
      <c r="F1730">
        <v>103.87</v>
      </c>
      <c r="G1730" t="s">
        <v>22</v>
      </c>
      <c r="H1730" t="s">
        <v>23</v>
      </c>
      <c r="I1730">
        <v>6.4210000000000003</v>
      </c>
      <c r="J1730">
        <v>0</v>
      </c>
      <c r="K1730">
        <v>14.9</v>
      </c>
      <c r="L1730">
        <v>186.2</v>
      </c>
      <c r="M1730">
        <v>201.1</v>
      </c>
      <c r="N1730" t="s">
        <v>95</v>
      </c>
      <c r="O1730" t="s">
        <v>161</v>
      </c>
      <c r="P1730" t="s">
        <v>32</v>
      </c>
      <c r="Q1730" t="s">
        <v>73</v>
      </c>
      <c r="R1730" s="30">
        <v>42370</v>
      </c>
      <c r="S1730" s="30">
        <v>42655</v>
      </c>
      <c r="T1730" t="s">
        <v>25</v>
      </c>
      <c r="U1730" t="s">
        <v>723</v>
      </c>
      <c r="V1730" t="s">
        <v>712</v>
      </c>
      <c r="W1730" t="s">
        <v>195</v>
      </c>
      <c r="X1730" s="16" t="str">
        <f t="shared" si="368"/>
        <v xml:space="preserve">Mediacom (Switzerland) - CHE - Ikea - 2016_Catalogue_&amp;_Food_(Awareness_&amp;_Trigger) - </v>
      </c>
      <c r="Y1730" s="17" t="s">
        <v>410</v>
      </c>
      <c r="Z1730" s="16" t="str">
        <f t="shared" si="369"/>
        <v>Mediacom (Switzerland)</v>
      </c>
      <c r="AA1730" s="16" t="str">
        <f t="shared" si="370"/>
        <v>Mediacom (Switzerland) - CHE - Ikea</v>
      </c>
      <c r="AB1730" s="16" t="str">
        <f t="shared" si="371"/>
        <v>Xaxis TV_XAXIS-XT-ROLLS-F</v>
      </c>
      <c r="AC1730" s="16" t="str">
        <f>VLOOKUP($U1730,Sheet3!$A$1:$D$500,3,FALSE)</f>
        <v>29.08.2016</v>
      </c>
      <c r="AD1730" s="16" t="str">
        <f>VLOOKUP($U1730,Sheet3!$A$1:$D$500,4,FALSE)</f>
        <v>18.09.2016</v>
      </c>
      <c r="AE1730" s="20" t="str">
        <f t="shared" si="372"/>
        <v>Xaxis TV_XAXIS-XT-ROLLS-F_August 2016</v>
      </c>
      <c r="AF1730" s="20" t="s">
        <v>816</v>
      </c>
      <c r="AG1730" s="20" t="str">
        <f t="shared" si="373"/>
        <v>Xaxis TV</v>
      </c>
      <c r="AH1730" s="20" t="s">
        <v>420</v>
      </c>
      <c r="AI1730" s="21">
        <f t="shared" si="365"/>
        <v>28.998598349166794</v>
      </c>
      <c r="AJ1730" s="21">
        <f t="shared" si="366"/>
        <v>186.2</v>
      </c>
      <c r="AK1730" s="22">
        <f t="shared" si="367"/>
        <v>6421</v>
      </c>
      <c r="AL1730" s="20" t="s">
        <v>802</v>
      </c>
      <c r="AM1730" s="21">
        <f>$AJ1730*VLOOKUP($AL1730,Sheet2!$C$1:$D$82,2,FALSE)</f>
        <v>109.04799732605427</v>
      </c>
    </row>
    <row r="1731" spans="1:39" x14ac:dyDescent="0.25">
      <c r="A1731" s="30">
        <v>42618</v>
      </c>
      <c r="B1731">
        <v>19512</v>
      </c>
      <c r="C1731">
        <v>0</v>
      </c>
      <c r="D1731">
        <v>12</v>
      </c>
      <c r="E1731" t="s">
        <v>77</v>
      </c>
      <c r="F1731">
        <v>160.09</v>
      </c>
      <c r="G1731" t="s">
        <v>22</v>
      </c>
      <c r="H1731" t="s">
        <v>23</v>
      </c>
      <c r="I1731">
        <v>9.8070000000000004</v>
      </c>
      <c r="J1731">
        <v>0</v>
      </c>
      <c r="K1731">
        <v>19.600000000000001</v>
      </c>
      <c r="L1731">
        <v>245.2</v>
      </c>
      <c r="M1731">
        <v>264.8</v>
      </c>
      <c r="N1731" t="s">
        <v>55</v>
      </c>
      <c r="O1731" t="s">
        <v>163</v>
      </c>
      <c r="P1731" t="s">
        <v>32</v>
      </c>
      <c r="Q1731" t="s">
        <v>73</v>
      </c>
      <c r="R1731" s="30">
        <v>42370</v>
      </c>
      <c r="S1731" s="30">
        <v>42655</v>
      </c>
      <c r="T1731" t="s">
        <v>25</v>
      </c>
      <c r="U1731" t="s">
        <v>302</v>
      </c>
      <c r="V1731" t="s">
        <v>712</v>
      </c>
      <c r="W1731" t="s">
        <v>206</v>
      </c>
      <c r="X1731" s="16" t="str">
        <f t="shared" si="368"/>
        <v xml:space="preserve">Mindshare (Switzerland) - CHE - FORD MOTOR COMPANY - 2016_Fiesta_Q3_Festival - </v>
      </c>
      <c r="Y1731" s="17" t="s">
        <v>410</v>
      </c>
      <c r="Z1731" s="16" t="str">
        <f t="shared" si="369"/>
        <v>Mindshare (Switzerland)</v>
      </c>
      <c r="AA1731" s="16" t="str">
        <f t="shared" si="370"/>
        <v>Mindshare (Switzerland) - CHE - FORD MOTOR COMPANY</v>
      </c>
      <c r="AB1731" s="16" t="str">
        <f t="shared" si="371"/>
        <v>Xaxis TV_XAXIS-XT-ROLLS-I</v>
      </c>
      <c r="AC1731" s="16" t="str">
        <f>VLOOKUP($U1731,Sheet3!$A$1:$D$500,3,FALSE)</f>
        <v>11.07.2016</v>
      </c>
      <c r="AD1731" s="16" t="str">
        <f>VLOOKUP($U1731,Sheet3!$A$1:$D$500,4,FALSE)</f>
        <v>14.08.2016</v>
      </c>
      <c r="AE1731" s="20" t="str">
        <f t="shared" si="372"/>
        <v>Xaxis TV_XAXIS-XT-ROLLS-I_August 2016</v>
      </c>
      <c r="AF1731" s="20" t="s">
        <v>816</v>
      </c>
      <c r="AG1731" s="20" t="str">
        <f t="shared" si="373"/>
        <v>Xaxis TV</v>
      </c>
      <c r="AH1731" s="20" t="s">
        <v>420</v>
      </c>
      <c r="AI1731" s="21">
        <f t="shared" si="365"/>
        <v>25.002549199551339</v>
      </c>
      <c r="AJ1731" s="21">
        <f t="shared" si="366"/>
        <v>245.2</v>
      </c>
      <c r="AK1731" s="22">
        <f t="shared" si="367"/>
        <v>9807</v>
      </c>
      <c r="AL1731" s="20" t="s">
        <v>802</v>
      </c>
      <c r="AM1731" s="21">
        <f>$AJ1731*VLOOKUP($AL1731,Sheet2!$C$1:$D$82,2,FALSE)</f>
        <v>143.60133697287063</v>
      </c>
    </row>
    <row r="1732" spans="1:39" x14ac:dyDescent="0.25">
      <c r="A1732" s="30">
        <v>42618</v>
      </c>
      <c r="B1732">
        <v>19513</v>
      </c>
      <c r="C1732">
        <v>0</v>
      </c>
      <c r="D1732">
        <v>12</v>
      </c>
      <c r="E1732" t="s">
        <v>77</v>
      </c>
      <c r="F1732">
        <v>188.06</v>
      </c>
      <c r="G1732" t="s">
        <v>22</v>
      </c>
      <c r="H1732" t="s">
        <v>23</v>
      </c>
      <c r="I1732">
        <v>11.52</v>
      </c>
      <c r="J1732">
        <v>0</v>
      </c>
      <c r="K1732">
        <v>23.05</v>
      </c>
      <c r="L1732">
        <v>288</v>
      </c>
      <c r="M1732">
        <v>311.05</v>
      </c>
      <c r="N1732" t="s">
        <v>55</v>
      </c>
      <c r="O1732" t="s">
        <v>163</v>
      </c>
      <c r="P1732" t="s">
        <v>32</v>
      </c>
      <c r="Q1732" t="s">
        <v>73</v>
      </c>
      <c r="R1732" s="30">
        <v>42370</v>
      </c>
      <c r="S1732" s="30">
        <v>42655</v>
      </c>
      <c r="T1732" t="s">
        <v>25</v>
      </c>
      <c r="U1732" t="s">
        <v>269</v>
      </c>
      <c r="V1732" t="s">
        <v>712</v>
      </c>
      <c r="W1732" t="s">
        <v>206</v>
      </c>
      <c r="X1732" s="16" t="str">
        <f t="shared" si="368"/>
        <v xml:space="preserve">Mindshare (Switzerland) - CHE - FORD MOTOR COMPANY - 2016_Edge_Pre-Launch - </v>
      </c>
      <c r="Y1732" s="17" t="s">
        <v>410</v>
      </c>
      <c r="Z1732" s="16" t="str">
        <f t="shared" si="369"/>
        <v>Mindshare (Switzerland)</v>
      </c>
      <c r="AA1732" s="16" t="str">
        <f t="shared" si="370"/>
        <v>Mindshare (Switzerland) - CHE - FORD MOTOR COMPANY</v>
      </c>
      <c r="AB1732" s="16" t="str">
        <f t="shared" si="371"/>
        <v>Xaxis TV_XAXIS-XT-ROLLS-I</v>
      </c>
      <c r="AC1732" s="16" t="str">
        <f>VLOOKUP($U1732,Sheet3!$A$1:$D$500,3,FALSE)</f>
        <v>17.06.2016</v>
      </c>
      <c r="AD1732" s="16" t="str">
        <f>VLOOKUP($U1732,Sheet3!$A$1:$D$500,4,FALSE)</f>
        <v>28.08.2016</v>
      </c>
      <c r="AE1732" s="20" t="str">
        <f t="shared" si="372"/>
        <v>Xaxis TV_XAXIS-XT-ROLLS-I_August 2016</v>
      </c>
      <c r="AF1732" s="20" t="s">
        <v>816</v>
      </c>
      <c r="AG1732" s="20" t="str">
        <f t="shared" si="373"/>
        <v>Xaxis TV</v>
      </c>
      <c r="AH1732" s="20" t="s">
        <v>420</v>
      </c>
      <c r="AI1732" s="21">
        <f t="shared" si="365"/>
        <v>25</v>
      </c>
      <c r="AJ1732" s="21">
        <f t="shared" si="366"/>
        <v>288</v>
      </c>
      <c r="AK1732" s="22">
        <f t="shared" si="367"/>
        <v>11520</v>
      </c>
      <c r="AL1732" s="20" t="s">
        <v>802</v>
      </c>
      <c r="AM1732" s="21">
        <f>$AJ1732*VLOOKUP($AL1732,Sheet2!$C$1:$D$82,2,FALSE)</f>
        <v>168.66714946242553</v>
      </c>
    </row>
    <row r="1733" spans="1:39" x14ac:dyDescent="0.25">
      <c r="A1733" s="30">
        <v>42618</v>
      </c>
      <c r="B1733">
        <v>19518</v>
      </c>
      <c r="C1733">
        <v>0</v>
      </c>
      <c r="D1733">
        <v>6</v>
      </c>
      <c r="E1733" t="s">
        <v>77</v>
      </c>
      <c r="F1733">
        <v>689.18</v>
      </c>
      <c r="G1733" t="s">
        <v>22</v>
      </c>
      <c r="H1733" t="s">
        <v>23</v>
      </c>
      <c r="I1733">
        <v>42.218000000000004</v>
      </c>
      <c r="J1733">
        <v>0</v>
      </c>
      <c r="K1733">
        <v>118.2</v>
      </c>
      <c r="L1733">
        <v>1477.65</v>
      </c>
      <c r="M1733">
        <v>1595.85</v>
      </c>
      <c r="N1733" t="s">
        <v>86</v>
      </c>
      <c r="O1733" t="s">
        <v>163</v>
      </c>
      <c r="P1733" t="s">
        <v>32</v>
      </c>
      <c r="Q1733" t="s">
        <v>73</v>
      </c>
      <c r="R1733" s="30">
        <v>42370</v>
      </c>
      <c r="S1733" s="30">
        <v>42655</v>
      </c>
      <c r="T1733" t="s">
        <v>25</v>
      </c>
      <c r="U1733" t="s">
        <v>376</v>
      </c>
      <c r="V1733" t="s">
        <v>712</v>
      </c>
      <c r="W1733" t="s">
        <v>210</v>
      </c>
      <c r="X1733" s="16" t="str">
        <f t="shared" si="368"/>
        <v xml:space="preserve">Mindshare (Switzerland) - CHE - Mazda - 2016_MX_5_Speed_Dating_2._Flight - </v>
      </c>
      <c r="Y1733" s="17" t="s">
        <v>410</v>
      </c>
      <c r="Z1733" s="16" t="str">
        <f t="shared" si="369"/>
        <v>Mindshare (Switzerland)</v>
      </c>
      <c r="AA1733" s="16" t="str">
        <f t="shared" si="370"/>
        <v>Mindshare (Switzerland) - CHE - Mazda</v>
      </c>
      <c r="AB1733" s="16" t="str">
        <f t="shared" si="371"/>
        <v>Xaxis TV_XAXIS-XT-ROLLS-I</v>
      </c>
      <c r="AC1733" s="16" t="str">
        <f>VLOOKUP($U1733,Sheet3!$A$1:$D$500,3,FALSE)</f>
        <v>27.06.2016</v>
      </c>
      <c r="AD1733" s="16" t="str">
        <f>VLOOKUP($U1733,Sheet3!$A$1:$D$500,4,FALSE)</f>
        <v>02.10.2016</v>
      </c>
      <c r="AE1733" s="20" t="str">
        <f t="shared" si="372"/>
        <v>Xaxis TV_XAXIS-XT-ROLLS-I_August 2016</v>
      </c>
      <c r="AF1733" s="20" t="s">
        <v>816</v>
      </c>
      <c r="AG1733" s="20" t="str">
        <f t="shared" si="373"/>
        <v>Xaxis TV</v>
      </c>
      <c r="AH1733" s="20" t="s">
        <v>420</v>
      </c>
      <c r="AI1733" s="21">
        <f t="shared" si="365"/>
        <v>35.000473731583689</v>
      </c>
      <c r="AJ1733" s="21">
        <f t="shared" si="366"/>
        <v>1477.65</v>
      </c>
      <c r="AK1733" s="22">
        <f t="shared" si="367"/>
        <v>42218</v>
      </c>
      <c r="AL1733" s="20" t="s">
        <v>802</v>
      </c>
      <c r="AM1733" s="21">
        <f>$AJ1733*VLOOKUP($AL1733,Sheet2!$C$1:$D$82,2,FALSE)</f>
        <v>865.38546320539263</v>
      </c>
    </row>
    <row r="1734" spans="1:39" x14ac:dyDescent="0.25">
      <c r="A1734" s="30">
        <v>42618</v>
      </c>
      <c r="B1734">
        <v>19523</v>
      </c>
      <c r="C1734">
        <v>0</v>
      </c>
      <c r="D1734">
        <v>6</v>
      </c>
      <c r="E1734" t="s">
        <v>77</v>
      </c>
      <c r="F1734">
        <v>36.880000000000003</v>
      </c>
      <c r="G1734" t="s">
        <v>22</v>
      </c>
      <c r="H1734" t="s">
        <v>23</v>
      </c>
      <c r="I1734">
        <v>2.2589999999999999</v>
      </c>
      <c r="J1734">
        <v>0</v>
      </c>
      <c r="K1734">
        <v>5.25</v>
      </c>
      <c r="L1734">
        <v>65.5</v>
      </c>
      <c r="M1734">
        <v>70.75</v>
      </c>
      <c r="N1734" t="s">
        <v>105</v>
      </c>
      <c r="O1734" t="s">
        <v>161</v>
      </c>
      <c r="P1734" t="s">
        <v>32</v>
      </c>
      <c r="Q1734" t="s">
        <v>73</v>
      </c>
      <c r="R1734" s="30">
        <v>42370</v>
      </c>
      <c r="S1734" s="30">
        <v>42655</v>
      </c>
      <c r="T1734" t="s">
        <v>25</v>
      </c>
      <c r="U1734" t="s">
        <v>241</v>
      </c>
      <c r="V1734" t="s">
        <v>712</v>
      </c>
      <c r="W1734" t="s">
        <v>189</v>
      </c>
      <c r="X1734" s="16" t="str">
        <f t="shared" si="368"/>
        <v xml:space="preserve">Mediacom (Switzerland) - CHE - BSH - 2016_Online_Kampagne_2016 - </v>
      </c>
      <c r="Y1734" s="17" t="s">
        <v>410</v>
      </c>
      <c r="Z1734" s="16" t="str">
        <f t="shared" si="369"/>
        <v>Mediacom (Switzerland)</v>
      </c>
      <c r="AA1734" s="16" t="str">
        <f t="shared" si="370"/>
        <v>Mediacom (Switzerland) - CHE - BSH</v>
      </c>
      <c r="AB1734" s="16" t="str">
        <f t="shared" si="371"/>
        <v>Xaxis TV_XAXIS-XT-ROLLS-I</v>
      </c>
      <c r="AC1734" s="16" t="str">
        <f>VLOOKUP($U1734,Sheet3!$A$1:$D$500,3,FALSE)</f>
        <v>08.02.2016</v>
      </c>
      <c r="AD1734" s="16" t="str">
        <f>VLOOKUP($U1734,Sheet3!$A$1:$D$500,4,FALSE)</f>
        <v>16.10.2016</v>
      </c>
      <c r="AE1734" s="20" t="str">
        <f t="shared" si="372"/>
        <v>Xaxis TV_XAXIS-XT-ROLLS-I_August 2016</v>
      </c>
      <c r="AF1734" s="20" t="s">
        <v>816</v>
      </c>
      <c r="AG1734" s="20" t="str">
        <f t="shared" si="373"/>
        <v>Xaxis TV</v>
      </c>
      <c r="AH1734" s="20" t="s">
        <v>420</v>
      </c>
      <c r="AI1734" s="21">
        <f t="shared" si="365"/>
        <v>28.995130588756087</v>
      </c>
      <c r="AJ1734" s="21">
        <f t="shared" si="366"/>
        <v>65.5</v>
      </c>
      <c r="AK1734" s="22">
        <f t="shared" si="367"/>
        <v>2259</v>
      </c>
      <c r="AL1734" s="20" t="s">
        <v>802</v>
      </c>
      <c r="AM1734" s="21">
        <f>$AJ1734*VLOOKUP($AL1734,Sheet2!$C$1:$D$82,2,FALSE)</f>
        <v>38.360063506211361</v>
      </c>
    </row>
    <row r="1735" spans="1:39" x14ac:dyDescent="0.25">
      <c r="A1735" s="30">
        <v>42618</v>
      </c>
      <c r="B1735">
        <v>19533</v>
      </c>
      <c r="C1735">
        <v>0</v>
      </c>
      <c r="D1735">
        <v>3</v>
      </c>
      <c r="E1735" t="s">
        <v>77</v>
      </c>
      <c r="F1735">
        <v>51.1</v>
      </c>
      <c r="G1735" t="s">
        <v>22</v>
      </c>
      <c r="H1735" t="s">
        <v>23</v>
      </c>
      <c r="I1735">
        <v>3.13</v>
      </c>
      <c r="J1735">
        <v>0</v>
      </c>
      <c r="K1735">
        <v>7.25</v>
      </c>
      <c r="L1735">
        <v>90.75</v>
      </c>
      <c r="M1735">
        <v>98</v>
      </c>
      <c r="N1735" t="s">
        <v>74</v>
      </c>
      <c r="O1735" t="s">
        <v>161</v>
      </c>
      <c r="P1735" t="s">
        <v>32</v>
      </c>
      <c r="Q1735" t="s">
        <v>73</v>
      </c>
      <c r="R1735" s="30">
        <v>42370</v>
      </c>
      <c r="S1735" s="30">
        <v>42655</v>
      </c>
      <c r="T1735" t="s">
        <v>25</v>
      </c>
      <c r="U1735" t="s">
        <v>274</v>
      </c>
      <c r="V1735" t="s">
        <v>712</v>
      </c>
      <c r="W1735" t="s">
        <v>193</v>
      </c>
      <c r="X1735" s="16" t="str">
        <f t="shared" si="368"/>
        <v xml:space="preserve">Mediacom (Switzerland) - CHE - Emmi - 2016_ECL_Make_it_a_Yay_Day - </v>
      </c>
      <c r="Y1735" s="17" t="s">
        <v>410</v>
      </c>
      <c r="Z1735" s="16" t="str">
        <f t="shared" si="369"/>
        <v>Mediacom (Switzerland)</v>
      </c>
      <c r="AA1735" s="16" t="str">
        <f t="shared" si="370"/>
        <v>Mediacom (Switzerland) - CHE - Emmi</v>
      </c>
      <c r="AB1735" s="16" t="str">
        <f t="shared" si="371"/>
        <v>Xaxis TV_XAXIS-XT-ROLLS-I</v>
      </c>
      <c r="AC1735" s="16" t="str">
        <f>VLOOKUP($U1735,Sheet3!$A$1:$D$500,3,FALSE)</f>
        <v>18.04.2016</v>
      </c>
      <c r="AD1735" s="16" t="str">
        <f>VLOOKUP($U1735,Sheet3!$A$1:$D$500,4,FALSE)</f>
        <v>18.09.2016</v>
      </c>
      <c r="AE1735" s="20" t="str">
        <f t="shared" si="372"/>
        <v>Xaxis TV_XAXIS-XT-ROLLS-I_August 2016</v>
      </c>
      <c r="AF1735" s="20" t="s">
        <v>816</v>
      </c>
      <c r="AG1735" s="20" t="str">
        <f t="shared" si="373"/>
        <v>Xaxis TV</v>
      </c>
      <c r="AH1735" s="20" t="s">
        <v>420</v>
      </c>
      <c r="AI1735" s="21">
        <f t="shared" si="365"/>
        <v>28.993610223642175</v>
      </c>
      <c r="AJ1735" s="21">
        <f t="shared" si="366"/>
        <v>90.75</v>
      </c>
      <c r="AK1735" s="22">
        <f t="shared" si="367"/>
        <v>3130</v>
      </c>
      <c r="AL1735" s="20" t="s">
        <v>802</v>
      </c>
      <c r="AM1735" s="21">
        <f>$AJ1735*VLOOKUP($AL1735,Sheet2!$C$1:$D$82,2,FALSE)</f>
        <v>53.147721575399707</v>
      </c>
    </row>
    <row r="1736" spans="1:39" x14ac:dyDescent="0.25">
      <c r="A1736" s="30">
        <v>42618</v>
      </c>
      <c r="B1736">
        <v>19533</v>
      </c>
      <c r="C1736">
        <v>0</v>
      </c>
      <c r="D1736">
        <v>6</v>
      </c>
      <c r="E1736" t="s">
        <v>77</v>
      </c>
      <c r="F1736">
        <v>143.1</v>
      </c>
      <c r="G1736" t="s">
        <v>22</v>
      </c>
      <c r="H1736" t="s">
        <v>23</v>
      </c>
      <c r="I1736">
        <v>8.766</v>
      </c>
      <c r="J1736">
        <v>0</v>
      </c>
      <c r="K1736">
        <v>20.350000000000001</v>
      </c>
      <c r="L1736">
        <v>254.2</v>
      </c>
      <c r="M1736">
        <v>274.55</v>
      </c>
      <c r="N1736" t="s">
        <v>74</v>
      </c>
      <c r="O1736" t="s">
        <v>161</v>
      </c>
      <c r="P1736" t="s">
        <v>32</v>
      </c>
      <c r="Q1736" t="s">
        <v>73</v>
      </c>
      <c r="R1736" s="30">
        <v>42370</v>
      </c>
      <c r="S1736" s="30">
        <v>42655</v>
      </c>
      <c r="T1736" t="s">
        <v>25</v>
      </c>
      <c r="U1736" t="s">
        <v>274</v>
      </c>
      <c r="V1736" t="s">
        <v>712</v>
      </c>
      <c r="W1736" t="s">
        <v>193</v>
      </c>
      <c r="X1736" s="16" t="str">
        <f t="shared" si="368"/>
        <v xml:space="preserve">Mediacom (Switzerland) - CHE - Emmi - 2016_ECL_Make_it_a_Yay_Day - </v>
      </c>
      <c r="Y1736" s="17" t="s">
        <v>410</v>
      </c>
      <c r="Z1736" s="16" t="str">
        <f t="shared" si="369"/>
        <v>Mediacom (Switzerland)</v>
      </c>
      <c r="AA1736" s="16" t="str">
        <f t="shared" si="370"/>
        <v>Mediacom (Switzerland) - CHE - Emmi</v>
      </c>
      <c r="AB1736" s="16" t="str">
        <f t="shared" si="371"/>
        <v>Xaxis TV_XAXIS-XT-ROLLS-I</v>
      </c>
      <c r="AC1736" s="16" t="str">
        <f>VLOOKUP($U1736,Sheet3!$A$1:$D$500,3,FALSE)</f>
        <v>18.04.2016</v>
      </c>
      <c r="AD1736" s="16" t="str">
        <f>VLOOKUP($U1736,Sheet3!$A$1:$D$500,4,FALSE)</f>
        <v>18.09.2016</v>
      </c>
      <c r="AE1736" s="20" t="str">
        <f t="shared" si="372"/>
        <v>Xaxis TV_XAXIS-XT-ROLLS-I_August 2016</v>
      </c>
      <c r="AF1736" s="20" t="s">
        <v>816</v>
      </c>
      <c r="AG1736" s="20" t="str">
        <f t="shared" si="373"/>
        <v>Xaxis TV</v>
      </c>
      <c r="AH1736" s="20" t="s">
        <v>420</v>
      </c>
      <c r="AI1736" s="21">
        <f t="shared" si="365"/>
        <v>28.998402920374172</v>
      </c>
      <c r="AJ1736" s="21">
        <f t="shared" si="366"/>
        <v>254.2</v>
      </c>
      <c r="AK1736" s="22">
        <f t="shared" si="367"/>
        <v>8766</v>
      </c>
      <c r="AL1736" s="20" t="s">
        <v>802</v>
      </c>
      <c r="AM1736" s="21">
        <f>$AJ1736*VLOOKUP($AL1736,Sheet2!$C$1:$D$82,2,FALSE)</f>
        <v>148.87218539357141</v>
      </c>
    </row>
    <row r="1737" spans="1:39" x14ac:dyDescent="0.25">
      <c r="A1737" s="30">
        <v>42618</v>
      </c>
      <c r="B1737">
        <v>19535</v>
      </c>
      <c r="C1737">
        <v>0</v>
      </c>
      <c r="D1737">
        <v>3</v>
      </c>
      <c r="E1737" t="s">
        <v>77</v>
      </c>
      <c r="F1737">
        <v>32.78</v>
      </c>
      <c r="G1737" t="s">
        <v>22</v>
      </c>
      <c r="H1737" t="s">
        <v>23</v>
      </c>
      <c r="I1737">
        <v>2.008</v>
      </c>
      <c r="J1737">
        <v>0</v>
      </c>
      <c r="K1737">
        <v>4.6500000000000004</v>
      </c>
      <c r="L1737">
        <v>58.25</v>
      </c>
      <c r="M1737">
        <v>62.9</v>
      </c>
      <c r="N1737" t="s">
        <v>95</v>
      </c>
      <c r="O1737" t="s">
        <v>161</v>
      </c>
      <c r="P1737" t="s">
        <v>32</v>
      </c>
      <c r="Q1737" t="s">
        <v>73</v>
      </c>
      <c r="R1737" s="30">
        <v>42370</v>
      </c>
      <c r="S1737" s="30">
        <v>42655</v>
      </c>
      <c r="T1737" t="s">
        <v>25</v>
      </c>
      <c r="U1737" t="s">
        <v>723</v>
      </c>
      <c r="V1737" t="s">
        <v>712</v>
      </c>
      <c r="W1737" t="s">
        <v>195</v>
      </c>
      <c r="X1737" s="16" t="str">
        <f t="shared" si="368"/>
        <v xml:space="preserve">Mediacom (Switzerland) - CHE - Ikea - 2016_Catalogue_&amp;_Food_(Awareness_&amp;_Trigger) - </v>
      </c>
      <c r="Y1737" s="17" t="s">
        <v>410</v>
      </c>
      <c r="Z1737" s="16" t="str">
        <f t="shared" si="369"/>
        <v>Mediacom (Switzerland)</v>
      </c>
      <c r="AA1737" s="16" t="str">
        <f t="shared" si="370"/>
        <v>Mediacom (Switzerland) - CHE - Ikea</v>
      </c>
      <c r="AB1737" s="16" t="str">
        <f t="shared" si="371"/>
        <v>Xaxis TV_XAXIS-XT-ROLLS-I</v>
      </c>
      <c r="AC1737" s="16" t="str">
        <f>VLOOKUP($U1737,Sheet3!$A$1:$D$500,3,FALSE)</f>
        <v>29.08.2016</v>
      </c>
      <c r="AD1737" s="16" t="str">
        <f>VLOOKUP($U1737,Sheet3!$A$1:$D$500,4,FALSE)</f>
        <v>18.09.2016</v>
      </c>
      <c r="AE1737" s="20" t="str">
        <f t="shared" si="372"/>
        <v>Xaxis TV_XAXIS-XT-ROLLS-I_August 2016</v>
      </c>
      <c r="AF1737" s="20" t="s">
        <v>816</v>
      </c>
      <c r="AG1737" s="20" t="str">
        <f t="shared" si="373"/>
        <v>Xaxis TV</v>
      </c>
      <c r="AH1737" s="20" t="s">
        <v>420</v>
      </c>
      <c r="AI1737" s="21">
        <f t="shared" si="365"/>
        <v>29.008964143426294</v>
      </c>
      <c r="AJ1737" s="21">
        <f t="shared" si="366"/>
        <v>58.25</v>
      </c>
      <c r="AK1737" s="22">
        <f t="shared" si="367"/>
        <v>2008</v>
      </c>
      <c r="AL1737" s="20" t="s">
        <v>802</v>
      </c>
      <c r="AM1737" s="21">
        <f>$AJ1737*VLOOKUP($AL1737,Sheet2!$C$1:$D$82,2,FALSE)</f>
        <v>34.114102278424603</v>
      </c>
    </row>
    <row r="1738" spans="1:39" x14ac:dyDescent="0.25">
      <c r="A1738" s="30">
        <v>42642</v>
      </c>
      <c r="B1738">
        <v>19717</v>
      </c>
      <c r="C1738">
        <v>0</v>
      </c>
      <c r="D1738">
        <v>1</v>
      </c>
      <c r="E1738" t="s">
        <v>30</v>
      </c>
      <c r="F1738">
        <v>-834.24</v>
      </c>
      <c r="G1738" t="s">
        <v>22</v>
      </c>
      <c r="H1738" t="s">
        <v>23</v>
      </c>
      <c r="I1738">
        <v>-160.56100000000001</v>
      </c>
      <c r="J1738">
        <v>0</v>
      </c>
      <c r="K1738">
        <v>-89.9</v>
      </c>
      <c r="L1738">
        <v>-1123.95</v>
      </c>
      <c r="M1738">
        <v>-1213.8499999999999</v>
      </c>
      <c r="N1738" t="s">
        <v>31</v>
      </c>
      <c r="O1738" t="s">
        <v>163</v>
      </c>
      <c r="P1738" t="s">
        <v>32</v>
      </c>
      <c r="Q1738" t="s">
        <v>33</v>
      </c>
      <c r="R1738" s="30">
        <v>42370</v>
      </c>
      <c r="S1738" s="30">
        <v>42655</v>
      </c>
      <c r="T1738" t="s">
        <v>25</v>
      </c>
      <c r="U1738" t="s">
        <v>355</v>
      </c>
      <c r="V1738" t="s">
        <v>712</v>
      </c>
      <c r="W1738" t="s">
        <v>209</v>
      </c>
      <c r="X1738" s="16" t="str">
        <f t="shared" si="368"/>
        <v xml:space="preserve">Mindshare (Switzerland) - CHE - Lufthansa - 2016_Baseline_1._HY_2016 - </v>
      </c>
      <c r="Y1738" s="17" t="s">
        <v>410</v>
      </c>
      <c r="Z1738" s="16" t="str">
        <f t="shared" si="369"/>
        <v>Mindshare (Switzerland)</v>
      </c>
      <c r="AA1738" s="16" t="str">
        <f t="shared" si="370"/>
        <v>Mindshare (Switzerland) - CHE - Lufthansa</v>
      </c>
      <c r="AB1738" s="16" t="str">
        <f t="shared" si="371"/>
        <v>Xaxis Display_XAXIS-XD-UAP-D</v>
      </c>
      <c r="AC1738" s="16" t="str">
        <f>VLOOKUP($U1738,Sheet3!$A$1:$D$500,3,FALSE)</f>
        <v>25.01.2016</v>
      </c>
      <c r="AD1738" s="16" t="str">
        <f>VLOOKUP($U1738,Sheet3!$A$1:$D$500,4,FALSE)</f>
        <v>03.07.2016</v>
      </c>
      <c r="AE1738" s="20" t="str">
        <f t="shared" si="372"/>
        <v>Xaxis Display_XAXIS-XD-UAP-D_August 2016</v>
      </c>
      <c r="AF1738" s="20" t="s">
        <v>415</v>
      </c>
      <c r="AG1738" s="20" t="str">
        <f t="shared" si="373"/>
        <v>Xaxis Display</v>
      </c>
      <c r="AH1738" s="20" t="s">
        <v>420</v>
      </c>
      <c r="AI1738" s="21">
        <f t="shared" si="365"/>
        <v>7.0001432477376211</v>
      </c>
      <c r="AJ1738" s="21">
        <f t="shared" si="366"/>
        <v>-1123.95</v>
      </c>
      <c r="AK1738" s="22">
        <f t="shared" si="367"/>
        <v>-160561</v>
      </c>
      <c r="AL1738" s="20" t="s">
        <v>797</v>
      </c>
      <c r="AM1738" s="21">
        <f>$AJ1738*VLOOKUP($AL1738,Sheet2!$C$1:$D$82,2,FALSE)</f>
        <v>-458.77731509502479</v>
      </c>
    </row>
    <row r="1739" spans="1:39" x14ac:dyDescent="0.25">
      <c r="A1739" s="30">
        <v>42642</v>
      </c>
      <c r="B1739">
        <v>19718</v>
      </c>
      <c r="C1739">
        <v>0</v>
      </c>
      <c r="D1739">
        <v>1</v>
      </c>
      <c r="E1739" t="s">
        <v>30</v>
      </c>
      <c r="F1739">
        <v>834.24</v>
      </c>
      <c r="G1739" t="s">
        <v>22</v>
      </c>
      <c r="H1739" t="s">
        <v>23</v>
      </c>
      <c r="I1739">
        <v>160.56100000000001</v>
      </c>
      <c r="J1739">
        <v>0</v>
      </c>
      <c r="K1739">
        <v>89.9</v>
      </c>
      <c r="L1739">
        <v>1123.95</v>
      </c>
      <c r="M1739">
        <v>1213.8499999999999</v>
      </c>
      <c r="N1739" t="s">
        <v>31</v>
      </c>
      <c r="O1739" t="s">
        <v>163</v>
      </c>
      <c r="P1739" t="s">
        <v>32</v>
      </c>
      <c r="Q1739" t="s">
        <v>33</v>
      </c>
      <c r="R1739" s="30">
        <v>42370</v>
      </c>
      <c r="S1739" s="30">
        <v>42655</v>
      </c>
      <c r="T1739" t="s">
        <v>25</v>
      </c>
      <c r="U1739" t="s">
        <v>355</v>
      </c>
      <c r="V1739" t="s">
        <v>712</v>
      </c>
      <c r="W1739" t="s">
        <v>209</v>
      </c>
      <c r="X1739" s="16" t="str">
        <f t="shared" si="368"/>
        <v xml:space="preserve">Mindshare (Switzerland) - CHE - Lufthansa - 2016_Baseline_1._HY_2016 - </v>
      </c>
      <c r="Y1739" s="17" t="s">
        <v>410</v>
      </c>
      <c r="Z1739" s="16" t="str">
        <f t="shared" si="369"/>
        <v>Mindshare (Switzerland)</v>
      </c>
      <c r="AA1739" s="16" t="str">
        <f t="shared" si="370"/>
        <v>Mindshare (Switzerland) - CHE - Lufthansa</v>
      </c>
      <c r="AB1739" s="16" t="str">
        <f t="shared" si="371"/>
        <v>Xaxis Display_XAXIS-XD-UAP-D</v>
      </c>
      <c r="AC1739" s="16" t="str">
        <f>VLOOKUP($U1739,Sheet3!$A$1:$D$500,3,FALSE)</f>
        <v>25.01.2016</v>
      </c>
      <c r="AD1739" s="16" t="str">
        <f>VLOOKUP($U1739,Sheet3!$A$1:$D$500,4,FALSE)</f>
        <v>03.07.2016</v>
      </c>
      <c r="AE1739" s="20" t="str">
        <f t="shared" si="372"/>
        <v>Xaxis Display_XAXIS-XD-UAP-D_August 2016</v>
      </c>
      <c r="AF1739" s="20" t="s">
        <v>415</v>
      </c>
      <c r="AG1739" s="20" t="str">
        <f t="shared" si="373"/>
        <v>Xaxis Display</v>
      </c>
      <c r="AH1739" s="20" t="s">
        <v>420</v>
      </c>
      <c r="AI1739" s="21">
        <f t="shared" si="365"/>
        <v>7.0001432477376211</v>
      </c>
      <c r="AJ1739" s="21">
        <f t="shared" si="366"/>
        <v>1123.95</v>
      </c>
      <c r="AK1739" s="22">
        <f t="shared" si="367"/>
        <v>160561</v>
      </c>
      <c r="AL1739" s="20" t="s">
        <v>797</v>
      </c>
      <c r="AM1739" s="21">
        <f>$AJ1739*VLOOKUP($AL1739,Sheet2!$C$1:$D$82,2,FALSE)</f>
        <v>458.77731509502479</v>
      </c>
    </row>
    <row r="1740" spans="1:39" x14ac:dyDescent="0.25">
      <c r="A1740" s="30">
        <v>42642</v>
      </c>
      <c r="B1740">
        <v>19724</v>
      </c>
      <c r="C1740">
        <v>0</v>
      </c>
      <c r="D1740">
        <v>1</v>
      </c>
      <c r="E1740" t="s">
        <v>30</v>
      </c>
      <c r="F1740">
        <v>834.24</v>
      </c>
      <c r="G1740" t="s">
        <v>22</v>
      </c>
      <c r="H1740" t="s">
        <v>23</v>
      </c>
      <c r="I1740">
        <v>160.56100000000001</v>
      </c>
      <c r="J1740">
        <v>0</v>
      </c>
      <c r="K1740">
        <v>89.9</v>
      </c>
      <c r="L1740">
        <v>1123.95</v>
      </c>
      <c r="M1740">
        <v>1213.8499999999999</v>
      </c>
      <c r="N1740" t="s">
        <v>31</v>
      </c>
      <c r="O1740" t="s">
        <v>163</v>
      </c>
      <c r="P1740" t="s">
        <v>32</v>
      </c>
      <c r="Q1740" t="s">
        <v>33</v>
      </c>
      <c r="R1740" s="30">
        <v>42370</v>
      </c>
      <c r="S1740" s="30">
        <v>42655</v>
      </c>
      <c r="T1740" t="s">
        <v>25</v>
      </c>
      <c r="U1740" t="s">
        <v>355</v>
      </c>
      <c r="V1740" t="s">
        <v>712</v>
      </c>
      <c r="W1740" t="s">
        <v>209</v>
      </c>
      <c r="X1740" s="16" t="str">
        <f t="shared" si="368"/>
        <v xml:space="preserve">Mindshare (Switzerland) - CHE - Lufthansa - 2016_Baseline_1._HY_2016 - </v>
      </c>
      <c r="Y1740" s="17" t="s">
        <v>410</v>
      </c>
      <c r="Z1740" s="16" t="str">
        <f t="shared" si="369"/>
        <v>Mindshare (Switzerland)</v>
      </c>
      <c r="AA1740" s="16" t="str">
        <f t="shared" si="370"/>
        <v>Mindshare (Switzerland) - CHE - Lufthansa</v>
      </c>
      <c r="AB1740" s="16" t="str">
        <f t="shared" si="371"/>
        <v>Xaxis Display_XAXIS-XD-UAP-D</v>
      </c>
      <c r="AC1740" s="16" t="str">
        <f>VLOOKUP($U1740,Sheet3!$A$1:$D$500,3,FALSE)</f>
        <v>25.01.2016</v>
      </c>
      <c r="AD1740" s="16" t="str">
        <f>VLOOKUP($U1740,Sheet3!$A$1:$D$500,4,FALSE)</f>
        <v>03.07.2016</v>
      </c>
      <c r="AE1740" s="20" t="str">
        <f t="shared" si="372"/>
        <v>Xaxis Display_XAXIS-XD-UAP-D_August 2016</v>
      </c>
      <c r="AF1740" s="20" t="s">
        <v>415</v>
      </c>
      <c r="AG1740" s="20" t="str">
        <f t="shared" si="373"/>
        <v>Xaxis Display</v>
      </c>
      <c r="AH1740" s="20" t="s">
        <v>420</v>
      </c>
      <c r="AI1740" s="21">
        <f t="shared" si="365"/>
        <v>7.0001432477376211</v>
      </c>
      <c r="AJ1740" s="21">
        <f t="shared" si="366"/>
        <v>1123.95</v>
      </c>
      <c r="AK1740" s="22">
        <f t="shared" si="367"/>
        <v>160561</v>
      </c>
      <c r="AL1740" s="20" t="s">
        <v>797</v>
      </c>
      <c r="AM1740" s="21">
        <f>$AJ1740*VLOOKUP($AL1740,Sheet2!$C$1:$D$82,2,FALSE)</f>
        <v>458.77731509502479</v>
      </c>
    </row>
    <row r="1741" spans="1:39" x14ac:dyDescent="0.25">
      <c r="A1741" s="30">
        <v>42642</v>
      </c>
      <c r="B1741">
        <v>19723</v>
      </c>
      <c r="C1741">
        <v>0</v>
      </c>
      <c r="D1741">
        <v>1</v>
      </c>
      <c r="E1741" t="s">
        <v>30</v>
      </c>
      <c r="F1741">
        <v>-834.24</v>
      </c>
      <c r="G1741" t="s">
        <v>22</v>
      </c>
      <c r="H1741" t="s">
        <v>23</v>
      </c>
      <c r="I1741">
        <v>-160.56100000000001</v>
      </c>
      <c r="J1741">
        <v>0</v>
      </c>
      <c r="K1741">
        <v>-89.9</v>
      </c>
      <c r="L1741">
        <v>-1123.95</v>
      </c>
      <c r="M1741">
        <v>-1213.8499999999999</v>
      </c>
      <c r="N1741" t="s">
        <v>31</v>
      </c>
      <c r="O1741" t="s">
        <v>163</v>
      </c>
      <c r="P1741" t="s">
        <v>32</v>
      </c>
      <c r="Q1741" t="s">
        <v>33</v>
      </c>
      <c r="R1741" s="30">
        <v>42370</v>
      </c>
      <c r="S1741" s="30">
        <v>42655</v>
      </c>
      <c r="T1741" t="s">
        <v>25</v>
      </c>
      <c r="U1741" t="s">
        <v>355</v>
      </c>
      <c r="V1741" t="s">
        <v>712</v>
      </c>
      <c r="W1741" t="s">
        <v>209</v>
      </c>
      <c r="X1741" s="16" t="str">
        <f t="shared" si="368"/>
        <v xml:space="preserve">Mindshare (Switzerland) - CHE - Lufthansa - 2016_Baseline_1._HY_2016 - </v>
      </c>
      <c r="Y1741" s="17" t="s">
        <v>410</v>
      </c>
      <c r="Z1741" s="16" t="str">
        <f t="shared" si="369"/>
        <v>Mindshare (Switzerland)</v>
      </c>
      <c r="AA1741" s="16" t="str">
        <f t="shared" si="370"/>
        <v>Mindshare (Switzerland) - CHE - Lufthansa</v>
      </c>
      <c r="AB1741" s="16" t="str">
        <f t="shared" si="371"/>
        <v>Xaxis Display_XAXIS-XD-UAP-D</v>
      </c>
      <c r="AC1741" s="16" t="str">
        <f>VLOOKUP($U1741,Sheet3!$A$1:$D$500,3,FALSE)</f>
        <v>25.01.2016</v>
      </c>
      <c r="AD1741" s="16" t="str">
        <f>VLOOKUP($U1741,Sheet3!$A$1:$D$500,4,FALSE)</f>
        <v>03.07.2016</v>
      </c>
      <c r="AE1741" s="20" t="str">
        <f t="shared" si="372"/>
        <v>Xaxis Display_XAXIS-XD-UAP-D_August 2016</v>
      </c>
      <c r="AF1741" s="20" t="s">
        <v>415</v>
      </c>
      <c r="AG1741" s="20" t="str">
        <f t="shared" si="373"/>
        <v>Xaxis Display</v>
      </c>
      <c r="AH1741" s="20" t="s">
        <v>420</v>
      </c>
      <c r="AI1741" s="21">
        <f t="shared" si="365"/>
        <v>7.0001432477376211</v>
      </c>
      <c r="AJ1741" s="21">
        <f t="shared" si="366"/>
        <v>-1123.95</v>
      </c>
      <c r="AK1741" s="22">
        <f t="shared" si="367"/>
        <v>-160561</v>
      </c>
      <c r="AL1741" s="20" t="s">
        <v>797</v>
      </c>
      <c r="AM1741" s="21">
        <f>$AJ1741*VLOOKUP($AL1741,Sheet2!$C$1:$D$82,2,FALSE)</f>
        <v>-458.77731509502479</v>
      </c>
    </row>
    <row r="1742" spans="1:39" x14ac:dyDescent="0.25">
      <c r="A1742" s="30">
        <v>42642</v>
      </c>
      <c r="B1742">
        <v>19717</v>
      </c>
      <c r="C1742">
        <v>0</v>
      </c>
      <c r="D1742">
        <v>2</v>
      </c>
      <c r="E1742" t="s">
        <v>34</v>
      </c>
      <c r="F1742">
        <v>-113.81</v>
      </c>
      <c r="G1742" t="s">
        <v>22</v>
      </c>
      <c r="H1742" t="s">
        <v>23</v>
      </c>
      <c r="I1742">
        <v>-21.902999999999999</v>
      </c>
      <c r="J1742">
        <v>0</v>
      </c>
      <c r="K1742">
        <v>-12.25</v>
      </c>
      <c r="L1742">
        <v>-153.30000000000001</v>
      </c>
      <c r="M1742">
        <v>-165.55</v>
      </c>
      <c r="N1742" t="s">
        <v>31</v>
      </c>
      <c r="O1742" t="s">
        <v>163</v>
      </c>
      <c r="P1742" t="s">
        <v>32</v>
      </c>
      <c r="Q1742" t="s">
        <v>33</v>
      </c>
      <c r="R1742" s="30">
        <v>42370</v>
      </c>
      <c r="S1742" s="30">
        <v>42655</v>
      </c>
      <c r="T1742" t="s">
        <v>25</v>
      </c>
      <c r="U1742" t="s">
        <v>355</v>
      </c>
      <c r="V1742" t="s">
        <v>712</v>
      </c>
      <c r="W1742" t="s">
        <v>209</v>
      </c>
      <c r="X1742" s="16" t="str">
        <f t="shared" si="368"/>
        <v xml:space="preserve">Mindshare (Switzerland) - CHE - Lufthansa - 2016_Baseline_1._HY_2016 - </v>
      </c>
      <c r="Y1742" s="17" t="s">
        <v>410</v>
      </c>
      <c r="Z1742" s="16" t="str">
        <f t="shared" si="369"/>
        <v>Mindshare (Switzerland)</v>
      </c>
      <c r="AA1742" s="16" t="str">
        <f t="shared" si="370"/>
        <v>Mindshare (Switzerland) - CHE - Lufthansa</v>
      </c>
      <c r="AB1742" s="16" t="str">
        <f t="shared" si="371"/>
        <v>Xaxis Display_XAXIS-XD-UAP-F</v>
      </c>
      <c r="AC1742" s="16" t="str">
        <f>VLOOKUP($U1742,Sheet3!$A$1:$D$500,3,FALSE)</f>
        <v>25.01.2016</v>
      </c>
      <c r="AD1742" s="16" t="str">
        <f>VLOOKUP($U1742,Sheet3!$A$1:$D$500,4,FALSE)</f>
        <v>03.07.2016</v>
      </c>
      <c r="AE1742" s="20" t="str">
        <f t="shared" si="372"/>
        <v>Xaxis Display_XAXIS-XD-UAP-F_August 2016</v>
      </c>
      <c r="AF1742" s="20" t="s">
        <v>415</v>
      </c>
      <c r="AG1742" s="20" t="str">
        <f t="shared" si="373"/>
        <v>Xaxis Display</v>
      </c>
      <c r="AH1742" s="20" t="s">
        <v>420</v>
      </c>
      <c r="AI1742" s="21">
        <f t="shared" si="365"/>
        <v>6.9990412272291467</v>
      </c>
      <c r="AJ1742" s="21">
        <f t="shared" si="366"/>
        <v>-153.30000000000001</v>
      </c>
      <c r="AK1742" s="22">
        <f t="shared" si="367"/>
        <v>-21903</v>
      </c>
      <c r="AL1742" s="20" t="s">
        <v>797</v>
      </c>
      <c r="AM1742" s="21">
        <f>$AJ1742*VLOOKUP($AL1742,Sheet2!$C$1:$D$82,2,FALSE)</f>
        <v>-62.574458298026876</v>
      </c>
    </row>
    <row r="1743" spans="1:39" x14ac:dyDescent="0.25">
      <c r="A1743" s="30">
        <v>42642</v>
      </c>
      <c r="B1743">
        <v>19718</v>
      </c>
      <c r="C1743">
        <v>0</v>
      </c>
      <c r="D1743">
        <v>2</v>
      </c>
      <c r="E1743" t="s">
        <v>34</v>
      </c>
      <c r="F1743">
        <v>113.81</v>
      </c>
      <c r="G1743" t="s">
        <v>22</v>
      </c>
      <c r="H1743" t="s">
        <v>23</v>
      </c>
      <c r="I1743">
        <v>21.902999999999999</v>
      </c>
      <c r="J1743">
        <v>0</v>
      </c>
      <c r="K1743">
        <v>12.25</v>
      </c>
      <c r="L1743">
        <v>153.30000000000001</v>
      </c>
      <c r="M1743">
        <v>165.55</v>
      </c>
      <c r="N1743" t="s">
        <v>31</v>
      </c>
      <c r="O1743" t="s">
        <v>163</v>
      </c>
      <c r="P1743" t="s">
        <v>32</v>
      </c>
      <c r="Q1743" t="s">
        <v>33</v>
      </c>
      <c r="R1743" s="30">
        <v>42370</v>
      </c>
      <c r="S1743" s="30">
        <v>42655</v>
      </c>
      <c r="T1743" t="s">
        <v>25</v>
      </c>
      <c r="U1743" t="s">
        <v>355</v>
      </c>
      <c r="V1743" t="s">
        <v>712</v>
      </c>
      <c r="W1743" t="s">
        <v>209</v>
      </c>
      <c r="X1743" s="16" t="str">
        <f t="shared" si="368"/>
        <v xml:space="preserve">Mindshare (Switzerland) - CHE - Lufthansa - 2016_Baseline_1._HY_2016 - </v>
      </c>
      <c r="Y1743" s="17" t="s">
        <v>410</v>
      </c>
      <c r="Z1743" s="16" t="str">
        <f t="shared" si="369"/>
        <v>Mindshare (Switzerland)</v>
      </c>
      <c r="AA1743" s="16" t="str">
        <f t="shared" si="370"/>
        <v>Mindshare (Switzerland) - CHE - Lufthansa</v>
      </c>
      <c r="AB1743" s="16" t="str">
        <f t="shared" si="371"/>
        <v>Xaxis Display_XAXIS-XD-UAP-F</v>
      </c>
      <c r="AC1743" s="16" t="str">
        <f>VLOOKUP($U1743,Sheet3!$A$1:$D$500,3,FALSE)</f>
        <v>25.01.2016</v>
      </c>
      <c r="AD1743" s="16" t="str">
        <f>VLOOKUP($U1743,Sheet3!$A$1:$D$500,4,FALSE)</f>
        <v>03.07.2016</v>
      </c>
      <c r="AE1743" s="20" t="str">
        <f t="shared" si="372"/>
        <v>Xaxis Display_XAXIS-XD-UAP-F_August 2016</v>
      </c>
      <c r="AF1743" s="20" t="s">
        <v>415</v>
      </c>
      <c r="AG1743" s="20" t="str">
        <f t="shared" si="373"/>
        <v>Xaxis Display</v>
      </c>
      <c r="AH1743" s="20" t="s">
        <v>420</v>
      </c>
      <c r="AI1743" s="21">
        <f t="shared" si="365"/>
        <v>6.9990412272291467</v>
      </c>
      <c r="AJ1743" s="21">
        <f t="shared" si="366"/>
        <v>153.30000000000001</v>
      </c>
      <c r="AK1743" s="22">
        <f t="shared" si="367"/>
        <v>21903</v>
      </c>
      <c r="AL1743" s="20" t="s">
        <v>797</v>
      </c>
      <c r="AM1743" s="21">
        <f>$AJ1743*VLOOKUP($AL1743,Sheet2!$C$1:$D$82,2,FALSE)</f>
        <v>62.574458298026876</v>
      </c>
    </row>
    <row r="1744" spans="1:39" x14ac:dyDescent="0.25">
      <c r="A1744" s="30">
        <v>42642</v>
      </c>
      <c r="B1744">
        <v>19724</v>
      </c>
      <c r="C1744">
        <v>0</v>
      </c>
      <c r="D1744">
        <v>2</v>
      </c>
      <c r="E1744" t="s">
        <v>34</v>
      </c>
      <c r="F1744">
        <v>113.81</v>
      </c>
      <c r="G1744" t="s">
        <v>22</v>
      </c>
      <c r="H1744" t="s">
        <v>23</v>
      </c>
      <c r="I1744">
        <v>21.902999999999999</v>
      </c>
      <c r="J1744">
        <v>0</v>
      </c>
      <c r="K1744">
        <v>12.25</v>
      </c>
      <c r="L1744">
        <v>153.30000000000001</v>
      </c>
      <c r="M1744">
        <v>165.55</v>
      </c>
      <c r="N1744" t="s">
        <v>31</v>
      </c>
      <c r="O1744" t="s">
        <v>163</v>
      </c>
      <c r="P1744" t="s">
        <v>32</v>
      </c>
      <c r="Q1744" t="s">
        <v>33</v>
      </c>
      <c r="R1744" s="30">
        <v>42370</v>
      </c>
      <c r="S1744" s="30">
        <v>42655</v>
      </c>
      <c r="T1744" t="s">
        <v>25</v>
      </c>
      <c r="U1744" t="s">
        <v>355</v>
      </c>
      <c r="V1744" t="s">
        <v>712</v>
      </c>
      <c r="W1744" t="s">
        <v>209</v>
      </c>
      <c r="X1744" s="16" t="str">
        <f t="shared" si="368"/>
        <v xml:space="preserve">Mindshare (Switzerland) - CHE - Lufthansa - 2016_Baseline_1._HY_2016 - </v>
      </c>
      <c r="Y1744" s="17" t="s">
        <v>410</v>
      </c>
      <c r="Z1744" s="16" t="str">
        <f t="shared" si="369"/>
        <v>Mindshare (Switzerland)</v>
      </c>
      <c r="AA1744" s="16" t="str">
        <f t="shared" si="370"/>
        <v>Mindshare (Switzerland) - CHE - Lufthansa</v>
      </c>
      <c r="AB1744" s="16" t="str">
        <f t="shared" si="371"/>
        <v>Xaxis Display_XAXIS-XD-UAP-F</v>
      </c>
      <c r="AC1744" s="16" t="str">
        <f>VLOOKUP($U1744,Sheet3!$A$1:$D$500,3,FALSE)</f>
        <v>25.01.2016</v>
      </c>
      <c r="AD1744" s="16" t="str">
        <f>VLOOKUP($U1744,Sheet3!$A$1:$D$500,4,FALSE)</f>
        <v>03.07.2016</v>
      </c>
      <c r="AE1744" s="20" t="str">
        <f t="shared" si="372"/>
        <v>Xaxis Display_XAXIS-XD-UAP-F_August 2016</v>
      </c>
      <c r="AF1744" s="20" t="s">
        <v>415</v>
      </c>
      <c r="AG1744" s="20" t="str">
        <f t="shared" si="373"/>
        <v>Xaxis Display</v>
      </c>
      <c r="AH1744" s="20" t="s">
        <v>420</v>
      </c>
      <c r="AI1744" s="21">
        <f t="shared" si="365"/>
        <v>6.9990412272291467</v>
      </c>
      <c r="AJ1744" s="21">
        <f t="shared" si="366"/>
        <v>153.30000000000001</v>
      </c>
      <c r="AK1744" s="22">
        <f t="shared" si="367"/>
        <v>21903</v>
      </c>
      <c r="AL1744" s="20" t="s">
        <v>797</v>
      </c>
      <c r="AM1744" s="21">
        <f>$AJ1744*VLOOKUP($AL1744,Sheet2!$C$1:$D$82,2,FALSE)</f>
        <v>62.574458298026876</v>
      </c>
    </row>
    <row r="1745" spans="1:39" x14ac:dyDescent="0.25">
      <c r="A1745" s="30">
        <v>42642</v>
      </c>
      <c r="B1745">
        <v>19723</v>
      </c>
      <c r="C1745">
        <v>0</v>
      </c>
      <c r="D1745">
        <v>2</v>
      </c>
      <c r="E1745" t="s">
        <v>34</v>
      </c>
      <c r="F1745">
        <v>-113.81</v>
      </c>
      <c r="G1745" t="s">
        <v>22</v>
      </c>
      <c r="H1745" t="s">
        <v>23</v>
      </c>
      <c r="I1745">
        <v>-21.902999999999999</v>
      </c>
      <c r="J1745">
        <v>0</v>
      </c>
      <c r="K1745">
        <v>-12.25</v>
      </c>
      <c r="L1745">
        <v>-153.30000000000001</v>
      </c>
      <c r="M1745">
        <v>-165.55</v>
      </c>
      <c r="N1745" t="s">
        <v>31</v>
      </c>
      <c r="O1745" t="s">
        <v>163</v>
      </c>
      <c r="P1745" t="s">
        <v>32</v>
      </c>
      <c r="Q1745" t="s">
        <v>33</v>
      </c>
      <c r="R1745" s="30">
        <v>42370</v>
      </c>
      <c r="S1745" s="30">
        <v>42655</v>
      </c>
      <c r="T1745" t="s">
        <v>25</v>
      </c>
      <c r="U1745" t="s">
        <v>355</v>
      </c>
      <c r="V1745" t="s">
        <v>712</v>
      </c>
      <c r="W1745" t="s">
        <v>209</v>
      </c>
      <c r="X1745" s="16" t="str">
        <f t="shared" si="368"/>
        <v xml:space="preserve">Mindshare (Switzerland) - CHE - Lufthansa - 2016_Baseline_1._HY_2016 - </v>
      </c>
      <c r="Y1745" s="17" t="s">
        <v>410</v>
      </c>
      <c r="Z1745" s="16" t="str">
        <f t="shared" si="369"/>
        <v>Mindshare (Switzerland)</v>
      </c>
      <c r="AA1745" s="16" t="str">
        <f t="shared" si="370"/>
        <v>Mindshare (Switzerland) - CHE - Lufthansa</v>
      </c>
      <c r="AB1745" s="16" t="str">
        <f t="shared" si="371"/>
        <v>Xaxis Display_XAXIS-XD-UAP-F</v>
      </c>
      <c r="AC1745" s="16" t="str">
        <f>VLOOKUP($U1745,Sheet3!$A$1:$D$500,3,FALSE)</f>
        <v>25.01.2016</v>
      </c>
      <c r="AD1745" s="16" t="str">
        <f>VLOOKUP($U1745,Sheet3!$A$1:$D$500,4,FALSE)</f>
        <v>03.07.2016</v>
      </c>
      <c r="AE1745" s="20" t="str">
        <f t="shared" si="372"/>
        <v>Xaxis Display_XAXIS-XD-UAP-F_August 2016</v>
      </c>
      <c r="AF1745" s="20" t="s">
        <v>415</v>
      </c>
      <c r="AG1745" s="20" t="str">
        <f t="shared" si="373"/>
        <v>Xaxis Display</v>
      </c>
      <c r="AH1745" s="20" t="s">
        <v>420</v>
      </c>
      <c r="AI1745" s="21">
        <f t="shared" si="365"/>
        <v>6.9990412272291467</v>
      </c>
      <c r="AJ1745" s="21">
        <f t="shared" si="366"/>
        <v>-153.30000000000001</v>
      </c>
      <c r="AK1745" s="22">
        <f t="shared" si="367"/>
        <v>-21903</v>
      </c>
      <c r="AL1745" s="20" t="s">
        <v>797</v>
      </c>
      <c r="AM1745" s="21">
        <f>$AJ1745*VLOOKUP($AL1745,Sheet2!$C$1:$D$82,2,FALSE)</f>
        <v>-62.574458298026876</v>
      </c>
    </row>
    <row r="1746" spans="1:39" x14ac:dyDescent="0.25">
      <c r="A1746" s="30">
        <v>42642</v>
      </c>
      <c r="B1746">
        <v>19721</v>
      </c>
      <c r="C1746">
        <v>0</v>
      </c>
      <c r="D1746">
        <v>4</v>
      </c>
      <c r="E1746" t="s">
        <v>35</v>
      </c>
      <c r="F1746">
        <v>-1086.9100000000001</v>
      </c>
      <c r="G1746" t="s">
        <v>22</v>
      </c>
      <c r="H1746" t="s">
        <v>23</v>
      </c>
      <c r="I1746">
        <v>-86.076999999999998</v>
      </c>
      <c r="J1746">
        <v>0</v>
      </c>
      <c r="K1746">
        <v>-241</v>
      </c>
      <c r="L1746">
        <v>-3012.7</v>
      </c>
      <c r="M1746">
        <v>-3253.7</v>
      </c>
      <c r="N1746" t="s">
        <v>74</v>
      </c>
      <c r="O1746" t="s">
        <v>161</v>
      </c>
      <c r="P1746" t="s">
        <v>32</v>
      </c>
      <c r="Q1746" t="s">
        <v>37</v>
      </c>
      <c r="R1746" s="30">
        <v>42370</v>
      </c>
      <c r="S1746" s="30">
        <v>42655</v>
      </c>
      <c r="T1746" t="s">
        <v>25</v>
      </c>
      <c r="U1746" t="s">
        <v>279</v>
      </c>
      <c r="V1746" t="s">
        <v>712</v>
      </c>
      <c r="W1746" t="s">
        <v>193</v>
      </c>
      <c r="X1746" s="16" t="str">
        <f t="shared" si="368"/>
        <v xml:space="preserve">Mediacom (Switzerland) - CHE - Emmi - 2016_Emmi_ECL_Dose_Brief - </v>
      </c>
      <c r="Y1746" s="17" t="s">
        <v>410</v>
      </c>
      <c r="Z1746" s="16" t="str">
        <f t="shared" si="369"/>
        <v>Mediacom (Switzerland)</v>
      </c>
      <c r="AA1746" s="16" t="str">
        <f t="shared" si="370"/>
        <v>Mediacom (Switzerland) - CHE - Emmi</v>
      </c>
      <c r="AB1746" s="16" t="str">
        <f t="shared" si="371"/>
        <v>Xaxis Mobile_XAXIS-XM-INST-D</v>
      </c>
      <c r="AC1746" s="16" t="str">
        <f>VLOOKUP($U1746,Sheet3!$A$1:$D$500,3,FALSE)</f>
        <v>04.07.2016</v>
      </c>
      <c r="AD1746" s="16" t="str">
        <f>VLOOKUP($U1746,Sheet3!$A$1:$D$500,4,FALSE)</f>
        <v>09.10.2016</v>
      </c>
      <c r="AE1746" s="20" t="str">
        <f t="shared" si="372"/>
        <v>Xaxis Mobile_XAXIS-XM-INST-D_August 2016</v>
      </c>
      <c r="AF1746" s="20" t="s">
        <v>416</v>
      </c>
      <c r="AG1746" s="20" t="str">
        <f t="shared" si="373"/>
        <v>Xaxis Mobile</v>
      </c>
      <c r="AH1746" s="20" t="s">
        <v>420</v>
      </c>
      <c r="AI1746" s="21">
        <f t="shared" si="365"/>
        <v>35.000058087526284</v>
      </c>
      <c r="AJ1746" s="21">
        <f t="shared" si="366"/>
        <v>-3012.7</v>
      </c>
      <c r="AK1746" s="22">
        <f t="shared" si="367"/>
        <v>-86077</v>
      </c>
      <c r="AL1746" s="20" t="s">
        <v>798</v>
      </c>
      <c r="AM1746" s="21">
        <f>$AJ1746*VLOOKUP($AL1746,Sheet2!$C$1:$D$82,2,FALSE)</f>
        <v>-1328.6417589437822</v>
      </c>
    </row>
    <row r="1747" spans="1:39" x14ac:dyDescent="0.25">
      <c r="A1747" s="30">
        <v>42642</v>
      </c>
      <c r="B1747">
        <v>19722</v>
      </c>
      <c r="C1747">
        <v>0</v>
      </c>
      <c r="D1747">
        <v>4</v>
      </c>
      <c r="E1747" t="s">
        <v>35</v>
      </c>
      <c r="F1747">
        <v>1086.9100000000001</v>
      </c>
      <c r="G1747" t="s">
        <v>22</v>
      </c>
      <c r="H1747" t="s">
        <v>23</v>
      </c>
      <c r="I1747">
        <v>86.076999999999998</v>
      </c>
      <c r="J1747">
        <v>0</v>
      </c>
      <c r="K1747">
        <v>241</v>
      </c>
      <c r="L1747">
        <v>3012.7</v>
      </c>
      <c r="M1747">
        <v>3253.7</v>
      </c>
      <c r="N1747" t="s">
        <v>74</v>
      </c>
      <c r="O1747" t="s">
        <v>161</v>
      </c>
      <c r="P1747" t="s">
        <v>32</v>
      </c>
      <c r="Q1747" t="s">
        <v>37</v>
      </c>
      <c r="R1747" s="30">
        <v>42370</v>
      </c>
      <c r="S1747" s="30">
        <v>42655</v>
      </c>
      <c r="T1747" t="s">
        <v>25</v>
      </c>
      <c r="U1747" t="s">
        <v>279</v>
      </c>
      <c r="V1747" t="s">
        <v>712</v>
      </c>
      <c r="W1747" t="s">
        <v>193</v>
      </c>
      <c r="X1747" s="16" t="str">
        <f t="shared" si="368"/>
        <v xml:space="preserve">Mediacom (Switzerland) - CHE - Emmi - 2016_Emmi_ECL_Dose_Brief - </v>
      </c>
      <c r="Y1747" s="17" t="s">
        <v>410</v>
      </c>
      <c r="Z1747" s="16" t="str">
        <f t="shared" si="369"/>
        <v>Mediacom (Switzerland)</v>
      </c>
      <c r="AA1747" s="16" t="str">
        <f t="shared" si="370"/>
        <v>Mediacom (Switzerland) - CHE - Emmi</v>
      </c>
      <c r="AB1747" s="16" t="str">
        <f t="shared" si="371"/>
        <v>Xaxis Mobile_XAXIS-XM-INST-D</v>
      </c>
      <c r="AC1747" s="16" t="str">
        <f>VLOOKUP($U1747,Sheet3!$A$1:$D$500,3,FALSE)</f>
        <v>04.07.2016</v>
      </c>
      <c r="AD1747" s="16" t="str">
        <f>VLOOKUP($U1747,Sheet3!$A$1:$D$500,4,FALSE)</f>
        <v>09.10.2016</v>
      </c>
      <c r="AE1747" s="20" t="str">
        <f t="shared" si="372"/>
        <v>Xaxis Mobile_XAXIS-XM-INST-D_August 2016</v>
      </c>
      <c r="AF1747" s="20" t="s">
        <v>416</v>
      </c>
      <c r="AG1747" s="20" t="str">
        <f t="shared" si="373"/>
        <v>Xaxis Mobile</v>
      </c>
      <c r="AH1747" s="20" t="s">
        <v>420</v>
      </c>
      <c r="AI1747" s="21">
        <f t="shared" si="365"/>
        <v>35.000058087526284</v>
      </c>
      <c r="AJ1747" s="21">
        <f t="shared" si="366"/>
        <v>3012.7</v>
      </c>
      <c r="AK1747" s="22">
        <f t="shared" si="367"/>
        <v>86077</v>
      </c>
      <c r="AL1747" s="20" t="s">
        <v>798</v>
      </c>
      <c r="AM1747" s="21">
        <f>$AJ1747*VLOOKUP($AL1747,Sheet2!$C$1:$D$82,2,FALSE)</f>
        <v>1328.6417589437822</v>
      </c>
    </row>
    <row r="1748" spans="1:39" x14ac:dyDescent="0.25">
      <c r="A1748" s="30">
        <v>42642</v>
      </c>
      <c r="B1748">
        <v>19721</v>
      </c>
      <c r="C1748">
        <v>0</v>
      </c>
      <c r="D1748">
        <v>5</v>
      </c>
      <c r="E1748" t="s">
        <v>39</v>
      </c>
      <c r="F1748">
        <v>-617.59</v>
      </c>
      <c r="G1748" t="s">
        <v>22</v>
      </c>
      <c r="H1748" t="s">
        <v>23</v>
      </c>
      <c r="I1748">
        <v>-48.436999999999998</v>
      </c>
      <c r="J1748">
        <v>0</v>
      </c>
      <c r="K1748">
        <v>-135.6</v>
      </c>
      <c r="L1748">
        <v>-1695.3</v>
      </c>
      <c r="M1748">
        <v>-1830.9</v>
      </c>
      <c r="N1748" t="s">
        <v>74</v>
      </c>
      <c r="O1748" t="s">
        <v>161</v>
      </c>
      <c r="P1748" t="s">
        <v>32</v>
      </c>
      <c r="Q1748" t="s">
        <v>37</v>
      </c>
      <c r="R1748" s="30">
        <v>42370</v>
      </c>
      <c r="S1748" s="30">
        <v>42655</v>
      </c>
      <c r="T1748" t="s">
        <v>25</v>
      </c>
      <c r="U1748" t="s">
        <v>279</v>
      </c>
      <c r="V1748" t="s">
        <v>712</v>
      </c>
      <c r="W1748" t="s">
        <v>193</v>
      </c>
      <c r="X1748" s="16" t="str">
        <f t="shared" si="368"/>
        <v xml:space="preserve">Mediacom (Switzerland) - CHE - Emmi - 2016_Emmi_ECL_Dose_Brief - </v>
      </c>
      <c r="Y1748" s="17" t="s">
        <v>410</v>
      </c>
      <c r="Z1748" s="16" t="str">
        <f t="shared" si="369"/>
        <v>Mediacom (Switzerland)</v>
      </c>
      <c r="AA1748" s="16" t="str">
        <f t="shared" si="370"/>
        <v>Mediacom (Switzerland) - CHE - Emmi</v>
      </c>
      <c r="AB1748" s="16" t="str">
        <f t="shared" si="371"/>
        <v>Xaxis Mobile_XAXIS-XM-INST-F</v>
      </c>
      <c r="AC1748" s="16" t="str">
        <f>VLOOKUP($U1748,Sheet3!$A$1:$D$500,3,FALSE)</f>
        <v>04.07.2016</v>
      </c>
      <c r="AD1748" s="16" t="str">
        <f>VLOOKUP($U1748,Sheet3!$A$1:$D$500,4,FALSE)</f>
        <v>09.10.2016</v>
      </c>
      <c r="AE1748" s="20" t="str">
        <f t="shared" si="372"/>
        <v>Xaxis Mobile_XAXIS-XM-INST-F_August 2016</v>
      </c>
      <c r="AF1748" s="20" t="s">
        <v>416</v>
      </c>
      <c r="AG1748" s="20" t="str">
        <f t="shared" si="373"/>
        <v>Xaxis Mobile</v>
      </c>
      <c r="AH1748" s="20" t="s">
        <v>420</v>
      </c>
      <c r="AI1748" s="21">
        <f t="shared" si="365"/>
        <v>35.000103226872021</v>
      </c>
      <c r="AJ1748" s="21">
        <f t="shared" si="366"/>
        <v>-1695.3</v>
      </c>
      <c r="AK1748" s="22">
        <f t="shared" si="367"/>
        <v>-48437</v>
      </c>
      <c r="AL1748" s="20" t="s">
        <v>798</v>
      </c>
      <c r="AM1748" s="21">
        <f>$AJ1748*VLOOKUP($AL1748,Sheet2!$C$1:$D$82,2,FALSE)</f>
        <v>-747.6504045996594</v>
      </c>
    </row>
    <row r="1749" spans="1:39" x14ac:dyDescent="0.25">
      <c r="A1749" s="30">
        <v>42642</v>
      </c>
      <c r="B1749">
        <v>19722</v>
      </c>
      <c r="C1749">
        <v>0</v>
      </c>
      <c r="D1749">
        <v>5</v>
      </c>
      <c r="E1749" t="s">
        <v>39</v>
      </c>
      <c r="F1749">
        <v>617.59</v>
      </c>
      <c r="G1749" t="s">
        <v>22</v>
      </c>
      <c r="H1749" t="s">
        <v>23</v>
      </c>
      <c r="I1749">
        <v>48.436999999999998</v>
      </c>
      <c r="J1749">
        <v>0</v>
      </c>
      <c r="K1749">
        <v>135.6</v>
      </c>
      <c r="L1749">
        <v>1695.3</v>
      </c>
      <c r="M1749">
        <v>1830.9</v>
      </c>
      <c r="N1749" t="s">
        <v>74</v>
      </c>
      <c r="O1749" t="s">
        <v>161</v>
      </c>
      <c r="P1749" t="s">
        <v>32</v>
      </c>
      <c r="Q1749" t="s">
        <v>37</v>
      </c>
      <c r="R1749" s="30">
        <v>42370</v>
      </c>
      <c r="S1749" s="30">
        <v>42655</v>
      </c>
      <c r="T1749" t="s">
        <v>25</v>
      </c>
      <c r="U1749" t="s">
        <v>279</v>
      </c>
      <c r="V1749" t="s">
        <v>712</v>
      </c>
      <c r="W1749" t="s">
        <v>193</v>
      </c>
      <c r="X1749" s="16" t="str">
        <f t="shared" si="368"/>
        <v xml:space="preserve">Mediacom (Switzerland) - CHE - Emmi - 2016_Emmi_ECL_Dose_Brief - </v>
      </c>
      <c r="Y1749" s="17" t="s">
        <v>410</v>
      </c>
      <c r="Z1749" s="16" t="str">
        <f t="shared" si="369"/>
        <v>Mediacom (Switzerland)</v>
      </c>
      <c r="AA1749" s="16" t="str">
        <f t="shared" si="370"/>
        <v>Mediacom (Switzerland) - CHE - Emmi</v>
      </c>
      <c r="AB1749" s="16" t="str">
        <f t="shared" si="371"/>
        <v>Xaxis Mobile_XAXIS-XM-INST-F</v>
      </c>
      <c r="AC1749" s="16" t="str">
        <f>VLOOKUP($U1749,Sheet3!$A$1:$D$500,3,FALSE)</f>
        <v>04.07.2016</v>
      </c>
      <c r="AD1749" s="16" t="str">
        <f>VLOOKUP($U1749,Sheet3!$A$1:$D$500,4,FALSE)</f>
        <v>09.10.2016</v>
      </c>
      <c r="AE1749" s="20" t="str">
        <f t="shared" si="372"/>
        <v>Xaxis Mobile_XAXIS-XM-INST-F_August 2016</v>
      </c>
      <c r="AF1749" s="20" t="s">
        <v>416</v>
      </c>
      <c r="AG1749" s="20" t="str">
        <f t="shared" si="373"/>
        <v>Xaxis Mobile</v>
      </c>
      <c r="AH1749" s="20" t="s">
        <v>420</v>
      </c>
      <c r="AI1749" s="21">
        <f t="shared" si="365"/>
        <v>35.000103226872021</v>
      </c>
      <c r="AJ1749" s="21">
        <f t="shared" si="366"/>
        <v>1695.3</v>
      </c>
      <c r="AK1749" s="22">
        <f t="shared" si="367"/>
        <v>48437</v>
      </c>
      <c r="AL1749" s="20" t="s">
        <v>798</v>
      </c>
      <c r="AM1749" s="21">
        <f>$AJ1749*VLOOKUP($AL1749,Sheet2!$C$1:$D$82,2,FALSE)</f>
        <v>747.6504045996594</v>
      </c>
    </row>
    <row r="1750" spans="1:39" x14ac:dyDescent="0.25">
      <c r="A1750" s="30">
        <v>42642</v>
      </c>
      <c r="B1750">
        <v>19721</v>
      </c>
      <c r="C1750">
        <v>0</v>
      </c>
      <c r="D1750">
        <v>1</v>
      </c>
      <c r="E1750" t="s">
        <v>41</v>
      </c>
      <c r="F1750">
        <v>-1106.17</v>
      </c>
      <c r="G1750" t="s">
        <v>22</v>
      </c>
      <c r="H1750" t="s">
        <v>23</v>
      </c>
      <c r="I1750">
        <v>-117.03400000000001</v>
      </c>
      <c r="J1750">
        <v>0</v>
      </c>
      <c r="K1750">
        <v>-262.14999999999998</v>
      </c>
      <c r="L1750">
        <v>-3276.95</v>
      </c>
      <c r="M1750">
        <v>-3539.1</v>
      </c>
      <c r="N1750" t="s">
        <v>74</v>
      </c>
      <c r="O1750" t="s">
        <v>161</v>
      </c>
      <c r="P1750" t="s">
        <v>32</v>
      </c>
      <c r="Q1750" t="s">
        <v>37</v>
      </c>
      <c r="R1750" s="30">
        <v>42370</v>
      </c>
      <c r="S1750" s="30">
        <v>42655</v>
      </c>
      <c r="T1750" t="s">
        <v>25</v>
      </c>
      <c r="U1750" t="s">
        <v>279</v>
      </c>
      <c r="V1750" t="s">
        <v>712</v>
      </c>
      <c r="W1750" t="s">
        <v>193</v>
      </c>
      <c r="X1750" s="16" t="str">
        <f t="shared" si="368"/>
        <v xml:space="preserve">Mediacom (Switzerland) - CHE - Emmi - 2016_Emmi_ECL_Dose_Brief - </v>
      </c>
      <c r="Y1750" s="17" t="s">
        <v>410</v>
      </c>
      <c r="Z1750" s="16" t="str">
        <f t="shared" si="369"/>
        <v>Mediacom (Switzerland)</v>
      </c>
      <c r="AA1750" s="16" t="str">
        <f t="shared" si="370"/>
        <v>Mediacom (Switzerland) - CHE - Emmi</v>
      </c>
      <c r="AB1750" s="16" t="str">
        <f t="shared" si="371"/>
        <v>Xaxis Mobile_XAXIS-XM-MRT-D</v>
      </c>
      <c r="AC1750" s="16" t="str">
        <f>VLOOKUP($U1750,Sheet3!$A$1:$D$500,3,FALSE)</f>
        <v>04.07.2016</v>
      </c>
      <c r="AD1750" s="16" t="str">
        <f>VLOOKUP($U1750,Sheet3!$A$1:$D$500,4,FALSE)</f>
        <v>09.10.2016</v>
      </c>
      <c r="AE1750" s="20" t="str">
        <f t="shared" si="372"/>
        <v>Xaxis Mobile_XAXIS-XM-MRT-D_August 2016</v>
      </c>
      <c r="AF1750" s="20" t="s">
        <v>416</v>
      </c>
      <c r="AG1750" s="20" t="str">
        <f t="shared" si="373"/>
        <v>Xaxis Mobile</v>
      </c>
      <c r="AH1750" s="20" t="s">
        <v>420</v>
      </c>
      <c r="AI1750" s="21">
        <f t="shared" si="365"/>
        <v>27.999982910948955</v>
      </c>
      <c r="AJ1750" s="21">
        <f t="shared" si="366"/>
        <v>-3276.95</v>
      </c>
      <c r="AK1750" s="22">
        <f t="shared" si="367"/>
        <v>-117034</v>
      </c>
      <c r="AL1750" s="20" t="s">
        <v>799</v>
      </c>
      <c r="AM1750" s="21">
        <f>$AJ1750*VLOOKUP($AL1750,Sheet2!$C$1:$D$82,2,FALSE)</f>
        <v>-1373.6990903367957</v>
      </c>
    </row>
    <row r="1751" spans="1:39" x14ac:dyDescent="0.25">
      <c r="A1751" s="30">
        <v>42642</v>
      </c>
      <c r="B1751">
        <v>19721</v>
      </c>
      <c r="C1751">
        <v>0</v>
      </c>
      <c r="D1751">
        <v>3</v>
      </c>
      <c r="E1751" t="s">
        <v>41</v>
      </c>
      <c r="F1751">
        <v>-11.29</v>
      </c>
      <c r="G1751" t="s">
        <v>22</v>
      </c>
      <c r="H1751" t="s">
        <v>23</v>
      </c>
      <c r="I1751">
        <v>-1.1950000000000001</v>
      </c>
      <c r="J1751">
        <v>0</v>
      </c>
      <c r="K1751">
        <v>-2.85</v>
      </c>
      <c r="L1751">
        <v>-35.85</v>
      </c>
      <c r="M1751">
        <v>-38.700000000000003</v>
      </c>
      <c r="N1751" t="s">
        <v>74</v>
      </c>
      <c r="O1751" t="s">
        <v>161</v>
      </c>
      <c r="P1751" t="s">
        <v>32</v>
      </c>
      <c r="Q1751" t="s">
        <v>37</v>
      </c>
      <c r="R1751" s="30">
        <v>42370</v>
      </c>
      <c r="S1751" s="30">
        <v>42655</v>
      </c>
      <c r="T1751" t="s">
        <v>25</v>
      </c>
      <c r="U1751" t="s">
        <v>279</v>
      </c>
      <c r="V1751" t="s">
        <v>712</v>
      </c>
      <c r="W1751" t="s">
        <v>193</v>
      </c>
      <c r="X1751" s="16" t="str">
        <f t="shared" si="368"/>
        <v xml:space="preserve">Mediacom (Switzerland) - CHE - Emmi - 2016_Emmi_ECL_Dose_Brief - </v>
      </c>
      <c r="Y1751" s="17" t="s">
        <v>410</v>
      </c>
      <c r="Z1751" s="16" t="str">
        <f t="shared" si="369"/>
        <v>Mediacom (Switzerland)</v>
      </c>
      <c r="AA1751" s="16" t="str">
        <f t="shared" si="370"/>
        <v>Mediacom (Switzerland) - CHE - Emmi</v>
      </c>
      <c r="AB1751" s="16" t="str">
        <f t="shared" si="371"/>
        <v>Xaxis Mobile_XAXIS-XM-MRT-D</v>
      </c>
      <c r="AC1751" s="16" t="str">
        <f>VLOOKUP($U1751,Sheet3!$A$1:$D$500,3,FALSE)</f>
        <v>04.07.2016</v>
      </c>
      <c r="AD1751" s="16" t="str">
        <f>VLOOKUP($U1751,Sheet3!$A$1:$D$500,4,FALSE)</f>
        <v>09.10.2016</v>
      </c>
      <c r="AE1751" s="20" t="str">
        <f t="shared" si="372"/>
        <v>Xaxis Mobile_XAXIS-XM-MRT-D_August 2016</v>
      </c>
      <c r="AF1751" s="20" t="s">
        <v>416</v>
      </c>
      <c r="AG1751" s="20" t="str">
        <f t="shared" si="373"/>
        <v>Xaxis Mobile</v>
      </c>
      <c r="AH1751" s="20" t="s">
        <v>420</v>
      </c>
      <c r="AI1751" s="21">
        <f t="shared" si="365"/>
        <v>30.000000000000004</v>
      </c>
      <c r="AJ1751" s="21">
        <f t="shared" si="366"/>
        <v>-35.85</v>
      </c>
      <c r="AK1751" s="22">
        <f t="shared" si="367"/>
        <v>-1195</v>
      </c>
      <c r="AL1751" s="20" t="s">
        <v>799</v>
      </c>
      <c r="AM1751" s="21">
        <f>$AJ1751*VLOOKUP($AL1751,Sheet2!$C$1:$D$82,2,FALSE)</f>
        <v>-15.028338054768652</v>
      </c>
    </row>
    <row r="1752" spans="1:39" x14ac:dyDescent="0.25">
      <c r="A1752" s="30">
        <v>42642</v>
      </c>
      <c r="B1752">
        <v>19722</v>
      </c>
      <c r="C1752">
        <v>0</v>
      </c>
      <c r="D1752">
        <v>1</v>
      </c>
      <c r="E1752" t="s">
        <v>41</v>
      </c>
      <c r="F1752">
        <v>1106.17</v>
      </c>
      <c r="G1752" t="s">
        <v>22</v>
      </c>
      <c r="H1752" t="s">
        <v>23</v>
      </c>
      <c r="I1752">
        <v>117.03400000000001</v>
      </c>
      <c r="J1752">
        <v>0</v>
      </c>
      <c r="K1752">
        <v>262.14999999999998</v>
      </c>
      <c r="L1752">
        <v>3276.95</v>
      </c>
      <c r="M1752">
        <v>3539.1</v>
      </c>
      <c r="N1752" t="s">
        <v>74</v>
      </c>
      <c r="O1752" t="s">
        <v>161</v>
      </c>
      <c r="P1752" t="s">
        <v>32</v>
      </c>
      <c r="Q1752" t="s">
        <v>37</v>
      </c>
      <c r="R1752" s="30">
        <v>42370</v>
      </c>
      <c r="S1752" s="30">
        <v>42655</v>
      </c>
      <c r="T1752" t="s">
        <v>25</v>
      </c>
      <c r="U1752" t="s">
        <v>279</v>
      </c>
      <c r="V1752" t="s">
        <v>712</v>
      </c>
      <c r="W1752" t="s">
        <v>193</v>
      </c>
      <c r="X1752" s="16" t="str">
        <f t="shared" si="368"/>
        <v xml:space="preserve">Mediacom (Switzerland) - CHE - Emmi - 2016_Emmi_ECL_Dose_Brief - </v>
      </c>
      <c r="Y1752" s="17" t="s">
        <v>410</v>
      </c>
      <c r="Z1752" s="16" t="str">
        <f t="shared" si="369"/>
        <v>Mediacom (Switzerland)</v>
      </c>
      <c r="AA1752" s="16" t="str">
        <f t="shared" si="370"/>
        <v>Mediacom (Switzerland) - CHE - Emmi</v>
      </c>
      <c r="AB1752" s="16" t="str">
        <f t="shared" si="371"/>
        <v>Xaxis Mobile_XAXIS-XM-MRT-D</v>
      </c>
      <c r="AC1752" s="16" t="str">
        <f>VLOOKUP($U1752,Sheet3!$A$1:$D$500,3,FALSE)</f>
        <v>04.07.2016</v>
      </c>
      <c r="AD1752" s="16" t="str">
        <f>VLOOKUP($U1752,Sheet3!$A$1:$D$500,4,FALSE)</f>
        <v>09.10.2016</v>
      </c>
      <c r="AE1752" s="20" t="str">
        <f t="shared" si="372"/>
        <v>Xaxis Mobile_XAXIS-XM-MRT-D_August 2016</v>
      </c>
      <c r="AF1752" s="20" t="s">
        <v>416</v>
      </c>
      <c r="AG1752" s="20" t="str">
        <f t="shared" si="373"/>
        <v>Xaxis Mobile</v>
      </c>
      <c r="AH1752" s="20" t="s">
        <v>420</v>
      </c>
      <c r="AI1752" s="21">
        <f t="shared" si="365"/>
        <v>27.999982910948955</v>
      </c>
      <c r="AJ1752" s="21">
        <f t="shared" si="366"/>
        <v>3276.95</v>
      </c>
      <c r="AK1752" s="22">
        <f t="shared" si="367"/>
        <v>117034</v>
      </c>
      <c r="AL1752" s="20" t="s">
        <v>799</v>
      </c>
      <c r="AM1752" s="21">
        <f>$AJ1752*VLOOKUP($AL1752,Sheet2!$C$1:$D$82,2,FALSE)</f>
        <v>1373.6990903367957</v>
      </c>
    </row>
    <row r="1753" spans="1:39" x14ac:dyDescent="0.25">
      <c r="A1753" s="30">
        <v>42642</v>
      </c>
      <c r="B1753">
        <v>19722</v>
      </c>
      <c r="C1753">
        <v>0</v>
      </c>
      <c r="D1753">
        <v>3</v>
      </c>
      <c r="E1753" t="s">
        <v>41</v>
      </c>
      <c r="F1753">
        <v>11.29</v>
      </c>
      <c r="G1753" t="s">
        <v>22</v>
      </c>
      <c r="H1753" t="s">
        <v>23</v>
      </c>
      <c r="I1753">
        <v>1.1950000000000001</v>
      </c>
      <c r="J1753">
        <v>0</v>
      </c>
      <c r="K1753">
        <v>2.85</v>
      </c>
      <c r="L1753">
        <v>35.85</v>
      </c>
      <c r="M1753">
        <v>38.700000000000003</v>
      </c>
      <c r="N1753" t="s">
        <v>74</v>
      </c>
      <c r="O1753" t="s">
        <v>161</v>
      </c>
      <c r="P1753" t="s">
        <v>32</v>
      </c>
      <c r="Q1753" t="s">
        <v>37</v>
      </c>
      <c r="R1753" s="30">
        <v>42370</v>
      </c>
      <c r="S1753" s="30">
        <v>42655</v>
      </c>
      <c r="T1753" t="s">
        <v>25</v>
      </c>
      <c r="U1753" t="s">
        <v>279</v>
      </c>
      <c r="V1753" t="s">
        <v>712</v>
      </c>
      <c r="W1753" t="s">
        <v>193</v>
      </c>
      <c r="X1753" s="16" t="str">
        <f t="shared" si="368"/>
        <v xml:space="preserve">Mediacom (Switzerland) - CHE - Emmi - 2016_Emmi_ECL_Dose_Brief - </v>
      </c>
      <c r="Y1753" s="17" t="s">
        <v>410</v>
      </c>
      <c r="Z1753" s="16" t="str">
        <f t="shared" si="369"/>
        <v>Mediacom (Switzerland)</v>
      </c>
      <c r="AA1753" s="16" t="str">
        <f t="shared" si="370"/>
        <v>Mediacom (Switzerland) - CHE - Emmi</v>
      </c>
      <c r="AB1753" s="16" t="str">
        <f t="shared" si="371"/>
        <v>Xaxis Mobile_XAXIS-XM-MRT-D</v>
      </c>
      <c r="AC1753" s="16" t="str">
        <f>VLOOKUP($U1753,Sheet3!$A$1:$D$500,3,FALSE)</f>
        <v>04.07.2016</v>
      </c>
      <c r="AD1753" s="16" t="str">
        <f>VLOOKUP($U1753,Sheet3!$A$1:$D$500,4,FALSE)</f>
        <v>09.10.2016</v>
      </c>
      <c r="AE1753" s="20" t="str">
        <f t="shared" si="372"/>
        <v>Xaxis Mobile_XAXIS-XM-MRT-D_August 2016</v>
      </c>
      <c r="AF1753" s="20" t="s">
        <v>416</v>
      </c>
      <c r="AG1753" s="20" t="str">
        <f t="shared" si="373"/>
        <v>Xaxis Mobile</v>
      </c>
      <c r="AH1753" s="20" t="s">
        <v>420</v>
      </c>
      <c r="AI1753" s="21">
        <f t="shared" si="365"/>
        <v>30.000000000000004</v>
      </c>
      <c r="AJ1753" s="21">
        <f t="shared" si="366"/>
        <v>35.85</v>
      </c>
      <c r="AK1753" s="22">
        <f t="shared" si="367"/>
        <v>1195</v>
      </c>
      <c r="AL1753" s="20" t="s">
        <v>799</v>
      </c>
      <c r="AM1753" s="21">
        <f>$AJ1753*VLOOKUP($AL1753,Sheet2!$C$1:$D$82,2,FALSE)</f>
        <v>15.028338054768652</v>
      </c>
    </row>
    <row r="1754" spans="1:39" x14ac:dyDescent="0.25">
      <c r="A1754" s="30">
        <v>42642</v>
      </c>
      <c r="B1754">
        <v>19721</v>
      </c>
      <c r="C1754">
        <v>0</v>
      </c>
      <c r="D1754">
        <v>2</v>
      </c>
      <c r="E1754" t="s">
        <v>45</v>
      </c>
      <c r="F1754">
        <v>-156.6</v>
      </c>
      <c r="G1754" t="s">
        <v>22</v>
      </c>
      <c r="H1754" t="s">
        <v>23</v>
      </c>
      <c r="I1754">
        <v>-40.575000000000003</v>
      </c>
      <c r="J1754">
        <v>0</v>
      </c>
      <c r="K1754">
        <v>-90.9</v>
      </c>
      <c r="L1754">
        <v>-1136.0999999999999</v>
      </c>
      <c r="M1754">
        <v>-1227</v>
      </c>
      <c r="N1754" t="s">
        <v>74</v>
      </c>
      <c r="O1754" t="s">
        <v>161</v>
      </c>
      <c r="P1754" t="s">
        <v>32</v>
      </c>
      <c r="Q1754" t="s">
        <v>37</v>
      </c>
      <c r="R1754" s="30">
        <v>42370</v>
      </c>
      <c r="S1754" s="30">
        <v>42655</v>
      </c>
      <c r="T1754" t="s">
        <v>25</v>
      </c>
      <c r="U1754" t="s">
        <v>279</v>
      </c>
      <c r="V1754" t="s">
        <v>712</v>
      </c>
      <c r="W1754" t="s">
        <v>193</v>
      </c>
      <c r="X1754" s="16" t="str">
        <f t="shared" si="368"/>
        <v xml:space="preserve">Mediacom (Switzerland) - CHE - Emmi - 2016_Emmi_ECL_Dose_Brief - </v>
      </c>
      <c r="Y1754" s="17" t="s">
        <v>410</v>
      </c>
      <c r="Z1754" s="16" t="str">
        <f t="shared" si="369"/>
        <v>Mediacom (Switzerland)</v>
      </c>
      <c r="AA1754" s="16" t="str">
        <f t="shared" si="370"/>
        <v>Mediacom (Switzerland) - CHE - Emmi</v>
      </c>
      <c r="AB1754" s="16" t="str">
        <f t="shared" si="371"/>
        <v>Xaxis Mobile_XAXIS-XM-MRT-F</v>
      </c>
      <c r="AC1754" s="16" t="str">
        <f>VLOOKUP($U1754,Sheet3!$A$1:$D$500,3,FALSE)</f>
        <v>04.07.2016</v>
      </c>
      <c r="AD1754" s="16" t="str">
        <f>VLOOKUP($U1754,Sheet3!$A$1:$D$500,4,FALSE)</f>
        <v>09.10.2016</v>
      </c>
      <c r="AE1754" s="20" t="str">
        <f t="shared" si="372"/>
        <v>Xaxis Mobile_XAXIS-XM-MRT-F_August 2016</v>
      </c>
      <c r="AF1754" s="20" t="s">
        <v>416</v>
      </c>
      <c r="AG1754" s="20" t="str">
        <f t="shared" si="373"/>
        <v>Xaxis Mobile</v>
      </c>
      <c r="AH1754" s="20" t="s">
        <v>420</v>
      </c>
      <c r="AI1754" s="21">
        <f t="shared" si="365"/>
        <v>27.999999999999996</v>
      </c>
      <c r="AJ1754" s="21">
        <f t="shared" si="366"/>
        <v>-1136.0999999999999</v>
      </c>
      <c r="AK1754" s="22">
        <f t="shared" si="367"/>
        <v>-40575</v>
      </c>
      <c r="AL1754" s="20" t="s">
        <v>799</v>
      </c>
      <c r="AM1754" s="21">
        <f>$AJ1754*VLOOKUP($AL1754,Sheet2!$C$1:$D$82,2,FALSE)</f>
        <v>-476.25369216241739</v>
      </c>
    </row>
    <row r="1755" spans="1:39" x14ac:dyDescent="0.25">
      <c r="A1755" s="30">
        <v>42642</v>
      </c>
      <c r="B1755">
        <v>19722</v>
      </c>
      <c r="C1755">
        <v>0</v>
      </c>
      <c r="D1755">
        <v>2</v>
      </c>
      <c r="E1755" t="s">
        <v>45</v>
      </c>
      <c r="F1755">
        <v>156.6</v>
      </c>
      <c r="G1755" t="s">
        <v>22</v>
      </c>
      <c r="H1755" t="s">
        <v>23</v>
      </c>
      <c r="I1755">
        <v>40.575000000000003</v>
      </c>
      <c r="J1755">
        <v>0</v>
      </c>
      <c r="K1755">
        <v>90.9</v>
      </c>
      <c r="L1755">
        <v>1136.0999999999999</v>
      </c>
      <c r="M1755">
        <v>1227</v>
      </c>
      <c r="N1755" t="s">
        <v>74</v>
      </c>
      <c r="O1755" t="s">
        <v>161</v>
      </c>
      <c r="P1755" t="s">
        <v>32</v>
      </c>
      <c r="Q1755" t="s">
        <v>37</v>
      </c>
      <c r="R1755" s="30">
        <v>42370</v>
      </c>
      <c r="S1755" s="30">
        <v>42655</v>
      </c>
      <c r="T1755" t="s">
        <v>25</v>
      </c>
      <c r="U1755" t="s">
        <v>279</v>
      </c>
      <c r="V1755" t="s">
        <v>712</v>
      </c>
      <c r="W1755" t="s">
        <v>193</v>
      </c>
      <c r="X1755" s="16" t="str">
        <f t="shared" si="368"/>
        <v xml:space="preserve">Mediacom (Switzerland) - CHE - Emmi - 2016_Emmi_ECL_Dose_Brief - </v>
      </c>
      <c r="Y1755" s="17" t="s">
        <v>410</v>
      </c>
      <c r="Z1755" s="16" t="str">
        <f t="shared" si="369"/>
        <v>Mediacom (Switzerland)</v>
      </c>
      <c r="AA1755" s="16" t="str">
        <f t="shared" si="370"/>
        <v>Mediacom (Switzerland) - CHE - Emmi</v>
      </c>
      <c r="AB1755" s="16" t="str">
        <f t="shared" si="371"/>
        <v>Xaxis Mobile_XAXIS-XM-MRT-F</v>
      </c>
      <c r="AC1755" s="16" t="str">
        <f>VLOOKUP($U1755,Sheet3!$A$1:$D$500,3,FALSE)</f>
        <v>04.07.2016</v>
      </c>
      <c r="AD1755" s="16" t="str">
        <f>VLOOKUP($U1755,Sheet3!$A$1:$D$500,4,FALSE)</f>
        <v>09.10.2016</v>
      </c>
      <c r="AE1755" s="20" t="str">
        <f t="shared" si="372"/>
        <v>Xaxis Mobile_XAXIS-XM-MRT-F_August 2016</v>
      </c>
      <c r="AF1755" s="20" t="s">
        <v>416</v>
      </c>
      <c r="AG1755" s="20" t="str">
        <f t="shared" si="373"/>
        <v>Xaxis Mobile</v>
      </c>
      <c r="AH1755" s="20" t="s">
        <v>420</v>
      </c>
      <c r="AI1755" s="21">
        <f t="shared" si="365"/>
        <v>27.999999999999996</v>
      </c>
      <c r="AJ1755" s="21">
        <f t="shared" si="366"/>
        <v>1136.0999999999999</v>
      </c>
      <c r="AK1755" s="22">
        <f t="shared" si="367"/>
        <v>40575</v>
      </c>
      <c r="AL1755" s="20" t="s">
        <v>799</v>
      </c>
      <c r="AM1755" s="21">
        <f>$AJ1755*VLOOKUP($AL1755,Sheet2!$C$1:$D$82,2,FALSE)</f>
        <v>476.25369216241739</v>
      </c>
    </row>
    <row r="1756" spans="1:39" x14ac:dyDescent="0.25">
      <c r="A1756" s="30">
        <v>42642</v>
      </c>
      <c r="B1756">
        <v>19719</v>
      </c>
      <c r="C1756">
        <v>0</v>
      </c>
      <c r="D1756">
        <v>1</v>
      </c>
      <c r="E1756" t="s">
        <v>72</v>
      </c>
      <c r="F1756">
        <v>-132.04</v>
      </c>
      <c r="G1756" t="s">
        <v>22</v>
      </c>
      <c r="H1756" t="s">
        <v>23</v>
      </c>
      <c r="I1756">
        <v>-7.8109999999999999</v>
      </c>
      <c r="J1756">
        <v>0</v>
      </c>
      <c r="K1756">
        <v>-20.6</v>
      </c>
      <c r="L1756">
        <v>-257.75</v>
      </c>
      <c r="M1756">
        <v>-278.35000000000002</v>
      </c>
      <c r="N1756" t="s">
        <v>74</v>
      </c>
      <c r="O1756" t="s">
        <v>161</v>
      </c>
      <c r="P1756" t="s">
        <v>32</v>
      </c>
      <c r="Q1756" t="s">
        <v>73</v>
      </c>
      <c r="R1756" s="30">
        <v>42370</v>
      </c>
      <c r="S1756" s="30">
        <v>42655</v>
      </c>
      <c r="T1756" t="s">
        <v>25</v>
      </c>
      <c r="U1756" t="s">
        <v>731</v>
      </c>
      <c r="V1756" t="s">
        <v>712</v>
      </c>
      <c r="W1756" t="s">
        <v>193</v>
      </c>
      <c r="X1756" s="16" t="str">
        <f t="shared" si="368"/>
        <v xml:space="preserve">Mediacom (Switzerland) - CHE - Emmi - 2016_Aktifit_Online-Video_2016_2._HY - </v>
      </c>
      <c r="Y1756" s="17" t="s">
        <v>410</v>
      </c>
      <c r="Z1756" s="16" t="str">
        <f t="shared" si="369"/>
        <v>Mediacom (Switzerland)</v>
      </c>
      <c r="AA1756" s="16" t="str">
        <f t="shared" si="370"/>
        <v>Mediacom (Switzerland) - CHE - Emmi</v>
      </c>
      <c r="AB1756" s="16" t="str">
        <f t="shared" si="371"/>
        <v>Xaxis TV_XAXIS-XT-ROLLS-D</v>
      </c>
      <c r="AC1756" s="16" t="str">
        <f>VLOOKUP($U1756,Sheet3!$A$1:$D$500,3,FALSE)</f>
        <v>29.08.2016</v>
      </c>
      <c r="AD1756" s="16" t="str">
        <f>VLOOKUP($U1756,Sheet3!$A$1:$D$500,4,FALSE)</f>
        <v>04.12.2016</v>
      </c>
      <c r="AE1756" s="20" t="str">
        <f t="shared" si="372"/>
        <v>Xaxis TV_XAXIS-XT-ROLLS-D_August 2016</v>
      </c>
      <c r="AF1756" s="20" t="s">
        <v>816</v>
      </c>
      <c r="AG1756" s="20" t="str">
        <f t="shared" si="373"/>
        <v>Xaxis TV</v>
      </c>
      <c r="AH1756" s="20" t="s">
        <v>420</v>
      </c>
      <c r="AI1756" s="21">
        <f t="shared" si="365"/>
        <v>32.998335680450644</v>
      </c>
      <c r="AJ1756" s="21">
        <f t="shared" si="366"/>
        <v>-257.75</v>
      </c>
      <c r="AK1756" s="22">
        <f t="shared" si="367"/>
        <v>-7811</v>
      </c>
      <c r="AL1756" s="20" t="s">
        <v>802</v>
      </c>
      <c r="AM1756" s="21">
        <f>$AJ1756*VLOOKUP($AL1756,Sheet2!$C$1:$D$82,2,FALSE)</f>
        <v>-150.95124227062561</v>
      </c>
    </row>
    <row r="1757" spans="1:39" x14ac:dyDescent="0.25">
      <c r="A1757" s="30">
        <v>42642</v>
      </c>
      <c r="B1757">
        <v>19720</v>
      </c>
      <c r="C1757">
        <v>0</v>
      </c>
      <c r="D1757">
        <v>1</v>
      </c>
      <c r="E1757" t="s">
        <v>72</v>
      </c>
      <c r="F1757">
        <v>132.04</v>
      </c>
      <c r="G1757" t="s">
        <v>22</v>
      </c>
      <c r="H1757" t="s">
        <v>23</v>
      </c>
      <c r="I1757">
        <v>7.8109999999999999</v>
      </c>
      <c r="J1757">
        <v>0</v>
      </c>
      <c r="K1757">
        <v>20.6</v>
      </c>
      <c r="L1757">
        <v>257.75</v>
      </c>
      <c r="M1757">
        <v>278.35000000000002</v>
      </c>
      <c r="N1757" t="s">
        <v>74</v>
      </c>
      <c r="O1757" t="s">
        <v>161</v>
      </c>
      <c r="P1757" t="s">
        <v>32</v>
      </c>
      <c r="Q1757" t="s">
        <v>73</v>
      </c>
      <c r="R1757" s="30">
        <v>42370</v>
      </c>
      <c r="S1757" s="30">
        <v>42655</v>
      </c>
      <c r="T1757" t="s">
        <v>25</v>
      </c>
      <c r="U1757" t="s">
        <v>731</v>
      </c>
      <c r="V1757" t="s">
        <v>712</v>
      </c>
      <c r="W1757" t="s">
        <v>193</v>
      </c>
      <c r="X1757" s="16" t="str">
        <f t="shared" si="368"/>
        <v xml:space="preserve">Mediacom (Switzerland) - CHE - Emmi - 2016_Aktifit_Online-Video_2016_2._HY - </v>
      </c>
      <c r="Y1757" s="17" t="s">
        <v>410</v>
      </c>
      <c r="Z1757" s="16" t="str">
        <f t="shared" si="369"/>
        <v>Mediacom (Switzerland)</v>
      </c>
      <c r="AA1757" s="16" t="str">
        <f t="shared" si="370"/>
        <v>Mediacom (Switzerland) - CHE - Emmi</v>
      </c>
      <c r="AB1757" s="16" t="str">
        <f t="shared" si="371"/>
        <v>Xaxis TV_XAXIS-XT-ROLLS-D</v>
      </c>
      <c r="AC1757" s="16" t="str">
        <f>VLOOKUP($U1757,Sheet3!$A$1:$D$500,3,FALSE)</f>
        <v>29.08.2016</v>
      </c>
      <c r="AD1757" s="16" t="str">
        <f>VLOOKUP($U1757,Sheet3!$A$1:$D$500,4,FALSE)</f>
        <v>04.12.2016</v>
      </c>
      <c r="AE1757" s="20" t="str">
        <f t="shared" si="372"/>
        <v>Xaxis TV_XAXIS-XT-ROLLS-D_August 2016</v>
      </c>
      <c r="AF1757" s="20" t="s">
        <v>816</v>
      </c>
      <c r="AG1757" s="20" t="str">
        <f t="shared" si="373"/>
        <v>Xaxis TV</v>
      </c>
      <c r="AH1757" s="20" t="s">
        <v>420</v>
      </c>
      <c r="AI1757" s="21">
        <f t="shared" si="365"/>
        <v>32.998335680450644</v>
      </c>
      <c r="AJ1757" s="21">
        <f t="shared" si="366"/>
        <v>257.75</v>
      </c>
      <c r="AK1757" s="22">
        <f t="shared" si="367"/>
        <v>7811</v>
      </c>
      <c r="AL1757" s="20" t="s">
        <v>802</v>
      </c>
      <c r="AM1757" s="21">
        <f>$AJ1757*VLOOKUP($AL1757,Sheet2!$C$1:$D$82,2,FALSE)</f>
        <v>150.95124227062561</v>
      </c>
    </row>
    <row r="1758" spans="1:39" x14ac:dyDescent="0.25">
      <c r="A1758" s="30">
        <v>42642</v>
      </c>
      <c r="B1758">
        <v>19719</v>
      </c>
      <c r="C1758">
        <v>0</v>
      </c>
      <c r="D1758">
        <v>2</v>
      </c>
      <c r="E1758" t="s">
        <v>76</v>
      </c>
      <c r="F1758">
        <v>-76.23</v>
      </c>
      <c r="G1758" t="s">
        <v>22</v>
      </c>
      <c r="H1758" t="s">
        <v>23</v>
      </c>
      <c r="I1758">
        <v>-4.7119999999999997</v>
      </c>
      <c r="J1758">
        <v>0</v>
      </c>
      <c r="K1758">
        <v>-12.45</v>
      </c>
      <c r="L1758">
        <v>-155.5</v>
      </c>
      <c r="M1758">
        <v>-167.95</v>
      </c>
      <c r="N1758" t="s">
        <v>74</v>
      </c>
      <c r="O1758" t="s">
        <v>161</v>
      </c>
      <c r="P1758" t="s">
        <v>32</v>
      </c>
      <c r="Q1758" t="s">
        <v>73</v>
      </c>
      <c r="R1758" s="30">
        <v>42370</v>
      </c>
      <c r="S1758" s="30">
        <v>42655</v>
      </c>
      <c r="T1758" t="s">
        <v>25</v>
      </c>
      <c r="U1758" t="s">
        <v>731</v>
      </c>
      <c r="V1758" t="s">
        <v>712</v>
      </c>
      <c r="W1758" t="s">
        <v>193</v>
      </c>
      <c r="X1758" s="16" t="str">
        <f t="shared" si="368"/>
        <v xml:space="preserve">Mediacom (Switzerland) - CHE - Emmi - 2016_Aktifit_Online-Video_2016_2._HY - </v>
      </c>
      <c r="Y1758" s="17" t="s">
        <v>410</v>
      </c>
      <c r="Z1758" s="16" t="str">
        <f t="shared" si="369"/>
        <v>Mediacom (Switzerland)</v>
      </c>
      <c r="AA1758" s="16" t="str">
        <f t="shared" si="370"/>
        <v>Mediacom (Switzerland) - CHE - Emmi</v>
      </c>
      <c r="AB1758" s="16" t="str">
        <f t="shared" si="371"/>
        <v>Xaxis TV_XAXIS-XT-ROLLS-F</v>
      </c>
      <c r="AC1758" s="16" t="str">
        <f>VLOOKUP($U1758,Sheet3!$A$1:$D$500,3,FALSE)</f>
        <v>29.08.2016</v>
      </c>
      <c r="AD1758" s="16" t="str">
        <f>VLOOKUP($U1758,Sheet3!$A$1:$D$500,4,FALSE)</f>
        <v>04.12.2016</v>
      </c>
      <c r="AE1758" s="20" t="str">
        <f t="shared" si="372"/>
        <v>Xaxis TV_XAXIS-XT-ROLLS-F_August 2016</v>
      </c>
      <c r="AF1758" s="20" t="s">
        <v>816</v>
      </c>
      <c r="AG1758" s="20" t="str">
        <f t="shared" si="373"/>
        <v>Xaxis TV</v>
      </c>
      <c r="AH1758" s="20" t="s">
        <v>420</v>
      </c>
      <c r="AI1758" s="21">
        <f t="shared" si="365"/>
        <v>33.000848896434633</v>
      </c>
      <c r="AJ1758" s="21">
        <f t="shared" si="366"/>
        <v>-155.5</v>
      </c>
      <c r="AK1758" s="22">
        <f t="shared" si="367"/>
        <v>-4712</v>
      </c>
      <c r="AL1758" s="20" t="s">
        <v>802</v>
      </c>
      <c r="AM1758" s="21">
        <f>$AJ1758*VLOOKUP($AL1758,Sheet2!$C$1:$D$82,2,FALSE)</f>
        <v>-91.068547713219331</v>
      </c>
    </row>
    <row r="1759" spans="1:39" x14ac:dyDescent="0.25">
      <c r="A1759" s="30">
        <v>42642</v>
      </c>
      <c r="B1759">
        <v>19720</v>
      </c>
      <c r="C1759">
        <v>0</v>
      </c>
      <c r="D1759">
        <v>2</v>
      </c>
      <c r="E1759" t="s">
        <v>76</v>
      </c>
      <c r="F1759">
        <v>76.23</v>
      </c>
      <c r="G1759" t="s">
        <v>22</v>
      </c>
      <c r="H1759" t="s">
        <v>23</v>
      </c>
      <c r="I1759">
        <v>4.7119999999999997</v>
      </c>
      <c r="J1759">
        <v>0</v>
      </c>
      <c r="K1759">
        <v>12.45</v>
      </c>
      <c r="L1759">
        <v>155.5</v>
      </c>
      <c r="M1759">
        <v>167.95</v>
      </c>
      <c r="N1759" t="s">
        <v>74</v>
      </c>
      <c r="O1759" t="s">
        <v>161</v>
      </c>
      <c r="P1759" t="s">
        <v>32</v>
      </c>
      <c r="Q1759" t="s">
        <v>73</v>
      </c>
      <c r="R1759" s="30">
        <v>42370</v>
      </c>
      <c r="S1759" s="30">
        <v>42655</v>
      </c>
      <c r="T1759" t="s">
        <v>25</v>
      </c>
      <c r="U1759" t="s">
        <v>731</v>
      </c>
      <c r="V1759" t="s">
        <v>712</v>
      </c>
      <c r="W1759" t="s">
        <v>193</v>
      </c>
      <c r="X1759" s="16" t="str">
        <f t="shared" si="368"/>
        <v xml:space="preserve">Mediacom (Switzerland) - CHE - Emmi - 2016_Aktifit_Online-Video_2016_2._HY - </v>
      </c>
      <c r="Y1759" s="17" t="s">
        <v>410</v>
      </c>
      <c r="Z1759" s="16" t="str">
        <f t="shared" si="369"/>
        <v>Mediacom (Switzerland)</v>
      </c>
      <c r="AA1759" s="16" t="str">
        <f t="shared" si="370"/>
        <v>Mediacom (Switzerland) - CHE - Emmi</v>
      </c>
      <c r="AB1759" s="16" t="str">
        <f t="shared" si="371"/>
        <v>Xaxis TV_XAXIS-XT-ROLLS-F</v>
      </c>
      <c r="AC1759" s="16" t="str">
        <f>VLOOKUP($U1759,Sheet3!$A$1:$D$500,3,FALSE)</f>
        <v>29.08.2016</v>
      </c>
      <c r="AD1759" s="16" t="str">
        <f>VLOOKUP($U1759,Sheet3!$A$1:$D$500,4,FALSE)</f>
        <v>04.12.2016</v>
      </c>
      <c r="AE1759" s="20" t="str">
        <f t="shared" si="372"/>
        <v>Xaxis TV_XAXIS-XT-ROLLS-F_August 2016</v>
      </c>
      <c r="AF1759" s="20" t="s">
        <v>816</v>
      </c>
      <c r="AG1759" s="20" t="str">
        <f t="shared" si="373"/>
        <v>Xaxis TV</v>
      </c>
      <c r="AH1759" s="20" t="s">
        <v>420</v>
      </c>
      <c r="AI1759" s="21">
        <f t="shared" si="365"/>
        <v>33.000848896434633</v>
      </c>
      <c r="AJ1759" s="21">
        <f t="shared" si="366"/>
        <v>155.5</v>
      </c>
      <c r="AK1759" s="22">
        <f t="shared" si="367"/>
        <v>4712</v>
      </c>
      <c r="AL1759" s="20" t="s">
        <v>802</v>
      </c>
      <c r="AM1759" s="21">
        <f>$AJ1759*VLOOKUP($AL1759,Sheet2!$C$1:$D$82,2,FALSE)</f>
        <v>91.068547713219331</v>
      </c>
    </row>
    <row r="1760" spans="1:39" x14ac:dyDescent="0.25">
      <c r="A1760" s="30">
        <v>42648</v>
      </c>
      <c r="B1760">
        <v>19754</v>
      </c>
      <c r="C1760">
        <v>0</v>
      </c>
      <c r="D1760">
        <v>1</v>
      </c>
      <c r="E1760" t="s">
        <v>83</v>
      </c>
      <c r="F1760">
        <v>0</v>
      </c>
      <c r="G1760" t="s">
        <v>22</v>
      </c>
      <c r="H1760" t="s">
        <v>23</v>
      </c>
      <c r="I1760">
        <v>-3</v>
      </c>
      <c r="J1760">
        <v>0</v>
      </c>
      <c r="K1760">
        <v>-3720</v>
      </c>
      <c r="L1760">
        <v>-46500</v>
      </c>
      <c r="M1760">
        <v>-50220</v>
      </c>
      <c r="N1760" t="s">
        <v>54</v>
      </c>
      <c r="O1760" t="s">
        <v>162</v>
      </c>
      <c r="P1760" t="s">
        <v>32</v>
      </c>
      <c r="Q1760" t="s">
        <v>84</v>
      </c>
      <c r="R1760" s="30">
        <v>42370</v>
      </c>
      <c r="S1760" s="30">
        <v>42655</v>
      </c>
      <c r="T1760" t="s">
        <v>25</v>
      </c>
      <c r="U1760" t="s">
        <v>403</v>
      </c>
      <c r="V1760" t="s">
        <v>712</v>
      </c>
      <c r="W1760" t="s">
        <v>181</v>
      </c>
      <c r="X1760" s="16" t="str">
        <f t="shared" si="368"/>
        <v xml:space="preserve">MEC (Switzerland) - CHE - Netflix - 2016_Mastheads_July_-_October - </v>
      </c>
      <c r="Y1760" s="17" t="s">
        <v>410</v>
      </c>
      <c r="Z1760" s="16" t="str">
        <f t="shared" si="369"/>
        <v>MEC (Switzerland)</v>
      </c>
      <c r="AA1760" s="16" t="str">
        <f t="shared" si="370"/>
        <v>MEC (Switzerland) - CHE - Netflix</v>
      </c>
      <c r="AB1760" s="16" t="str">
        <f t="shared" si="371"/>
        <v>Xaxis Masthead_XAXIS-MH-RICH MEDIA</v>
      </c>
      <c r="AC1760" s="16" t="str">
        <f>VLOOKUP($U1760,Sheet3!$A$1:$D$500,3,FALSE)</f>
        <v>09.07.2016</v>
      </c>
      <c r="AD1760" s="16" t="str">
        <f>VLOOKUP($U1760,Sheet3!$A$1:$D$500,4,FALSE)</f>
        <v>29.10.2016</v>
      </c>
      <c r="AE1760" s="20" t="str">
        <f t="shared" si="372"/>
        <v>Xaxis Masthead_XAXIS-MH-RICH MEDIA_August 2016</v>
      </c>
      <c r="AF1760" s="20" t="s">
        <v>415</v>
      </c>
      <c r="AG1760" s="20" t="str">
        <f t="shared" si="373"/>
        <v>Xaxis Masthead</v>
      </c>
      <c r="AH1760" s="20" t="s">
        <v>426</v>
      </c>
      <c r="AI1760" s="21">
        <f t="shared" ref="AI1760:AI1764" si="374">(AJ1760/AK1760)</f>
        <v>15500</v>
      </c>
      <c r="AJ1760" s="21">
        <f t="shared" ref="AJ1760:AJ1764" si="375">L1760</f>
        <v>-46500</v>
      </c>
      <c r="AK1760" s="22">
        <f>I1760</f>
        <v>-3</v>
      </c>
      <c r="AL1760" s="20" t="s">
        <v>796</v>
      </c>
      <c r="AM1760" s="21">
        <f>$AJ1760*VLOOKUP($AL1760,Sheet2!$C$1:$D$82,2,FALSE)</f>
        <v>-40897.42337180613</v>
      </c>
    </row>
    <row r="1761" spans="1:39" x14ac:dyDescent="0.25">
      <c r="A1761" s="30">
        <v>42648</v>
      </c>
      <c r="B1761">
        <v>19755</v>
      </c>
      <c r="C1761">
        <v>0</v>
      </c>
      <c r="D1761">
        <v>1</v>
      </c>
      <c r="E1761" t="s">
        <v>83</v>
      </c>
      <c r="F1761">
        <v>0</v>
      </c>
      <c r="G1761" t="s">
        <v>22</v>
      </c>
      <c r="H1761" t="s">
        <v>23</v>
      </c>
      <c r="I1761">
        <v>1</v>
      </c>
      <c r="J1761">
        <v>0</v>
      </c>
      <c r="K1761">
        <v>1240</v>
      </c>
      <c r="L1761">
        <v>15500</v>
      </c>
      <c r="M1761">
        <v>16740</v>
      </c>
      <c r="N1761" t="s">
        <v>54</v>
      </c>
      <c r="O1761" t="s">
        <v>162</v>
      </c>
      <c r="P1761" t="s">
        <v>32</v>
      </c>
      <c r="Q1761" t="s">
        <v>84</v>
      </c>
      <c r="R1761" s="30">
        <v>42370</v>
      </c>
      <c r="S1761" s="30">
        <v>42655</v>
      </c>
      <c r="T1761" t="s">
        <v>25</v>
      </c>
      <c r="U1761" t="s">
        <v>403</v>
      </c>
      <c r="V1761" t="s">
        <v>712</v>
      </c>
      <c r="W1761" t="s">
        <v>181</v>
      </c>
      <c r="X1761" s="16" t="str">
        <f t="shared" si="368"/>
        <v xml:space="preserve">MEC (Switzerland) - CHE - Netflix - 2016_Mastheads_July_-_October - </v>
      </c>
      <c r="Y1761" s="17" t="s">
        <v>410</v>
      </c>
      <c r="Z1761" s="16" t="str">
        <f t="shared" si="369"/>
        <v>MEC (Switzerland)</v>
      </c>
      <c r="AA1761" s="16" t="str">
        <f t="shared" si="370"/>
        <v>MEC (Switzerland) - CHE - Netflix</v>
      </c>
      <c r="AB1761" s="16" t="str">
        <f t="shared" si="371"/>
        <v>Xaxis Masthead_XAXIS-MH-RICH MEDIA</v>
      </c>
      <c r="AC1761" s="16" t="str">
        <f>VLOOKUP($U1761,Sheet3!$A$1:$D$500,3,FALSE)</f>
        <v>09.07.2016</v>
      </c>
      <c r="AD1761" s="16" t="str">
        <f>VLOOKUP($U1761,Sheet3!$A$1:$D$500,4,FALSE)</f>
        <v>29.10.2016</v>
      </c>
      <c r="AE1761" s="20" t="str">
        <f t="shared" si="372"/>
        <v>Xaxis Masthead_XAXIS-MH-RICH MEDIA_August 2016</v>
      </c>
      <c r="AF1761" s="20" t="s">
        <v>415</v>
      </c>
      <c r="AG1761" s="20" t="str">
        <f t="shared" si="373"/>
        <v>Xaxis Masthead</v>
      </c>
      <c r="AH1761" s="20" t="s">
        <v>426</v>
      </c>
      <c r="AI1761" s="21">
        <f t="shared" si="374"/>
        <v>15500</v>
      </c>
      <c r="AJ1761" s="21">
        <f t="shared" si="375"/>
        <v>15500</v>
      </c>
      <c r="AK1761" s="22">
        <f>I1761</f>
        <v>1</v>
      </c>
      <c r="AL1761" s="20" t="s">
        <v>796</v>
      </c>
      <c r="AM1761" s="21">
        <f>$AJ1761*VLOOKUP($AL1761,Sheet2!$C$1:$D$82,2,FALSE)</f>
        <v>13632.474457268709</v>
      </c>
    </row>
    <row r="1762" spans="1:39" x14ac:dyDescent="0.25">
      <c r="A1762" s="30">
        <v>42648</v>
      </c>
      <c r="B1762">
        <v>19756</v>
      </c>
      <c r="C1762">
        <v>0</v>
      </c>
      <c r="D1762">
        <v>1</v>
      </c>
      <c r="E1762" t="s">
        <v>83</v>
      </c>
      <c r="F1762">
        <v>0</v>
      </c>
      <c r="G1762" t="s">
        <v>22</v>
      </c>
      <c r="H1762" t="s">
        <v>23</v>
      </c>
      <c r="I1762">
        <v>2</v>
      </c>
      <c r="J1762">
        <v>0</v>
      </c>
      <c r="K1762">
        <v>2480</v>
      </c>
      <c r="L1762">
        <v>31000</v>
      </c>
      <c r="M1762">
        <v>33480</v>
      </c>
      <c r="N1762" t="s">
        <v>54</v>
      </c>
      <c r="O1762" t="s">
        <v>162</v>
      </c>
      <c r="P1762" t="s">
        <v>32</v>
      </c>
      <c r="Q1762" t="s">
        <v>84</v>
      </c>
      <c r="R1762" s="30">
        <v>42370</v>
      </c>
      <c r="S1762" s="30">
        <v>42655</v>
      </c>
      <c r="T1762" t="s">
        <v>25</v>
      </c>
      <c r="U1762" t="s">
        <v>403</v>
      </c>
      <c r="V1762" t="s">
        <v>712</v>
      </c>
      <c r="W1762" t="s">
        <v>181</v>
      </c>
      <c r="X1762" s="16" t="str">
        <f t="shared" si="368"/>
        <v xml:space="preserve">MEC (Switzerland) - CHE - Netflix - 2016_Mastheads_July_-_October - </v>
      </c>
      <c r="Y1762" s="17" t="s">
        <v>410</v>
      </c>
      <c r="Z1762" s="16" t="str">
        <f t="shared" si="369"/>
        <v>MEC (Switzerland)</v>
      </c>
      <c r="AA1762" s="16" t="str">
        <f t="shared" si="370"/>
        <v>MEC (Switzerland) - CHE - Netflix</v>
      </c>
      <c r="AB1762" s="16" t="str">
        <f t="shared" si="371"/>
        <v>Xaxis Masthead_XAXIS-MH-RICH MEDIA</v>
      </c>
      <c r="AC1762" s="16" t="str">
        <f>VLOOKUP($U1762,Sheet3!$A$1:$D$500,3,FALSE)</f>
        <v>09.07.2016</v>
      </c>
      <c r="AD1762" s="16" t="str">
        <f>VLOOKUP($U1762,Sheet3!$A$1:$D$500,4,FALSE)</f>
        <v>29.10.2016</v>
      </c>
      <c r="AE1762" s="20" t="str">
        <f t="shared" si="372"/>
        <v>Xaxis Masthead_XAXIS-MH-RICH MEDIA_August 2016</v>
      </c>
      <c r="AF1762" s="20" t="s">
        <v>415</v>
      </c>
      <c r="AG1762" s="20" t="str">
        <f t="shared" si="373"/>
        <v>Xaxis Masthead</v>
      </c>
      <c r="AH1762" s="20" t="s">
        <v>426</v>
      </c>
      <c r="AI1762" s="21">
        <f t="shared" si="374"/>
        <v>15500</v>
      </c>
      <c r="AJ1762" s="21">
        <f t="shared" si="375"/>
        <v>31000</v>
      </c>
      <c r="AK1762" s="22">
        <f>I1762</f>
        <v>2</v>
      </c>
      <c r="AL1762" s="20" t="s">
        <v>796</v>
      </c>
      <c r="AM1762" s="21">
        <f>$AJ1762*VLOOKUP($AL1762,Sheet2!$C$1:$D$82,2,FALSE)</f>
        <v>27264.948914537417</v>
      </c>
    </row>
    <row r="1763" spans="1:39" x14ac:dyDescent="0.25">
      <c r="A1763" s="30">
        <v>42650</v>
      </c>
      <c r="B1763">
        <v>19769</v>
      </c>
      <c r="C1763">
        <v>0</v>
      </c>
      <c r="D1763">
        <v>1</v>
      </c>
      <c r="E1763" t="s">
        <v>83</v>
      </c>
      <c r="F1763">
        <v>0</v>
      </c>
      <c r="G1763" t="s">
        <v>22</v>
      </c>
      <c r="H1763" t="s">
        <v>23</v>
      </c>
      <c r="I1763">
        <v>4</v>
      </c>
      <c r="J1763">
        <v>0</v>
      </c>
      <c r="K1763">
        <v>4960</v>
      </c>
      <c r="L1763">
        <v>62000</v>
      </c>
      <c r="M1763">
        <v>66960</v>
      </c>
      <c r="N1763" t="s">
        <v>54</v>
      </c>
      <c r="O1763" t="s">
        <v>162</v>
      </c>
      <c r="P1763" t="s">
        <v>32</v>
      </c>
      <c r="Q1763" t="s">
        <v>84</v>
      </c>
      <c r="R1763" s="30">
        <v>42370</v>
      </c>
      <c r="S1763" s="30">
        <v>42655</v>
      </c>
      <c r="T1763" t="s">
        <v>25</v>
      </c>
      <c r="U1763" t="s">
        <v>403</v>
      </c>
      <c r="V1763" t="s">
        <v>717</v>
      </c>
      <c r="W1763" t="s">
        <v>181</v>
      </c>
      <c r="X1763" s="16" t="str">
        <f t="shared" si="368"/>
        <v xml:space="preserve">MEC (Switzerland) - CHE - Netflix - 2016_Mastheads_July_-_October - </v>
      </c>
      <c r="Y1763" s="17" t="s">
        <v>410</v>
      </c>
      <c r="Z1763" s="16" t="str">
        <f t="shared" si="369"/>
        <v>MEC (Switzerland)</v>
      </c>
      <c r="AA1763" s="16" t="str">
        <f t="shared" si="370"/>
        <v>MEC (Switzerland) - CHE - Netflix</v>
      </c>
      <c r="AB1763" s="16" t="str">
        <f t="shared" si="371"/>
        <v>Xaxis Masthead_XAXIS-MH-RICH MEDIA</v>
      </c>
      <c r="AC1763" s="16" t="str">
        <f>VLOOKUP($U1763,Sheet3!$A$1:$D$500,3,FALSE)</f>
        <v>09.07.2016</v>
      </c>
      <c r="AD1763" s="16" t="str">
        <f>VLOOKUP($U1763,Sheet3!$A$1:$D$500,4,FALSE)</f>
        <v>29.10.2016</v>
      </c>
      <c r="AE1763" s="20" t="str">
        <f t="shared" si="372"/>
        <v>Xaxis Masthead_XAXIS-MH-RICH MEDIA_September 2016</v>
      </c>
      <c r="AF1763" s="20" t="s">
        <v>415</v>
      </c>
      <c r="AG1763" s="20" t="str">
        <f t="shared" si="373"/>
        <v>Xaxis Masthead</v>
      </c>
      <c r="AH1763" s="20" t="s">
        <v>426</v>
      </c>
      <c r="AI1763" s="21">
        <f t="shared" si="374"/>
        <v>15500</v>
      </c>
      <c r="AJ1763" s="21">
        <f t="shared" si="375"/>
        <v>62000</v>
      </c>
      <c r="AK1763" s="22">
        <f>I1763</f>
        <v>4</v>
      </c>
      <c r="AL1763" s="20" t="s">
        <v>803</v>
      </c>
      <c r="AM1763" s="21">
        <f>$AJ1763*VLOOKUP($AL1763,Sheet2!$C$1:$D$82,2,FALSE)</f>
        <v>54247.999999999993</v>
      </c>
    </row>
    <row r="1764" spans="1:39" x14ac:dyDescent="0.25">
      <c r="A1764" s="30">
        <v>42650</v>
      </c>
      <c r="B1764">
        <v>19807</v>
      </c>
      <c r="C1764">
        <v>0</v>
      </c>
      <c r="D1764">
        <v>1</v>
      </c>
      <c r="E1764" t="s">
        <v>83</v>
      </c>
      <c r="F1764">
        <v>0</v>
      </c>
      <c r="G1764" t="s">
        <v>22</v>
      </c>
      <c r="H1764" t="s">
        <v>23</v>
      </c>
      <c r="I1764">
        <v>2</v>
      </c>
      <c r="J1764">
        <v>0</v>
      </c>
      <c r="K1764">
        <v>2480</v>
      </c>
      <c r="L1764">
        <v>31000</v>
      </c>
      <c r="M1764">
        <v>33480</v>
      </c>
      <c r="N1764" t="s">
        <v>29</v>
      </c>
      <c r="O1764" t="s">
        <v>161</v>
      </c>
      <c r="P1764" t="s">
        <v>32</v>
      </c>
      <c r="Q1764" t="s">
        <v>84</v>
      </c>
      <c r="R1764" s="30">
        <v>42370</v>
      </c>
      <c r="S1764" s="30">
        <v>42655</v>
      </c>
      <c r="T1764" t="s">
        <v>25</v>
      </c>
      <c r="U1764" t="s">
        <v>733</v>
      </c>
      <c r="V1764" t="s">
        <v>717</v>
      </c>
      <c r="W1764" t="s">
        <v>190</v>
      </c>
      <c r="X1764" s="16" t="str">
        <f t="shared" si="368"/>
        <v xml:space="preserve">Mediacom (Switzerland) - CHE - Credit Suisse - 2016_Viva_Mastheads - </v>
      </c>
      <c r="Y1764" s="17" t="s">
        <v>410</v>
      </c>
      <c r="Z1764" s="16" t="str">
        <f t="shared" si="369"/>
        <v>Mediacom (Switzerland)</v>
      </c>
      <c r="AA1764" s="16" t="str">
        <f t="shared" si="370"/>
        <v>Mediacom (Switzerland) - CHE - Credit Suisse</v>
      </c>
      <c r="AB1764" s="16" t="str">
        <f t="shared" si="371"/>
        <v>Xaxis Masthead_XAXIS-MH-RICH MEDIA</v>
      </c>
      <c r="AC1764" s="16" t="str">
        <f>VLOOKUP($U1764,Sheet3!$A$1:$D$500,3,FALSE)</f>
        <v>13.09.2016</v>
      </c>
      <c r="AD1764" s="16" t="str">
        <f>VLOOKUP($U1764,Sheet3!$A$1:$D$500,4,FALSE)</f>
        <v>21.09.2016</v>
      </c>
      <c r="AE1764" s="20" t="str">
        <f t="shared" si="372"/>
        <v>Xaxis Masthead_XAXIS-MH-RICH MEDIA_September 2016</v>
      </c>
      <c r="AF1764" s="20" t="s">
        <v>415</v>
      </c>
      <c r="AG1764" s="20" t="str">
        <f t="shared" si="373"/>
        <v>Xaxis Masthead</v>
      </c>
      <c r="AH1764" s="20" t="s">
        <v>426</v>
      </c>
      <c r="AI1764" s="21">
        <f t="shared" si="374"/>
        <v>15500</v>
      </c>
      <c r="AJ1764" s="21">
        <f t="shared" si="375"/>
        <v>31000</v>
      </c>
      <c r="AK1764" s="22">
        <f>I1764</f>
        <v>2</v>
      </c>
      <c r="AL1764" s="20" t="s">
        <v>803</v>
      </c>
      <c r="AM1764" s="21">
        <f>$AJ1764*VLOOKUP($AL1764,Sheet2!$C$1:$D$82,2,FALSE)</f>
        <v>27123.999999999996</v>
      </c>
    </row>
    <row r="1765" spans="1:39" x14ac:dyDescent="0.25">
      <c r="A1765" s="30">
        <v>42650</v>
      </c>
      <c r="B1765">
        <v>19777</v>
      </c>
      <c r="C1765">
        <v>0</v>
      </c>
      <c r="D1765">
        <v>1</v>
      </c>
      <c r="E1765" t="s">
        <v>30</v>
      </c>
      <c r="F1765">
        <v>260.41000000000003</v>
      </c>
      <c r="G1765" t="s">
        <v>22</v>
      </c>
      <c r="H1765" t="s">
        <v>23</v>
      </c>
      <c r="I1765">
        <v>50.119</v>
      </c>
      <c r="J1765">
        <v>0</v>
      </c>
      <c r="K1765">
        <v>44.1</v>
      </c>
      <c r="L1765">
        <v>551.29999999999995</v>
      </c>
      <c r="M1765">
        <v>595.4</v>
      </c>
      <c r="N1765" t="s">
        <v>31</v>
      </c>
      <c r="O1765" t="s">
        <v>163</v>
      </c>
      <c r="P1765" t="s">
        <v>32</v>
      </c>
      <c r="Q1765" t="s">
        <v>33</v>
      </c>
      <c r="R1765" s="30">
        <v>42370</v>
      </c>
      <c r="S1765" s="30">
        <v>42655</v>
      </c>
      <c r="T1765" t="s">
        <v>25</v>
      </c>
      <c r="U1765" t="s">
        <v>734</v>
      </c>
      <c r="V1765" t="s">
        <v>717</v>
      </c>
      <c r="W1765" t="s">
        <v>209</v>
      </c>
      <c r="X1765" s="16" t="str">
        <f t="shared" si="368"/>
        <v xml:space="preserve">Mindshare (Switzerland) - CHE - Lufthansa - 2016_Baseline_1._HY_2016_Nachlieferung - </v>
      </c>
      <c r="Y1765" s="17" t="s">
        <v>410</v>
      </c>
      <c r="Z1765" s="16" t="str">
        <f t="shared" si="369"/>
        <v>Mindshare (Switzerland)</v>
      </c>
      <c r="AA1765" s="16" t="str">
        <f t="shared" si="370"/>
        <v>Mindshare (Switzerland) - CHE - Lufthansa</v>
      </c>
      <c r="AB1765" s="16" t="str">
        <f t="shared" si="371"/>
        <v>Xaxis Display_XAXIS-XD-UAP-D</v>
      </c>
      <c r="AC1765" s="16" t="str">
        <f>VLOOKUP($U1765,Sheet3!$A$1:$D$500,3,FALSE)</f>
        <v>25.01.2016</v>
      </c>
      <c r="AD1765" s="16" t="str">
        <f>VLOOKUP($U1765,Sheet3!$A$1:$D$500,4,FALSE)</f>
        <v>31.08.2016</v>
      </c>
      <c r="AE1765" s="20" t="str">
        <f t="shared" si="372"/>
        <v>Xaxis Display_XAXIS-XD-UAP-D_September 2016</v>
      </c>
      <c r="AF1765" s="20" t="s">
        <v>415</v>
      </c>
      <c r="AG1765" s="20" t="str">
        <f t="shared" si="373"/>
        <v>Xaxis Display</v>
      </c>
      <c r="AH1765" s="20" t="s">
        <v>420</v>
      </c>
      <c r="AI1765" s="21">
        <f t="shared" ref="AI1765" si="376">(AJ1765/AK1765)*1000</f>
        <v>10.999820427382828</v>
      </c>
      <c r="AJ1765" s="21">
        <f t="shared" ref="AJ1765" si="377">L1765</f>
        <v>551.29999999999995</v>
      </c>
      <c r="AK1765" s="22">
        <f t="shared" ref="AK1765" si="378">I1765*1000</f>
        <v>50119</v>
      </c>
      <c r="AL1765" s="20" t="s">
        <v>804</v>
      </c>
      <c r="AM1765" s="21">
        <f>$AJ1765*VLOOKUP($AL1765,Sheet2!$C$1:$D$82,2,FALSE)</f>
        <v>266.78562572646263</v>
      </c>
    </row>
    <row r="1766" spans="1:39" x14ac:dyDescent="0.25">
      <c r="A1766" s="30">
        <v>42650</v>
      </c>
      <c r="B1766">
        <v>19778</v>
      </c>
      <c r="C1766">
        <v>0</v>
      </c>
      <c r="D1766">
        <v>1</v>
      </c>
      <c r="E1766" t="s">
        <v>30</v>
      </c>
      <c r="F1766">
        <v>368.15</v>
      </c>
      <c r="G1766" t="s">
        <v>22</v>
      </c>
      <c r="H1766" t="s">
        <v>23</v>
      </c>
      <c r="I1766">
        <v>70.855999999999995</v>
      </c>
      <c r="J1766">
        <v>0</v>
      </c>
      <c r="K1766">
        <v>45.35</v>
      </c>
      <c r="L1766">
        <v>566.85</v>
      </c>
      <c r="M1766">
        <v>612.20000000000005</v>
      </c>
      <c r="N1766" t="s">
        <v>31</v>
      </c>
      <c r="O1766" t="s">
        <v>163</v>
      </c>
      <c r="P1766" t="s">
        <v>32</v>
      </c>
      <c r="Q1766" t="s">
        <v>33</v>
      </c>
      <c r="R1766" s="30">
        <v>42370</v>
      </c>
      <c r="S1766" s="30">
        <v>42655</v>
      </c>
      <c r="T1766" t="s">
        <v>25</v>
      </c>
      <c r="U1766" t="s">
        <v>735</v>
      </c>
      <c r="V1766" t="s">
        <v>717</v>
      </c>
      <c r="W1766" t="s">
        <v>209</v>
      </c>
      <c r="X1766" s="16" t="str">
        <f t="shared" si="368"/>
        <v xml:space="preserve">Mindshare (Switzerland) - CHE - Lufthansa - 2016_Retargeting_HY2 - </v>
      </c>
      <c r="Y1766" s="17" t="s">
        <v>410</v>
      </c>
      <c r="Z1766" s="16" t="str">
        <f t="shared" si="369"/>
        <v>Mindshare (Switzerland)</v>
      </c>
      <c r="AA1766" s="16" t="str">
        <f t="shared" si="370"/>
        <v>Mindshare (Switzerland) - CHE - Lufthansa</v>
      </c>
      <c r="AB1766" s="16" t="str">
        <f t="shared" si="371"/>
        <v>Xaxis Display_XAXIS-XD-UAP-D</v>
      </c>
      <c r="AC1766" s="16" t="str">
        <f>VLOOKUP($U1766,Sheet3!$A$1:$D$500,3,FALSE)</f>
        <v>29.08.2016</v>
      </c>
      <c r="AD1766" s="16" t="str">
        <f>VLOOKUP($U1766,Sheet3!$A$1:$D$500,4,FALSE)</f>
        <v>31.12.2016</v>
      </c>
      <c r="AE1766" s="20" t="str">
        <f t="shared" si="372"/>
        <v>Xaxis Display_XAXIS-XD-UAP-D_September 2016</v>
      </c>
      <c r="AF1766" s="20" t="s">
        <v>415</v>
      </c>
      <c r="AG1766" s="20" t="str">
        <f t="shared" si="373"/>
        <v>Xaxis Display</v>
      </c>
      <c r="AH1766" s="20" t="s">
        <v>420</v>
      </c>
      <c r="AI1766" s="21">
        <f t="shared" ref="AI1766:AI1829" si="379">(AJ1766/AK1766)*1000</f>
        <v>8.0000282262617137</v>
      </c>
      <c r="AJ1766" s="21">
        <f t="shared" ref="AJ1766:AJ1829" si="380">L1766</f>
        <v>566.85</v>
      </c>
      <c r="AK1766" s="22">
        <f t="shared" ref="AK1766:AK1829" si="381">I1766*1000</f>
        <v>70856</v>
      </c>
      <c r="AL1766" s="20" t="s">
        <v>804</v>
      </c>
      <c r="AM1766" s="21">
        <f>$AJ1766*VLOOKUP($AL1766,Sheet2!$C$1:$D$82,2,FALSE)</f>
        <v>274.31059666795818</v>
      </c>
    </row>
    <row r="1767" spans="1:39" x14ac:dyDescent="0.25">
      <c r="A1767" s="30">
        <v>42650</v>
      </c>
      <c r="B1767">
        <v>19778</v>
      </c>
      <c r="C1767">
        <v>0</v>
      </c>
      <c r="D1767">
        <v>3</v>
      </c>
      <c r="E1767" t="s">
        <v>30</v>
      </c>
      <c r="F1767">
        <v>274.45</v>
      </c>
      <c r="G1767" t="s">
        <v>22</v>
      </c>
      <c r="H1767" t="s">
        <v>23</v>
      </c>
      <c r="I1767">
        <v>52.820999999999998</v>
      </c>
      <c r="J1767">
        <v>0</v>
      </c>
      <c r="K1767">
        <v>50.7</v>
      </c>
      <c r="L1767">
        <v>633.85</v>
      </c>
      <c r="M1767">
        <v>684.55</v>
      </c>
      <c r="N1767" t="s">
        <v>31</v>
      </c>
      <c r="O1767" t="s">
        <v>163</v>
      </c>
      <c r="P1767" t="s">
        <v>32</v>
      </c>
      <c r="Q1767" t="s">
        <v>33</v>
      </c>
      <c r="R1767" s="30">
        <v>42370</v>
      </c>
      <c r="S1767" s="30">
        <v>42655</v>
      </c>
      <c r="T1767" t="s">
        <v>25</v>
      </c>
      <c r="U1767" t="s">
        <v>735</v>
      </c>
      <c r="V1767" t="s">
        <v>717</v>
      </c>
      <c r="W1767" t="s">
        <v>209</v>
      </c>
      <c r="X1767" s="16" t="str">
        <f t="shared" si="368"/>
        <v xml:space="preserve">Mindshare (Switzerland) - CHE - Lufthansa - 2016_Retargeting_HY2 - </v>
      </c>
      <c r="Y1767" s="17" t="s">
        <v>410</v>
      </c>
      <c r="Z1767" s="16" t="str">
        <f t="shared" si="369"/>
        <v>Mindshare (Switzerland)</v>
      </c>
      <c r="AA1767" s="16" t="str">
        <f t="shared" si="370"/>
        <v>Mindshare (Switzerland) - CHE - Lufthansa</v>
      </c>
      <c r="AB1767" s="16" t="str">
        <f t="shared" si="371"/>
        <v>Xaxis Display_XAXIS-XD-UAP-D</v>
      </c>
      <c r="AC1767" s="16" t="str">
        <f>VLOOKUP($U1767,Sheet3!$A$1:$D$500,3,FALSE)</f>
        <v>29.08.2016</v>
      </c>
      <c r="AD1767" s="16" t="str">
        <f>VLOOKUP($U1767,Sheet3!$A$1:$D$500,4,FALSE)</f>
        <v>31.12.2016</v>
      </c>
      <c r="AE1767" s="20" t="str">
        <f t="shared" si="372"/>
        <v>Xaxis Display_XAXIS-XD-UAP-D_September 2016</v>
      </c>
      <c r="AF1767" s="20" t="s">
        <v>415</v>
      </c>
      <c r="AG1767" s="20" t="str">
        <f t="shared" si="373"/>
        <v>Xaxis Display</v>
      </c>
      <c r="AH1767" s="20" t="s">
        <v>420</v>
      </c>
      <c r="AI1767" s="21">
        <f t="shared" si="379"/>
        <v>11.999962136271559</v>
      </c>
      <c r="AJ1767" s="21">
        <f t="shared" si="380"/>
        <v>633.85</v>
      </c>
      <c r="AK1767" s="22">
        <f t="shared" si="381"/>
        <v>52821</v>
      </c>
      <c r="AL1767" s="20" t="s">
        <v>804</v>
      </c>
      <c r="AM1767" s="21">
        <f>$AJ1767*VLOOKUP($AL1767,Sheet2!$C$1:$D$82,2,FALSE)</f>
        <v>306.73330104610619</v>
      </c>
    </row>
    <row r="1768" spans="1:39" x14ac:dyDescent="0.25">
      <c r="A1768" s="30">
        <v>42650</v>
      </c>
      <c r="B1768">
        <v>19778</v>
      </c>
      <c r="C1768">
        <v>0</v>
      </c>
      <c r="D1768">
        <v>2</v>
      </c>
      <c r="E1768" t="s">
        <v>34</v>
      </c>
      <c r="F1768">
        <v>161.16999999999999</v>
      </c>
      <c r="G1768" t="s">
        <v>22</v>
      </c>
      <c r="H1768" t="s">
        <v>23</v>
      </c>
      <c r="I1768">
        <v>31.018000000000001</v>
      </c>
      <c r="J1768">
        <v>0</v>
      </c>
      <c r="K1768">
        <v>19.850000000000001</v>
      </c>
      <c r="L1768">
        <v>248.15</v>
      </c>
      <c r="M1768">
        <v>268</v>
      </c>
      <c r="N1768" t="s">
        <v>31</v>
      </c>
      <c r="O1768" t="s">
        <v>163</v>
      </c>
      <c r="P1768" t="s">
        <v>32</v>
      </c>
      <c r="Q1768" t="s">
        <v>33</v>
      </c>
      <c r="R1768" s="30">
        <v>42370</v>
      </c>
      <c r="S1768" s="30">
        <v>42655</v>
      </c>
      <c r="T1768" t="s">
        <v>25</v>
      </c>
      <c r="U1768" t="s">
        <v>735</v>
      </c>
      <c r="V1768" t="s">
        <v>717</v>
      </c>
      <c r="W1768" t="s">
        <v>209</v>
      </c>
      <c r="X1768" s="16" t="str">
        <f t="shared" si="368"/>
        <v xml:space="preserve">Mindshare (Switzerland) - CHE - Lufthansa - 2016_Retargeting_HY2 - </v>
      </c>
      <c r="Y1768" s="17" t="s">
        <v>410</v>
      </c>
      <c r="Z1768" s="16" t="str">
        <f t="shared" si="369"/>
        <v>Mindshare (Switzerland)</v>
      </c>
      <c r="AA1768" s="16" t="str">
        <f t="shared" si="370"/>
        <v>Mindshare (Switzerland) - CHE - Lufthansa</v>
      </c>
      <c r="AB1768" s="16" t="str">
        <f t="shared" si="371"/>
        <v>Xaxis Display_XAXIS-XD-UAP-F</v>
      </c>
      <c r="AC1768" s="16" t="str">
        <f>VLOOKUP($U1768,Sheet3!$A$1:$D$500,3,FALSE)</f>
        <v>29.08.2016</v>
      </c>
      <c r="AD1768" s="16" t="str">
        <f>VLOOKUP($U1768,Sheet3!$A$1:$D$500,4,FALSE)</f>
        <v>31.12.2016</v>
      </c>
      <c r="AE1768" s="20" t="str">
        <f t="shared" si="372"/>
        <v>Xaxis Display_XAXIS-XD-UAP-F_September 2016</v>
      </c>
      <c r="AF1768" s="20" t="s">
        <v>415</v>
      </c>
      <c r="AG1768" s="20" t="str">
        <f t="shared" si="373"/>
        <v>Xaxis Display</v>
      </c>
      <c r="AH1768" s="20" t="s">
        <v>420</v>
      </c>
      <c r="AI1768" s="21">
        <f t="shared" si="379"/>
        <v>8.0001934360693792</v>
      </c>
      <c r="AJ1768" s="21">
        <f t="shared" si="380"/>
        <v>248.15</v>
      </c>
      <c r="AK1768" s="22">
        <f t="shared" si="381"/>
        <v>31018</v>
      </c>
      <c r="AL1768" s="20" t="s">
        <v>804</v>
      </c>
      <c r="AM1768" s="21">
        <f>$AJ1768*VLOOKUP($AL1768,Sheet2!$C$1:$D$82,2,FALSE)</f>
        <v>120.0849864393646</v>
      </c>
    </row>
    <row r="1769" spans="1:39" x14ac:dyDescent="0.25">
      <c r="A1769" s="30">
        <v>42650</v>
      </c>
      <c r="B1769">
        <v>19778</v>
      </c>
      <c r="C1769">
        <v>0</v>
      </c>
      <c r="D1769">
        <v>4</v>
      </c>
      <c r="E1769" t="s">
        <v>34</v>
      </c>
      <c r="F1769">
        <v>84.36</v>
      </c>
      <c r="G1769" t="s">
        <v>22</v>
      </c>
      <c r="H1769" t="s">
        <v>23</v>
      </c>
      <c r="I1769">
        <v>16.234999999999999</v>
      </c>
      <c r="J1769">
        <v>0</v>
      </c>
      <c r="K1769">
        <v>15.6</v>
      </c>
      <c r="L1769">
        <v>194.8</v>
      </c>
      <c r="M1769">
        <v>210.4</v>
      </c>
      <c r="N1769" t="s">
        <v>31</v>
      </c>
      <c r="O1769" t="s">
        <v>163</v>
      </c>
      <c r="P1769" t="s">
        <v>32</v>
      </c>
      <c r="Q1769" t="s">
        <v>33</v>
      </c>
      <c r="R1769" s="30">
        <v>42370</v>
      </c>
      <c r="S1769" s="30">
        <v>42655</v>
      </c>
      <c r="T1769" t="s">
        <v>25</v>
      </c>
      <c r="U1769" t="s">
        <v>735</v>
      </c>
      <c r="V1769" t="s">
        <v>717</v>
      </c>
      <c r="W1769" t="s">
        <v>209</v>
      </c>
      <c r="X1769" s="16" t="str">
        <f t="shared" si="368"/>
        <v xml:space="preserve">Mindshare (Switzerland) - CHE - Lufthansa - 2016_Retargeting_HY2 - </v>
      </c>
      <c r="Y1769" s="17" t="s">
        <v>410</v>
      </c>
      <c r="Z1769" s="16" t="str">
        <f t="shared" si="369"/>
        <v>Mindshare (Switzerland)</v>
      </c>
      <c r="AA1769" s="16" t="str">
        <f t="shared" si="370"/>
        <v>Mindshare (Switzerland) - CHE - Lufthansa</v>
      </c>
      <c r="AB1769" s="16" t="str">
        <f t="shared" si="371"/>
        <v>Xaxis Display_XAXIS-XD-UAP-F</v>
      </c>
      <c r="AC1769" s="16" t="str">
        <f>VLOOKUP($U1769,Sheet3!$A$1:$D$500,3,FALSE)</f>
        <v>29.08.2016</v>
      </c>
      <c r="AD1769" s="16" t="str">
        <f>VLOOKUP($U1769,Sheet3!$A$1:$D$500,4,FALSE)</f>
        <v>31.12.2016</v>
      </c>
      <c r="AE1769" s="20" t="str">
        <f t="shared" si="372"/>
        <v>Xaxis Display_XAXIS-XD-UAP-F_September 2016</v>
      </c>
      <c r="AF1769" s="20" t="s">
        <v>415</v>
      </c>
      <c r="AG1769" s="20" t="str">
        <f t="shared" si="373"/>
        <v>Xaxis Display</v>
      </c>
      <c r="AH1769" s="20" t="s">
        <v>420</v>
      </c>
      <c r="AI1769" s="21">
        <f t="shared" si="379"/>
        <v>11.998768093624886</v>
      </c>
      <c r="AJ1769" s="21">
        <f t="shared" si="380"/>
        <v>194.8</v>
      </c>
      <c r="AK1769" s="22">
        <f t="shared" si="381"/>
        <v>16235</v>
      </c>
      <c r="AL1769" s="20" t="s">
        <v>804</v>
      </c>
      <c r="AM1769" s="21">
        <f>$AJ1769*VLOOKUP($AL1769,Sheet2!$C$1:$D$82,2,FALSE)</f>
        <v>94.267803177063172</v>
      </c>
    </row>
    <row r="1770" spans="1:39" x14ac:dyDescent="0.25">
      <c r="A1770" s="30">
        <v>42650</v>
      </c>
      <c r="B1770">
        <v>19768</v>
      </c>
      <c r="C1770">
        <v>0</v>
      </c>
      <c r="D1770">
        <v>1</v>
      </c>
      <c r="E1770" t="s">
        <v>35</v>
      </c>
      <c r="F1770">
        <v>192.67</v>
      </c>
      <c r="G1770" t="s">
        <v>22</v>
      </c>
      <c r="H1770" t="s">
        <v>23</v>
      </c>
      <c r="I1770">
        <v>15.257999999999999</v>
      </c>
      <c r="J1770">
        <v>0</v>
      </c>
      <c r="K1770">
        <v>30.5</v>
      </c>
      <c r="L1770">
        <v>381.45</v>
      </c>
      <c r="M1770">
        <v>411.95</v>
      </c>
      <c r="N1770" t="s">
        <v>124</v>
      </c>
      <c r="O1770" t="s">
        <v>162</v>
      </c>
      <c r="P1770" t="s">
        <v>32</v>
      </c>
      <c r="Q1770" t="s">
        <v>37</v>
      </c>
      <c r="R1770" s="30">
        <v>42370</v>
      </c>
      <c r="S1770" s="30">
        <v>42655</v>
      </c>
      <c r="T1770" t="s">
        <v>25</v>
      </c>
      <c r="U1770" t="s">
        <v>736</v>
      </c>
      <c r="V1770" t="s">
        <v>717</v>
      </c>
      <c r="W1770" t="s">
        <v>180</v>
      </c>
      <c r="X1770" s="16" t="str">
        <f t="shared" si="368"/>
        <v xml:space="preserve">MEC (Switzerland) - CHE - Michelin - 2016_Value_for_me_2._Flight - </v>
      </c>
      <c r="Y1770" s="17" t="s">
        <v>410</v>
      </c>
      <c r="Z1770" s="16" t="str">
        <f t="shared" si="369"/>
        <v>MEC (Switzerland)</v>
      </c>
      <c r="AA1770" s="16" t="str">
        <f t="shared" si="370"/>
        <v>MEC (Switzerland) - CHE - Michelin</v>
      </c>
      <c r="AB1770" s="16" t="str">
        <f t="shared" si="371"/>
        <v>Xaxis Mobile_XAXIS-XM-INST-D</v>
      </c>
      <c r="AC1770" s="16" t="str">
        <f>VLOOKUP($U1770,Sheet3!$A$1:$D$500,3,FALSE)</f>
        <v>15.09.2016</v>
      </c>
      <c r="AD1770" s="16" t="str">
        <f>VLOOKUP($U1770,Sheet3!$A$1:$D$500,4,FALSE)</f>
        <v>30.11.2016</v>
      </c>
      <c r="AE1770" s="20" t="str">
        <f t="shared" si="372"/>
        <v>Xaxis Mobile_XAXIS-XM-INST-D_September 2016</v>
      </c>
      <c r="AF1770" s="20" t="s">
        <v>416</v>
      </c>
      <c r="AG1770" s="20" t="str">
        <f t="shared" si="373"/>
        <v>Xaxis Mobile</v>
      </c>
      <c r="AH1770" s="20" t="s">
        <v>420</v>
      </c>
      <c r="AI1770" s="21">
        <f t="shared" si="379"/>
        <v>24.999999999999996</v>
      </c>
      <c r="AJ1770" s="21">
        <f t="shared" si="380"/>
        <v>381.45</v>
      </c>
      <c r="AK1770" s="22">
        <f t="shared" si="381"/>
        <v>15258</v>
      </c>
      <c r="AL1770" s="20" t="s">
        <v>805</v>
      </c>
      <c r="AM1770" s="21">
        <f>$AJ1770*VLOOKUP($AL1770,Sheet2!$C$1:$D$82,2,FALSE)</f>
        <v>194.00237470167067</v>
      </c>
    </row>
    <row r="1771" spans="1:39" x14ac:dyDescent="0.25">
      <c r="A1771" s="30">
        <v>42650</v>
      </c>
      <c r="B1771">
        <v>19816</v>
      </c>
      <c r="C1771">
        <v>0</v>
      </c>
      <c r="D1771">
        <v>9</v>
      </c>
      <c r="E1771" t="s">
        <v>35</v>
      </c>
      <c r="F1771">
        <v>933.86</v>
      </c>
      <c r="G1771" t="s">
        <v>22</v>
      </c>
      <c r="H1771" t="s">
        <v>23</v>
      </c>
      <c r="I1771">
        <v>73.956000000000003</v>
      </c>
      <c r="J1771">
        <v>0</v>
      </c>
      <c r="K1771">
        <v>207.1</v>
      </c>
      <c r="L1771">
        <v>2588.4499999999998</v>
      </c>
      <c r="M1771">
        <v>2795.55</v>
      </c>
      <c r="N1771" t="s">
        <v>74</v>
      </c>
      <c r="O1771" t="s">
        <v>161</v>
      </c>
      <c r="P1771" t="s">
        <v>32</v>
      </c>
      <c r="Q1771" t="s">
        <v>37</v>
      </c>
      <c r="R1771" s="30">
        <v>42370</v>
      </c>
      <c r="S1771" s="30">
        <v>42655</v>
      </c>
      <c r="T1771" t="s">
        <v>25</v>
      </c>
      <c r="U1771" t="s">
        <v>279</v>
      </c>
      <c r="V1771" t="s">
        <v>717</v>
      </c>
      <c r="W1771" t="s">
        <v>193</v>
      </c>
      <c r="X1771" s="16" t="str">
        <f t="shared" si="368"/>
        <v xml:space="preserve">Mediacom (Switzerland) - CHE - Emmi - 2016_Emmi_ECL_Dose_Brief - </v>
      </c>
      <c r="Y1771" s="17" t="s">
        <v>410</v>
      </c>
      <c r="Z1771" s="16" t="str">
        <f t="shared" si="369"/>
        <v>Mediacom (Switzerland)</v>
      </c>
      <c r="AA1771" s="16" t="str">
        <f t="shared" si="370"/>
        <v>Mediacom (Switzerland) - CHE - Emmi</v>
      </c>
      <c r="AB1771" s="16" t="str">
        <f t="shared" si="371"/>
        <v>Xaxis Mobile_XAXIS-XM-INST-D</v>
      </c>
      <c r="AC1771" s="16" t="str">
        <f>VLOOKUP($U1771,Sheet3!$A$1:$D$500,3,FALSE)</f>
        <v>04.07.2016</v>
      </c>
      <c r="AD1771" s="16" t="str">
        <f>VLOOKUP($U1771,Sheet3!$A$1:$D$500,4,FALSE)</f>
        <v>09.10.2016</v>
      </c>
      <c r="AE1771" s="20" t="str">
        <f t="shared" si="372"/>
        <v>Xaxis Mobile_XAXIS-XM-INST-D_September 2016</v>
      </c>
      <c r="AF1771" s="20" t="s">
        <v>416</v>
      </c>
      <c r="AG1771" s="20" t="str">
        <f t="shared" si="373"/>
        <v>Xaxis Mobile</v>
      </c>
      <c r="AH1771" s="20" t="s">
        <v>420</v>
      </c>
      <c r="AI1771" s="21">
        <f t="shared" si="379"/>
        <v>34.999864784466432</v>
      </c>
      <c r="AJ1771" s="21">
        <f t="shared" si="380"/>
        <v>2588.4499999999998</v>
      </c>
      <c r="AK1771" s="22">
        <f t="shared" si="381"/>
        <v>73956</v>
      </c>
      <c r="AL1771" s="20" t="s">
        <v>805</v>
      </c>
      <c r="AM1771" s="21">
        <f>$AJ1771*VLOOKUP($AL1771,Sheet2!$C$1:$D$82,2,FALSE)</f>
        <v>1316.464665871122</v>
      </c>
    </row>
    <row r="1772" spans="1:39" x14ac:dyDescent="0.25">
      <c r="A1772" s="30">
        <v>42650</v>
      </c>
      <c r="B1772">
        <v>19768</v>
      </c>
      <c r="C1772">
        <v>0</v>
      </c>
      <c r="D1772">
        <v>2</v>
      </c>
      <c r="E1772" t="s">
        <v>39</v>
      </c>
      <c r="F1772">
        <v>57.98</v>
      </c>
      <c r="G1772" t="s">
        <v>22</v>
      </c>
      <c r="H1772" t="s">
        <v>23</v>
      </c>
      <c r="I1772">
        <v>4.5469999999999997</v>
      </c>
      <c r="J1772">
        <v>0</v>
      </c>
      <c r="K1772">
        <v>9.1</v>
      </c>
      <c r="L1772">
        <v>113.7</v>
      </c>
      <c r="M1772">
        <v>122.8</v>
      </c>
      <c r="N1772" t="s">
        <v>124</v>
      </c>
      <c r="O1772" t="s">
        <v>162</v>
      </c>
      <c r="P1772" t="s">
        <v>32</v>
      </c>
      <c r="Q1772" t="s">
        <v>37</v>
      </c>
      <c r="R1772" s="30">
        <v>42370</v>
      </c>
      <c r="S1772" s="30">
        <v>42655</v>
      </c>
      <c r="T1772" t="s">
        <v>25</v>
      </c>
      <c r="U1772" t="s">
        <v>736</v>
      </c>
      <c r="V1772" t="s">
        <v>717</v>
      </c>
      <c r="W1772" t="s">
        <v>180</v>
      </c>
      <c r="X1772" s="16" t="str">
        <f t="shared" si="368"/>
        <v xml:space="preserve">MEC (Switzerland) - CHE - Michelin - 2016_Value_for_me_2._Flight - </v>
      </c>
      <c r="Y1772" s="17" t="s">
        <v>410</v>
      </c>
      <c r="Z1772" s="16" t="str">
        <f t="shared" si="369"/>
        <v>MEC (Switzerland)</v>
      </c>
      <c r="AA1772" s="16" t="str">
        <f t="shared" si="370"/>
        <v>MEC (Switzerland) - CHE - Michelin</v>
      </c>
      <c r="AB1772" s="16" t="str">
        <f t="shared" si="371"/>
        <v>Xaxis Mobile_XAXIS-XM-INST-F</v>
      </c>
      <c r="AC1772" s="16" t="str">
        <f>VLOOKUP($U1772,Sheet3!$A$1:$D$500,3,FALSE)</f>
        <v>15.09.2016</v>
      </c>
      <c r="AD1772" s="16" t="str">
        <f>VLOOKUP($U1772,Sheet3!$A$1:$D$500,4,FALSE)</f>
        <v>30.11.2016</v>
      </c>
      <c r="AE1772" s="20" t="str">
        <f t="shared" si="372"/>
        <v>Xaxis Mobile_XAXIS-XM-INST-F_September 2016</v>
      </c>
      <c r="AF1772" s="20" t="s">
        <v>416</v>
      </c>
      <c r="AG1772" s="20" t="str">
        <f t="shared" si="373"/>
        <v>Xaxis Mobile</v>
      </c>
      <c r="AH1772" s="20" t="s">
        <v>420</v>
      </c>
      <c r="AI1772" s="21">
        <f t="shared" si="379"/>
        <v>25.005498130635583</v>
      </c>
      <c r="AJ1772" s="21">
        <f t="shared" si="380"/>
        <v>113.7</v>
      </c>
      <c r="AK1772" s="22">
        <f t="shared" si="381"/>
        <v>4547</v>
      </c>
      <c r="AL1772" s="20" t="s">
        <v>805</v>
      </c>
      <c r="AM1772" s="21">
        <f>$AJ1772*VLOOKUP($AL1772,Sheet2!$C$1:$D$82,2,FALSE)</f>
        <v>57.826897374701687</v>
      </c>
    </row>
    <row r="1773" spans="1:39" x14ac:dyDescent="0.25">
      <c r="A1773" s="30">
        <v>42650</v>
      </c>
      <c r="B1773">
        <v>19816</v>
      </c>
      <c r="C1773">
        <v>0</v>
      </c>
      <c r="D1773">
        <v>10</v>
      </c>
      <c r="E1773" t="s">
        <v>39</v>
      </c>
      <c r="F1773">
        <v>403.56</v>
      </c>
      <c r="G1773" t="s">
        <v>22</v>
      </c>
      <c r="H1773" t="s">
        <v>23</v>
      </c>
      <c r="I1773">
        <v>31.651</v>
      </c>
      <c r="J1773">
        <v>0</v>
      </c>
      <c r="K1773">
        <v>88.6</v>
      </c>
      <c r="L1773">
        <v>1107.8</v>
      </c>
      <c r="M1773">
        <v>1196.4000000000001</v>
      </c>
      <c r="N1773" t="s">
        <v>74</v>
      </c>
      <c r="O1773" t="s">
        <v>161</v>
      </c>
      <c r="P1773" t="s">
        <v>32</v>
      </c>
      <c r="Q1773" t="s">
        <v>37</v>
      </c>
      <c r="R1773" s="30">
        <v>42370</v>
      </c>
      <c r="S1773" s="30">
        <v>42655</v>
      </c>
      <c r="T1773" t="s">
        <v>25</v>
      </c>
      <c r="U1773" t="s">
        <v>279</v>
      </c>
      <c r="V1773" t="s">
        <v>717</v>
      </c>
      <c r="W1773" t="s">
        <v>193</v>
      </c>
      <c r="X1773" s="16" t="str">
        <f t="shared" si="368"/>
        <v xml:space="preserve">Mediacom (Switzerland) - CHE - Emmi - 2016_Emmi_ECL_Dose_Brief - </v>
      </c>
      <c r="Y1773" s="17" t="s">
        <v>410</v>
      </c>
      <c r="Z1773" s="16" t="str">
        <f t="shared" si="369"/>
        <v>Mediacom (Switzerland)</v>
      </c>
      <c r="AA1773" s="16" t="str">
        <f t="shared" si="370"/>
        <v>Mediacom (Switzerland) - CHE - Emmi</v>
      </c>
      <c r="AB1773" s="16" t="str">
        <f t="shared" si="371"/>
        <v>Xaxis Mobile_XAXIS-XM-INST-F</v>
      </c>
      <c r="AC1773" s="16" t="str">
        <f>VLOOKUP($U1773,Sheet3!$A$1:$D$500,3,FALSE)</f>
        <v>04.07.2016</v>
      </c>
      <c r="AD1773" s="16" t="str">
        <f>VLOOKUP($U1773,Sheet3!$A$1:$D$500,4,FALSE)</f>
        <v>09.10.2016</v>
      </c>
      <c r="AE1773" s="20" t="str">
        <f t="shared" si="372"/>
        <v>Xaxis Mobile_XAXIS-XM-INST-F_September 2016</v>
      </c>
      <c r="AF1773" s="20" t="s">
        <v>416</v>
      </c>
      <c r="AG1773" s="20" t="str">
        <f t="shared" si="373"/>
        <v>Xaxis Mobile</v>
      </c>
      <c r="AH1773" s="20" t="s">
        <v>420</v>
      </c>
      <c r="AI1773" s="21">
        <f t="shared" si="379"/>
        <v>35.000473918675553</v>
      </c>
      <c r="AJ1773" s="21">
        <f t="shared" si="380"/>
        <v>1107.8</v>
      </c>
      <c r="AK1773" s="22">
        <f t="shared" si="381"/>
        <v>31651</v>
      </c>
      <c r="AL1773" s="20" t="s">
        <v>805</v>
      </c>
      <c r="AM1773" s="21">
        <f>$AJ1773*VLOOKUP($AL1773,Sheet2!$C$1:$D$82,2,FALSE)</f>
        <v>563.41809069212422</v>
      </c>
    </row>
    <row r="1774" spans="1:39" x14ac:dyDescent="0.25">
      <c r="A1774" s="30">
        <v>42650</v>
      </c>
      <c r="B1774">
        <v>19773</v>
      </c>
      <c r="C1774">
        <v>0</v>
      </c>
      <c r="D1774">
        <v>1</v>
      </c>
      <c r="E1774" t="s">
        <v>41</v>
      </c>
      <c r="F1774">
        <v>3350.35</v>
      </c>
      <c r="G1774" t="s">
        <v>22</v>
      </c>
      <c r="H1774" t="s">
        <v>23</v>
      </c>
      <c r="I1774">
        <v>354.471</v>
      </c>
      <c r="J1774">
        <v>0</v>
      </c>
      <c r="K1774">
        <v>737.3</v>
      </c>
      <c r="L1774">
        <v>9216.25</v>
      </c>
      <c r="M1774">
        <v>9953.5499999999993</v>
      </c>
      <c r="N1774" t="s">
        <v>115</v>
      </c>
      <c r="O1774" t="s">
        <v>162</v>
      </c>
      <c r="P1774" t="s">
        <v>32</v>
      </c>
      <c r="Q1774" t="s">
        <v>37</v>
      </c>
      <c r="R1774" s="30">
        <v>42370</v>
      </c>
      <c r="S1774" s="30">
        <v>42655</v>
      </c>
      <c r="T1774" t="s">
        <v>25</v>
      </c>
      <c r="U1774" t="s">
        <v>737</v>
      </c>
      <c r="V1774" t="s">
        <v>717</v>
      </c>
      <c r="W1774" t="s">
        <v>183</v>
      </c>
      <c r="X1774" s="16" t="str">
        <f t="shared" si="368"/>
        <v xml:space="preserve">MEC (Switzerland) - CHE - VISA - 2016_Kooperation_Raiffeisenbank - </v>
      </c>
      <c r="Y1774" s="17" t="s">
        <v>410</v>
      </c>
      <c r="Z1774" s="16" t="str">
        <f t="shared" si="369"/>
        <v>MEC (Switzerland)</v>
      </c>
      <c r="AA1774" s="16" t="str">
        <f t="shared" si="370"/>
        <v>MEC (Switzerland) - CHE - VISA</v>
      </c>
      <c r="AB1774" s="16" t="str">
        <f t="shared" si="371"/>
        <v>Xaxis Mobile_XAXIS-XM-MRT-D</v>
      </c>
      <c r="AC1774" s="16" t="str">
        <f>VLOOKUP($U1774,Sheet3!$A$1:$D$500,3,FALSE)</f>
        <v>04.09.2016</v>
      </c>
      <c r="AD1774" s="16" t="str">
        <f>VLOOKUP($U1774,Sheet3!$A$1:$D$500,4,FALSE)</f>
        <v>30.10.2016</v>
      </c>
      <c r="AE1774" s="20" t="str">
        <f t="shared" si="372"/>
        <v>Xaxis Mobile_XAXIS-XM-MRT-D_September 2016</v>
      </c>
      <c r="AF1774" s="20" t="s">
        <v>416</v>
      </c>
      <c r="AG1774" s="20" t="str">
        <f t="shared" si="373"/>
        <v>Xaxis Mobile</v>
      </c>
      <c r="AH1774" s="20" t="s">
        <v>420</v>
      </c>
      <c r="AI1774" s="21">
        <f t="shared" si="379"/>
        <v>26.00001128442101</v>
      </c>
      <c r="AJ1774" s="21">
        <f t="shared" si="380"/>
        <v>9216.25</v>
      </c>
      <c r="AK1774" s="22">
        <f t="shared" si="381"/>
        <v>354471</v>
      </c>
      <c r="AL1774" s="20" t="s">
        <v>806</v>
      </c>
      <c r="AM1774" s="21">
        <f>$AJ1774*VLOOKUP($AL1774,Sheet2!$C$1:$D$82,2,FALSE)</f>
        <v>4031.1477462437388</v>
      </c>
    </row>
    <row r="1775" spans="1:39" x14ac:dyDescent="0.25">
      <c r="A1775" s="30">
        <v>42650</v>
      </c>
      <c r="B1775">
        <v>19774</v>
      </c>
      <c r="C1775">
        <v>0</v>
      </c>
      <c r="D1775">
        <v>7</v>
      </c>
      <c r="E1775" t="s">
        <v>41</v>
      </c>
      <c r="F1775">
        <v>1095.68</v>
      </c>
      <c r="G1775" t="s">
        <v>22</v>
      </c>
      <c r="H1775" t="s">
        <v>23</v>
      </c>
      <c r="I1775">
        <v>115.92400000000001</v>
      </c>
      <c r="J1775">
        <v>0</v>
      </c>
      <c r="K1775">
        <v>204.05</v>
      </c>
      <c r="L1775">
        <v>2550.35</v>
      </c>
      <c r="M1775">
        <v>2754.4</v>
      </c>
      <c r="N1775" t="s">
        <v>55</v>
      </c>
      <c r="O1775" t="s">
        <v>163</v>
      </c>
      <c r="P1775" t="s">
        <v>32</v>
      </c>
      <c r="Q1775" t="s">
        <v>37</v>
      </c>
      <c r="R1775" s="30">
        <v>42370</v>
      </c>
      <c r="S1775" s="30">
        <v>42655</v>
      </c>
      <c r="T1775" t="s">
        <v>25</v>
      </c>
      <c r="U1775" t="s">
        <v>738</v>
      </c>
      <c r="V1775" t="s">
        <v>717</v>
      </c>
      <c r="W1775" t="s">
        <v>206</v>
      </c>
      <c r="X1775" s="16" t="str">
        <f t="shared" si="368"/>
        <v xml:space="preserve">Mindshare (Switzerland) - CHE - FORD MOTOR COMPANY - 2016_Edge_Launch - </v>
      </c>
      <c r="Y1775" s="17" t="s">
        <v>410</v>
      </c>
      <c r="Z1775" s="16" t="str">
        <f t="shared" si="369"/>
        <v>Mindshare (Switzerland)</v>
      </c>
      <c r="AA1775" s="16" t="str">
        <f t="shared" si="370"/>
        <v>Mindshare (Switzerland) - CHE - FORD MOTOR COMPANY</v>
      </c>
      <c r="AB1775" s="16" t="str">
        <f t="shared" si="371"/>
        <v>Xaxis Mobile_XAXIS-XM-MRT-D</v>
      </c>
      <c r="AC1775" s="16" t="str">
        <f>VLOOKUP($U1775,Sheet3!$A$1:$D$500,3,FALSE)</f>
        <v>05.09.2016</v>
      </c>
      <c r="AD1775" s="16" t="str">
        <f>VLOOKUP($U1775,Sheet3!$A$1:$D$500,4,FALSE)</f>
        <v>30.10.2016</v>
      </c>
      <c r="AE1775" s="20" t="str">
        <f t="shared" si="372"/>
        <v>Xaxis Mobile_XAXIS-XM-MRT-D_September 2016</v>
      </c>
      <c r="AF1775" s="20" t="s">
        <v>416</v>
      </c>
      <c r="AG1775" s="20" t="str">
        <f t="shared" si="373"/>
        <v>Xaxis Mobile</v>
      </c>
      <c r="AH1775" s="20" t="s">
        <v>420</v>
      </c>
      <c r="AI1775" s="21">
        <f t="shared" si="379"/>
        <v>22.000189779510713</v>
      </c>
      <c r="AJ1775" s="21">
        <f t="shared" si="380"/>
        <v>2550.35</v>
      </c>
      <c r="AK1775" s="22">
        <f t="shared" si="381"/>
        <v>115924</v>
      </c>
      <c r="AL1775" s="20" t="s">
        <v>806</v>
      </c>
      <c r="AM1775" s="21">
        <f>$AJ1775*VLOOKUP($AL1775,Sheet2!$C$1:$D$82,2,FALSE)</f>
        <v>1115.5120200333888</v>
      </c>
    </row>
    <row r="1776" spans="1:39" x14ac:dyDescent="0.25">
      <c r="A1776" s="30">
        <v>42650</v>
      </c>
      <c r="B1776">
        <v>19801</v>
      </c>
      <c r="C1776">
        <v>0</v>
      </c>
      <c r="D1776">
        <v>6</v>
      </c>
      <c r="E1776" t="s">
        <v>41</v>
      </c>
      <c r="F1776">
        <v>238.14</v>
      </c>
      <c r="G1776" t="s">
        <v>22</v>
      </c>
      <c r="H1776" t="s">
        <v>23</v>
      </c>
      <c r="I1776">
        <v>25.195</v>
      </c>
      <c r="J1776">
        <v>0</v>
      </c>
      <c r="K1776">
        <v>56.45</v>
      </c>
      <c r="L1776">
        <v>705.45</v>
      </c>
      <c r="M1776">
        <v>761.9</v>
      </c>
      <c r="N1776" t="s">
        <v>36</v>
      </c>
      <c r="O1776" t="s">
        <v>161</v>
      </c>
      <c r="P1776" t="s">
        <v>32</v>
      </c>
      <c r="Q1776" t="s">
        <v>37</v>
      </c>
      <c r="R1776" s="30">
        <v>42370</v>
      </c>
      <c r="S1776" s="30">
        <v>42655</v>
      </c>
      <c r="T1776" t="s">
        <v>25</v>
      </c>
      <c r="U1776" t="s">
        <v>721</v>
      </c>
      <c r="V1776" t="s">
        <v>717</v>
      </c>
      <c r="W1776" t="s">
        <v>186</v>
      </c>
      <c r="X1776" s="16" t="str">
        <f t="shared" si="368"/>
        <v xml:space="preserve">MEC (Switzerland) - CHE - Audi - 2016_A3_Launch - </v>
      </c>
      <c r="Y1776" s="17" t="s">
        <v>410</v>
      </c>
      <c r="Z1776" s="16" t="str">
        <f t="shared" si="369"/>
        <v>Mediacom (Switzerland)</v>
      </c>
      <c r="AA1776" s="16" t="str">
        <f t="shared" si="370"/>
        <v>MEC (Switzerland) - CHE - Audi</v>
      </c>
      <c r="AB1776" s="16" t="str">
        <f t="shared" si="371"/>
        <v>Xaxis Mobile_XAXIS-XM-MRT-D</v>
      </c>
      <c r="AC1776" s="16" t="str">
        <f>VLOOKUP($U1776,Sheet3!$A$1:$D$500,3,FALSE)</f>
        <v>15.08.2016</v>
      </c>
      <c r="AD1776" s="16" t="str">
        <f>VLOOKUP($U1776,Sheet3!$A$1:$D$500,4,FALSE)</f>
        <v>19.09.2016</v>
      </c>
      <c r="AE1776" s="20" t="str">
        <f t="shared" si="372"/>
        <v>Xaxis Mobile_XAXIS-XM-MRT-D_September 2016</v>
      </c>
      <c r="AF1776" s="20" t="s">
        <v>416</v>
      </c>
      <c r="AG1776" s="20" t="str">
        <f t="shared" si="373"/>
        <v>Xaxis Mobile</v>
      </c>
      <c r="AH1776" s="20" t="s">
        <v>420</v>
      </c>
      <c r="AI1776" s="21">
        <f t="shared" si="379"/>
        <v>27.999603095852351</v>
      </c>
      <c r="AJ1776" s="21">
        <f t="shared" si="380"/>
        <v>705.45</v>
      </c>
      <c r="AK1776" s="22">
        <f t="shared" si="381"/>
        <v>25195</v>
      </c>
      <c r="AL1776" s="20" t="s">
        <v>806</v>
      </c>
      <c r="AM1776" s="21">
        <f>$AJ1776*VLOOKUP($AL1776,Sheet2!$C$1:$D$82,2,FALSE)</f>
        <v>308.56076794657758</v>
      </c>
    </row>
    <row r="1777" spans="1:39" x14ac:dyDescent="0.25">
      <c r="A1777" s="30">
        <v>42650</v>
      </c>
      <c r="B1777">
        <v>19812</v>
      </c>
      <c r="C1777">
        <v>0</v>
      </c>
      <c r="D1777">
        <v>4</v>
      </c>
      <c r="E1777" t="s">
        <v>41</v>
      </c>
      <c r="F1777">
        <v>2605.37</v>
      </c>
      <c r="G1777" t="s">
        <v>22</v>
      </c>
      <c r="H1777" t="s">
        <v>23</v>
      </c>
      <c r="I1777">
        <v>275.65100000000001</v>
      </c>
      <c r="J1777">
        <v>0</v>
      </c>
      <c r="K1777">
        <v>573.35</v>
      </c>
      <c r="L1777">
        <v>7166.95</v>
      </c>
      <c r="M1777">
        <v>7740.3</v>
      </c>
      <c r="N1777" t="s">
        <v>29</v>
      </c>
      <c r="O1777" t="s">
        <v>161</v>
      </c>
      <c r="P1777" t="s">
        <v>32</v>
      </c>
      <c r="Q1777" t="s">
        <v>37</v>
      </c>
      <c r="R1777" s="30">
        <v>42370</v>
      </c>
      <c r="S1777" s="30">
        <v>42655</v>
      </c>
      <c r="T1777" t="s">
        <v>25</v>
      </c>
      <c r="U1777" t="s">
        <v>722</v>
      </c>
      <c r="V1777" t="s">
        <v>717</v>
      </c>
      <c r="W1777" t="s">
        <v>190</v>
      </c>
      <c r="X1777" s="16" t="str">
        <f t="shared" si="368"/>
        <v xml:space="preserve">Mediacom (Switzerland) - CHE - Credit Suisse - 2016_Viva_Students_2016 - </v>
      </c>
      <c r="Y1777" s="17" t="s">
        <v>410</v>
      </c>
      <c r="Z1777" s="16" t="str">
        <f t="shared" si="369"/>
        <v>Mediacom (Switzerland)</v>
      </c>
      <c r="AA1777" s="16" t="str">
        <f t="shared" si="370"/>
        <v>Mediacom (Switzerland) - CHE - Credit Suisse</v>
      </c>
      <c r="AB1777" s="16" t="str">
        <f t="shared" si="371"/>
        <v>Xaxis Mobile_XAXIS-XM-MRT-D</v>
      </c>
      <c r="AC1777" s="16" t="str">
        <f>VLOOKUP($U1777,Sheet3!$A$1:$D$500,3,FALSE)</f>
        <v>22.08.2016</v>
      </c>
      <c r="AD1777" s="16" t="str">
        <f>VLOOKUP($U1777,Sheet3!$A$1:$D$500,4,FALSE)</f>
        <v>18.09.2016</v>
      </c>
      <c r="AE1777" s="20" t="str">
        <f t="shared" si="372"/>
        <v>Xaxis Mobile_XAXIS-XM-MRT-D_September 2016</v>
      </c>
      <c r="AF1777" s="20" t="s">
        <v>416</v>
      </c>
      <c r="AG1777" s="20" t="str">
        <f t="shared" si="373"/>
        <v>Xaxis Mobile</v>
      </c>
      <c r="AH1777" s="20" t="s">
        <v>420</v>
      </c>
      <c r="AI1777" s="21">
        <f t="shared" si="379"/>
        <v>26.000087066616846</v>
      </c>
      <c r="AJ1777" s="21">
        <f t="shared" si="380"/>
        <v>7166.95</v>
      </c>
      <c r="AK1777" s="22">
        <f t="shared" si="381"/>
        <v>275651</v>
      </c>
      <c r="AL1777" s="20" t="s">
        <v>806</v>
      </c>
      <c r="AM1777" s="21">
        <f>$AJ1777*VLOOKUP($AL1777,Sheet2!$C$1:$D$82,2,FALSE)</f>
        <v>3134.7928213689474</v>
      </c>
    </row>
    <row r="1778" spans="1:39" x14ac:dyDescent="0.25">
      <c r="A1778" s="30">
        <v>42650</v>
      </c>
      <c r="B1778">
        <v>19815</v>
      </c>
      <c r="C1778">
        <v>0</v>
      </c>
      <c r="D1778">
        <v>1</v>
      </c>
      <c r="E1778" t="s">
        <v>41</v>
      </c>
      <c r="F1778">
        <v>481.92</v>
      </c>
      <c r="G1778" t="s">
        <v>22</v>
      </c>
      <c r="H1778" t="s">
        <v>23</v>
      </c>
      <c r="I1778">
        <v>50.988</v>
      </c>
      <c r="J1778">
        <v>0</v>
      </c>
      <c r="K1778">
        <v>106.05</v>
      </c>
      <c r="L1778">
        <v>1325.7</v>
      </c>
      <c r="M1778">
        <v>1431.75</v>
      </c>
      <c r="N1778" t="s">
        <v>74</v>
      </c>
      <c r="O1778" t="s">
        <v>161</v>
      </c>
      <c r="P1778" t="s">
        <v>32</v>
      </c>
      <c r="Q1778" t="s">
        <v>37</v>
      </c>
      <c r="R1778" s="30">
        <v>42370</v>
      </c>
      <c r="S1778" s="30">
        <v>42655</v>
      </c>
      <c r="T1778" t="s">
        <v>25</v>
      </c>
      <c r="U1778" t="s">
        <v>739</v>
      </c>
      <c r="V1778" t="s">
        <v>717</v>
      </c>
      <c r="W1778" t="s">
        <v>193</v>
      </c>
      <c r="X1778" s="16" t="str">
        <f t="shared" si="368"/>
        <v xml:space="preserve">Mediacom (Switzerland) - CHE - Emmi - 2016_Comella_Mobile_2._HJ_2016 - </v>
      </c>
      <c r="Y1778" s="17" t="s">
        <v>410</v>
      </c>
      <c r="Z1778" s="16" t="str">
        <f t="shared" si="369"/>
        <v>Mediacom (Switzerland)</v>
      </c>
      <c r="AA1778" s="16" t="str">
        <f t="shared" si="370"/>
        <v>Mediacom (Switzerland) - CHE - Emmi</v>
      </c>
      <c r="AB1778" s="16" t="str">
        <f t="shared" si="371"/>
        <v>Xaxis Mobile_XAXIS-XM-MRT-D</v>
      </c>
      <c r="AC1778" s="16" t="str">
        <f>VLOOKUP($U1778,Sheet3!$A$1:$D$500,3,FALSE)</f>
        <v>19.09.2016</v>
      </c>
      <c r="AD1778" s="16" t="str">
        <f>VLOOKUP($U1778,Sheet3!$A$1:$D$500,4,FALSE)</f>
        <v>27.11.2016</v>
      </c>
      <c r="AE1778" s="20" t="str">
        <f t="shared" si="372"/>
        <v>Xaxis Mobile_XAXIS-XM-MRT-D_September 2016</v>
      </c>
      <c r="AF1778" s="20" t="s">
        <v>416</v>
      </c>
      <c r="AG1778" s="20" t="str">
        <f t="shared" si="373"/>
        <v>Xaxis Mobile</v>
      </c>
      <c r="AH1778" s="20" t="s">
        <v>420</v>
      </c>
      <c r="AI1778" s="21">
        <f t="shared" si="379"/>
        <v>26.000235349493998</v>
      </c>
      <c r="AJ1778" s="21">
        <f t="shared" si="380"/>
        <v>1325.7</v>
      </c>
      <c r="AK1778" s="22">
        <f t="shared" si="381"/>
        <v>50988</v>
      </c>
      <c r="AL1778" s="20" t="s">
        <v>806</v>
      </c>
      <c r="AM1778" s="21">
        <f>$AJ1778*VLOOKUP($AL1778,Sheet2!$C$1:$D$82,2,FALSE)</f>
        <v>579.85542570951577</v>
      </c>
    </row>
    <row r="1779" spans="1:39" x14ac:dyDescent="0.25">
      <c r="A1779" s="30">
        <v>42650</v>
      </c>
      <c r="B1779">
        <v>19816</v>
      </c>
      <c r="C1779">
        <v>0</v>
      </c>
      <c r="D1779">
        <v>1</v>
      </c>
      <c r="E1779" t="s">
        <v>41</v>
      </c>
      <c r="F1779">
        <v>1790.44</v>
      </c>
      <c r="G1779" t="s">
        <v>22</v>
      </c>
      <c r="H1779" t="s">
        <v>23</v>
      </c>
      <c r="I1779">
        <v>189.43</v>
      </c>
      <c r="J1779">
        <v>0</v>
      </c>
      <c r="K1779">
        <v>424.3</v>
      </c>
      <c r="L1779">
        <v>5304.05</v>
      </c>
      <c r="M1779">
        <v>5728.35</v>
      </c>
      <c r="N1779" t="s">
        <v>74</v>
      </c>
      <c r="O1779" t="s">
        <v>161</v>
      </c>
      <c r="P1779" t="s">
        <v>32</v>
      </c>
      <c r="Q1779" t="s">
        <v>37</v>
      </c>
      <c r="R1779" s="30">
        <v>42370</v>
      </c>
      <c r="S1779" s="30">
        <v>42655</v>
      </c>
      <c r="T1779" t="s">
        <v>25</v>
      </c>
      <c r="U1779" t="s">
        <v>279</v>
      </c>
      <c r="V1779" t="s">
        <v>717</v>
      </c>
      <c r="W1779" t="s">
        <v>193</v>
      </c>
      <c r="X1779" s="16" t="str">
        <f t="shared" si="368"/>
        <v xml:space="preserve">Mediacom (Switzerland) - CHE - Emmi - 2016_Emmi_ECL_Dose_Brief - </v>
      </c>
      <c r="Y1779" s="17" t="s">
        <v>410</v>
      </c>
      <c r="Z1779" s="16" t="str">
        <f t="shared" si="369"/>
        <v>Mediacom (Switzerland)</v>
      </c>
      <c r="AA1779" s="16" t="str">
        <f t="shared" si="370"/>
        <v>Mediacom (Switzerland) - CHE - Emmi</v>
      </c>
      <c r="AB1779" s="16" t="str">
        <f t="shared" si="371"/>
        <v>Xaxis Mobile_XAXIS-XM-MRT-D</v>
      </c>
      <c r="AC1779" s="16" t="str">
        <f>VLOOKUP($U1779,Sheet3!$A$1:$D$500,3,FALSE)</f>
        <v>04.07.2016</v>
      </c>
      <c r="AD1779" s="16" t="str">
        <f>VLOOKUP($U1779,Sheet3!$A$1:$D$500,4,FALSE)</f>
        <v>09.10.2016</v>
      </c>
      <c r="AE1779" s="20" t="str">
        <f t="shared" si="372"/>
        <v>Xaxis Mobile_XAXIS-XM-MRT-D_September 2016</v>
      </c>
      <c r="AF1779" s="20" t="s">
        <v>416</v>
      </c>
      <c r="AG1779" s="20" t="str">
        <f t="shared" si="373"/>
        <v>Xaxis Mobile</v>
      </c>
      <c r="AH1779" s="20" t="s">
        <v>420</v>
      </c>
      <c r="AI1779" s="21">
        <f t="shared" si="379"/>
        <v>28.000052789948796</v>
      </c>
      <c r="AJ1779" s="21">
        <f t="shared" si="380"/>
        <v>5304.05</v>
      </c>
      <c r="AK1779" s="22">
        <f t="shared" si="381"/>
        <v>189430</v>
      </c>
      <c r="AL1779" s="20" t="s">
        <v>806</v>
      </c>
      <c r="AM1779" s="21">
        <f>$AJ1779*VLOOKUP($AL1779,Sheet2!$C$1:$D$82,2,FALSE)</f>
        <v>2319.9684474123537</v>
      </c>
    </row>
    <row r="1780" spans="1:39" x14ac:dyDescent="0.25">
      <c r="A1780" s="30">
        <v>42650</v>
      </c>
      <c r="B1780">
        <v>19816</v>
      </c>
      <c r="C1780">
        <v>0</v>
      </c>
      <c r="D1780">
        <v>7</v>
      </c>
      <c r="E1780" t="s">
        <v>41</v>
      </c>
      <c r="F1780">
        <v>740.01</v>
      </c>
      <c r="G1780" t="s">
        <v>22</v>
      </c>
      <c r="H1780" t="s">
        <v>23</v>
      </c>
      <c r="I1780">
        <v>78.293999999999997</v>
      </c>
      <c r="J1780">
        <v>0</v>
      </c>
      <c r="K1780">
        <v>187.9</v>
      </c>
      <c r="L1780">
        <v>2348.8000000000002</v>
      </c>
      <c r="M1780">
        <v>2536.6999999999998</v>
      </c>
      <c r="N1780" t="s">
        <v>74</v>
      </c>
      <c r="O1780" t="s">
        <v>161</v>
      </c>
      <c r="P1780" t="s">
        <v>32</v>
      </c>
      <c r="Q1780" t="s">
        <v>37</v>
      </c>
      <c r="R1780" s="30">
        <v>42370</v>
      </c>
      <c r="S1780" s="30">
        <v>42655</v>
      </c>
      <c r="T1780" t="s">
        <v>25</v>
      </c>
      <c r="U1780" t="s">
        <v>279</v>
      </c>
      <c r="V1780" t="s">
        <v>717</v>
      </c>
      <c r="W1780" t="s">
        <v>193</v>
      </c>
      <c r="X1780" s="16" t="str">
        <f t="shared" si="368"/>
        <v xml:space="preserve">Mediacom (Switzerland) - CHE - Emmi - 2016_Emmi_ECL_Dose_Brief - </v>
      </c>
      <c r="Y1780" s="17" t="s">
        <v>410</v>
      </c>
      <c r="Z1780" s="16" t="str">
        <f t="shared" si="369"/>
        <v>Mediacom (Switzerland)</v>
      </c>
      <c r="AA1780" s="16" t="str">
        <f t="shared" si="370"/>
        <v>Mediacom (Switzerland) - CHE - Emmi</v>
      </c>
      <c r="AB1780" s="16" t="str">
        <f t="shared" si="371"/>
        <v>Xaxis Mobile_XAXIS-XM-MRT-D</v>
      </c>
      <c r="AC1780" s="16" t="str">
        <f>VLOOKUP($U1780,Sheet3!$A$1:$D$500,3,FALSE)</f>
        <v>04.07.2016</v>
      </c>
      <c r="AD1780" s="16" t="str">
        <f>VLOOKUP($U1780,Sheet3!$A$1:$D$500,4,FALSE)</f>
        <v>09.10.2016</v>
      </c>
      <c r="AE1780" s="20" t="str">
        <f t="shared" si="372"/>
        <v>Xaxis Mobile_XAXIS-XM-MRT-D_September 2016</v>
      </c>
      <c r="AF1780" s="20" t="s">
        <v>416</v>
      </c>
      <c r="AG1780" s="20" t="str">
        <f t="shared" si="373"/>
        <v>Xaxis Mobile</v>
      </c>
      <c r="AH1780" s="20" t="s">
        <v>420</v>
      </c>
      <c r="AI1780" s="21">
        <f t="shared" si="379"/>
        <v>29.999744552583852</v>
      </c>
      <c r="AJ1780" s="21">
        <f t="shared" si="380"/>
        <v>2348.8000000000002</v>
      </c>
      <c r="AK1780" s="22">
        <f t="shared" si="381"/>
        <v>78294</v>
      </c>
      <c r="AL1780" s="20" t="s">
        <v>806</v>
      </c>
      <c r="AM1780" s="21">
        <f>$AJ1780*VLOOKUP($AL1780,Sheet2!$C$1:$D$82,2,FALSE)</f>
        <v>1027.3549248747911</v>
      </c>
    </row>
    <row r="1781" spans="1:39" x14ac:dyDescent="0.25">
      <c r="A1781" s="30">
        <v>42650</v>
      </c>
      <c r="B1781">
        <v>19824</v>
      </c>
      <c r="C1781">
        <v>0</v>
      </c>
      <c r="D1781">
        <v>4</v>
      </c>
      <c r="E1781" t="s">
        <v>41</v>
      </c>
      <c r="F1781">
        <v>1112.8699999999999</v>
      </c>
      <c r="G1781" t="s">
        <v>22</v>
      </c>
      <c r="H1781" t="s">
        <v>23</v>
      </c>
      <c r="I1781">
        <v>117.74299999999999</v>
      </c>
      <c r="J1781">
        <v>0</v>
      </c>
      <c r="K1781">
        <v>263.75</v>
      </c>
      <c r="L1781">
        <v>3296.8</v>
      </c>
      <c r="M1781">
        <v>3560.55</v>
      </c>
      <c r="N1781" t="s">
        <v>95</v>
      </c>
      <c r="O1781" t="s">
        <v>161</v>
      </c>
      <c r="P1781" t="s">
        <v>32</v>
      </c>
      <c r="Q1781" t="s">
        <v>37</v>
      </c>
      <c r="R1781" s="30">
        <v>42370</v>
      </c>
      <c r="S1781" s="30">
        <v>42655</v>
      </c>
      <c r="T1781" t="s">
        <v>25</v>
      </c>
      <c r="U1781" t="s">
        <v>723</v>
      </c>
      <c r="V1781" t="s">
        <v>717</v>
      </c>
      <c r="W1781" t="s">
        <v>195</v>
      </c>
      <c r="X1781" s="16" t="str">
        <f t="shared" ref="X1781:X1844" si="382">CONCATENATE(W1781," - ","2016_",U1781," - ")</f>
        <v xml:space="preserve">Mediacom (Switzerland) - CHE - Ikea - 2016_Catalogue_&amp;_Food_(Awareness_&amp;_Trigger) - </v>
      </c>
      <c r="Y1781" s="17" t="s">
        <v>410</v>
      </c>
      <c r="Z1781" s="16" t="str">
        <f t="shared" ref="Z1781:Z1844" si="383">O1781</f>
        <v>Mediacom (Switzerland)</v>
      </c>
      <c r="AA1781" s="16" t="str">
        <f t="shared" ref="AA1781:AA1844" si="384">W1781</f>
        <v>Mediacom (Switzerland) - CHE - Ikea</v>
      </c>
      <c r="AB1781" s="16" t="str">
        <f t="shared" ref="AB1781:AB1844" si="385">CONCATENATE(Q1781,"_",E1781)</f>
        <v>Xaxis Mobile_XAXIS-XM-MRT-D</v>
      </c>
      <c r="AC1781" s="16" t="str">
        <f>VLOOKUP($U1781,Sheet3!$A$1:$D$500,3,FALSE)</f>
        <v>29.08.2016</v>
      </c>
      <c r="AD1781" s="16" t="str">
        <f>VLOOKUP($U1781,Sheet3!$A$1:$D$500,4,FALSE)</f>
        <v>18.09.2016</v>
      </c>
      <c r="AE1781" s="20" t="str">
        <f t="shared" ref="AE1781:AE1844" si="386">CONCATENATE(AB1781,"_",V1781)</f>
        <v>Xaxis Mobile_XAXIS-XM-MRT-D_September 2016</v>
      </c>
      <c r="AF1781" s="20" t="s">
        <v>416</v>
      </c>
      <c r="AG1781" s="20" t="str">
        <f t="shared" ref="AG1781:AG1844" si="387">Q1781</f>
        <v>Xaxis Mobile</v>
      </c>
      <c r="AH1781" s="20" t="s">
        <v>420</v>
      </c>
      <c r="AI1781" s="21">
        <f t="shared" si="379"/>
        <v>27.99996602770441</v>
      </c>
      <c r="AJ1781" s="21">
        <f t="shared" si="380"/>
        <v>3296.8</v>
      </c>
      <c r="AK1781" s="22">
        <f t="shared" si="381"/>
        <v>117743</v>
      </c>
      <c r="AL1781" s="20" t="s">
        <v>806</v>
      </c>
      <c r="AM1781" s="21">
        <f>$AJ1781*VLOOKUP($AL1781,Sheet2!$C$1:$D$82,2,FALSE)</f>
        <v>1442.0060100166943</v>
      </c>
    </row>
    <row r="1782" spans="1:39" x14ac:dyDescent="0.25">
      <c r="A1782" s="30">
        <v>42650</v>
      </c>
      <c r="B1782">
        <v>19830</v>
      </c>
      <c r="C1782">
        <v>0</v>
      </c>
      <c r="D1782">
        <v>3</v>
      </c>
      <c r="E1782" t="s">
        <v>41</v>
      </c>
      <c r="F1782">
        <v>41.84</v>
      </c>
      <c r="G1782" t="s">
        <v>22</v>
      </c>
      <c r="H1782" t="s">
        <v>23</v>
      </c>
      <c r="I1782">
        <v>4.4269999999999996</v>
      </c>
      <c r="J1782">
        <v>0</v>
      </c>
      <c r="K1782">
        <v>9.1999999999999993</v>
      </c>
      <c r="L1782">
        <v>115.1</v>
      </c>
      <c r="M1782">
        <v>124.3</v>
      </c>
      <c r="N1782" t="s">
        <v>82</v>
      </c>
      <c r="O1782" t="s">
        <v>161</v>
      </c>
      <c r="P1782" t="s">
        <v>32</v>
      </c>
      <c r="Q1782" t="s">
        <v>37</v>
      </c>
      <c r="R1782" s="30">
        <v>42370</v>
      </c>
      <c r="S1782" s="30">
        <v>42655</v>
      </c>
      <c r="T1782" t="s">
        <v>25</v>
      </c>
      <c r="U1782" t="s">
        <v>382</v>
      </c>
      <c r="V1782" t="s">
        <v>717</v>
      </c>
      <c r="W1782" t="s">
        <v>203</v>
      </c>
      <c r="X1782" s="16" t="str">
        <f t="shared" si="382"/>
        <v xml:space="preserve">Mediacom (Switzerland) - CHE - Tempur Sealy International - 2016_Q3_Kampagne - </v>
      </c>
      <c r="Y1782" s="17" t="s">
        <v>410</v>
      </c>
      <c r="Z1782" s="16" t="str">
        <f t="shared" si="383"/>
        <v>Mediacom (Switzerland)</v>
      </c>
      <c r="AA1782" s="16" t="str">
        <f t="shared" si="384"/>
        <v>Mediacom (Switzerland) - CHE - Tempur Sealy International</v>
      </c>
      <c r="AB1782" s="16" t="str">
        <f t="shared" si="385"/>
        <v>Xaxis Mobile_XAXIS-XM-MRT-D</v>
      </c>
      <c r="AC1782" s="16" t="str">
        <f>VLOOKUP($U1782,Sheet3!$A$1:$D$500,3,FALSE)</f>
        <v>11.07.2016</v>
      </c>
      <c r="AD1782" s="16" t="str">
        <f>VLOOKUP($U1782,Sheet3!$A$1:$D$500,4,FALSE)</f>
        <v>30.09.2016</v>
      </c>
      <c r="AE1782" s="20" t="str">
        <f t="shared" si="386"/>
        <v>Xaxis Mobile_XAXIS-XM-MRT-D_September 2016</v>
      </c>
      <c r="AF1782" s="20" t="s">
        <v>416</v>
      </c>
      <c r="AG1782" s="20" t="str">
        <f t="shared" si="387"/>
        <v>Xaxis Mobile</v>
      </c>
      <c r="AH1782" s="20" t="s">
        <v>420</v>
      </c>
      <c r="AI1782" s="21">
        <f t="shared" si="379"/>
        <v>25.99954822679015</v>
      </c>
      <c r="AJ1782" s="21">
        <f t="shared" si="380"/>
        <v>115.1</v>
      </c>
      <c r="AK1782" s="22">
        <f t="shared" si="381"/>
        <v>4427</v>
      </c>
      <c r="AL1782" s="20" t="s">
        <v>806</v>
      </c>
      <c r="AM1782" s="21">
        <f>$AJ1782*VLOOKUP($AL1782,Sheet2!$C$1:$D$82,2,FALSE)</f>
        <v>50.344240400667765</v>
      </c>
    </row>
    <row r="1783" spans="1:39" x14ac:dyDescent="0.25">
      <c r="A1783" s="30">
        <v>42650</v>
      </c>
      <c r="B1783">
        <v>19831</v>
      </c>
      <c r="C1783">
        <v>0</v>
      </c>
      <c r="D1783">
        <v>4</v>
      </c>
      <c r="E1783" t="s">
        <v>41</v>
      </c>
      <c r="F1783">
        <v>1142.17</v>
      </c>
      <c r="G1783" t="s">
        <v>22</v>
      </c>
      <c r="H1783" t="s">
        <v>23</v>
      </c>
      <c r="I1783">
        <v>120.843</v>
      </c>
      <c r="J1783">
        <v>0</v>
      </c>
      <c r="K1783">
        <v>251.35</v>
      </c>
      <c r="L1783">
        <v>3141.9</v>
      </c>
      <c r="M1783">
        <v>3393.25</v>
      </c>
      <c r="N1783" t="s">
        <v>26</v>
      </c>
      <c r="O1783" t="s">
        <v>161</v>
      </c>
      <c r="P1783" t="s">
        <v>32</v>
      </c>
      <c r="Q1783" t="s">
        <v>37</v>
      </c>
      <c r="R1783" s="30">
        <v>42370</v>
      </c>
      <c r="S1783" s="30">
        <v>42655</v>
      </c>
      <c r="T1783" t="s">
        <v>25</v>
      </c>
      <c r="U1783" t="s">
        <v>740</v>
      </c>
      <c r="V1783" t="s">
        <v>717</v>
      </c>
      <c r="W1783" t="s">
        <v>204</v>
      </c>
      <c r="X1783" s="16" t="str">
        <f t="shared" si="382"/>
        <v xml:space="preserve">Mediacom (Switzerland) - CHE - Volkswagen AG - 2016_Taktische_Kampagne - </v>
      </c>
      <c r="Y1783" s="17" t="s">
        <v>410</v>
      </c>
      <c r="Z1783" s="16" t="str">
        <f t="shared" si="383"/>
        <v>Mediacom (Switzerland)</v>
      </c>
      <c r="AA1783" s="16" t="str">
        <f t="shared" si="384"/>
        <v>Mediacom (Switzerland) - CHE - Volkswagen AG</v>
      </c>
      <c r="AB1783" s="16" t="str">
        <f t="shared" si="385"/>
        <v>Xaxis Mobile_XAXIS-XM-MRT-D</v>
      </c>
      <c r="AC1783" s="16" t="str">
        <f>VLOOKUP($U1783,Sheet3!$A$1:$D$500,3,FALSE)</f>
        <v>19.09.2016</v>
      </c>
      <c r="AD1783" s="16" t="str">
        <f>VLOOKUP($U1783,Sheet3!$A$1:$D$500,4,FALSE)</f>
        <v>16.10.2016</v>
      </c>
      <c r="AE1783" s="20" t="str">
        <f t="shared" si="386"/>
        <v>Xaxis Mobile_XAXIS-XM-MRT-D_September 2016</v>
      </c>
      <c r="AF1783" s="20" t="s">
        <v>416</v>
      </c>
      <c r="AG1783" s="20" t="str">
        <f t="shared" si="387"/>
        <v>Xaxis Mobile</v>
      </c>
      <c r="AH1783" s="20" t="s">
        <v>420</v>
      </c>
      <c r="AI1783" s="21">
        <f t="shared" si="379"/>
        <v>25.999851046399048</v>
      </c>
      <c r="AJ1783" s="21">
        <f t="shared" si="380"/>
        <v>3141.9</v>
      </c>
      <c r="AK1783" s="22">
        <f t="shared" si="381"/>
        <v>120843</v>
      </c>
      <c r="AL1783" s="20" t="s">
        <v>806</v>
      </c>
      <c r="AM1783" s="21">
        <f>$AJ1783*VLOOKUP($AL1783,Sheet2!$C$1:$D$82,2,FALSE)</f>
        <v>1374.2534223706175</v>
      </c>
    </row>
    <row r="1784" spans="1:39" x14ac:dyDescent="0.25">
      <c r="A1784" s="30">
        <v>42650</v>
      </c>
      <c r="B1784">
        <v>19832</v>
      </c>
      <c r="C1784">
        <v>0</v>
      </c>
      <c r="D1784">
        <v>7</v>
      </c>
      <c r="E1784" t="s">
        <v>41</v>
      </c>
      <c r="F1784">
        <v>988.7</v>
      </c>
      <c r="G1784" t="s">
        <v>22</v>
      </c>
      <c r="H1784" t="s">
        <v>23</v>
      </c>
      <c r="I1784">
        <v>104.60599999999999</v>
      </c>
      <c r="J1784">
        <v>0</v>
      </c>
      <c r="K1784">
        <v>217.6</v>
      </c>
      <c r="L1784">
        <v>2719.75</v>
      </c>
      <c r="M1784">
        <v>2937.35</v>
      </c>
      <c r="N1784" t="s">
        <v>26</v>
      </c>
      <c r="O1784" t="s">
        <v>161</v>
      </c>
      <c r="P1784" t="s">
        <v>32</v>
      </c>
      <c r="Q1784" t="s">
        <v>37</v>
      </c>
      <c r="R1784" s="30">
        <v>42370</v>
      </c>
      <c r="S1784" s="30">
        <v>42655</v>
      </c>
      <c r="T1784" t="s">
        <v>25</v>
      </c>
      <c r="U1784" t="s">
        <v>741</v>
      </c>
      <c r="V1784" t="s">
        <v>717</v>
      </c>
      <c r="W1784" t="s">
        <v>204</v>
      </c>
      <c r="X1784" s="16" t="str">
        <f t="shared" si="382"/>
        <v xml:space="preserve">Mediacom (Switzerland) - CHE - Volkswagen AG - 2016_VW_Up - </v>
      </c>
      <c r="Y1784" s="17" t="s">
        <v>410</v>
      </c>
      <c r="Z1784" s="16" t="str">
        <f t="shared" si="383"/>
        <v>Mediacom (Switzerland)</v>
      </c>
      <c r="AA1784" s="16" t="str">
        <f t="shared" si="384"/>
        <v>Mediacom (Switzerland) - CHE - Volkswagen AG</v>
      </c>
      <c r="AB1784" s="16" t="str">
        <f t="shared" si="385"/>
        <v>Xaxis Mobile_XAXIS-XM-MRT-D</v>
      </c>
      <c r="AC1784" s="16" t="str">
        <f>VLOOKUP($U1784,Sheet3!$A$1:$D$500,3,FALSE)</f>
        <v>19.09.2016</v>
      </c>
      <c r="AD1784" s="16" t="str">
        <f>VLOOKUP($U1784,Sheet3!$A$1:$D$500,4,FALSE)</f>
        <v>16.10.2016</v>
      </c>
      <c r="AE1784" s="20" t="str">
        <f t="shared" si="386"/>
        <v>Xaxis Mobile_XAXIS-XM-MRT-D_September 2016</v>
      </c>
      <c r="AF1784" s="20" t="s">
        <v>416</v>
      </c>
      <c r="AG1784" s="20" t="str">
        <f t="shared" si="387"/>
        <v>Xaxis Mobile</v>
      </c>
      <c r="AH1784" s="20" t="s">
        <v>420</v>
      </c>
      <c r="AI1784" s="21">
        <f t="shared" si="379"/>
        <v>25.999942641913464</v>
      </c>
      <c r="AJ1784" s="21">
        <f t="shared" si="380"/>
        <v>2719.75</v>
      </c>
      <c r="AK1784" s="22">
        <f t="shared" si="381"/>
        <v>104606</v>
      </c>
      <c r="AL1784" s="20" t="s">
        <v>806</v>
      </c>
      <c r="AM1784" s="21">
        <f>$AJ1784*VLOOKUP($AL1784,Sheet2!$C$1:$D$82,2,FALSE)</f>
        <v>1189.6068447412351</v>
      </c>
    </row>
    <row r="1785" spans="1:39" x14ac:dyDescent="0.25">
      <c r="A1785" s="30">
        <v>42650</v>
      </c>
      <c r="B1785">
        <v>19773</v>
      </c>
      <c r="C1785">
        <v>0</v>
      </c>
      <c r="D1785">
        <v>2</v>
      </c>
      <c r="E1785" t="s">
        <v>45</v>
      </c>
      <c r="F1785">
        <v>330.83</v>
      </c>
      <c r="G1785" t="s">
        <v>22</v>
      </c>
      <c r="H1785" t="s">
        <v>23</v>
      </c>
      <c r="I1785">
        <v>85.718999999999994</v>
      </c>
      <c r="J1785">
        <v>0</v>
      </c>
      <c r="K1785">
        <v>178.3</v>
      </c>
      <c r="L1785">
        <v>2228.6999999999998</v>
      </c>
      <c r="M1785">
        <v>2407</v>
      </c>
      <c r="N1785" t="s">
        <v>115</v>
      </c>
      <c r="O1785" t="s">
        <v>162</v>
      </c>
      <c r="P1785" t="s">
        <v>32</v>
      </c>
      <c r="Q1785" t="s">
        <v>37</v>
      </c>
      <c r="R1785" s="30">
        <v>42370</v>
      </c>
      <c r="S1785" s="30">
        <v>42655</v>
      </c>
      <c r="T1785" t="s">
        <v>25</v>
      </c>
      <c r="U1785" t="s">
        <v>737</v>
      </c>
      <c r="V1785" t="s">
        <v>717</v>
      </c>
      <c r="W1785" t="s">
        <v>183</v>
      </c>
      <c r="X1785" s="16" t="str">
        <f t="shared" si="382"/>
        <v xml:space="preserve">MEC (Switzerland) - CHE - VISA - 2016_Kooperation_Raiffeisenbank - </v>
      </c>
      <c r="Y1785" s="17" t="s">
        <v>410</v>
      </c>
      <c r="Z1785" s="16" t="str">
        <f t="shared" si="383"/>
        <v>MEC (Switzerland)</v>
      </c>
      <c r="AA1785" s="16" t="str">
        <f t="shared" si="384"/>
        <v>MEC (Switzerland) - CHE - VISA</v>
      </c>
      <c r="AB1785" s="16" t="str">
        <f t="shared" si="385"/>
        <v>Xaxis Mobile_XAXIS-XM-MRT-F</v>
      </c>
      <c r="AC1785" s="16" t="str">
        <f>VLOOKUP($U1785,Sheet3!$A$1:$D$500,3,FALSE)</f>
        <v>04.09.2016</v>
      </c>
      <c r="AD1785" s="16" t="str">
        <f>VLOOKUP($U1785,Sheet3!$A$1:$D$500,4,FALSE)</f>
        <v>30.10.2016</v>
      </c>
      <c r="AE1785" s="20" t="str">
        <f t="shared" si="386"/>
        <v>Xaxis Mobile_XAXIS-XM-MRT-F_September 2016</v>
      </c>
      <c r="AF1785" s="20" t="s">
        <v>416</v>
      </c>
      <c r="AG1785" s="20" t="str">
        <f t="shared" si="387"/>
        <v>Xaxis Mobile</v>
      </c>
      <c r="AH1785" s="20" t="s">
        <v>420</v>
      </c>
      <c r="AI1785" s="21">
        <f t="shared" si="379"/>
        <v>26.000069996150209</v>
      </c>
      <c r="AJ1785" s="21">
        <f t="shared" si="380"/>
        <v>2228.6999999999998</v>
      </c>
      <c r="AK1785" s="22">
        <f t="shared" si="381"/>
        <v>85719</v>
      </c>
      <c r="AL1785" s="20" t="s">
        <v>806</v>
      </c>
      <c r="AM1785" s="21">
        <f>$AJ1785*VLOOKUP($AL1785,Sheet2!$C$1:$D$82,2,FALSE)</f>
        <v>974.82370617696131</v>
      </c>
    </row>
    <row r="1786" spans="1:39" x14ac:dyDescent="0.25">
      <c r="A1786" s="30">
        <v>42650</v>
      </c>
      <c r="B1786">
        <v>19774</v>
      </c>
      <c r="C1786">
        <v>0</v>
      </c>
      <c r="D1786">
        <v>8</v>
      </c>
      <c r="E1786" t="s">
        <v>45</v>
      </c>
      <c r="F1786">
        <v>150.76</v>
      </c>
      <c r="G1786" t="s">
        <v>22</v>
      </c>
      <c r="H1786" t="s">
        <v>23</v>
      </c>
      <c r="I1786">
        <v>39.063000000000002</v>
      </c>
      <c r="J1786">
        <v>0</v>
      </c>
      <c r="K1786">
        <v>68.75</v>
      </c>
      <c r="L1786">
        <v>859.4</v>
      </c>
      <c r="M1786">
        <v>928.15</v>
      </c>
      <c r="N1786" t="s">
        <v>55</v>
      </c>
      <c r="O1786" t="s">
        <v>163</v>
      </c>
      <c r="P1786" t="s">
        <v>32</v>
      </c>
      <c r="Q1786" t="s">
        <v>37</v>
      </c>
      <c r="R1786" s="30">
        <v>42370</v>
      </c>
      <c r="S1786" s="30">
        <v>42655</v>
      </c>
      <c r="T1786" t="s">
        <v>25</v>
      </c>
      <c r="U1786" t="s">
        <v>738</v>
      </c>
      <c r="V1786" t="s">
        <v>717</v>
      </c>
      <c r="W1786" t="s">
        <v>206</v>
      </c>
      <c r="X1786" s="16" t="str">
        <f t="shared" si="382"/>
        <v xml:space="preserve">Mindshare (Switzerland) - CHE - FORD MOTOR COMPANY - 2016_Edge_Launch - </v>
      </c>
      <c r="Y1786" s="17" t="s">
        <v>410</v>
      </c>
      <c r="Z1786" s="16" t="str">
        <f t="shared" si="383"/>
        <v>Mindshare (Switzerland)</v>
      </c>
      <c r="AA1786" s="16" t="str">
        <f t="shared" si="384"/>
        <v>Mindshare (Switzerland) - CHE - FORD MOTOR COMPANY</v>
      </c>
      <c r="AB1786" s="16" t="str">
        <f t="shared" si="385"/>
        <v>Xaxis Mobile_XAXIS-XM-MRT-F</v>
      </c>
      <c r="AC1786" s="16" t="str">
        <f>VLOOKUP($U1786,Sheet3!$A$1:$D$500,3,FALSE)</f>
        <v>05.09.2016</v>
      </c>
      <c r="AD1786" s="16" t="str">
        <f>VLOOKUP($U1786,Sheet3!$A$1:$D$500,4,FALSE)</f>
        <v>30.10.2016</v>
      </c>
      <c r="AE1786" s="20" t="str">
        <f t="shared" si="386"/>
        <v>Xaxis Mobile_XAXIS-XM-MRT-F_September 2016</v>
      </c>
      <c r="AF1786" s="20" t="s">
        <v>416</v>
      </c>
      <c r="AG1786" s="20" t="str">
        <f t="shared" si="387"/>
        <v>Xaxis Mobile</v>
      </c>
      <c r="AH1786" s="20" t="s">
        <v>420</v>
      </c>
      <c r="AI1786" s="21">
        <f t="shared" si="379"/>
        <v>22.000358395412537</v>
      </c>
      <c r="AJ1786" s="21">
        <f t="shared" si="380"/>
        <v>859.4</v>
      </c>
      <c r="AK1786" s="22">
        <f t="shared" si="381"/>
        <v>39063</v>
      </c>
      <c r="AL1786" s="20" t="s">
        <v>806</v>
      </c>
      <c r="AM1786" s="21">
        <f>$AJ1786*VLOOKUP($AL1786,Sheet2!$C$1:$D$82,2,FALSE)</f>
        <v>375.8978297161936</v>
      </c>
    </row>
    <row r="1787" spans="1:39" x14ac:dyDescent="0.25">
      <c r="A1787" s="30">
        <v>42650</v>
      </c>
      <c r="B1787">
        <v>19801</v>
      </c>
      <c r="C1787">
        <v>0</v>
      </c>
      <c r="D1787">
        <v>7</v>
      </c>
      <c r="E1787" t="s">
        <v>45</v>
      </c>
      <c r="F1787">
        <v>46.5</v>
      </c>
      <c r="G1787" t="s">
        <v>22</v>
      </c>
      <c r="H1787" t="s">
        <v>23</v>
      </c>
      <c r="I1787">
        <v>12.047000000000001</v>
      </c>
      <c r="J1787">
        <v>0</v>
      </c>
      <c r="K1787">
        <v>27</v>
      </c>
      <c r="L1787">
        <v>337.3</v>
      </c>
      <c r="M1787">
        <v>364.3</v>
      </c>
      <c r="N1787" t="s">
        <v>36</v>
      </c>
      <c r="O1787" t="s">
        <v>161</v>
      </c>
      <c r="P1787" t="s">
        <v>32</v>
      </c>
      <c r="Q1787" t="s">
        <v>37</v>
      </c>
      <c r="R1787" s="30">
        <v>42370</v>
      </c>
      <c r="S1787" s="30">
        <v>42655</v>
      </c>
      <c r="T1787" t="s">
        <v>25</v>
      </c>
      <c r="U1787" t="s">
        <v>721</v>
      </c>
      <c r="V1787" t="s">
        <v>717</v>
      </c>
      <c r="W1787" t="s">
        <v>186</v>
      </c>
      <c r="X1787" s="16" t="str">
        <f t="shared" si="382"/>
        <v xml:space="preserve">MEC (Switzerland) - CHE - Audi - 2016_A3_Launch - </v>
      </c>
      <c r="Y1787" s="17" t="s">
        <v>410</v>
      </c>
      <c r="Z1787" s="16" t="str">
        <f t="shared" si="383"/>
        <v>Mediacom (Switzerland)</v>
      </c>
      <c r="AA1787" s="16" t="str">
        <f t="shared" si="384"/>
        <v>MEC (Switzerland) - CHE - Audi</v>
      </c>
      <c r="AB1787" s="16" t="str">
        <f t="shared" si="385"/>
        <v>Xaxis Mobile_XAXIS-XM-MRT-F</v>
      </c>
      <c r="AC1787" s="16" t="str">
        <f>VLOOKUP($U1787,Sheet3!$A$1:$D$500,3,FALSE)</f>
        <v>15.08.2016</v>
      </c>
      <c r="AD1787" s="16" t="str">
        <f>VLOOKUP($U1787,Sheet3!$A$1:$D$500,4,FALSE)</f>
        <v>19.09.2016</v>
      </c>
      <c r="AE1787" s="20" t="str">
        <f t="shared" si="386"/>
        <v>Xaxis Mobile_XAXIS-XM-MRT-F_September 2016</v>
      </c>
      <c r="AF1787" s="20" t="s">
        <v>416</v>
      </c>
      <c r="AG1787" s="20" t="str">
        <f t="shared" si="387"/>
        <v>Xaxis Mobile</v>
      </c>
      <c r="AH1787" s="20" t="s">
        <v>420</v>
      </c>
      <c r="AI1787" s="21">
        <f t="shared" si="379"/>
        <v>27.998671868514986</v>
      </c>
      <c r="AJ1787" s="21">
        <f t="shared" si="380"/>
        <v>337.3</v>
      </c>
      <c r="AK1787" s="22">
        <f t="shared" si="381"/>
        <v>12047</v>
      </c>
      <c r="AL1787" s="20" t="s">
        <v>806</v>
      </c>
      <c r="AM1787" s="21">
        <f>$AJ1787*VLOOKUP($AL1787,Sheet2!$C$1:$D$82,2,FALSE)</f>
        <v>147.53355592654421</v>
      </c>
    </row>
    <row r="1788" spans="1:39" x14ac:dyDescent="0.25">
      <c r="A1788" s="30">
        <v>42650</v>
      </c>
      <c r="B1788">
        <v>19812</v>
      </c>
      <c r="C1788">
        <v>0</v>
      </c>
      <c r="D1788">
        <v>5</v>
      </c>
      <c r="E1788" t="s">
        <v>45</v>
      </c>
      <c r="F1788">
        <v>402.52</v>
      </c>
      <c r="G1788" t="s">
        <v>22</v>
      </c>
      <c r="H1788" t="s">
        <v>23</v>
      </c>
      <c r="I1788">
        <v>104.29300000000001</v>
      </c>
      <c r="J1788">
        <v>0</v>
      </c>
      <c r="K1788">
        <v>216.95</v>
      </c>
      <c r="L1788">
        <v>2711.6</v>
      </c>
      <c r="M1788">
        <v>2928.55</v>
      </c>
      <c r="N1788" t="s">
        <v>29</v>
      </c>
      <c r="O1788" t="s">
        <v>161</v>
      </c>
      <c r="P1788" t="s">
        <v>32</v>
      </c>
      <c r="Q1788" t="s">
        <v>37</v>
      </c>
      <c r="R1788" s="30">
        <v>42370</v>
      </c>
      <c r="S1788" s="30">
        <v>42655</v>
      </c>
      <c r="T1788" t="s">
        <v>25</v>
      </c>
      <c r="U1788" t="s">
        <v>722</v>
      </c>
      <c r="V1788" t="s">
        <v>717</v>
      </c>
      <c r="W1788" t="s">
        <v>190</v>
      </c>
      <c r="X1788" s="16" t="str">
        <f t="shared" si="382"/>
        <v xml:space="preserve">Mediacom (Switzerland) - CHE - Credit Suisse - 2016_Viva_Students_2016 - </v>
      </c>
      <c r="Y1788" s="17" t="s">
        <v>410</v>
      </c>
      <c r="Z1788" s="16" t="str">
        <f t="shared" si="383"/>
        <v>Mediacom (Switzerland)</v>
      </c>
      <c r="AA1788" s="16" t="str">
        <f t="shared" si="384"/>
        <v>Mediacom (Switzerland) - CHE - Credit Suisse</v>
      </c>
      <c r="AB1788" s="16" t="str">
        <f t="shared" si="385"/>
        <v>Xaxis Mobile_XAXIS-XM-MRT-F</v>
      </c>
      <c r="AC1788" s="16" t="str">
        <f>VLOOKUP($U1788,Sheet3!$A$1:$D$500,3,FALSE)</f>
        <v>22.08.2016</v>
      </c>
      <c r="AD1788" s="16" t="str">
        <f>VLOOKUP($U1788,Sheet3!$A$1:$D$500,4,FALSE)</f>
        <v>18.09.2016</v>
      </c>
      <c r="AE1788" s="20" t="str">
        <f t="shared" si="386"/>
        <v>Xaxis Mobile_XAXIS-XM-MRT-F_September 2016</v>
      </c>
      <c r="AF1788" s="20" t="s">
        <v>416</v>
      </c>
      <c r="AG1788" s="20" t="str">
        <f t="shared" si="387"/>
        <v>Xaxis Mobile</v>
      </c>
      <c r="AH1788" s="20" t="s">
        <v>420</v>
      </c>
      <c r="AI1788" s="21">
        <f t="shared" si="379"/>
        <v>25.99982740931798</v>
      </c>
      <c r="AJ1788" s="21">
        <f t="shared" si="380"/>
        <v>2711.6</v>
      </c>
      <c r="AK1788" s="22">
        <f t="shared" si="381"/>
        <v>104293</v>
      </c>
      <c r="AL1788" s="20" t="s">
        <v>806</v>
      </c>
      <c r="AM1788" s="21">
        <f>$AJ1788*VLOOKUP($AL1788,Sheet2!$C$1:$D$82,2,FALSE)</f>
        <v>1186.0420701168612</v>
      </c>
    </row>
    <row r="1789" spans="1:39" x14ac:dyDescent="0.25">
      <c r="A1789" s="30">
        <v>42650</v>
      </c>
      <c r="B1789">
        <v>19816</v>
      </c>
      <c r="C1789">
        <v>0</v>
      </c>
      <c r="D1789">
        <v>2</v>
      </c>
      <c r="E1789" t="s">
        <v>45</v>
      </c>
      <c r="F1789">
        <v>361.47</v>
      </c>
      <c r="G1789" t="s">
        <v>22</v>
      </c>
      <c r="H1789" t="s">
        <v>23</v>
      </c>
      <c r="I1789">
        <v>93.656999999999996</v>
      </c>
      <c r="J1789">
        <v>0</v>
      </c>
      <c r="K1789">
        <v>209.8</v>
      </c>
      <c r="L1789">
        <v>2622.4</v>
      </c>
      <c r="M1789">
        <v>2832.2</v>
      </c>
      <c r="N1789" t="s">
        <v>74</v>
      </c>
      <c r="O1789" t="s">
        <v>161</v>
      </c>
      <c r="P1789" t="s">
        <v>32</v>
      </c>
      <c r="Q1789" t="s">
        <v>37</v>
      </c>
      <c r="R1789" s="30">
        <v>42370</v>
      </c>
      <c r="S1789" s="30">
        <v>42655</v>
      </c>
      <c r="T1789" t="s">
        <v>25</v>
      </c>
      <c r="U1789" t="s">
        <v>279</v>
      </c>
      <c r="V1789" t="s">
        <v>717</v>
      </c>
      <c r="W1789" t="s">
        <v>193</v>
      </c>
      <c r="X1789" s="16" t="str">
        <f t="shared" si="382"/>
        <v xml:space="preserve">Mediacom (Switzerland) - CHE - Emmi - 2016_Emmi_ECL_Dose_Brief - </v>
      </c>
      <c r="Y1789" s="17" t="s">
        <v>410</v>
      </c>
      <c r="Z1789" s="16" t="str">
        <f t="shared" si="383"/>
        <v>Mediacom (Switzerland)</v>
      </c>
      <c r="AA1789" s="16" t="str">
        <f t="shared" si="384"/>
        <v>Mediacom (Switzerland) - CHE - Emmi</v>
      </c>
      <c r="AB1789" s="16" t="str">
        <f t="shared" si="385"/>
        <v>Xaxis Mobile_XAXIS-XM-MRT-F</v>
      </c>
      <c r="AC1789" s="16" t="str">
        <f>VLOOKUP($U1789,Sheet3!$A$1:$D$500,3,FALSE)</f>
        <v>04.07.2016</v>
      </c>
      <c r="AD1789" s="16" t="str">
        <f>VLOOKUP($U1789,Sheet3!$A$1:$D$500,4,FALSE)</f>
        <v>09.10.2016</v>
      </c>
      <c r="AE1789" s="20" t="str">
        <f t="shared" si="386"/>
        <v>Xaxis Mobile_XAXIS-XM-MRT-F_September 2016</v>
      </c>
      <c r="AF1789" s="20" t="s">
        <v>416</v>
      </c>
      <c r="AG1789" s="20" t="str">
        <f t="shared" si="387"/>
        <v>Xaxis Mobile</v>
      </c>
      <c r="AH1789" s="20" t="s">
        <v>420</v>
      </c>
      <c r="AI1789" s="21">
        <f t="shared" si="379"/>
        <v>28.00004270903403</v>
      </c>
      <c r="AJ1789" s="21">
        <f t="shared" si="380"/>
        <v>2622.4</v>
      </c>
      <c r="AK1789" s="22">
        <f t="shared" si="381"/>
        <v>93657</v>
      </c>
      <c r="AL1789" s="20" t="s">
        <v>806</v>
      </c>
      <c r="AM1789" s="21">
        <f>$AJ1789*VLOOKUP($AL1789,Sheet2!$C$1:$D$82,2,FALSE)</f>
        <v>1147.0263772954922</v>
      </c>
    </row>
    <row r="1790" spans="1:39" x14ac:dyDescent="0.25">
      <c r="A1790" s="30">
        <v>42650</v>
      </c>
      <c r="B1790">
        <v>19816</v>
      </c>
      <c r="C1790">
        <v>0</v>
      </c>
      <c r="D1790">
        <v>8</v>
      </c>
      <c r="E1790" t="s">
        <v>45</v>
      </c>
      <c r="F1790">
        <v>162.96</v>
      </c>
      <c r="G1790" t="s">
        <v>22</v>
      </c>
      <c r="H1790" t="s">
        <v>23</v>
      </c>
      <c r="I1790">
        <v>42.223999999999997</v>
      </c>
      <c r="J1790">
        <v>0</v>
      </c>
      <c r="K1790">
        <v>101.35</v>
      </c>
      <c r="L1790">
        <v>1266.7</v>
      </c>
      <c r="M1790">
        <v>1368.05</v>
      </c>
      <c r="N1790" t="s">
        <v>74</v>
      </c>
      <c r="O1790" t="s">
        <v>161</v>
      </c>
      <c r="P1790" t="s">
        <v>32</v>
      </c>
      <c r="Q1790" t="s">
        <v>37</v>
      </c>
      <c r="R1790" s="30">
        <v>42370</v>
      </c>
      <c r="S1790" s="30">
        <v>42655</v>
      </c>
      <c r="T1790" t="s">
        <v>25</v>
      </c>
      <c r="U1790" t="s">
        <v>279</v>
      </c>
      <c r="V1790" t="s">
        <v>717</v>
      </c>
      <c r="W1790" t="s">
        <v>193</v>
      </c>
      <c r="X1790" s="16" t="str">
        <f t="shared" si="382"/>
        <v xml:space="preserve">Mediacom (Switzerland) - CHE - Emmi - 2016_Emmi_ECL_Dose_Brief - </v>
      </c>
      <c r="Y1790" s="17" t="s">
        <v>410</v>
      </c>
      <c r="Z1790" s="16" t="str">
        <f t="shared" si="383"/>
        <v>Mediacom (Switzerland)</v>
      </c>
      <c r="AA1790" s="16" t="str">
        <f t="shared" si="384"/>
        <v>Mediacom (Switzerland) - CHE - Emmi</v>
      </c>
      <c r="AB1790" s="16" t="str">
        <f t="shared" si="385"/>
        <v>Xaxis Mobile_XAXIS-XM-MRT-F</v>
      </c>
      <c r="AC1790" s="16" t="str">
        <f>VLOOKUP($U1790,Sheet3!$A$1:$D$500,3,FALSE)</f>
        <v>04.07.2016</v>
      </c>
      <c r="AD1790" s="16" t="str">
        <f>VLOOKUP($U1790,Sheet3!$A$1:$D$500,4,FALSE)</f>
        <v>09.10.2016</v>
      </c>
      <c r="AE1790" s="20" t="str">
        <f t="shared" si="386"/>
        <v>Xaxis Mobile_XAXIS-XM-MRT-F_September 2016</v>
      </c>
      <c r="AF1790" s="20" t="s">
        <v>416</v>
      </c>
      <c r="AG1790" s="20" t="str">
        <f t="shared" si="387"/>
        <v>Xaxis Mobile</v>
      </c>
      <c r="AH1790" s="20" t="s">
        <v>420</v>
      </c>
      <c r="AI1790" s="21">
        <f t="shared" si="379"/>
        <v>29.999526335733236</v>
      </c>
      <c r="AJ1790" s="21">
        <f t="shared" si="380"/>
        <v>1266.7</v>
      </c>
      <c r="AK1790" s="22">
        <f t="shared" si="381"/>
        <v>42224</v>
      </c>
      <c r="AL1790" s="20" t="s">
        <v>806</v>
      </c>
      <c r="AM1790" s="21">
        <f>$AJ1790*VLOOKUP($AL1790,Sheet2!$C$1:$D$82,2,FALSE)</f>
        <v>554.04908180300492</v>
      </c>
    </row>
    <row r="1791" spans="1:39" x14ac:dyDescent="0.25">
      <c r="A1791" s="30">
        <v>42650</v>
      </c>
      <c r="B1791">
        <v>19824</v>
      </c>
      <c r="C1791">
        <v>0</v>
      </c>
      <c r="D1791">
        <v>5</v>
      </c>
      <c r="E1791" t="s">
        <v>45</v>
      </c>
      <c r="F1791">
        <v>216.95</v>
      </c>
      <c r="G1791" t="s">
        <v>22</v>
      </c>
      <c r="H1791" t="s">
        <v>23</v>
      </c>
      <c r="I1791">
        <v>56.213000000000001</v>
      </c>
      <c r="J1791">
        <v>0</v>
      </c>
      <c r="K1791">
        <v>125.9</v>
      </c>
      <c r="L1791">
        <v>1573.95</v>
      </c>
      <c r="M1791">
        <v>1699.85</v>
      </c>
      <c r="N1791" t="s">
        <v>95</v>
      </c>
      <c r="O1791" t="s">
        <v>161</v>
      </c>
      <c r="P1791" t="s">
        <v>32</v>
      </c>
      <c r="Q1791" t="s">
        <v>37</v>
      </c>
      <c r="R1791" s="30">
        <v>42370</v>
      </c>
      <c r="S1791" s="30">
        <v>42655</v>
      </c>
      <c r="T1791" t="s">
        <v>25</v>
      </c>
      <c r="U1791" t="s">
        <v>723</v>
      </c>
      <c r="V1791" t="s">
        <v>717</v>
      </c>
      <c r="W1791" t="s">
        <v>195</v>
      </c>
      <c r="X1791" s="16" t="str">
        <f t="shared" si="382"/>
        <v xml:space="preserve">Mediacom (Switzerland) - CHE - Ikea - 2016_Catalogue_&amp;_Food_(Awareness_&amp;_Trigger) - </v>
      </c>
      <c r="Y1791" s="17" t="s">
        <v>410</v>
      </c>
      <c r="Z1791" s="16" t="str">
        <f t="shared" si="383"/>
        <v>Mediacom (Switzerland)</v>
      </c>
      <c r="AA1791" s="16" t="str">
        <f t="shared" si="384"/>
        <v>Mediacom (Switzerland) - CHE - Ikea</v>
      </c>
      <c r="AB1791" s="16" t="str">
        <f t="shared" si="385"/>
        <v>Xaxis Mobile_XAXIS-XM-MRT-F</v>
      </c>
      <c r="AC1791" s="16" t="str">
        <f>VLOOKUP($U1791,Sheet3!$A$1:$D$500,3,FALSE)</f>
        <v>29.08.2016</v>
      </c>
      <c r="AD1791" s="16" t="str">
        <f>VLOOKUP($U1791,Sheet3!$A$1:$D$500,4,FALSE)</f>
        <v>18.09.2016</v>
      </c>
      <c r="AE1791" s="20" t="str">
        <f t="shared" si="386"/>
        <v>Xaxis Mobile_XAXIS-XM-MRT-F_September 2016</v>
      </c>
      <c r="AF1791" s="20" t="s">
        <v>416</v>
      </c>
      <c r="AG1791" s="20" t="str">
        <f t="shared" si="387"/>
        <v>Xaxis Mobile</v>
      </c>
      <c r="AH1791" s="20" t="s">
        <v>420</v>
      </c>
      <c r="AI1791" s="21">
        <f t="shared" si="379"/>
        <v>27.999750947289776</v>
      </c>
      <c r="AJ1791" s="21">
        <f t="shared" si="380"/>
        <v>1573.95</v>
      </c>
      <c r="AK1791" s="22">
        <f t="shared" si="381"/>
        <v>56213</v>
      </c>
      <c r="AL1791" s="20" t="s">
        <v>806</v>
      </c>
      <c r="AM1791" s="21">
        <f>$AJ1791*VLOOKUP($AL1791,Sheet2!$C$1:$D$82,2,FALSE)</f>
        <v>688.43889816360593</v>
      </c>
    </row>
    <row r="1792" spans="1:39" x14ac:dyDescent="0.25">
      <c r="A1792" s="30">
        <v>42650</v>
      </c>
      <c r="B1792">
        <v>19830</v>
      </c>
      <c r="C1792">
        <v>0</v>
      </c>
      <c r="D1792">
        <v>4</v>
      </c>
      <c r="E1792" t="s">
        <v>45</v>
      </c>
      <c r="F1792">
        <v>276.69</v>
      </c>
      <c r="G1792" t="s">
        <v>22</v>
      </c>
      <c r="H1792" t="s">
        <v>23</v>
      </c>
      <c r="I1792">
        <v>71.69</v>
      </c>
      <c r="J1792">
        <v>0</v>
      </c>
      <c r="K1792">
        <v>149.1</v>
      </c>
      <c r="L1792">
        <v>1863.95</v>
      </c>
      <c r="M1792">
        <v>2013.05</v>
      </c>
      <c r="N1792" t="s">
        <v>82</v>
      </c>
      <c r="O1792" t="s">
        <v>161</v>
      </c>
      <c r="P1792" t="s">
        <v>32</v>
      </c>
      <c r="Q1792" t="s">
        <v>37</v>
      </c>
      <c r="R1792" s="30">
        <v>42370</v>
      </c>
      <c r="S1792" s="30">
        <v>42655</v>
      </c>
      <c r="T1792" t="s">
        <v>25</v>
      </c>
      <c r="U1792" t="s">
        <v>382</v>
      </c>
      <c r="V1792" t="s">
        <v>717</v>
      </c>
      <c r="W1792" t="s">
        <v>203</v>
      </c>
      <c r="X1792" s="16" t="str">
        <f t="shared" si="382"/>
        <v xml:space="preserve">Mediacom (Switzerland) - CHE - Tempur Sealy International - 2016_Q3_Kampagne - </v>
      </c>
      <c r="Y1792" s="17" t="s">
        <v>410</v>
      </c>
      <c r="Z1792" s="16" t="str">
        <f t="shared" si="383"/>
        <v>Mediacom (Switzerland)</v>
      </c>
      <c r="AA1792" s="16" t="str">
        <f t="shared" si="384"/>
        <v>Mediacom (Switzerland) - CHE - Tempur Sealy International</v>
      </c>
      <c r="AB1792" s="16" t="str">
        <f t="shared" si="385"/>
        <v>Xaxis Mobile_XAXIS-XM-MRT-F</v>
      </c>
      <c r="AC1792" s="16" t="str">
        <f>VLOOKUP($U1792,Sheet3!$A$1:$D$500,3,FALSE)</f>
        <v>11.07.2016</v>
      </c>
      <c r="AD1792" s="16" t="str">
        <f>VLOOKUP($U1792,Sheet3!$A$1:$D$500,4,FALSE)</f>
        <v>30.09.2016</v>
      </c>
      <c r="AE1792" s="20" t="str">
        <f t="shared" si="386"/>
        <v>Xaxis Mobile_XAXIS-XM-MRT-F_September 2016</v>
      </c>
      <c r="AF1792" s="20" t="s">
        <v>416</v>
      </c>
      <c r="AG1792" s="20" t="str">
        <f t="shared" si="387"/>
        <v>Xaxis Mobile</v>
      </c>
      <c r="AH1792" s="20" t="s">
        <v>420</v>
      </c>
      <c r="AI1792" s="21">
        <f t="shared" si="379"/>
        <v>26.000139489468545</v>
      </c>
      <c r="AJ1792" s="21">
        <f t="shared" si="380"/>
        <v>1863.95</v>
      </c>
      <c r="AK1792" s="22">
        <f t="shared" si="381"/>
        <v>71690</v>
      </c>
      <c r="AL1792" s="20" t="s">
        <v>806</v>
      </c>
      <c r="AM1792" s="21">
        <f>$AJ1792*VLOOKUP($AL1792,Sheet2!$C$1:$D$82,2,FALSE)</f>
        <v>815.28363939899816</v>
      </c>
    </row>
    <row r="1793" spans="1:39" x14ac:dyDescent="0.25">
      <c r="A1793" s="30">
        <v>42650</v>
      </c>
      <c r="B1793">
        <v>19831</v>
      </c>
      <c r="C1793">
        <v>0</v>
      </c>
      <c r="D1793">
        <v>5</v>
      </c>
      <c r="E1793" t="s">
        <v>45</v>
      </c>
      <c r="F1793">
        <v>134.88999999999999</v>
      </c>
      <c r="G1793" t="s">
        <v>22</v>
      </c>
      <c r="H1793" t="s">
        <v>23</v>
      </c>
      <c r="I1793">
        <v>34.950000000000003</v>
      </c>
      <c r="J1793">
        <v>0</v>
      </c>
      <c r="K1793">
        <v>72.7</v>
      </c>
      <c r="L1793">
        <v>908.7</v>
      </c>
      <c r="M1793">
        <v>981.4</v>
      </c>
      <c r="N1793" t="s">
        <v>26</v>
      </c>
      <c r="O1793" t="s">
        <v>161</v>
      </c>
      <c r="P1793" t="s">
        <v>32</v>
      </c>
      <c r="Q1793" t="s">
        <v>37</v>
      </c>
      <c r="R1793" s="30">
        <v>42370</v>
      </c>
      <c r="S1793" s="30">
        <v>42655</v>
      </c>
      <c r="T1793" t="s">
        <v>25</v>
      </c>
      <c r="U1793" t="s">
        <v>740</v>
      </c>
      <c r="V1793" t="s">
        <v>717</v>
      </c>
      <c r="W1793" t="s">
        <v>204</v>
      </c>
      <c r="X1793" s="16" t="str">
        <f t="shared" si="382"/>
        <v xml:space="preserve">Mediacom (Switzerland) - CHE - Volkswagen AG - 2016_Taktische_Kampagne - </v>
      </c>
      <c r="Y1793" s="17" t="s">
        <v>410</v>
      </c>
      <c r="Z1793" s="16" t="str">
        <f t="shared" si="383"/>
        <v>Mediacom (Switzerland)</v>
      </c>
      <c r="AA1793" s="16" t="str">
        <f t="shared" si="384"/>
        <v>Mediacom (Switzerland) - CHE - Volkswagen AG</v>
      </c>
      <c r="AB1793" s="16" t="str">
        <f t="shared" si="385"/>
        <v>Xaxis Mobile_XAXIS-XM-MRT-F</v>
      </c>
      <c r="AC1793" s="16" t="str">
        <f>VLOOKUP($U1793,Sheet3!$A$1:$D$500,3,FALSE)</f>
        <v>19.09.2016</v>
      </c>
      <c r="AD1793" s="16" t="str">
        <f>VLOOKUP($U1793,Sheet3!$A$1:$D$500,4,FALSE)</f>
        <v>16.10.2016</v>
      </c>
      <c r="AE1793" s="20" t="str">
        <f t="shared" si="386"/>
        <v>Xaxis Mobile_XAXIS-XM-MRT-F_September 2016</v>
      </c>
      <c r="AF1793" s="20" t="s">
        <v>416</v>
      </c>
      <c r="AG1793" s="20" t="str">
        <f t="shared" si="387"/>
        <v>Xaxis Mobile</v>
      </c>
      <c r="AH1793" s="20" t="s">
        <v>420</v>
      </c>
      <c r="AI1793" s="21">
        <f t="shared" si="379"/>
        <v>26.000000000000004</v>
      </c>
      <c r="AJ1793" s="21">
        <f t="shared" si="380"/>
        <v>908.7</v>
      </c>
      <c r="AK1793" s="22">
        <f t="shared" si="381"/>
        <v>34950</v>
      </c>
      <c r="AL1793" s="20" t="s">
        <v>806</v>
      </c>
      <c r="AM1793" s="21">
        <f>$AJ1793*VLOOKUP($AL1793,Sheet2!$C$1:$D$82,2,FALSE)</f>
        <v>397.46143572621031</v>
      </c>
    </row>
    <row r="1794" spans="1:39" x14ac:dyDescent="0.25">
      <c r="A1794" s="30">
        <v>42650</v>
      </c>
      <c r="B1794">
        <v>19832</v>
      </c>
      <c r="C1794">
        <v>0</v>
      </c>
      <c r="D1794">
        <v>8</v>
      </c>
      <c r="E1794" t="s">
        <v>45</v>
      </c>
      <c r="F1794">
        <v>132.59</v>
      </c>
      <c r="G1794" t="s">
        <v>22</v>
      </c>
      <c r="H1794" t="s">
        <v>23</v>
      </c>
      <c r="I1794">
        <v>34.354999999999997</v>
      </c>
      <c r="J1794">
        <v>0</v>
      </c>
      <c r="K1794">
        <v>71.45</v>
      </c>
      <c r="L1794">
        <v>893.25</v>
      </c>
      <c r="M1794">
        <v>964.7</v>
      </c>
      <c r="N1794" t="s">
        <v>26</v>
      </c>
      <c r="O1794" t="s">
        <v>161</v>
      </c>
      <c r="P1794" t="s">
        <v>32</v>
      </c>
      <c r="Q1794" t="s">
        <v>37</v>
      </c>
      <c r="R1794" s="30">
        <v>42370</v>
      </c>
      <c r="S1794" s="30">
        <v>42655</v>
      </c>
      <c r="T1794" t="s">
        <v>25</v>
      </c>
      <c r="U1794" t="s">
        <v>741</v>
      </c>
      <c r="V1794" t="s">
        <v>717</v>
      </c>
      <c r="W1794" t="s">
        <v>204</v>
      </c>
      <c r="X1794" s="16" t="str">
        <f t="shared" si="382"/>
        <v xml:space="preserve">Mediacom (Switzerland) - CHE - Volkswagen AG - 2016_VW_Up - </v>
      </c>
      <c r="Y1794" s="17" t="s">
        <v>410</v>
      </c>
      <c r="Z1794" s="16" t="str">
        <f t="shared" si="383"/>
        <v>Mediacom (Switzerland)</v>
      </c>
      <c r="AA1794" s="16" t="str">
        <f t="shared" si="384"/>
        <v>Mediacom (Switzerland) - CHE - Volkswagen AG</v>
      </c>
      <c r="AB1794" s="16" t="str">
        <f t="shared" si="385"/>
        <v>Xaxis Mobile_XAXIS-XM-MRT-F</v>
      </c>
      <c r="AC1794" s="16" t="str">
        <f>VLOOKUP($U1794,Sheet3!$A$1:$D$500,3,FALSE)</f>
        <v>19.09.2016</v>
      </c>
      <c r="AD1794" s="16" t="str">
        <f>VLOOKUP($U1794,Sheet3!$A$1:$D$500,4,FALSE)</f>
        <v>16.10.2016</v>
      </c>
      <c r="AE1794" s="20" t="str">
        <f t="shared" si="386"/>
        <v>Xaxis Mobile_XAXIS-XM-MRT-F_September 2016</v>
      </c>
      <c r="AF1794" s="20" t="s">
        <v>416</v>
      </c>
      <c r="AG1794" s="20" t="str">
        <f t="shared" si="387"/>
        <v>Xaxis Mobile</v>
      </c>
      <c r="AH1794" s="20" t="s">
        <v>420</v>
      </c>
      <c r="AI1794" s="21">
        <f t="shared" si="379"/>
        <v>26.000582156891284</v>
      </c>
      <c r="AJ1794" s="21">
        <f t="shared" si="380"/>
        <v>893.25</v>
      </c>
      <c r="AK1794" s="22">
        <f t="shared" si="381"/>
        <v>34355</v>
      </c>
      <c r="AL1794" s="20" t="s">
        <v>806</v>
      </c>
      <c r="AM1794" s="21">
        <f>$AJ1794*VLOOKUP($AL1794,Sheet2!$C$1:$D$82,2,FALSE)</f>
        <v>390.70367278797988</v>
      </c>
    </row>
    <row r="1795" spans="1:39" x14ac:dyDescent="0.25">
      <c r="A1795" s="30">
        <v>42650</v>
      </c>
      <c r="B1795">
        <v>19774</v>
      </c>
      <c r="C1795">
        <v>0</v>
      </c>
      <c r="D1795">
        <v>9</v>
      </c>
      <c r="E1795" t="s">
        <v>46</v>
      </c>
      <c r="F1795">
        <v>90.72</v>
      </c>
      <c r="G1795" t="s">
        <v>22</v>
      </c>
      <c r="H1795" t="s">
        <v>23</v>
      </c>
      <c r="I1795">
        <v>9.4179999999999993</v>
      </c>
      <c r="J1795">
        <v>0</v>
      </c>
      <c r="K1795">
        <v>16.600000000000001</v>
      </c>
      <c r="L1795">
        <v>207.2</v>
      </c>
      <c r="M1795">
        <v>223.8</v>
      </c>
      <c r="N1795" t="s">
        <v>55</v>
      </c>
      <c r="O1795" t="s">
        <v>163</v>
      </c>
      <c r="P1795" t="s">
        <v>32</v>
      </c>
      <c r="Q1795" t="s">
        <v>37</v>
      </c>
      <c r="R1795" s="30">
        <v>42370</v>
      </c>
      <c r="S1795" s="30">
        <v>42655</v>
      </c>
      <c r="T1795" t="s">
        <v>25</v>
      </c>
      <c r="U1795" t="s">
        <v>738</v>
      </c>
      <c r="V1795" t="s">
        <v>717</v>
      </c>
      <c r="W1795" t="s">
        <v>206</v>
      </c>
      <c r="X1795" s="16" t="str">
        <f t="shared" si="382"/>
        <v xml:space="preserve">Mindshare (Switzerland) - CHE - FORD MOTOR COMPANY - 2016_Edge_Launch - </v>
      </c>
      <c r="Y1795" s="17" t="s">
        <v>410</v>
      </c>
      <c r="Z1795" s="16" t="str">
        <f t="shared" si="383"/>
        <v>Mindshare (Switzerland)</v>
      </c>
      <c r="AA1795" s="16" t="str">
        <f t="shared" si="384"/>
        <v>Mindshare (Switzerland) - CHE - FORD MOTOR COMPANY</v>
      </c>
      <c r="AB1795" s="16" t="str">
        <f t="shared" si="385"/>
        <v>Xaxis Mobile_XAXIS-XM-MRT-I</v>
      </c>
      <c r="AC1795" s="16" t="str">
        <f>VLOOKUP($U1795,Sheet3!$A$1:$D$500,3,FALSE)</f>
        <v>05.09.2016</v>
      </c>
      <c r="AD1795" s="16" t="str">
        <f>VLOOKUP($U1795,Sheet3!$A$1:$D$500,4,FALSE)</f>
        <v>30.10.2016</v>
      </c>
      <c r="AE1795" s="20" t="str">
        <f t="shared" si="386"/>
        <v>Xaxis Mobile_XAXIS-XM-MRT-I_September 2016</v>
      </c>
      <c r="AF1795" s="20" t="s">
        <v>416</v>
      </c>
      <c r="AG1795" s="20" t="str">
        <f t="shared" si="387"/>
        <v>Xaxis Mobile</v>
      </c>
      <c r="AH1795" s="20" t="s">
        <v>420</v>
      </c>
      <c r="AI1795" s="21">
        <f t="shared" si="379"/>
        <v>22.000424718623911</v>
      </c>
      <c r="AJ1795" s="21">
        <f t="shared" si="380"/>
        <v>207.2</v>
      </c>
      <c r="AK1795" s="22">
        <f t="shared" si="381"/>
        <v>9418</v>
      </c>
      <c r="AL1795" s="20" t="s">
        <v>806</v>
      </c>
      <c r="AM1795" s="21">
        <f>$AJ1795*VLOOKUP($AL1795,Sheet2!$C$1:$D$82,2,FALSE)</f>
        <v>90.628380634390624</v>
      </c>
    </row>
    <row r="1796" spans="1:39" x14ac:dyDescent="0.25">
      <c r="A1796" s="30">
        <v>42650</v>
      </c>
      <c r="B1796">
        <v>19801</v>
      </c>
      <c r="C1796">
        <v>0</v>
      </c>
      <c r="D1796">
        <v>8</v>
      </c>
      <c r="E1796" t="s">
        <v>46</v>
      </c>
      <c r="F1796">
        <v>28.47</v>
      </c>
      <c r="G1796" t="s">
        <v>22</v>
      </c>
      <c r="H1796" t="s">
        <v>23</v>
      </c>
      <c r="I1796">
        <v>2.9550000000000001</v>
      </c>
      <c r="J1796">
        <v>0</v>
      </c>
      <c r="K1796">
        <v>6.6</v>
      </c>
      <c r="L1796">
        <v>82.75</v>
      </c>
      <c r="M1796">
        <v>89.35</v>
      </c>
      <c r="N1796" t="s">
        <v>36</v>
      </c>
      <c r="O1796" t="s">
        <v>161</v>
      </c>
      <c r="P1796" t="s">
        <v>32</v>
      </c>
      <c r="Q1796" t="s">
        <v>37</v>
      </c>
      <c r="R1796" s="30">
        <v>42370</v>
      </c>
      <c r="S1796" s="30">
        <v>42655</v>
      </c>
      <c r="T1796" t="s">
        <v>25</v>
      </c>
      <c r="U1796" t="s">
        <v>721</v>
      </c>
      <c r="V1796" t="s">
        <v>717</v>
      </c>
      <c r="W1796" t="s">
        <v>186</v>
      </c>
      <c r="X1796" s="16" t="str">
        <f t="shared" si="382"/>
        <v xml:space="preserve">MEC (Switzerland) - CHE - Audi - 2016_A3_Launch - </v>
      </c>
      <c r="Y1796" s="17" t="s">
        <v>410</v>
      </c>
      <c r="Z1796" s="16" t="str">
        <f t="shared" si="383"/>
        <v>Mediacom (Switzerland)</v>
      </c>
      <c r="AA1796" s="16" t="str">
        <f t="shared" si="384"/>
        <v>MEC (Switzerland) - CHE - Audi</v>
      </c>
      <c r="AB1796" s="16" t="str">
        <f t="shared" si="385"/>
        <v>Xaxis Mobile_XAXIS-XM-MRT-I</v>
      </c>
      <c r="AC1796" s="16" t="str">
        <f>VLOOKUP($U1796,Sheet3!$A$1:$D$500,3,FALSE)</f>
        <v>15.08.2016</v>
      </c>
      <c r="AD1796" s="16" t="str">
        <f>VLOOKUP($U1796,Sheet3!$A$1:$D$500,4,FALSE)</f>
        <v>19.09.2016</v>
      </c>
      <c r="AE1796" s="20" t="str">
        <f t="shared" si="386"/>
        <v>Xaxis Mobile_XAXIS-XM-MRT-I_September 2016</v>
      </c>
      <c r="AF1796" s="20" t="s">
        <v>416</v>
      </c>
      <c r="AG1796" s="20" t="str">
        <f t="shared" si="387"/>
        <v>Xaxis Mobile</v>
      </c>
      <c r="AH1796" s="20" t="s">
        <v>420</v>
      </c>
      <c r="AI1796" s="21">
        <f t="shared" si="379"/>
        <v>28.003384094754654</v>
      </c>
      <c r="AJ1796" s="21">
        <f t="shared" si="380"/>
        <v>82.75</v>
      </c>
      <c r="AK1796" s="22">
        <f t="shared" si="381"/>
        <v>2955</v>
      </c>
      <c r="AL1796" s="20" t="s">
        <v>806</v>
      </c>
      <c r="AM1796" s="21">
        <f>$AJ1796*VLOOKUP($AL1796,Sheet2!$C$1:$D$82,2,FALSE)</f>
        <v>36.19449081803004</v>
      </c>
    </row>
    <row r="1797" spans="1:39" x14ac:dyDescent="0.25">
      <c r="A1797" s="30">
        <v>42650</v>
      </c>
      <c r="B1797">
        <v>19812</v>
      </c>
      <c r="C1797">
        <v>0</v>
      </c>
      <c r="D1797">
        <v>6</v>
      </c>
      <c r="E1797" t="s">
        <v>46</v>
      </c>
      <c r="F1797">
        <v>155.12</v>
      </c>
      <c r="G1797" t="s">
        <v>22</v>
      </c>
      <c r="H1797" t="s">
        <v>23</v>
      </c>
      <c r="I1797">
        <v>16.103000000000002</v>
      </c>
      <c r="J1797">
        <v>0</v>
      </c>
      <c r="K1797">
        <v>33.5</v>
      </c>
      <c r="L1797">
        <v>418.7</v>
      </c>
      <c r="M1797">
        <v>452.2</v>
      </c>
      <c r="N1797" t="s">
        <v>29</v>
      </c>
      <c r="O1797" t="s">
        <v>161</v>
      </c>
      <c r="P1797" t="s">
        <v>32</v>
      </c>
      <c r="Q1797" t="s">
        <v>37</v>
      </c>
      <c r="R1797" s="30">
        <v>42370</v>
      </c>
      <c r="S1797" s="30">
        <v>42655</v>
      </c>
      <c r="T1797" t="s">
        <v>25</v>
      </c>
      <c r="U1797" t="s">
        <v>722</v>
      </c>
      <c r="V1797" t="s">
        <v>717</v>
      </c>
      <c r="W1797" t="s">
        <v>190</v>
      </c>
      <c r="X1797" s="16" t="str">
        <f t="shared" si="382"/>
        <v xml:space="preserve">Mediacom (Switzerland) - CHE - Credit Suisse - 2016_Viva_Students_2016 - </v>
      </c>
      <c r="Y1797" s="17" t="s">
        <v>410</v>
      </c>
      <c r="Z1797" s="16" t="str">
        <f t="shared" si="383"/>
        <v>Mediacom (Switzerland)</v>
      </c>
      <c r="AA1797" s="16" t="str">
        <f t="shared" si="384"/>
        <v>Mediacom (Switzerland) - CHE - Credit Suisse</v>
      </c>
      <c r="AB1797" s="16" t="str">
        <f t="shared" si="385"/>
        <v>Xaxis Mobile_XAXIS-XM-MRT-I</v>
      </c>
      <c r="AC1797" s="16" t="str">
        <f>VLOOKUP($U1797,Sheet3!$A$1:$D$500,3,FALSE)</f>
        <v>22.08.2016</v>
      </c>
      <c r="AD1797" s="16" t="str">
        <f>VLOOKUP($U1797,Sheet3!$A$1:$D$500,4,FALSE)</f>
        <v>18.09.2016</v>
      </c>
      <c r="AE1797" s="20" t="str">
        <f t="shared" si="386"/>
        <v>Xaxis Mobile_XAXIS-XM-MRT-I_September 2016</v>
      </c>
      <c r="AF1797" s="20" t="s">
        <v>416</v>
      </c>
      <c r="AG1797" s="20" t="str">
        <f t="shared" si="387"/>
        <v>Xaxis Mobile</v>
      </c>
      <c r="AH1797" s="20" t="s">
        <v>420</v>
      </c>
      <c r="AI1797" s="21">
        <f t="shared" si="379"/>
        <v>26.001366205054953</v>
      </c>
      <c r="AJ1797" s="21">
        <f t="shared" si="380"/>
        <v>418.7</v>
      </c>
      <c r="AK1797" s="22">
        <f t="shared" si="381"/>
        <v>16103.000000000002</v>
      </c>
      <c r="AL1797" s="20" t="s">
        <v>806</v>
      </c>
      <c r="AM1797" s="21">
        <f>$AJ1797*VLOOKUP($AL1797,Sheet2!$C$1:$D$82,2,FALSE)</f>
        <v>183.13756260434053</v>
      </c>
    </row>
    <row r="1798" spans="1:39" x14ac:dyDescent="0.25">
      <c r="A1798" s="30">
        <v>42650</v>
      </c>
      <c r="B1798">
        <v>19824</v>
      </c>
      <c r="C1798">
        <v>0</v>
      </c>
      <c r="D1798">
        <v>6</v>
      </c>
      <c r="E1798" t="s">
        <v>46</v>
      </c>
      <c r="F1798">
        <v>103.13</v>
      </c>
      <c r="G1798" t="s">
        <v>22</v>
      </c>
      <c r="H1798" t="s">
        <v>23</v>
      </c>
      <c r="I1798">
        <v>10.706</v>
      </c>
      <c r="J1798">
        <v>0</v>
      </c>
      <c r="K1798">
        <v>24</v>
      </c>
      <c r="L1798">
        <v>299.75</v>
      </c>
      <c r="M1798">
        <v>323.75</v>
      </c>
      <c r="N1798" t="s">
        <v>95</v>
      </c>
      <c r="O1798" t="s">
        <v>161</v>
      </c>
      <c r="P1798" t="s">
        <v>32</v>
      </c>
      <c r="Q1798" t="s">
        <v>37</v>
      </c>
      <c r="R1798" s="30">
        <v>42370</v>
      </c>
      <c r="S1798" s="30">
        <v>42655</v>
      </c>
      <c r="T1798" t="s">
        <v>25</v>
      </c>
      <c r="U1798" t="s">
        <v>723</v>
      </c>
      <c r="V1798" t="s">
        <v>717</v>
      </c>
      <c r="W1798" t="s">
        <v>195</v>
      </c>
      <c r="X1798" s="16" t="str">
        <f t="shared" si="382"/>
        <v xml:space="preserve">Mediacom (Switzerland) - CHE - Ikea - 2016_Catalogue_&amp;_Food_(Awareness_&amp;_Trigger) - </v>
      </c>
      <c r="Y1798" s="17" t="s">
        <v>410</v>
      </c>
      <c r="Z1798" s="16" t="str">
        <f t="shared" si="383"/>
        <v>Mediacom (Switzerland)</v>
      </c>
      <c r="AA1798" s="16" t="str">
        <f t="shared" si="384"/>
        <v>Mediacom (Switzerland) - CHE - Ikea</v>
      </c>
      <c r="AB1798" s="16" t="str">
        <f t="shared" si="385"/>
        <v>Xaxis Mobile_XAXIS-XM-MRT-I</v>
      </c>
      <c r="AC1798" s="16" t="str">
        <f>VLOOKUP($U1798,Sheet3!$A$1:$D$500,3,FALSE)</f>
        <v>29.08.2016</v>
      </c>
      <c r="AD1798" s="16" t="str">
        <f>VLOOKUP($U1798,Sheet3!$A$1:$D$500,4,FALSE)</f>
        <v>18.09.2016</v>
      </c>
      <c r="AE1798" s="20" t="str">
        <f t="shared" si="386"/>
        <v>Xaxis Mobile_XAXIS-XM-MRT-I_September 2016</v>
      </c>
      <c r="AF1798" s="20" t="s">
        <v>416</v>
      </c>
      <c r="AG1798" s="20" t="str">
        <f t="shared" si="387"/>
        <v>Xaxis Mobile</v>
      </c>
      <c r="AH1798" s="20" t="s">
        <v>420</v>
      </c>
      <c r="AI1798" s="21">
        <f t="shared" si="379"/>
        <v>27.99831869979451</v>
      </c>
      <c r="AJ1798" s="21">
        <f t="shared" si="380"/>
        <v>299.75</v>
      </c>
      <c r="AK1798" s="22">
        <f t="shared" si="381"/>
        <v>10706</v>
      </c>
      <c r="AL1798" s="20" t="s">
        <v>806</v>
      </c>
      <c r="AM1798" s="21">
        <f>$AJ1798*VLOOKUP($AL1798,Sheet2!$C$1:$D$82,2,FALSE)</f>
        <v>131.10934891485806</v>
      </c>
    </row>
    <row r="1799" spans="1:39" x14ac:dyDescent="0.25">
      <c r="A1799" s="30">
        <v>42650</v>
      </c>
      <c r="B1799">
        <v>19831</v>
      </c>
      <c r="C1799">
        <v>0</v>
      </c>
      <c r="D1799">
        <v>6</v>
      </c>
      <c r="E1799" t="s">
        <v>46</v>
      </c>
      <c r="F1799">
        <v>80.87</v>
      </c>
      <c r="G1799" t="s">
        <v>22</v>
      </c>
      <c r="H1799" t="s">
        <v>23</v>
      </c>
      <c r="I1799">
        <v>8.3949999999999996</v>
      </c>
      <c r="J1799">
        <v>0</v>
      </c>
      <c r="K1799">
        <v>17.45</v>
      </c>
      <c r="L1799">
        <v>218.25</v>
      </c>
      <c r="M1799">
        <v>235.7</v>
      </c>
      <c r="N1799" t="s">
        <v>26</v>
      </c>
      <c r="O1799" t="s">
        <v>161</v>
      </c>
      <c r="P1799" t="s">
        <v>32</v>
      </c>
      <c r="Q1799" t="s">
        <v>37</v>
      </c>
      <c r="R1799" s="30">
        <v>42370</v>
      </c>
      <c r="S1799" s="30">
        <v>42655</v>
      </c>
      <c r="T1799" t="s">
        <v>25</v>
      </c>
      <c r="U1799" t="s">
        <v>740</v>
      </c>
      <c r="V1799" t="s">
        <v>717</v>
      </c>
      <c r="W1799" t="s">
        <v>204</v>
      </c>
      <c r="X1799" s="16" t="str">
        <f t="shared" si="382"/>
        <v xml:space="preserve">Mediacom (Switzerland) - CHE - Volkswagen AG - 2016_Taktische_Kampagne - </v>
      </c>
      <c r="Y1799" s="17" t="s">
        <v>410</v>
      </c>
      <c r="Z1799" s="16" t="str">
        <f t="shared" si="383"/>
        <v>Mediacom (Switzerland)</v>
      </c>
      <c r="AA1799" s="16" t="str">
        <f t="shared" si="384"/>
        <v>Mediacom (Switzerland) - CHE - Volkswagen AG</v>
      </c>
      <c r="AB1799" s="16" t="str">
        <f t="shared" si="385"/>
        <v>Xaxis Mobile_XAXIS-XM-MRT-I</v>
      </c>
      <c r="AC1799" s="16" t="str">
        <f>VLOOKUP($U1799,Sheet3!$A$1:$D$500,3,FALSE)</f>
        <v>19.09.2016</v>
      </c>
      <c r="AD1799" s="16" t="str">
        <f>VLOOKUP($U1799,Sheet3!$A$1:$D$500,4,FALSE)</f>
        <v>16.10.2016</v>
      </c>
      <c r="AE1799" s="20" t="str">
        <f t="shared" si="386"/>
        <v>Xaxis Mobile_XAXIS-XM-MRT-I_September 2016</v>
      </c>
      <c r="AF1799" s="20" t="s">
        <v>416</v>
      </c>
      <c r="AG1799" s="20" t="str">
        <f t="shared" si="387"/>
        <v>Xaxis Mobile</v>
      </c>
      <c r="AH1799" s="20" t="s">
        <v>420</v>
      </c>
      <c r="AI1799" s="21">
        <f t="shared" si="379"/>
        <v>25.997617629541395</v>
      </c>
      <c r="AJ1799" s="21">
        <f t="shared" si="380"/>
        <v>218.25</v>
      </c>
      <c r="AK1799" s="22">
        <f t="shared" si="381"/>
        <v>8395</v>
      </c>
      <c r="AL1799" s="20" t="s">
        <v>806</v>
      </c>
      <c r="AM1799" s="21">
        <f>$AJ1799*VLOOKUP($AL1799,Sheet2!$C$1:$D$82,2,FALSE)</f>
        <v>95.461602671118513</v>
      </c>
    </row>
    <row r="1800" spans="1:39" x14ac:dyDescent="0.25">
      <c r="A1800" s="30">
        <v>42650</v>
      </c>
      <c r="B1800">
        <v>19832</v>
      </c>
      <c r="C1800">
        <v>0</v>
      </c>
      <c r="D1800">
        <v>9</v>
      </c>
      <c r="E1800" t="s">
        <v>46</v>
      </c>
      <c r="F1800">
        <v>61.58</v>
      </c>
      <c r="G1800" t="s">
        <v>22</v>
      </c>
      <c r="H1800" t="s">
        <v>23</v>
      </c>
      <c r="I1800">
        <v>6.3929999999999998</v>
      </c>
      <c r="J1800">
        <v>0</v>
      </c>
      <c r="K1800">
        <v>13.3</v>
      </c>
      <c r="L1800">
        <v>166.2</v>
      </c>
      <c r="M1800">
        <v>179.5</v>
      </c>
      <c r="N1800" t="s">
        <v>26</v>
      </c>
      <c r="O1800" t="s">
        <v>161</v>
      </c>
      <c r="P1800" t="s">
        <v>32</v>
      </c>
      <c r="Q1800" t="s">
        <v>37</v>
      </c>
      <c r="R1800" s="30">
        <v>42370</v>
      </c>
      <c r="S1800" s="30">
        <v>42655</v>
      </c>
      <c r="T1800" t="s">
        <v>25</v>
      </c>
      <c r="U1800" t="s">
        <v>741</v>
      </c>
      <c r="V1800" t="s">
        <v>717</v>
      </c>
      <c r="W1800" t="s">
        <v>204</v>
      </c>
      <c r="X1800" s="16" t="str">
        <f t="shared" si="382"/>
        <v xml:space="preserve">Mediacom (Switzerland) - CHE - Volkswagen AG - 2016_VW_Up - </v>
      </c>
      <c r="Y1800" s="17" t="s">
        <v>410</v>
      </c>
      <c r="Z1800" s="16" t="str">
        <f t="shared" si="383"/>
        <v>Mediacom (Switzerland)</v>
      </c>
      <c r="AA1800" s="16" t="str">
        <f t="shared" si="384"/>
        <v>Mediacom (Switzerland) - CHE - Volkswagen AG</v>
      </c>
      <c r="AB1800" s="16" t="str">
        <f t="shared" si="385"/>
        <v>Xaxis Mobile_XAXIS-XM-MRT-I</v>
      </c>
      <c r="AC1800" s="16" t="str">
        <f>VLOOKUP($U1800,Sheet3!$A$1:$D$500,3,FALSE)</f>
        <v>19.09.2016</v>
      </c>
      <c r="AD1800" s="16" t="str">
        <f>VLOOKUP($U1800,Sheet3!$A$1:$D$500,4,FALSE)</f>
        <v>16.10.2016</v>
      </c>
      <c r="AE1800" s="20" t="str">
        <f t="shared" si="386"/>
        <v>Xaxis Mobile_XAXIS-XM-MRT-I_September 2016</v>
      </c>
      <c r="AF1800" s="20" t="s">
        <v>416</v>
      </c>
      <c r="AG1800" s="20" t="str">
        <f t="shared" si="387"/>
        <v>Xaxis Mobile</v>
      </c>
      <c r="AH1800" s="20" t="s">
        <v>420</v>
      </c>
      <c r="AI1800" s="21">
        <f t="shared" si="379"/>
        <v>25.997184420459874</v>
      </c>
      <c r="AJ1800" s="21">
        <f t="shared" si="380"/>
        <v>166.2</v>
      </c>
      <c r="AK1800" s="22">
        <f t="shared" si="381"/>
        <v>6393</v>
      </c>
      <c r="AL1800" s="20" t="s">
        <v>806</v>
      </c>
      <c r="AM1800" s="21">
        <f>$AJ1800*VLOOKUP($AL1800,Sheet2!$C$1:$D$82,2,FALSE)</f>
        <v>72.695158597662754</v>
      </c>
    </row>
    <row r="1801" spans="1:39" x14ac:dyDescent="0.25">
      <c r="A1801" s="30">
        <v>42650</v>
      </c>
      <c r="B1801">
        <v>19798</v>
      </c>
      <c r="C1801">
        <v>0</v>
      </c>
      <c r="D1801">
        <v>6</v>
      </c>
      <c r="E1801" t="s">
        <v>47</v>
      </c>
      <c r="F1801">
        <v>0</v>
      </c>
      <c r="G1801" t="s">
        <v>22</v>
      </c>
      <c r="H1801" t="s">
        <v>23</v>
      </c>
      <c r="I1801">
        <v>51.276000000000003</v>
      </c>
      <c r="J1801">
        <v>0</v>
      </c>
      <c r="K1801">
        <v>147.69999999999999</v>
      </c>
      <c r="L1801">
        <v>1845.95</v>
      </c>
      <c r="M1801">
        <v>1993.65</v>
      </c>
      <c r="N1801" t="s">
        <v>78</v>
      </c>
      <c r="O1801" t="s">
        <v>161</v>
      </c>
      <c r="P1801" t="s">
        <v>32</v>
      </c>
      <c r="Q1801" t="s">
        <v>37</v>
      </c>
      <c r="R1801" s="30">
        <v>42370</v>
      </c>
      <c r="S1801" s="30">
        <v>42655</v>
      </c>
      <c r="T1801" t="s">
        <v>25</v>
      </c>
      <c r="U1801" t="s">
        <v>742</v>
      </c>
      <c r="V1801" t="s">
        <v>717</v>
      </c>
      <c r="W1801" t="s">
        <v>184</v>
      </c>
      <c r="X1801" s="16" t="str">
        <f t="shared" si="382"/>
        <v xml:space="preserve">MEC (Switzerland) - CHE - ALLIANZ - 2016_2016_Elvia_Display_Branding_OLV_Herbst - </v>
      </c>
      <c r="Y1801" s="17" t="s">
        <v>410</v>
      </c>
      <c r="Z1801" s="16" t="str">
        <f t="shared" si="383"/>
        <v>Mediacom (Switzerland)</v>
      </c>
      <c r="AA1801" s="16" t="str">
        <f t="shared" si="384"/>
        <v>MEC (Switzerland) - CHE - ALLIANZ</v>
      </c>
      <c r="AB1801" s="16" t="str">
        <f t="shared" si="385"/>
        <v>Xaxis Mobile_XAXIS-XM-RICH-D</v>
      </c>
      <c r="AC1801" s="16" t="str">
        <f>VLOOKUP($U1801,Sheet3!$A$1:$D$500,3,FALSE)</f>
        <v>19.09.2016</v>
      </c>
      <c r="AD1801" s="16" t="str">
        <f>VLOOKUP($U1801,Sheet3!$A$1:$D$500,4,FALSE)</f>
        <v>17.10.2016</v>
      </c>
      <c r="AE1801" s="20" t="str">
        <f t="shared" si="386"/>
        <v>Xaxis Mobile_XAXIS-XM-RICH-D_September 2016</v>
      </c>
      <c r="AF1801" s="20" t="s">
        <v>416</v>
      </c>
      <c r="AG1801" s="20" t="str">
        <f t="shared" si="387"/>
        <v>Xaxis Mobile</v>
      </c>
      <c r="AH1801" s="20" t="s">
        <v>420</v>
      </c>
      <c r="AI1801" s="21">
        <f t="shared" si="379"/>
        <v>36.000273032217805</v>
      </c>
      <c r="AJ1801" s="21">
        <f t="shared" si="380"/>
        <v>1845.95</v>
      </c>
      <c r="AK1801" s="22">
        <f t="shared" si="381"/>
        <v>51276</v>
      </c>
      <c r="AL1801" s="20" t="s">
        <v>810</v>
      </c>
      <c r="AM1801" s="21">
        <f>$AJ1801*VLOOKUP($AL1801,Sheet2!$C$1:$D$82,2,FALSE)</f>
        <v>1118.1842125000001</v>
      </c>
    </row>
    <row r="1802" spans="1:39" x14ac:dyDescent="0.25">
      <c r="A1802" s="30">
        <v>42650</v>
      </c>
      <c r="B1802">
        <v>19798</v>
      </c>
      <c r="C1802">
        <v>0</v>
      </c>
      <c r="D1802">
        <v>10</v>
      </c>
      <c r="E1802" t="s">
        <v>47</v>
      </c>
      <c r="F1802">
        <v>0</v>
      </c>
      <c r="G1802" t="s">
        <v>22</v>
      </c>
      <c r="H1802" t="s">
        <v>23</v>
      </c>
      <c r="I1802">
        <v>15.206</v>
      </c>
      <c r="J1802">
        <v>0</v>
      </c>
      <c r="K1802">
        <v>43.8</v>
      </c>
      <c r="L1802">
        <v>547.4</v>
      </c>
      <c r="M1802">
        <v>591.20000000000005</v>
      </c>
      <c r="N1802" t="s">
        <v>78</v>
      </c>
      <c r="O1802" t="s">
        <v>161</v>
      </c>
      <c r="P1802" t="s">
        <v>32</v>
      </c>
      <c r="Q1802" t="s">
        <v>37</v>
      </c>
      <c r="R1802" s="30">
        <v>42370</v>
      </c>
      <c r="S1802" s="30">
        <v>42655</v>
      </c>
      <c r="T1802" t="s">
        <v>25</v>
      </c>
      <c r="U1802" t="s">
        <v>742</v>
      </c>
      <c r="V1802" t="s">
        <v>717</v>
      </c>
      <c r="W1802" t="s">
        <v>184</v>
      </c>
      <c r="X1802" s="16" t="str">
        <f t="shared" si="382"/>
        <v xml:space="preserve">MEC (Switzerland) - CHE - ALLIANZ - 2016_2016_Elvia_Display_Branding_OLV_Herbst - </v>
      </c>
      <c r="Y1802" s="17" t="s">
        <v>410</v>
      </c>
      <c r="Z1802" s="16" t="str">
        <f t="shared" si="383"/>
        <v>Mediacom (Switzerland)</v>
      </c>
      <c r="AA1802" s="16" t="str">
        <f t="shared" si="384"/>
        <v>MEC (Switzerland) - CHE - ALLIANZ</v>
      </c>
      <c r="AB1802" s="16" t="str">
        <f t="shared" si="385"/>
        <v>Xaxis Mobile_XAXIS-XM-RICH-D</v>
      </c>
      <c r="AC1802" s="16" t="str">
        <f>VLOOKUP($U1802,Sheet3!$A$1:$D$500,3,FALSE)</f>
        <v>19.09.2016</v>
      </c>
      <c r="AD1802" s="16" t="str">
        <f>VLOOKUP($U1802,Sheet3!$A$1:$D$500,4,FALSE)</f>
        <v>17.10.2016</v>
      </c>
      <c r="AE1802" s="20" t="str">
        <f t="shared" si="386"/>
        <v>Xaxis Mobile_XAXIS-XM-RICH-D_September 2016</v>
      </c>
      <c r="AF1802" s="20" t="s">
        <v>416</v>
      </c>
      <c r="AG1802" s="20" t="str">
        <f t="shared" si="387"/>
        <v>Xaxis Mobile</v>
      </c>
      <c r="AH1802" s="20" t="s">
        <v>420</v>
      </c>
      <c r="AI1802" s="21">
        <f t="shared" si="379"/>
        <v>35.998947783769566</v>
      </c>
      <c r="AJ1802" s="21">
        <f t="shared" si="380"/>
        <v>547.4</v>
      </c>
      <c r="AK1802" s="22">
        <f t="shared" si="381"/>
        <v>15206</v>
      </c>
      <c r="AL1802" s="20" t="s">
        <v>810</v>
      </c>
      <c r="AM1802" s="21">
        <f>$AJ1802*VLOOKUP($AL1802,Sheet2!$C$1:$D$82,2,FALSE)</f>
        <v>331.58754999999996</v>
      </c>
    </row>
    <row r="1803" spans="1:39" x14ac:dyDescent="0.25">
      <c r="A1803" s="30">
        <v>42650</v>
      </c>
      <c r="B1803">
        <v>19804</v>
      </c>
      <c r="C1803">
        <v>0</v>
      </c>
      <c r="D1803">
        <v>1</v>
      </c>
      <c r="E1803" t="s">
        <v>47</v>
      </c>
      <c r="F1803">
        <v>0</v>
      </c>
      <c r="G1803" t="s">
        <v>22</v>
      </c>
      <c r="H1803" t="s">
        <v>23</v>
      </c>
      <c r="I1803">
        <v>77.5</v>
      </c>
      <c r="J1803">
        <v>0</v>
      </c>
      <c r="K1803">
        <v>223.2</v>
      </c>
      <c r="L1803">
        <v>2790</v>
      </c>
      <c r="M1803">
        <v>3013.2</v>
      </c>
      <c r="N1803" t="s">
        <v>36</v>
      </c>
      <c r="O1803" t="s">
        <v>161</v>
      </c>
      <c r="P1803" t="s">
        <v>32</v>
      </c>
      <c r="Q1803" t="s">
        <v>37</v>
      </c>
      <c r="R1803" s="30">
        <v>42370</v>
      </c>
      <c r="S1803" s="30">
        <v>42655</v>
      </c>
      <c r="T1803" t="s">
        <v>25</v>
      </c>
      <c r="U1803" t="s">
        <v>743</v>
      </c>
      <c r="V1803" t="s">
        <v>717</v>
      </c>
      <c r="W1803" t="s">
        <v>186</v>
      </c>
      <c r="X1803" s="16" t="str">
        <f t="shared" si="382"/>
        <v xml:space="preserve">MEC (Switzerland) - CHE - Audi - 2016_Range_Sport_2._Welle - </v>
      </c>
      <c r="Y1803" s="17" t="s">
        <v>410</v>
      </c>
      <c r="Z1803" s="16" t="str">
        <f t="shared" si="383"/>
        <v>Mediacom (Switzerland)</v>
      </c>
      <c r="AA1803" s="16" t="str">
        <f t="shared" si="384"/>
        <v>MEC (Switzerland) - CHE - Audi</v>
      </c>
      <c r="AB1803" s="16" t="str">
        <f t="shared" si="385"/>
        <v>Xaxis Mobile_XAXIS-XM-RICH-D</v>
      </c>
      <c r="AC1803" s="16" t="str">
        <f>VLOOKUP($U1803,Sheet3!$A$1:$D$500,3,FALSE)</f>
        <v>26.09.2016</v>
      </c>
      <c r="AD1803" s="16" t="str">
        <f>VLOOKUP($U1803,Sheet3!$A$1:$D$500,4,FALSE)</f>
        <v>23.10.2016</v>
      </c>
      <c r="AE1803" s="20" t="str">
        <f t="shared" si="386"/>
        <v>Xaxis Mobile_XAXIS-XM-RICH-D_September 2016</v>
      </c>
      <c r="AF1803" s="20" t="s">
        <v>416</v>
      </c>
      <c r="AG1803" s="20" t="str">
        <f t="shared" si="387"/>
        <v>Xaxis Mobile</v>
      </c>
      <c r="AH1803" s="20" t="s">
        <v>420</v>
      </c>
      <c r="AI1803" s="21">
        <f t="shared" si="379"/>
        <v>36</v>
      </c>
      <c r="AJ1803" s="21">
        <f t="shared" si="380"/>
        <v>2790</v>
      </c>
      <c r="AK1803" s="22">
        <f t="shared" si="381"/>
        <v>77500</v>
      </c>
      <c r="AL1803" s="20" t="s">
        <v>810</v>
      </c>
      <c r="AM1803" s="21">
        <f>$AJ1803*VLOOKUP($AL1803,Sheet2!$C$1:$D$82,2,FALSE)</f>
        <v>1690.0425</v>
      </c>
    </row>
    <row r="1804" spans="1:39" x14ac:dyDescent="0.25">
      <c r="A1804" s="30">
        <v>42650</v>
      </c>
      <c r="B1804">
        <v>19812</v>
      </c>
      <c r="C1804">
        <v>0</v>
      </c>
      <c r="D1804">
        <v>1</v>
      </c>
      <c r="E1804" t="s">
        <v>47</v>
      </c>
      <c r="F1804">
        <v>0</v>
      </c>
      <c r="G1804" t="s">
        <v>22</v>
      </c>
      <c r="H1804" t="s">
        <v>23</v>
      </c>
      <c r="I1804">
        <v>388.88900000000001</v>
      </c>
      <c r="J1804">
        <v>0</v>
      </c>
      <c r="K1804">
        <v>1120</v>
      </c>
      <c r="L1804">
        <v>14000</v>
      </c>
      <c r="M1804">
        <v>15120</v>
      </c>
      <c r="N1804" t="s">
        <v>29</v>
      </c>
      <c r="O1804" t="s">
        <v>161</v>
      </c>
      <c r="P1804" t="s">
        <v>32</v>
      </c>
      <c r="Q1804" t="s">
        <v>37</v>
      </c>
      <c r="R1804" s="30">
        <v>42370</v>
      </c>
      <c r="S1804" s="30">
        <v>42655</v>
      </c>
      <c r="T1804" t="s">
        <v>25</v>
      </c>
      <c r="U1804" t="s">
        <v>722</v>
      </c>
      <c r="V1804" t="s">
        <v>717</v>
      </c>
      <c r="W1804" t="s">
        <v>190</v>
      </c>
      <c r="X1804" s="16" t="str">
        <f t="shared" si="382"/>
        <v xml:space="preserve">Mediacom (Switzerland) - CHE - Credit Suisse - 2016_Viva_Students_2016 - </v>
      </c>
      <c r="Y1804" s="17" t="s">
        <v>410</v>
      </c>
      <c r="Z1804" s="16" t="str">
        <f t="shared" si="383"/>
        <v>Mediacom (Switzerland)</v>
      </c>
      <c r="AA1804" s="16" t="str">
        <f t="shared" si="384"/>
        <v>Mediacom (Switzerland) - CHE - Credit Suisse</v>
      </c>
      <c r="AB1804" s="16" t="str">
        <f t="shared" si="385"/>
        <v>Xaxis Mobile_XAXIS-XM-RICH-D</v>
      </c>
      <c r="AC1804" s="16" t="str">
        <f>VLOOKUP($U1804,Sheet3!$A$1:$D$500,3,FALSE)</f>
        <v>22.08.2016</v>
      </c>
      <c r="AD1804" s="16" t="str">
        <f>VLOOKUP($U1804,Sheet3!$A$1:$D$500,4,FALSE)</f>
        <v>18.09.2016</v>
      </c>
      <c r="AE1804" s="20" t="str">
        <f t="shared" si="386"/>
        <v>Xaxis Mobile_XAXIS-XM-RICH-D_September 2016</v>
      </c>
      <c r="AF1804" s="20" t="s">
        <v>416</v>
      </c>
      <c r="AG1804" s="20" t="str">
        <f t="shared" si="387"/>
        <v>Xaxis Mobile</v>
      </c>
      <c r="AH1804" s="20" t="s">
        <v>420</v>
      </c>
      <c r="AI1804" s="21">
        <f t="shared" si="379"/>
        <v>35.999989714288652</v>
      </c>
      <c r="AJ1804" s="21">
        <f t="shared" si="380"/>
        <v>14000</v>
      </c>
      <c r="AK1804" s="22">
        <f t="shared" si="381"/>
        <v>388889</v>
      </c>
      <c r="AL1804" s="20" t="s">
        <v>810</v>
      </c>
      <c r="AM1804" s="21">
        <f>$AJ1804*VLOOKUP($AL1804,Sheet2!$C$1:$D$82,2,FALSE)</f>
        <v>8480.5</v>
      </c>
    </row>
    <row r="1805" spans="1:39" x14ac:dyDescent="0.25">
      <c r="A1805" s="30">
        <v>42650</v>
      </c>
      <c r="B1805">
        <v>19798</v>
      </c>
      <c r="C1805">
        <v>0</v>
      </c>
      <c r="D1805">
        <v>7</v>
      </c>
      <c r="E1805" t="s">
        <v>49</v>
      </c>
      <c r="F1805">
        <v>0</v>
      </c>
      <c r="G1805" t="s">
        <v>22</v>
      </c>
      <c r="H1805" t="s">
        <v>23</v>
      </c>
      <c r="I1805">
        <v>3.13</v>
      </c>
      <c r="J1805">
        <v>0</v>
      </c>
      <c r="K1805">
        <v>9</v>
      </c>
      <c r="L1805">
        <v>112.7</v>
      </c>
      <c r="M1805">
        <v>121.7</v>
      </c>
      <c r="N1805" t="s">
        <v>78</v>
      </c>
      <c r="O1805" t="s">
        <v>161</v>
      </c>
      <c r="P1805" t="s">
        <v>32</v>
      </c>
      <c r="Q1805" t="s">
        <v>37</v>
      </c>
      <c r="R1805" s="30">
        <v>42370</v>
      </c>
      <c r="S1805" s="30">
        <v>42655</v>
      </c>
      <c r="T1805" t="s">
        <v>25</v>
      </c>
      <c r="U1805" t="s">
        <v>742</v>
      </c>
      <c r="V1805" t="s">
        <v>717</v>
      </c>
      <c r="W1805" t="s">
        <v>184</v>
      </c>
      <c r="X1805" s="16" t="str">
        <f t="shared" si="382"/>
        <v xml:space="preserve">MEC (Switzerland) - CHE - ALLIANZ - 2016_2016_Elvia_Display_Branding_OLV_Herbst - </v>
      </c>
      <c r="Y1805" s="17" t="s">
        <v>410</v>
      </c>
      <c r="Z1805" s="16" t="str">
        <f t="shared" si="383"/>
        <v>Mediacom (Switzerland)</v>
      </c>
      <c r="AA1805" s="16" t="str">
        <f t="shared" si="384"/>
        <v>MEC (Switzerland) - CHE - ALLIANZ</v>
      </c>
      <c r="AB1805" s="16" t="str">
        <f t="shared" si="385"/>
        <v>Xaxis Mobile_XAXIS-XM-RICH-F</v>
      </c>
      <c r="AC1805" s="16" t="str">
        <f>VLOOKUP($U1805,Sheet3!$A$1:$D$500,3,FALSE)</f>
        <v>19.09.2016</v>
      </c>
      <c r="AD1805" s="16" t="str">
        <f>VLOOKUP($U1805,Sheet3!$A$1:$D$500,4,FALSE)</f>
        <v>17.10.2016</v>
      </c>
      <c r="AE1805" s="20" t="str">
        <f t="shared" si="386"/>
        <v>Xaxis Mobile_XAXIS-XM-RICH-F_September 2016</v>
      </c>
      <c r="AF1805" s="20" t="s">
        <v>416</v>
      </c>
      <c r="AG1805" s="20" t="str">
        <f t="shared" si="387"/>
        <v>Xaxis Mobile</v>
      </c>
      <c r="AH1805" s="20" t="s">
        <v>420</v>
      </c>
      <c r="AI1805" s="21">
        <f t="shared" si="379"/>
        <v>36.006389776357828</v>
      </c>
      <c r="AJ1805" s="21">
        <f t="shared" si="380"/>
        <v>112.7</v>
      </c>
      <c r="AK1805" s="22">
        <f t="shared" si="381"/>
        <v>3130</v>
      </c>
      <c r="AL1805" s="20" t="s">
        <v>810</v>
      </c>
      <c r="AM1805" s="21">
        <f>$AJ1805*VLOOKUP($AL1805,Sheet2!$C$1:$D$82,2,FALSE)</f>
        <v>68.268025000000009</v>
      </c>
    </row>
    <row r="1806" spans="1:39" x14ac:dyDescent="0.25">
      <c r="A1806" s="30">
        <v>42650</v>
      </c>
      <c r="B1806">
        <v>19804</v>
      </c>
      <c r="C1806">
        <v>0</v>
      </c>
      <c r="D1806">
        <v>2</v>
      </c>
      <c r="E1806" t="s">
        <v>49</v>
      </c>
      <c r="F1806">
        <v>0</v>
      </c>
      <c r="G1806" t="s">
        <v>22</v>
      </c>
      <c r="H1806" t="s">
        <v>23</v>
      </c>
      <c r="I1806">
        <v>24.111000000000001</v>
      </c>
      <c r="J1806">
        <v>0</v>
      </c>
      <c r="K1806">
        <v>69.45</v>
      </c>
      <c r="L1806">
        <v>868</v>
      </c>
      <c r="M1806">
        <v>937.45</v>
      </c>
      <c r="N1806" t="s">
        <v>36</v>
      </c>
      <c r="O1806" t="s">
        <v>161</v>
      </c>
      <c r="P1806" t="s">
        <v>32</v>
      </c>
      <c r="Q1806" t="s">
        <v>37</v>
      </c>
      <c r="R1806" s="30">
        <v>42370</v>
      </c>
      <c r="S1806" s="30">
        <v>42655</v>
      </c>
      <c r="T1806" t="s">
        <v>25</v>
      </c>
      <c r="U1806" t="s">
        <v>743</v>
      </c>
      <c r="V1806" t="s">
        <v>717</v>
      </c>
      <c r="W1806" t="s">
        <v>186</v>
      </c>
      <c r="X1806" s="16" t="str">
        <f t="shared" si="382"/>
        <v xml:space="preserve">MEC (Switzerland) - CHE - Audi - 2016_Range_Sport_2._Welle - </v>
      </c>
      <c r="Y1806" s="17" t="s">
        <v>410</v>
      </c>
      <c r="Z1806" s="16" t="str">
        <f t="shared" si="383"/>
        <v>Mediacom (Switzerland)</v>
      </c>
      <c r="AA1806" s="16" t="str">
        <f t="shared" si="384"/>
        <v>MEC (Switzerland) - CHE - Audi</v>
      </c>
      <c r="AB1806" s="16" t="str">
        <f t="shared" si="385"/>
        <v>Xaxis Mobile_XAXIS-XM-RICH-F</v>
      </c>
      <c r="AC1806" s="16" t="str">
        <f>VLOOKUP($U1806,Sheet3!$A$1:$D$500,3,FALSE)</f>
        <v>26.09.2016</v>
      </c>
      <c r="AD1806" s="16" t="str">
        <f>VLOOKUP($U1806,Sheet3!$A$1:$D$500,4,FALSE)</f>
        <v>23.10.2016</v>
      </c>
      <c r="AE1806" s="20" t="str">
        <f t="shared" si="386"/>
        <v>Xaxis Mobile_XAXIS-XM-RICH-F_September 2016</v>
      </c>
      <c r="AF1806" s="20" t="s">
        <v>416</v>
      </c>
      <c r="AG1806" s="20" t="str">
        <f t="shared" si="387"/>
        <v>Xaxis Mobile</v>
      </c>
      <c r="AH1806" s="20" t="s">
        <v>420</v>
      </c>
      <c r="AI1806" s="21">
        <f t="shared" si="379"/>
        <v>36.000165899382026</v>
      </c>
      <c r="AJ1806" s="21">
        <f t="shared" si="380"/>
        <v>868</v>
      </c>
      <c r="AK1806" s="22">
        <f t="shared" si="381"/>
        <v>24111</v>
      </c>
      <c r="AL1806" s="20" t="s">
        <v>810</v>
      </c>
      <c r="AM1806" s="21">
        <f>$AJ1806*VLOOKUP($AL1806,Sheet2!$C$1:$D$82,2,FALSE)</f>
        <v>525.79100000000005</v>
      </c>
    </row>
    <row r="1807" spans="1:39" x14ac:dyDescent="0.25">
      <c r="A1807" s="30">
        <v>42650</v>
      </c>
      <c r="B1807">
        <v>19812</v>
      </c>
      <c r="C1807">
        <v>0</v>
      </c>
      <c r="D1807">
        <v>2</v>
      </c>
      <c r="E1807" t="s">
        <v>49</v>
      </c>
      <c r="F1807">
        <v>0</v>
      </c>
      <c r="G1807" t="s">
        <v>22</v>
      </c>
      <c r="H1807" t="s">
        <v>23</v>
      </c>
      <c r="I1807">
        <v>138.88900000000001</v>
      </c>
      <c r="J1807">
        <v>0</v>
      </c>
      <c r="K1807">
        <v>400</v>
      </c>
      <c r="L1807">
        <v>5000</v>
      </c>
      <c r="M1807">
        <v>5400</v>
      </c>
      <c r="N1807" t="s">
        <v>29</v>
      </c>
      <c r="O1807" t="s">
        <v>161</v>
      </c>
      <c r="P1807" t="s">
        <v>32</v>
      </c>
      <c r="Q1807" t="s">
        <v>37</v>
      </c>
      <c r="R1807" s="30">
        <v>42370</v>
      </c>
      <c r="S1807" s="30">
        <v>42655</v>
      </c>
      <c r="T1807" t="s">
        <v>25</v>
      </c>
      <c r="U1807" t="s">
        <v>722</v>
      </c>
      <c r="V1807" t="s">
        <v>717</v>
      </c>
      <c r="W1807" t="s">
        <v>190</v>
      </c>
      <c r="X1807" s="16" t="str">
        <f t="shared" si="382"/>
        <v xml:space="preserve">Mediacom (Switzerland) - CHE - Credit Suisse - 2016_Viva_Students_2016 - </v>
      </c>
      <c r="Y1807" s="17" t="s">
        <v>410</v>
      </c>
      <c r="Z1807" s="16" t="str">
        <f t="shared" si="383"/>
        <v>Mediacom (Switzerland)</v>
      </c>
      <c r="AA1807" s="16" t="str">
        <f t="shared" si="384"/>
        <v>Mediacom (Switzerland) - CHE - Credit Suisse</v>
      </c>
      <c r="AB1807" s="16" t="str">
        <f t="shared" si="385"/>
        <v>Xaxis Mobile_XAXIS-XM-RICH-F</v>
      </c>
      <c r="AC1807" s="16" t="str">
        <f>VLOOKUP($U1807,Sheet3!$A$1:$D$500,3,FALSE)</f>
        <v>22.08.2016</v>
      </c>
      <c r="AD1807" s="16" t="str">
        <f>VLOOKUP($U1807,Sheet3!$A$1:$D$500,4,FALSE)</f>
        <v>18.09.2016</v>
      </c>
      <c r="AE1807" s="20" t="str">
        <f t="shared" si="386"/>
        <v>Xaxis Mobile_XAXIS-XM-RICH-F_September 2016</v>
      </c>
      <c r="AF1807" s="20" t="s">
        <v>416</v>
      </c>
      <c r="AG1807" s="20" t="str">
        <f t="shared" si="387"/>
        <v>Xaxis Mobile</v>
      </c>
      <c r="AH1807" s="20" t="s">
        <v>420</v>
      </c>
      <c r="AI1807" s="21">
        <f t="shared" si="379"/>
        <v>35.99997120002304</v>
      </c>
      <c r="AJ1807" s="21">
        <f t="shared" si="380"/>
        <v>5000</v>
      </c>
      <c r="AK1807" s="22">
        <f t="shared" si="381"/>
        <v>138889</v>
      </c>
      <c r="AL1807" s="20" t="s">
        <v>810</v>
      </c>
      <c r="AM1807" s="21">
        <f>$AJ1807*VLOOKUP($AL1807,Sheet2!$C$1:$D$82,2,FALSE)</f>
        <v>3028.75</v>
      </c>
    </row>
    <row r="1808" spans="1:39" x14ac:dyDescent="0.25">
      <c r="A1808" s="30">
        <v>42650</v>
      </c>
      <c r="B1808">
        <v>19798</v>
      </c>
      <c r="C1808">
        <v>0</v>
      </c>
      <c r="D1808">
        <v>8</v>
      </c>
      <c r="E1808" t="s">
        <v>122</v>
      </c>
      <c r="F1808">
        <v>0</v>
      </c>
      <c r="G1808" t="s">
        <v>22</v>
      </c>
      <c r="H1808" t="s">
        <v>23</v>
      </c>
      <c r="I1808">
        <v>5.8150000000000004</v>
      </c>
      <c r="J1808">
        <v>0</v>
      </c>
      <c r="K1808">
        <v>16.75</v>
      </c>
      <c r="L1808">
        <v>209.35</v>
      </c>
      <c r="M1808">
        <v>226.1</v>
      </c>
      <c r="N1808" t="s">
        <v>78</v>
      </c>
      <c r="O1808" t="s">
        <v>161</v>
      </c>
      <c r="P1808" t="s">
        <v>32</v>
      </c>
      <c r="Q1808" t="s">
        <v>37</v>
      </c>
      <c r="R1808" s="30">
        <v>42370</v>
      </c>
      <c r="S1808" s="30">
        <v>42655</v>
      </c>
      <c r="T1808" t="s">
        <v>25</v>
      </c>
      <c r="U1808" t="s">
        <v>742</v>
      </c>
      <c r="V1808" t="s">
        <v>717</v>
      </c>
      <c r="W1808" t="s">
        <v>184</v>
      </c>
      <c r="X1808" s="16" t="str">
        <f t="shared" si="382"/>
        <v xml:space="preserve">MEC (Switzerland) - CHE - ALLIANZ - 2016_2016_Elvia_Display_Branding_OLV_Herbst - </v>
      </c>
      <c r="Y1808" s="17" t="s">
        <v>410</v>
      </c>
      <c r="Z1808" s="16" t="str">
        <f t="shared" si="383"/>
        <v>Mediacom (Switzerland)</v>
      </c>
      <c r="AA1808" s="16" t="str">
        <f t="shared" si="384"/>
        <v>MEC (Switzerland) - CHE - ALLIANZ</v>
      </c>
      <c r="AB1808" s="16" t="str">
        <f t="shared" si="385"/>
        <v>Xaxis Mobile_XAXIS-XM-RICH-I</v>
      </c>
      <c r="AC1808" s="16" t="str">
        <f>VLOOKUP($U1808,Sheet3!$A$1:$D$500,3,FALSE)</f>
        <v>19.09.2016</v>
      </c>
      <c r="AD1808" s="16" t="str">
        <f>VLOOKUP($U1808,Sheet3!$A$1:$D$500,4,FALSE)</f>
        <v>17.10.2016</v>
      </c>
      <c r="AE1808" s="20" t="str">
        <f t="shared" si="386"/>
        <v>Xaxis Mobile_XAXIS-XM-RICH-I_September 2016</v>
      </c>
      <c r="AF1808" s="20" t="s">
        <v>416</v>
      </c>
      <c r="AG1808" s="20" t="str">
        <f t="shared" si="387"/>
        <v>Xaxis Mobile</v>
      </c>
      <c r="AH1808" s="20" t="s">
        <v>420</v>
      </c>
      <c r="AI1808" s="21">
        <f t="shared" si="379"/>
        <v>36.001719690455715</v>
      </c>
      <c r="AJ1808" s="21">
        <f t="shared" si="380"/>
        <v>209.35</v>
      </c>
      <c r="AK1808" s="22">
        <f t="shared" si="381"/>
        <v>5815</v>
      </c>
      <c r="AL1808" s="20" t="s">
        <v>810</v>
      </c>
      <c r="AM1808" s="21">
        <f>$AJ1808*VLOOKUP($AL1808,Sheet2!$C$1:$D$82,2,FALSE)</f>
        <v>126.8137625</v>
      </c>
    </row>
    <row r="1809" spans="1:39" x14ac:dyDescent="0.25">
      <c r="A1809" s="30">
        <v>42650</v>
      </c>
      <c r="B1809">
        <v>19804</v>
      </c>
      <c r="C1809">
        <v>0</v>
      </c>
      <c r="D1809">
        <v>3</v>
      </c>
      <c r="E1809" t="s">
        <v>122</v>
      </c>
      <c r="F1809">
        <v>0</v>
      </c>
      <c r="G1809" t="s">
        <v>22</v>
      </c>
      <c r="H1809" t="s">
        <v>23</v>
      </c>
      <c r="I1809">
        <v>6.1280000000000001</v>
      </c>
      <c r="J1809">
        <v>0</v>
      </c>
      <c r="K1809">
        <v>17.649999999999999</v>
      </c>
      <c r="L1809">
        <v>220.6</v>
      </c>
      <c r="M1809">
        <v>238.25</v>
      </c>
      <c r="N1809" t="s">
        <v>36</v>
      </c>
      <c r="O1809" t="s">
        <v>161</v>
      </c>
      <c r="P1809" t="s">
        <v>32</v>
      </c>
      <c r="Q1809" t="s">
        <v>37</v>
      </c>
      <c r="R1809" s="30">
        <v>42370</v>
      </c>
      <c r="S1809" s="30">
        <v>42655</v>
      </c>
      <c r="T1809" t="s">
        <v>25</v>
      </c>
      <c r="U1809" t="s">
        <v>743</v>
      </c>
      <c r="V1809" t="s">
        <v>717</v>
      </c>
      <c r="W1809" t="s">
        <v>186</v>
      </c>
      <c r="X1809" s="16" t="str">
        <f t="shared" si="382"/>
        <v xml:space="preserve">MEC (Switzerland) - CHE - Audi - 2016_Range_Sport_2._Welle - </v>
      </c>
      <c r="Y1809" s="17" t="s">
        <v>410</v>
      </c>
      <c r="Z1809" s="16" t="str">
        <f t="shared" si="383"/>
        <v>Mediacom (Switzerland)</v>
      </c>
      <c r="AA1809" s="16" t="str">
        <f t="shared" si="384"/>
        <v>MEC (Switzerland) - CHE - Audi</v>
      </c>
      <c r="AB1809" s="16" t="str">
        <f t="shared" si="385"/>
        <v>Xaxis Mobile_XAXIS-XM-RICH-I</v>
      </c>
      <c r="AC1809" s="16" t="str">
        <f>VLOOKUP($U1809,Sheet3!$A$1:$D$500,3,FALSE)</f>
        <v>26.09.2016</v>
      </c>
      <c r="AD1809" s="16" t="str">
        <f>VLOOKUP($U1809,Sheet3!$A$1:$D$500,4,FALSE)</f>
        <v>23.10.2016</v>
      </c>
      <c r="AE1809" s="20" t="str">
        <f t="shared" si="386"/>
        <v>Xaxis Mobile_XAXIS-XM-RICH-I_September 2016</v>
      </c>
      <c r="AF1809" s="20" t="s">
        <v>416</v>
      </c>
      <c r="AG1809" s="20" t="str">
        <f t="shared" si="387"/>
        <v>Xaxis Mobile</v>
      </c>
      <c r="AH1809" s="20" t="s">
        <v>420</v>
      </c>
      <c r="AI1809" s="21">
        <f t="shared" si="379"/>
        <v>35.998694516971277</v>
      </c>
      <c r="AJ1809" s="21">
        <f t="shared" si="380"/>
        <v>220.6</v>
      </c>
      <c r="AK1809" s="22">
        <f t="shared" si="381"/>
        <v>6128</v>
      </c>
      <c r="AL1809" s="20" t="s">
        <v>810</v>
      </c>
      <c r="AM1809" s="21">
        <f>$AJ1809*VLOOKUP($AL1809,Sheet2!$C$1:$D$82,2,FALSE)</f>
        <v>133.62844999999999</v>
      </c>
    </row>
    <row r="1810" spans="1:39" x14ac:dyDescent="0.25">
      <c r="A1810" s="30">
        <v>42650</v>
      </c>
      <c r="B1810">
        <v>19812</v>
      </c>
      <c r="C1810">
        <v>0</v>
      </c>
      <c r="D1810">
        <v>3</v>
      </c>
      <c r="E1810" t="s">
        <v>122</v>
      </c>
      <c r="F1810">
        <v>0</v>
      </c>
      <c r="G1810" t="s">
        <v>22</v>
      </c>
      <c r="H1810" t="s">
        <v>23</v>
      </c>
      <c r="I1810">
        <v>27.777999999999999</v>
      </c>
      <c r="J1810">
        <v>0</v>
      </c>
      <c r="K1810">
        <v>80</v>
      </c>
      <c r="L1810">
        <v>1000</v>
      </c>
      <c r="M1810">
        <v>1080</v>
      </c>
      <c r="N1810" t="s">
        <v>29</v>
      </c>
      <c r="O1810" t="s">
        <v>161</v>
      </c>
      <c r="P1810" t="s">
        <v>32</v>
      </c>
      <c r="Q1810" t="s">
        <v>37</v>
      </c>
      <c r="R1810" s="30">
        <v>42370</v>
      </c>
      <c r="S1810" s="30">
        <v>42655</v>
      </c>
      <c r="T1810" t="s">
        <v>25</v>
      </c>
      <c r="U1810" t="s">
        <v>722</v>
      </c>
      <c r="V1810" t="s">
        <v>717</v>
      </c>
      <c r="W1810" t="s">
        <v>190</v>
      </c>
      <c r="X1810" s="16" t="str">
        <f t="shared" si="382"/>
        <v xml:space="preserve">Mediacom (Switzerland) - CHE - Credit Suisse - 2016_Viva_Students_2016 - </v>
      </c>
      <c r="Y1810" s="17" t="s">
        <v>410</v>
      </c>
      <c r="Z1810" s="16" t="str">
        <f t="shared" si="383"/>
        <v>Mediacom (Switzerland)</v>
      </c>
      <c r="AA1810" s="16" t="str">
        <f t="shared" si="384"/>
        <v>Mediacom (Switzerland) - CHE - Credit Suisse</v>
      </c>
      <c r="AB1810" s="16" t="str">
        <f t="shared" si="385"/>
        <v>Xaxis Mobile_XAXIS-XM-RICH-I</v>
      </c>
      <c r="AC1810" s="16" t="str">
        <f>VLOOKUP($U1810,Sheet3!$A$1:$D$500,3,FALSE)</f>
        <v>22.08.2016</v>
      </c>
      <c r="AD1810" s="16" t="str">
        <f>VLOOKUP($U1810,Sheet3!$A$1:$D$500,4,FALSE)</f>
        <v>18.09.2016</v>
      </c>
      <c r="AE1810" s="20" t="str">
        <f t="shared" si="386"/>
        <v>Xaxis Mobile_XAXIS-XM-RICH-I_September 2016</v>
      </c>
      <c r="AF1810" s="20" t="s">
        <v>416</v>
      </c>
      <c r="AG1810" s="20" t="str">
        <f t="shared" si="387"/>
        <v>Xaxis Mobile</v>
      </c>
      <c r="AH1810" s="20" t="s">
        <v>420</v>
      </c>
      <c r="AI1810" s="21">
        <f t="shared" si="379"/>
        <v>35.99971200230398</v>
      </c>
      <c r="AJ1810" s="21">
        <f t="shared" si="380"/>
        <v>1000</v>
      </c>
      <c r="AK1810" s="22">
        <f t="shared" si="381"/>
        <v>27778</v>
      </c>
      <c r="AL1810" s="20" t="s">
        <v>810</v>
      </c>
      <c r="AM1810" s="21">
        <f>$AJ1810*VLOOKUP($AL1810,Sheet2!$C$1:$D$82,2,FALSE)</f>
        <v>605.75</v>
      </c>
    </row>
    <row r="1811" spans="1:39" x14ac:dyDescent="0.25">
      <c r="A1811" s="30">
        <v>42650</v>
      </c>
      <c r="B1811">
        <v>19765</v>
      </c>
      <c r="C1811">
        <v>0</v>
      </c>
      <c r="D1811">
        <v>3</v>
      </c>
      <c r="E1811" t="s">
        <v>53</v>
      </c>
      <c r="F1811">
        <v>703.72</v>
      </c>
      <c r="G1811" t="s">
        <v>22</v>
      </c>
      <c r="H1811" t="s">
        <v>23</v>
      </c>
      <c r="I1811">
        <v>110.535</v>
      </c>
      <c r="J1811">
        <v>0</v>
      </c>
      <c r="K1811">
        <v>203.4</v>
      </c>
      <c r="L1811">
        <v>2542.3000000000002</v>
      </c>
      <c r="M1811">
        <v>2745.7</v>
      </c>
      <c r="N1811" t="s">
        <v>42</v>
      </c>
      <c r="O1811" t="s">
        <v>162</v>
      </c>
      <c r="P1811" t="s">
        <v>32</v>
      </c>
      <c r="Q1811" t="s">
        <v>52</v>
      </c>
      <c r="R1811" s="30">
        <v>42370</v>
      </c>
      <c r="S1811" s="30">
        <v>42655</v>
      </c>
      <c r="T1811" t="s">
        <v>25</v>
      </c>
      <c r="U1811" t="s">
        <v>246</v>
      </c>
      <c r="V1811" t="s">
        <v>717</v>
      </c>
      <c r="W1811" t="s">
        <v>178</v>
      </c>
      <c r="X1811" s="16" t="str">
        <f t="shared" si="382"/>
        <v xml:space="preserve">MEC (Switzerland) - CHE - Geberit - 2016_Aquaclean_2016 - </v>
      </c>
      <c r="Y1811" s="17" t="s">
        <v>410</v>
      </c>
      <c r="Z1811" s="16" t="str">
        <f t="shared" si="383"/>
        <v>MEC (Switzerland)</v>
      </c>
      <c r="AA1811" s="16" t="str">
        <f t="shared" si="384"/>
        <v>MEC (Switzerland) - CHE - Geberit</v>
      </c>
      <c r="AB1811" s="16" t="str">
        <f t="shared" si="385"/>
        <v>Xaxis Premium_XAXIS-XP-HP-D</v>
      </c>
      <c r="AC1811" s="16" t="str">
        <f>VLOOKUP($U1811,Sheet3!$A$1:$D$500,3,FALSE)</f>
        <v>04.01.2016</v>
      </c>
      <c r="AD1811" s="16" t="str">
        <f>VLOOKUP($U1811,Sheet3!$A$1:$D$500,4,FALSE)</f>
        <v>26.06.2016</v>
      </c>
      <c r="AE1811" s="20" t="str">
        <f t="shared" si="386"/>
        <v>Xaxis Premium_XAXIS-XP-HP-D_September 2016</v>
      </c>
      <c r="AF1811" s="20" t="s">
        <v>415</v>
      </c>
      <c r="AG1811" s="20" t="str">
        <f t="shared" si="387"/>
        <v>Xaxis Premium</v>
      </c>
      <c r="AH1811" s="20" t="s">
        <v>420</v>
      </c>
      <c r="AI1811" s="21">
        <f t="shared" si="379"/>
        <v>22.999954765458909</v>
      </c>
      <c r="AJ1811" s="21">
        <f t="shared" si="380"/>
        <v>2542.3000000000002</v>
      </c>
      <c r="AK1811" s="22">
        <f t="shared" si="381"/>
        <v>110535</v>
      </c>
      <c r="AL1811" s="20" t="s">
        <v>807</v>
      </c>
      <c r="AM1811" s="21">
        <f>$AJ1811*VLOOKUP($AL1811,Sheet2!$C$1:$D$82,2,FALSE)</f>
        <v>1144.3849070827289</v>
      </c>
    </row>
    <row r="1812" spans="1:39" x14ac:dyDescent="0.25">
      <c r="A1812" s="30">
        <v>42650</v>
      </c>
      <c r="B1812">
        <v>19766</v>
      </c>
      <c r="C1812">
        <v>0</v>
      </c>
      <c r="D1812">
        <v>1</v>
      </c>
      <c r="E1812" t="s">
        <v>53</v>
      </c>
      <c r="F1812">
        <v>347.31</v>
      </c>
      <c r="G1812" t="s">
        <v>22</v>
      </c>
      <c r="H1812" t="s">
        <v>23</v>
      </c>
      <c r="I1812">
        <v>54.552</v>
      </c>
      <c r="J1812">
        <v>0</v>
      </c>
      <c r="K1812">
        <v>100.4</v>
      </c>
      <c r="L1812">
        <v>1254.7</v>
      </c>
      <c r="M1812">
        <v>1355.1</v>
      </c>
      <c r="N1812" t="s">
        <v>42</v>
      </c>
      <c r="O1812" t="s">
        <v>162</v>
      </c>
      <c r="P1812" t="s">
        <v>32</v>
      </c>
      <c r="Q1812" t="s">
        <v>52</v>
      </c>
      <c r="R1812" s="30">
        <v>42370</v>
      </c>
      <c r="S1812" s="30">
        <v>42655</v>
      </c>
      <c r="T1812" t="s">
        <v>25</v>
      </c>
      <c r="U1812" t="s">
        <v>245</v>
      </c>
      <c r="V1812" t="s">
        <v>717</v>
      </c>
      <c r="W1812" t="s">
        <v>178</v>
      </c>
      <c r="X1812" s="16" t="str">
        <f t="shared" si="382"/>
        <v xml:space="preserve">MEC (Switzerland) - CHE - Geberit - 2016_SAS_2016 - </v>
      </c>
      <c r="Y1812" s="17" t="s">
        <v>410</v>
      </c>
      <c r="Z1812" s="16" t="str">
        <f t="shared" si="383"/>
        <v>MEC (Switzerland)</v>
      </c>
      <c r="AA1812" s="16" t="str">
        <f t="shared" si="384"/>
        <v>MEC (Switzerland) - CHE - Geberit</v>
      </c>
      <c r="AB1812" s="16" t="str">
        <f t="shared" si="385"/>
        <v>Xaxis Premium_XAXIS-XP-HP-D</v>
      </c>
      <c r="AC1812" s="16" t="str">
        <f>VLOOKUP($U1812,Sheet3!$A$1:$D$500,3,FALSE)</f>
        <v>11.01.2016</v>
      </c>
      <c r="AD1812" s="16" t="str">
        <f>VLOOKUP($U1812,Sheet3!$A$1:$D$500,4,FALSE)</f>
        <v>31.12.2016</v>
      </c>
      <c r="AE1812" s="20" t="str">
        <f t="shared" si="386"/>
        <v>Xaxis Premium_XAXIS-XP-HP-D_September 2016</v>
      </c>
      <c r="AF1812" s="20" t="s">
        <v>415</v>
      </c>
      <c r="AG1812" s="20" t="str">
        <f t="shared" si="387"/>
        <v>Xaxis Premium</v>
      </c>
      <c r="AH1812" s="20" t="s">
        <v>420</v>
      </c>
      <c r="AI1812" s="21">
        <f t="shared" si="379"/>
        <v>23.000073324534391</v>
      </c>
      <c r="AJ1812" s="21">
        <f t="shared" si="380"/>
        <v>1254.7</v>
      </c>
      <c r="AK1812" s="22">
        <f t="shared" si="381"/>
        <v>54552</v>
      </c>
      <c r="AL1812" s="20" t="s">
        <v>807</v>
      </c>
      <c r="AM1812" s="21">
        <f>$AJ1812*VLOOKUP($AL1812,Sheet2!$C$1:$D$82,2,FALSE)</f>
        <v>564.78768946099979</v>
      </c>
    </row>
    <row r="1813" spans="1:39" x14ac:dyDescent="0.25">
      <c r="A1813" s="30">
        <v>42650</v>
      </c>
      <c r="B1813">
        <v>19768</v>
      </c>
      <c r="C1813">
        <v>0</v>
      </c>
      <c r="D1813">
        <v>3</v>
      </c>
      <c r="E1813" t="s">
        <v>53</v>
      </c>
      <c r="F1813">
        <v>874.78</v>
      </c>
      <c r="G1813" t="s">
        <v>22</v>
      </c>
      <c r="H1813" t="s">
        <v>23</v>
      </c>
      <c r="I1813">
        <v>137.404</v>
      </c>
      <c r="J1813">
        <v>0</v>
      </c>
      <c r="K1813">
        <v>252.8</v>
      </c>
      <c r="L1813">
        <v>3160.3</v>
      </c>
      <c r="M1813">
        <v>3413.1</v>
      </c>
      <c r="N1813" t="s">
        <v>124</v>
      </c>
      <c r="O1813" t="s">
        <v>162</v>
      </c>
      <c r="P1813" t="s">
        <v>32</v>
      </c>
      <c r="Q1813" t="s">
        <v>52</v>
      </c>
      <c r="R1813" s="30">
        <v>42370</v>
      </c>
      <c r="S1813" s="30">
        <v>42655</v>
      </c>
      <c r="T1813" t="s">
        <v>25</v>
      </c>
      <c r="U1813" t="s">
        <v>736</v>
      </c>
      <c r="V1813" t="s">
        <v>717</v>
      </c>
      <c r="W1813" t="s">
        <v>180</v>
      </c>
      <c r="X1813" s="16" t="str">
        <f t="shared" si="382"/>
        <v xml:space="preserve">MEC (Switzerland) - CHE - Michelin - 2016_Value_for_me_2._Flight - </v>
      </c>
      <c r="Y1813" s="17" t="s">
        <v>410</v>
      </c>
      <c r="Z1813" s="16" t="str">
        <f t="shared" si="383"/>
        <v>MEC (Switzerland)</v>
      </c>
      <c r="AA1813" s="16" t="str">
        <f t="shared" si="384"/>
        <v>MEC (Switzerland) - CHE - Michelin</v>
      </c>
      <c r="AB1813" s="16" t="str">
        <f t="shared" si="385"/>
        <v>Xaxis Premium_XAXIS-XP-HP-D</v>
      </c>
      <c r="AC1813" s="16" t="str">
        <f>VLOOKUP($U1813,Sheet3!$A$1:$D$500,3,FALSE)</f>
        <v>15.09.2016</v>
      </c>
      <c r="AD1813" s="16" t="str">
        <f>VLOOKUP($U1813,Sheet3!$A$1:$D$500,4,FALSE)</f>
        <v>30.11.2016</v>
      </c>
      <c r="AE1813" s="20" t="str">
        <f t="shared" si="386"/>
        <v>Xaxis Premium_XAXIS-XP-HP-D_September 2016</v>
      </c>
      <c r="AF1813" s="20" t="s">
        <v>415</v>
      </c>
      <c r="AG1813" s="20" t="str">
        <f t="shared" si="387"/>
        <v>Xaxis Premium</v>
      </c>
      <c r="AH1813" s="20" t="s">
        <v>420</v>
      </c>
      <c r="AI1813" s="21">
        <f t="shared" si="379"/>
        <v>23.000058222468052</v>
      </c>
      <c r="AJ1813" s="21">
        <f t="shared" si="380"/>
        <v>3160.3</v>
      </c>
      <c r="AK1813" s="22">
        <f t="shared" si="381"/>
        <v>137404</v>
      </c>
      <c r="AL1813" s="20" t="s">
        <v>807</v>
      </c>
      <c r="AM1813" s="21">
        <f>$AJ1813*VLOOKUP($AL1813,Sheet2!$C$1:$D$82,2,FALSE)</f>
        <v>1422.5699649347237</v>
      </c>
    </row>
    <row r="1814" spans="1:39" x14ac:dyDescent="0.25">
      <c r="A1814" s="30">
        <v>42650</v>
      </c>
      <c r="B1814">
        <v>19772</v>
      </c>
      <c r="C1814">
        <v>0</v>
      </c>
      <c r="D1814">
        <v>3</v>
      </c>
      <c r="E1814" t="s">
        <v>53</v>
      </c>
      <c r="F1814">
        <v>2842.9</v>
      </c>
      <c r="G1814" t="s">
        <v>22</v>
      </c>
      <c r="H1814" t="s">
        <v>23</v>
      </c>
      <c r="I1814">
        <v>446.54</v>
      </c>
      <c r="J1814">
        <v>0</v>
      </c>
      <c r="K1814">
        <v>678.75</v>
      </c>
      <c r="L1814">
        <v>8484.25</v>
      </c>
      <c r="M1814">
        <v>9163</v>
      </c>
      <c r="N1814" t="s">
        <v>713</v>
      </c>
      <c r="O1814" t="s">
        <v>162</v>
      </c>
      <c r="P1814" t="s">
        <v>32</v>
      </c>
      <c r="Q1814" t="s">
        <v>52</v>
      </c>
      <c r="R1814" s="30">
        <v>42370</v>
      </c>
      <c r="S1814" s="30">
        <v>42655</v>
      </c>
      <c r="T1814" t="s">
        <v>25</v>
      </c>
      <c r="U1814" t="s">
        <v>724</v>
      </c>
      <c r="V1814" t="s">
        <v>717</v>
      </c>
      <c r="W1814" t="s">
        <v>812</v>
      </c>
      <c r="X1814" s="16" t="str">
        <f t="shared" si="382"/>
        <v xml:space="preserve">MEC (Switzerland) - CHE - Recticel Switzerland - 2016_Superba_2016 - </v>
      </c>
      <c r="Y1814" s="17" t="s">
        <v>410</v>
      </c>
      <c r="Z1814" s="16" t="str">
        <f t="shared" si="383"/>
        <v>MEC (Switzerland)</v>
      </c>
      <c r="AA1814" s="16" t="str">
        <f t="shared" si="384"/>
        <v>MEC (Switzerland) - CHE - Recticel Switzerland</v>
      </c>
      <c r="AB1814" s="16" t="str">
        <f t="shared" si="385"/>
        <v>Xaxis Premium_XAXIS-XP-HP-D</v>
      </c>
      <c r="AC1814" s="16" t="str">
        <f>VLOOKUP($U1814,Sheet3!$A$1:$D$500,3,FALSE)</f>
        <v>29.08.2016</v>
      </c>
      <c r="AD1814" s="16" t="str">
        <f>VLOOKUP($U1814,Sheet3!$A$1:$D$500,4,FALSE)</f>
        <v>23.10.2016</v>
      </c>
      <c r="AE1814" s="20" t="str">
        <f t="shared" si="386"/>
        <v>Xaxis Premium_XAXIS-XP-HP-D_September 2016</v>
      </c>
      <c r="AF1814" s="20" t="s">
        <v>415</v>
      </c>
      <c r="AG1814" s="20" t="str">
        <f t="shared" si="387"/>
        <v>Xaxis Premium</v>
      </c>
      <c r="AH1814" s="20" t="s">
        <v>420</v>
      </c>
      <c r="AI1814" s="21">
        <f t="shared" si="379"/>
        <v>18.999977605589645</v>
      </c>
      <c r="AJ1814" s="21">
        <f t="shared" si="380"/>
        <v>8484.25</v>
      </c>
      <c r="AK1814" s="22">
        <f t="shared" si="381"/>
        <v>446540</v>
      </c>
      <c r="AL1814" s="20" t="s">
        <v>807</v>
      </c>
      <c r="AM1814" s="21">
        <f>$AJ1814*VLOOKUP($AL1814,Sheet2!$C$1:$D$82,2,FALSE)</f>
        <v>3819.0802218135709</v>
      </c>
    </row>
    <row r="1815" spans="1:39" x14ac:dyDescent="0.25">
      <c r="A1815" s="30">
        <v>42650</v>
      </c>
      <c r="B1815">
        <v>19774</v>
      </c>
      <c r="C1815">
        <v>0</v>
      </c>
      <c r="D1815">
        <v>1</v>
      </c>
      <c r="E1815" t="s">
        <v>53</v>
      </c>
      <c r="F1815">
        <v>2319.83</v>
      </c>
      <c r="G1815" t="s">
        <v>22</v>
      </c>
      <c r="H1815" t="s">
        <v>23</v>
      </c>
      <c r="I1815">
        <v>364.38</v>
      </c>
      <c r="J1815">
        <v>0</v>
      </c>
      <c r="K1815">
        <v>437.25</v>
      </c>
      <c r="L1815">
        <v>5465.7</v>
      </c>
      <c r="M1815">
        <v>5902.95</v>
      </c>
      <c r="N1815" t="s">
        <v>55</v>
      </c>
      <c r="O1815" t="s">
        <v>163</v>
      </c>
      <c r="P1815" t="s">
        <v>32</v>
      </c>
      <c r="Q1815" t="s">
        <v>52</v>
      </c>
      <c r="R1815" s="30">
        <v>42370</v>
      </c>
      <c r="S1815" s="30">
        <v>42655</v>
      </c>
      <c r="T1815" t="s">
        <v>25</v>
      </c>
      <c r="U1815" t="s">
        <v>738</v>
      </c>
      <c r="V1815" t="s">
        <v>717</v>
      </c>
      <c r="W1815" t="s">
        <v>206</v>
      </c>
      <c r="X1815" s="16" t="str">
        <f t="shared" si="382"/>
        <v xml:space="preserve">Mindshare (Switzerland) - CHE - FORD MOTOR COMPANY - 2016_Edge_Launch - </v>
      </c>
      <c r="Y1815" s="17" t="s">
        <v>410</v>
      </c>
      <c r="Z1815" s="16" t="str">
        <f t="shared" si="383"/>
        <v>Mindshare (Switzerland)</v>
      </c>
      <c r="AA1815" s="16" t="str">
        <f t="shared" si="384"/>
        <v>Mindshare (Switzerland) - CHE - FORD MOTOR COMPANY</v>
      </c>
      <c r="AB1815" s="16" t="str">
        <f t="shared" si="385"/>
        <v>Xaxis Premium_XAXIS-XP-HP-D</v>
      </c>
      <c r="AC1815" s="16" t="str">
        <f>VLOOKUP($U1815,Sheet3!$A$1:$D$500,3,FALSE)</f>
        <v>05.09.2016</v>
      </c>
      <c r="AD1815" s="16" t="str">
        <f>VLOOKUP($U1815,Sheet3!$A$1:$D$500,4,FALSE)</f>
        <v>30.10.2016</v>
      </c>
      <c r="AE1815" s="20" t="str">
        <f t="shared" si="386"/>
        <v>Xaxis Premium_XAXIS-XP-HP-D_September 2016</v>
      </c>
      <c r="AF1815" s="20" t="s">
        <v>415</v>
      </c>
      <c r="AG1815" s="20" t="str">
        <f t="shared" si="387"/>
        <v>Xaxis Premium</v>
      </c>
      <c r="AH1815" s="20" t="s">
        <v>420</v>
      </c>
      <c r="AI1815" s="21">
        <f t="shared" si="379"/>
        <v>15</v>
      </c>
      <c r="AJ1815" s="21">
        <f t="shared" si="380"/>
        <v>5465.7</v>
      </c>
      <c r="AK1815" s="22">
        <f t="shared" si="381"/>
        <v>364380</v>
      </c>
      <c r="AL1815" s="20" t="s">
        <v>807</v>
      </c>
      <c r="AM1815" s="21">
        <f>$AJ1815*VLOOKUP($AL1815,Sheet2!$C$1:$D$82,2,FALSE)</f>
        <v>2460.3172665075208</v>
      </c>
    </row>
    <row r="1816" spans="1:39" x14ac:dyDescent="0.25">
      <c r="A1816" s="30">
        <v>42650</v>
      </c>
      <c r="B1816">
        <v>19800</v>
      </c>
      <c r="C1816">
        <v>0</v>
      </c>
      <c r="D1816">
        <v>1</v>
      </c>
      <c r="E1816" t="s">
        <v>53</v>
      </c>
      <c r="F1816">
        <v>601.07000000000005</v>
      </c>
      <c r="G1816" t="s">
        <v>22</v>
      </c>
      <c r="H1816" t="s">
        <v>23</v>
      </c>
      <c r="I1816">
        <v>94.411000000000001</v>
      </c>
      <c r="J1816">
        <v>0</v>
      </c>
      <c r="K1816">
        <v>173.7</v>
      </c>
      <c r="L1816">
        <v>2171.4499999999998</v>
      </c>
      <c r="M1816">
        <v>2345.15</v>
      </c>
      <c r="N1816" t="s">
        <v>62</v>
      </c>
      <c r="O1816" t="s">
        <v>161</v>
      </c>
      <c r="P1816" t="s">
        <v>32</v>
      </c>
      <c r="Q1816" t="s">
        <v>52</v>
      </c>
      <c r="R1816" s="30">
        <v>42370</v>
      </c>
      <c r="S1816" s="30">
        <v>42655</v>
      </c>
      <c r="T1816" t="s">
        <v>25</v>
      </c>
      <c r="U1816" t="s">
        <v>744</v>
      </c>
      <c r="V1816" t="s">
        <v>717</v>
      </c>
      <c r="W1816" t="s">
        <v>185</v>
      </c>
      <c r="X1816" s="16" t="str">
        <f t="shared" si="382"/>
        <v xml:space="preserve">Mediacom (Switzerland) - CHE - AMAG (Switzerland) - 2016_Q4_Lagerverkauf - </v>
      </c>
      <c r="Y1816" s="17" t="s">
        <v>410</v>
      </c>
      <c r="Z1816" s="16" t="str">
        <f t="shared" si="383"/>
        <v>Mediacom (Switzerland)</v>
      </c>
      <c r="AA1816" s="16" t="str">
        <f t="shared" si="384"/>
        <v>Mediacom (Switzerland) - CHE - AMAG (Switzerland)</v>
      </c>
      <c r="AB1816" s="16" t="str">
        <f t="shared" si="385"/>
        <v>Xaxis Premium_XAXIS-XP-HP-D</v>
      </c>
      <c r="AC1816" s="16" t="str">
        <f>VLOOKUP($U1816,Sheet3!$A$1:$D$500,3,FALSE)</f>
        <v>19.09.2016</v>
      </c>
      <c r="AD1816" s="16" t="str">
        <f>VLOOKUP($U1816,Sheet3!$A$1:$D$500,4,FALSE)</f>
        <v>18.12.2016</v>
      </c>
      <c r="AE1816" s="20" t="str">
        <f t="shared" si="386"/>
        <v>Xaxis Premium_XAXIS-XP-HP-D_September 2016</v>
      </c>
      <c r="AF1816" s="20" t="s">
        <v>415</v>
      </c>
      <c r="AG1816" s="20" t="str">
        <f t="shared" si="387"/>
        <v>Xaxis Premium</v>
      </c>
      <c r="AH1816" s="20" t="s">
        <v>420</v>
      </c>
      <c r="AI1816" s="21">
        <f t="shared" si="379"/>
        <v>22.999968224041687</v>
      </c>
      <c r="AJ1816" s="21">
        <f t="shared" si="380"/>
        <v>2171.4499999999998</v>
      </c>
      <c r="AK1816" s="22">
        <f t="shared" si="381"/>
        <v>94411</v>
      </c>
      <c r="AL1816" s="20" t="s">
        <v>807</v>
      </c>
      <c r="AM1816" s="21">
        <f>$AJ1816*VLOOKUP($AL1816,Sheet2!$C$1:$D$82,2,FALSE)</f>
        <v>977.45136548982862</v>
      </c>
    </row>
    <row r="1817" spans="1:39" x14ac:dyDescent="0.25">
      <c r="A1817" s="30">
        <v>42650</v>
      </c>
      <c r="B1817">
        <v>19801</v>
      </c>
      <c r="C1817">
        <v>0</v>
      </c>
      <c r="D1817">
        <v>3</v>
      </c>
      <c r="E1817" t="s">
        <v>53</v>
      </c>
      <c r="F1817">
        <v>323.86</v>
      </c>
      <c r="G1817" t="s">
        <v>22</v>
      </c>
      <c r="H1817" t="s">
        <v>23</v>
      </c>
      <c r="I1817">
        <v>50.87</v>
      </c>
      <c r="J1817">
        <v>0</v>
      </c>
      <c r="K1817">
        <v>85.45</v>
      </c>
      <c r="L1817">
        <v>1068.25</v>
      </c>
      <c r="M1817">
        <v>1153.7</v>
      </c>
      <c r="N1817" t="s">
        <v>36</v>
      </c>
      <c r="O1817" t="s">
        <v>161</v>
      </c>
      <c r="P1817" t="s">
        <v>32</v>
      </c>
      <c r="Q1817" t="s">
        <v>52</v>
      </c>
      <c r="R1817" s="30">
        <v>42370</v>
      </c>
      <c r="S1817" s="30">
        <v>42655</v>
      </c>
      <c r="T1817" t="s">
        <v>25</v>
      </c>
      <c r="U1817" t="s">
        <v>721</v>
      </c>
      <c r="V1817" t="s">
        <v>717</v>
      </c>
      <c r="W1817" t="s">
        <v>186</v>
      </c>
      <c r="X1817" s="16" t="str">
        <f t="shared" si="382"/>
        <v xml:space="preserve">MEC (Switzerland) - CHE - Audi - 2016_A3_Launch - </v>
      </c>
      <c r="Y1817" s="17" t="s">
        <v>410</v>
      </c>
      <c r="Z1817" s="16" t="str">
        <f t="shared" si="383"/>
        <v>Mediacom (Switzerland)</v>
      </c>
      <c r="AA1817" s="16" t="str">
        <f t="shared" si="384"/>
        <v>MEC (Switzerland) - CHE - Audi</v>
      </c>
      <c r="AB1817" s="16" t="str">
        <f t="shared" si="385"/>
        <v>Xaxis Premium_XAXIS-XP-HP-D</v>
      </c>
      <c r="AC1817" s="16" t="str">
        <f>VLOOKUP($U1817,Sheet3!$A$1:$D$500,3,FALSE)</f>
        <v>15.08.2016</v>
      </c>
      <c r="AD1817" s="16" t="str">
        <f>VLOOKUP($U1817,Sheet3!$A$1:$D$500,4,FALSE)</f>
        <v>19.09.2016</v>
      </c>
      <c r="AE1817" s="20" t="str">
        <f t="shared" si="386"/>
        <v>Xaxis Premium_XAXIS-XP-HP-D_September 2016</v>
      </c>
      <c r="AF1817" s="20" t="s">
        <v>415</v>
      </c>
      <c r="AG1817" s="20" t="str">
        <f t="shared" si="387"/>
        <v>Xaxis Premium</v>
      </c>
      <c r="AH1817" s="20" t="s">
        <v>420</v>
      </c>
      <c r="AI1817" s="21">
        <f t="shared" si="379"/>
        <v>20.999606840967171</v>
      </c>
      <c r="AJ1817" s="21">
        <f t="shared" si="380"/>
        <v>1068.25</v>
      </c>
      <c r="AK1817" s="22">
        <f t="shared" si="381"/>
        <v>50870</v>
      </c>
      <c r="AL1817" s="20" t="s">
        <v>807</v>
      </c>
      <c r="AM1817" s="21">
        <f>$AJ1817*VLOOKUP($AL1817,Sheet2!$C$1:$D$82,2,FALSE)</f>
        <v>480.85952758963344</v>
      </c>
    </row>
    <row r="1818" spans="1:39" x14ac:dyDescent="0.25">
      <c r="A1818" s="30">
        <v>42650</v>
      </c>
      <c r="B1818">
        <v>19801</v>
      </c>
      <c r="C1818">
        <v>0</v>
      </c>
      <c r="D1818">
        <v>9</v>
      </c>
      <c r="E1818" t="s">
        <v>53</v>
      </c>
      <c r="F1818">
        <v>1007.96</v>
      </c>
      <c r="G1818" t="s">
        <v>22</v>
      </c>
      <c r="H1818" t="s">
        <v>23</v>
      </c>
      <c r="I1818">
        <v>158.322</v>
      </c>
      <c r="J1818">
        <v>0</v>
      </c>
      <c r="K1818">
        <v>291.3</v>
      </c>
      <c r="L1818">
        <v>3641.4</v>
      </c>
      <c r="M1818">
        <v>3932.7</v>
      </c>
      <c r="N1818" t="s">
        <v>36</v>
      </c>
      <c r="O1818" t="s">
        <v>161</v>
      </c>
      <c r="P1818" t="s">
        <v>32</v>
      </c>
      <c r="Q1818" t="s">
        <v>52</v>
      </c>
      <c r="R1818" s="30">
        <v>42370</v>
      </c>
      <c r="S1818" s="30">
        <v>42655</v>
      </c>
      <c r="T1818" t="s">
        <v>25</v>
      </c>
      <c r="U1818" t="s">
        <v>721</v>
      </c>
      <c r="V1818" t="s">
        <v>717</v>
      </c>
      <c r="W1818" t="s">
        <v>186</v>
      </c>
      <c r="X1818" s="16" t="str">
        <f t="shared" si="382"/>
        <v xml:space="preserve">MEC (Switzerland) - CHE - Audi - 2016_A3_Launch - </v>
      </c>
      <c r="Y1818" s="17" t="s">
        <v>410</v>
      </c>
      <c r="Z1818" s="16" t="str">
        <f t="shared" si="383"/>
        <v>Mediacom (Switzerland)</v>
      </c>
      <c r="AA1818" s="16" t="str">
        <f t="shared" si="384"/>
        <v>MEC (Switzerland) - CHE - Audi</v>
      </c>
      <c r="AB1818" s="16" t="str">
        <f t="shared" si="385"/>
        <v>Xaxis Premium_XAXIS-XP-HP-D</v>
      </c>
      <c r="AC1818" s="16" t="str">
        <f>VLOOKUP($U1818,Sheet3!$A$1:$D$500,3,FALSE)</f>
        <v>15.08.2016</v>
      </c>
      <c r="AD1818" s="16" t="str">
        <f>VLOOKUP($U1818,Sheet3!$A$1:$D$500,4,FALSE)</f>
        <v>19.09.2016</v>
      </c>
      <c r="AE1818" s="20" t="str">
        <f t="shared" si="386"/>
        <v>Xaxis Premium_XAXIS-XP-HP-D_September 2016</v>
      </c>
      <c r="AF1818" s="20" t="s">
        <v>415</v>
      </c>
      <c r="AG1818" s="20" t="str">
        <f t="shared" si="387"/>
        <v>Xaxis Premium</v>
      </c>
      <c r="AH1818" s="20" t="s">
        <v>420</v>
      </c>
      <c r="AI1818" s="21">
        <f t="shared" si="379"/>
        <v>22.999962102550498</v>
      </c>
      <c r="AJ1818" s="21">
        <f t="shared" si="380"/>
        <v>3641.4</v>
      </c>
      <c r="AK1818" s="22">
        <f t="shared" si="381"/>
        <v>158322</v>
      </c>
      <c r="AL1818" s="20" t="s">
        <v>807</v>
      </c>
      <c r="AM1818" s="21">
        <f>$AJ1818*VLOOKUP($AL1818,Sheet2!$C$1:$D$82,2,FALSE)</f>
        <v>1639.1311806832587</v>
      </c>
    </row>
    <row r="1819" spans="1:39" x14ac:dyDescent="0.25">
      <c r="A1819" s="30">
        <v>42650</v>
      </c>
      <c r="B1819">
        <v>19805</v>
      </c>
      <c r="C1819">
        <v>0</v>
      </c>
      <c r="D1819">
        <v>1</v>
      </c>
      <c r="E1819" t="s">
        <v>53</v>
      </c>
      <c r="F1819">
        <v>437.44</v>
      </c>
      <c r="G1819" t="s">
        <v>22</v>
      </c>
      <c r="H1819" t="s">
        <v>23</v>
      </c>
      <c r="I1819">
        <v>68.709000000000003</v>
      </c>
      <c r="J1819">
        <v>0</v>
      </c>
      <c r="K1819">
        <v>126.4</v>
      </c>
      <c r="L1819">
        <v>1580.3</v>
      </c>
      <c r="M1819">
        <v>1706.7</v>
      </c>
      <c r="N1819" t="s">
        <v>58</v>
      </c>
      <c r="O1819" t="s">
        <v>161</v>
      </c>
      <c r="P1819" t="s">
        <v>32</v>
      </c>
      <c r="Q1819" t="s">
        <v>52</v>
      </c>
      <c r="R1819" s="30">
        <v>42370</v>
      </c>
      <c r="S1819" s="30">
        <v>42655</v>
      </c>
      <c r="T1819" t="s">
        <v>25</v>
      </c>
      <c r="U1819" t="s">
        <v>235</v>
      </c>
      <c r="V1819" t="s">
        <v>717</v>
      </c>
      <c r="W1819" t="s">
        <v>187</v>
      </c>
      <c r="X1819" s="16" t="str">
        <f t="shared" si="382"/>
        <v xml:space="preserve">Mediacom (Switzerland) - CHE - Bayer AG - 2016_Elevit_Look_alike_Audiences - </v>
      </c>
      <c r="Y1819" s="17" t="s">
        <v>410</v>
      </c>
      <c r="Z1819" s="16" t="str">
        <f t="shared" si="383"/>
        <v>Mediacom (Switzerland)</v>
      </c>
      <c r="AA1819" s="16" t="str">
        <f t="shared" si="384"/>
        <v>Mediacom (Switzerland) - CHE - Bayer AG</v>
      </c>
      <c r="AB1819" s="16" t="str">
        <f t="shared" si="385"/>
        <v>Xaxis Premium_XAXIS-XP-HP-D</v>
      </c>
      <c r="AC1819" s="16" t="str">
        <f>VLOOKUP($U1819,Sheet3!$A$1:$D$500,3,FALSE)</f>
        <v>25.04.2016</v>
      </c>
      <c r="AD1819" s="16" t="str">
        <f>VLOOKUP($U1819,Sheet3!$A$1:$D$500,4,FALSE)</f>
        <v>31.12.2016</v>
      </c>
      <c r="AE1819" s="20" t="str">
        <f t="shared" si="386"/>
        <v>Xaxis Premium_XAXIS-XP-HP-D_September 2016</v>
      </c>
      <c r="AF1819" s="20" t="s">
        <v>415</v>
      </c>
      <c r="AG1819" s="20" t="str">
        <f t="shared" si="387"/>
        <v>Xaxis Premium</v>
      </c>
      <c r="AH1819" s="20" t="s">
        <v>420</v>
      </c>
      <c r="AI1819" s="21">
        <f t="shared" si="379"/>
        <v>22.999898121061289</v>
      </c>
      <c r="AJ1819" s="21">
        <f t="shared" si="380"/>
        <v>1580.3</v>
      </c>
      <c r="AK1819" s="22">
        <f t="shared" si="381"/>
        <v>68709</v>
      </c>
      <c r="AL1819" s="20" t="s">
        <v>807</v>
      </c>
      <c r="AM1819" s="21">
        <f>$AJ1819*VLOOKUP($AL1819,Sheet2!$C$1:$D$82,2,FALSE)</f>
        <v>711.35250311247148</v>
      </c>
    </row>
    <row r="1820" spans="1:39" x14ac:dyDescent="0.25">
      <c r="A1820" s="30">
        <v>42650</v>
      </c>
      <c r="B1820">
        <v>19806</v>
      </c>
      <c r="C1820">
        <v>0</v>
      </c>
      <c r="D1820">
        <v>1</v>
      </c>
      <c r="E1820" t="s">
        <v>53</v>
      </c>
      <c r="F1820">
        <v>299.19</v>
      </c>
      <c r="G1820" t="s">
        <v>22</v>
      </c>
      <c r="H1820" t="s">
        <v>23</v>
      </c>
      <c r="I1820">
        <v>46.994</v>
      </c>
      <c r="J1820">
        <v>0</v>
      </c>
      <c r="K1820">
        <v>71.45</v>
      </c>
      <c r="L1820">
        <v>892.9</v>
      </c>
      <c r="M1820">
        <v>964.35</v>
      </c>
      <c r="N1820" t="s">
        <v>105</v>
      </c>
      <c r="O1820" t="s">
        <v>161</v>
      </c>
      <c r="P1820" t="s">
        <v>32</v>
      </c>
      <c r="Q1820" t="s">
        <v>52</v>
      </c>
      <c r="R1820" s="30">
        <v>42370</v>
      </c>
      <c r="S1820" s="30">
        <v>42655</v>
      </c>
      <c r="T1820" t="s">
        <v>25</v>
      </c>
      <c r="U1820" t="s">
        <v>241</v>
      </c>
      <c r="V1820" t="s">
        <v>717</v>
      </c>
      <c r="W1820" t="s">
        <v>189</v>
      </c>
      <c r="X1820" s="16" t="str">
        <f t="shared" si="382"/>
        <v xml:space="preserve">Mediacom (Switzerland) - CHE - BSH - 2016_Online_Kampagne_2016 - </v>
      </c>
      <c r="Y1820" s="17" t="s">
        <v>410</v>
      </c>
      <c r="Z1820" s="16" t="str">
        <f t="shared" si="383"/>
        <v>Mediacom (Switzerland)</v>
      </c>
      <c r="AA1820" s="16" t="str">
        <f t="shared" si="384"/>
        <v>Mediacom (Switzerland) - CHE - BSH</v>
      </c>
      <c r="AB1820" s="16" t="str">
        <f t="shared" si="385"/>
        <v>Xaxis Premium_XAXIS-XP-HP-D</v>
      </c>
      <c r="AC1820" s="16" t="str">
        <f>VLOOKUP($U1820,Sheet3!$A$1:$D$500,3,FALSE)</f>
        <v>08.02.2016</v>
      </c>
      <c r="AD1820" s="16" t="str">
        <f>VLOOKUP($U1820,Sheet3!$A$1:$D$500,4,FALSE)</f>
        <v>16.10.2016</v>
      </c>
      <c r="AE1820" s="20" t="str">
        <f t="shared" si="386"/>
        <v>Xaxis Premium_XAXIS-XP-HP-D_September 2016</v>
      </c>
      <c r="AF1820" s="20" t="s">
        <v>415</v>
      </c>
      <c r="AG1820" s="20" t="str">
        <f t="shared" si="387"/>
        <v>Xaxis Premium</v>
      </c>
      <c r="AH1820" s="20" t="s">
        <v>420</v>
      </c>
      <c r="AI1820" s="21">
        <f t="shared" si="379"/>
        <v>19.000297910371536</v>
      </c>
      <c r="AJ1820" s="21">
        <f t="shared" si="380"/>
        <v>892.9</v>
      </c>
      <c r="AK1820" s="22">
        <f t="shared" si="381"/>
        <v>46994</v>
      </c>
      <c r="AL1820" s="20" t="s">
        <v>807</v>
      </c>
      <c r="AM1820" s="21">
        <f>$AJ1820*VLOOKUP($AL1820,Sheet2!$C$1:$D$82,2,FALSE)</f>
        <v>401.92789345638539</v>
      </c>
    </row>
    <row r="1821" spans="1:39" x14ac:dyDescent="0.25">
      <c r="A1821" s="30">
        <v>42650</v>
      </c>
      <c r="B1821">
        <v>19812</v>
      </c>
      <c r="C1821">
        <v>0</v>
      </c>
      <c r="D1821">
        <v>7</v>
      </c>
      <c r="E1821" t="s">
        <v>53</v>
      </c>
      <c r="F1821">
        <v>1456.53</v>
      </c>
      <c r="G1821" t="s">
        <v>22</v>
      </c>
      <c r="H1821" t="s">
        <v>23</v>
      </c>
      <c r="I1821">
        <v>228.78</v>
      </c>
      <c r="J1821">
        <v>0</v>
      </c>
      <c r="K1821">
        <v>420.95</v>
      </c>
      <c r="L1821">
        <v>5261.95</v>
      </c>
      <c r="M1821">
        <v>5682.9</v>
      </c>
      <c r="N1821" t="s">
        <v>29</v>
      </c>
      <c r="O1821" t="s">
        <v>161</v>
      </c>
      <c r="P1821" t="s">
        <v>32</v>
      </c>
      <c r="Q1821" t="s">
        <v>52</v>
      </c>
      <c r="R1821" s="30">
        <v>42370</v>
      </c>
      <c r="S1821" s="30">
        <v>42655</v>
      </c>
      <c r="T1821" t="s">
        <v>25</v>
      </c>
      <c r="U1821" t="s">
        <v>722</v>
      </c>
      <c r="V1821" t="s">
        <v>717</v>
      </c>
      <c r="W1821" t="s">
        <v>190</v>
      </c>
      <c r="X1821" s="16" t="str">
        <f t="shared" si="382"/>
        <v xml:space="preserve">Mediacom (Switzerland) - CHE - Credit Suisse - 2016_Viva_Students_2016 - </v>
      </c>
      <c r="Y1821" s="17" t="s">
        <v>410</v>
      </c>
      <c r="Z1821" s="16" t="str">
        <f t="shared" si="383"/>
        <v>Mediacom (Switzerland)</v>
      </c>
      <c r="AA1821" s="16" t="str">
        <f t="shared" si="384"/>
        <v>Mediacom (Switzerland) - CHE - Credit Suisse</v>
      </c>
      <c r="AB1821" s="16" t="str">
        <f t="shared" si="385"/>
        <v>Xaxis Premium_XAXIS-XP-HP-D</v>
      </c>
      <c r="AC1821" s="16" t="str">
        <f>VLOOKUP($U1821,Sheet3!$A$1:$D$500,3,FALSE)</f>
        <v>22.08.2016</v>
      </c>
      <c r="AD1821" s="16" t="str">
        <f>VLOOKUP($U1821,Sheet3!$A$1:$D$500,4,FALSE)</f>
        <v>18.09.2016</v>
      </c>
      <c r="AE1821" s="20" t="str">
        <f t="shared" si="386"/>
        <v>Xaxis Premium_XAXIS-XP-HP-D_September 2016</v>
      </c>
      <c r="AF1821" s="20" t="s">
        <v>415</v>
      </c>
      <c r="AG1821" s="20" t="str">
        <f t="shared" si="387"/>
        <v>Xaxis Premium</v>
      </c>
      <c r="AH1821" s="20" t="s">
        <v>420</v>
      </c>
      <c r="AI1821" s="21">
        <f t="shared" si="379"/>
        <v>23.000043710114522</v>
      </c>
      <c r="AJ1821" s="21">
        <f t="shared" si="380"/>
        <v>5261.95</v>
      </c>
      <c r="AK1821" s="22">
        <f t="shared" si="381"/>
        <v>228780</v>
      </c>
      <c r="AL1821" s="20" t="s">
        <v>807</v>
      </c>
      <c r="AM1821" s="21">
        <f>$AJ1821*VLOOKUP($AL1821,Sheet2!$C$1:$D$82,2,FALSE)</f>
        <v>2368.6017235668351</v>
      </c>
    </row>
    <row r="1822" spans="1:39" x14ac:dyDescent="0.25">
      <c r="A1822" s="30">
        <v>42650</v>
      </c>
      <c r="B1822">
        <v>19813</v>
      </c>
      <c r="C1822">
        <v>0</v>
      </c>
      <c r="D1822">
        <v>3</v>
      </c>
      <c r="E1822" t="s">
        <v>53</v>
      </c>
      <c r="F1822">
        <v>754.26</v>
      </c>
      <c r="G1822" t="s">
        <v>22</v>
      </c>
      <c r="H1822" t="s">
        <v>23</v>
      </c>
      <c r="I1822">
        <v>118.473</v>
      </c>
      <c r="J1822">
        <v>0</v>
      </c>
      <c r="K1822">
        <v>180.1</v>
      </c>
      <c r="L1822">
        <v>2251</v>
      </c>
      <c r="M1822">
        <v>2431.1</v>
      </c>
      <c r="N1822" t="s">
        <v>150</v>
      </c>
      <c r="O1822" t="s">
        <v>161</v>
      </c>
      <c r="P1822" t="s">
        <v>32</v>
      </c>
      <c r="Q1822" t="s">
        <v>52</v>
      </c>
      <c r="R1822" s="30">
        <v>42370</v>
      </c>
      <c r="S1822" s="30">
        <v>42655</v>
      </c>
      <c r="T1822" t="s">
        <v>25</v>
      </c>
      <c r="U1822" t="s">
        <v>256</v>
      </c>
      <c r="V1822" t="s">
        <v>717</v>
      </c>
      <c r="W1822" t="s">
        <v>192</v>
      </c>
      <c r="X1822" s="16" t="str">
        <f t="shared" si="382"/>
        <v xml:space="preserve">Mediacom (Switzerland) - CHE - DORMA + KABA INT - 2016_Digital_Merger_16 - </v>
      </c>
      <c r="Y1822" s="17" t="s">
        <v>410</v>
      </c>
      <c r="Z1822" s="16" t="str">
        <f t="shared" si="383"/>
        <v>Mediacom (Switzerland)</v>
      </c>
      <c r="AA1822" s="16" t="str">
        <f t="shared" si="384"/>
        <v>Mediacom (Switzerland) - CHE - DORMA + KABA INT</v>
      </c>
      <c r="AB1822" s="16" t="str">
        <f t="shared" si="385"/>
        <v>Xaxis Premium_XAXIS-XP-HP-D</v>
      </c>
      <c r="AC1822" s="16" t="str">
        <f>VLOOKUP($U1822,Sheet3!$A$1:$D$500,3,FALSE)</f>
        <v>01.07.2016</v>
      </c>
      <c r="AD1822" s="16" t="str">
        <f>VLOOKUP($U1822,Sheet3!$A$1:$D$500,4,FALSE)</f>
        <v>30.09.2016</v>
      </c>
      <c r="AE1822" s="20" t="str">
        <f t="shared" si="386"/>
        <v>Xaxis Premium_XAXIS-XP-HP-D_September 2016</v>
      </c>
      <c r="AF1822" s="20" t="s">
        <v>415</v>
      </c>
      <c r="AG1822" s="20" t="str">
        <f t="shared" si="387"/>
        <v>Xaxis Premium</v>
      </c>
      <c r="AH1822" s="20" t="s">
        <v>420</v>
      </c>
      <c r="AI1822" s="21">
        <f t="shared" si="379"/>
        <v>19.000109729643043</v>
      </c>
      <c r="AJ1822" s="21">
        <f t="shared" si="380"/>
        <v>2251</v>
      </c>
      <c r="AK1822" s="22">
        <f t="shared" si="381"/>
        <v>118473</v>
      </c>
      <c r="AL1822" s="20" t="s">
        <v>807</v>
      </c>
      <c r="AM1822" s="21">
        <f>$AJ1822*VLOOKUP($AL1822,Sheet2!$C$1:$D$82,2,FALSE)</f>
        <v>1013.2598142796769</v>
      </c>
    </row>
    <row r="1823" spans="1:39" x14ac:dyDescent="0.25">
      <c r="A1823" s="30">
        <v>42650</v>
      </c>
      <c r="B1823">
        <v>19824</v>
      </c>
      <c r="C1823">
        <v>0</v>
      </c>
      <c r="D1823">
        <v>10</v>
      </c>
      <c r="E1823" t="s">
        <v>53</v>
      </c>
      <c r="F1823">
        <v>655.20000000000005</v>
      </c>
      <c r="G1823" t="s">
        <v>22</v>
      </c>
      <c r="H1823" t="s">
        <v>23</v>
      </c>
      <c r="I1823">
        <v>102.914</v>
      </c>
      <c r="J1823">
        <v>0</v>
      </c>
      <c r="K1823">
        <v>172.9</v>
      </c>
      <c r="L1823">
        <v>2161.1999999999998</v>
      </c>
      <c r="M1823">
        <v>2334.1</v>
      </c>
      <c r="N1823" t="s">
        <v>95</v>
      </c>
      <c r="O1823" t="s">
        <v>161</v>
      </c>
      <c r="P1823" t="s">
        <v>32</v>
      </c>
      <c r="Q1823" t="s">
        <v>52</v>
      </c>
      <c r="R1823" s="30">
        <v>42370</v>
      </c>
      <c r="S1823" s="30">
        <v>42655</v>
      </c>
      <c r="T1823" t="s">
        <v>25</v>
      </c>
      <c r="U1823" t="s">
        <v>723</v>
      </c>
      <c r="V1823" t="s">
        <v>717</v>
      </c>
      <c r="W1823" t="s">
        <v>195</v>
      </c>
      <c r="X1823" s="16" t="str">
        <f t="shared" si="382"/>
        <v xml:space="preserve">Mediacom (Switzerland) - CHE - Ikea - 2016_Catalogue_&amp;_Food_(Awareness_&amp;_Trigger) - </v>
      </c>
      <c r="Y1823" s="17" t="s">
        <v>410</v>
      </c>
      <c r="Z1823" s="16" t="str">
        <f t="shared" si="383"/>
        <v>Mediacom (Switzerland)</v>
      </c>
      <c r="AA1823" s="16" t="str">
        <f t="shared" si="384"/>
        <v>Mediacom (Switzerland) - CHE - Ikea</v>
      </c>
      <c r="AB1823" s="16" t="str">
        <f t="shared" si="385"/>
        <v>Xaxis Premium_XAXIS-XP-HP-D</v>
      </c>
      <c r="AC1823" s="16" t="str">
        <f>VLOOKUP($U1823,Sheet3!$A$1:$D$500,3,FALSE)</f>
        <v>29.08.2016</v>
      </c>
      <c r="AD1823" s="16" t="str">
        <f>VLOOKUP($U1823,Sheet3!$A$1:$D$500,4,FALSE)</f>
        <v>18.09.2016</v>
      </c>
      <c r="AE1823" s="20" t="str">
        <f t="shared" si="386"/>
        <v>Xaxis Premium_XAXIS-XP-HP-D_September 2016</v>
      </c>
      <c r="AF1823" s="20" t="s">
        <v>415</v>
      </c>
      <c r="AG1823" s="20" t="str">
        <f t="shared" si="387"/>
        <v>Xaxis Premium</v>
      </c>
      <c r="AH1823" s="20" t="s">
        <v>420</v>
      </c>
      <c r="AI1823" s="21">
        <f t="shared" si="379"/>
        <v>21.000058301105774</v>
      </c>
      <c r="AJ1823" s="21">
        <f t="shared" si="380"/>
        <v>2161.1999999999998</v>
      </c>
      <c r="AK1823" s="22">
        <f t="shared" si="381"/>
        <v>102914</v>
      </c>
      <c r="AL1823" s="20" t="s">
        <v>807</v>
      </c>
      <c r="AM1823" s="21">
        <f>$AJ1823*VLOOKUP($AL1823,Sheet2!$C$1:$D$82,2,FALSE)</f>
        <v>972.83745474066529</v>
      </c>
    </row>
    <row r="1824" spans="1:39" x14ac:dyDescent="0.25">
      <c r="A1824" s="30">
        <v>42650</v>
      </c>
      <c r="B1824">
        <v>19827</v>
      </c>
      <c r="C1824">
        <v>0</v>
      </c>
      <c r="D1824">
        <v>7</v>
      </c>
      <c r="E1824" t="s">
        <v>53</v>
      </c>
      <c r="F1824">
        <v>1412.68</v>
      </c>
      <c r="G1824" t="s">
        <v>22</v>
      </c>
      <c r="H1824" t="s">
        <v>23</v>
      </c>
      <c r="I1824">
        <v>221.892</v>
      </c>
      <c r="J1824">
        <v>0</v>
      </c>
      <c r="K1824">
        <v>337.3</v>
      </c>
      <c r="L1824">
        <v>4215.95</v>
      </c>
      <c r="M1824">
        <v>4553.25</v>
      </c>
      <c r="N1824" t="s">
        <v>95</v>
      </c>
      <c r="O1824" t="s">
        <v>161</v>
      </c>
      <c r="P1824" t="s">
        <v>32</v>
      </c>
      <c r="Q1824" t="s">
        <v>52</v>
      </c>
      <c r="R1824" s="30">
        <v>42370</v>
      </c>
      <c r="S1824" s="30">
        <v>42655</v>
      </c>
      <c r="T1824" t="s">
        <v>25</v>
      </c>
      <c r="U1824" t="s">
        <v>725</v>
      </c>
      <c r="V1824" t="s">
        <v>717</v>
      </c>
      <c r="W1824" t="s">
        <v>195</v>
      </c>
      <c r="X1824" s="16" t="str">
        <f t="shared" si="382"/>
        <v xml:space="preserve">Mediacom (Switzerland) - CHE - Ikea - 2016_Catalogue_&amp;_Food_(Inspiration_/_Activation) - </v>
      </c>
      <c r="Y1824" s="17" t="s">
        <v>410</v>
      </c>
      <c r="Z1824" s="16" t="str">
        <f t="shared" si="383"/>
        <v>Mediacom (Switzerland)</v>
      </c>
      <c r="AA1824" s="16" t="str">
        <f t="shared" si="384"/>
        <v>Mediacom (Switzerland) - CHE - Ikea</v>
      </c>
      <c r="AB1824" s="16" t="str">
        <f t="shared" si="385"/>
        <v>Xaxis Premium_XAXIS-XP-HP-D</v>
      </c>
      <c r="AC1824" s="16" t="str">
        <f>VLOOKUP($U1824,Sheet3!$A$1:$D$500,3,FALSE)</f>
        <v>29.08.2016</v>
      </c>
      <c r="AD1824" s="16" t="str">
        <f>VLOOKUP($U1824,Sheet3!$A$1:$D$500,4,FALSE)</f>
        <v>02.10.2016</v>
      </c>
      <c r="AE1824" s="20" t="str">
        <f t="shared" si="386"/>
        <v>Xaxis Premium_XAXIS-XP-HP-D_September 2016</v>
      </c>
      <c r="AF1824" s="20" t="s">
        <v>415</v>
      </c>
      <c r="AG1824" s="20" t="str">
        <f t="shared" si="387"/>
        <v>Xaxis Premium</v>
      </c>
      <c r="AH1824" s="20" t="s">
        <v>420</v>
      </c>
      <c r="AI1824" s="21">
        <f t="shared" si="379"/>
        <v>19.000009013393903</v>
      </c>
      <c r="AJ1824" s="21">
        <f t="shared" si="380"/>
        <v>4215.95</v>
      </c>
      <c r="AK1824" s="22">
        <f t="shared" si="381"/>
        <v>221892</v>
      </c>
      <c r="AL1824" s="20" t="s">
        <v>807</v>
      </c>
      <c r="AM1824" s="21">
        <f>$AJ1824*VLOOKUP($AL1824,Sheet2!$C$1:$D$82,2,FALSE)</f>
        <v>1897.7577583351415</v>
      </c>
    </row>
    <row r="1825" spans="1:39" x14ac:dyDescent="0.25">
      <c r="A1825" s="30">
        <v>42650</v>
      </c>
      <c r="B1825">
        <v>19827</v>
      </c>
      <c r="C1825">
        <v>0</v>
      </c>
      <c r="D1825">
        <v>10</v>
      </c>
      <c r="E1825" t="s">
        <v>53</v>
      </c>
      <c r="F1825">
        <v>1226.43</v>
      </c>
      <c r="G1825" t="s">
        <v>22</v>
      </c>
      <c r="H1825" t="s">
        <v>23</v>
      </c>
      <c r="I1825">
        <v>192.63800000000001</v>
      </c>
      <c r="J1825">
        <v>0</v>
      </c>
      <c r="K1825">
        <v>354.45</v>
      </c>
      <c r="L1825">
        <v>4430.6499999999996</v>
      </c>
      <c r="M1825">
        <v>4785.1000000000004</v>
      </c>
      <c r="N1825" t="s">
        <v>95</v>
      </c>
      <c r="O1825" t="s">
        <v>161</v>
      </c>
      <c r="P1825" t="s">
        <v>32</v>
      </c>
      <c r="Q1825" t="s">
        <v>52</v>
      </c>
      <c r="R1825" s="30">
        <v>42370</v>
      </c>
      <c r="S1825" s="30">
        <v>42655</v>
      </c>
      <c r="T1825" t="s">
        <v>25</v>
      </c>
      <c r="U1825" t="s">
        <v>725</v>
      </c>
      <c r="V1825" t="s">
        <v>717</v>
      </c>
      <c r="W1825" t="s">
        <v>195</v>
      </c>
      <c r="X1825" s="16" t="str">
        <f t="shared" si="382"/>
        <v xml:space="preserve">Mediacom (Switzerland) - CHE - Ikea - 2016_Catalogue_&amp;_Food_(Inspiration_/_Activation) - </v>
      </c>
      <c r="Y1825" s="17" t="s">
        <v>410</v>
      </c>
      <c r="Z1825" s="16" t="str">
        <f t="shared" si="383"/>
        <v>Mediacom (Switzerland)</v>
      </c>
      <c r="AA1825" s="16" t="str">
        <f t="shared" si="384"/>
        <v>Mediacom (Switzerland) - CHE - Ikea</v>
      </c>
      <c r="AB1825" s="16" t="str">
        <f t="shared" si="385"/>
        <v>Xaxis Premium_XAXIS-XP-HP-D</v>
      </c>
      <c r="AC1825" s="16" t="str">
        <f>VLOOKUP($U1825,Sheet3!$A$1:$D$500,3,FALSE)</f>
        <v>29.08.2016</v>
      </c>
      <c r="AD1825" s="16" t="str">
        <f>VLOOKUP($U1825,Sheet3!$A$1:$D$500,4,FALSE)</f>
        <v>02.10.2016</v>
      </c>
      <c r="AE1825" s="20" t="str">
        <f t="shared" si="386"/>
        <v>Xaxis Premium_XAXIS-XP-HP-D_September 2016</v>
      </c>
      <c r="AF1825" s="20" t="s">
        <v>415</v>
      </c>
      <c r="AG1825" s="20" t="str">
        <f t="shared" si="387"/>
        <v>Xaxis Premium</v>
      </c>
      <c r="AH1825" s="20" t="s">
        <v>420</v>
      </c>
      <c r="AI1825" s="21">
        <f t="shared" si="379"/>
        <v>22.999875413988928</v>
      </c>
      <c r="AJ1825" s="21">
        <f t="shared" si="380"/>
        <v>4430.6499999999996</v>
      </c>
      <c r="AK1825" s="22">
        <f t="shared" si="381"/>
        <v>192638</v>
      </c>
      <c r="AL1825" s="20" t="s">
        <v>807</v>
      </c>
      <c r="AM1825" s="21">
        <f>$AJ1825*VLOOKUP($AL1825,Sheet2!$C$1:$D$82,2,FALSE)</f>
        <v>1994.402308368836</v>
      </c>
    </row>
    <row r="1826" spans="1:39" x14ac:dyDescent="0.25">
      <c r="A1826" s="30">
        <v>42650</v>
      </c>
      <c r="B1826">
        <v>19828</v>
      </c>
      <c r="C1826">
        <v>0</v>
      </c>
      <c r="D1826">
        <v>1</v>
      </c>
      <c r="E1826" t="s">
        <v>53</v>
      </c>
      <c r="F1826">
        <v>1551.33</v>
      </c>
      <c r="G1826" t="s">
        <v>22</v>
      </c>
      <c r="H1826" t="s">
        <v>23</v>
      </c>
      <c r="I1826">
        <v>243.67099999999999</v>
      </c>
      <c r="J1826">
        <v>0</v>
      </c>
      <c r="K1826">
        <v>370.4</v>
      </c>
      <c r="L1826">
        <v>4629.75</v>
      </c>
      <c r="M1826">
        <v>5000.1499999999996</v>
      </c>
      <c r="N1826" t="s">
        <v>68</v>
      </c>
      <c r="O1826" t="s">
        <v>161</v>
      </c>
      <c r="P1826" t="s">
        <v>32</v>
      </c>
      <c r="Q1826" t="s">
        <v>52</v>
      </c>
      <c r="R1826" s="30">
        <v>42370</v>
      </c>
      <c r="S1826" s="30">
        <v>42655</v>
      </c>
      <c r="T1826" t="s">
        <v>25</v>
      </c>
      <c r="U1826" t="s">
        <v>726</v>
      </c>
      <c r="V1826" t="s">
        <v>717</v>
      </c>
      <c r="W1826" t="s">
        <v>199</v>
      </c>
      <c r="X1826" s="16" t="str">
        <f t="shared" si="382"/>
        <v xml:space="preserve">Mediacom (Switzerland) - CHE - Skoda - 2016_Fabia_2._Welle - </v>
      </c>
      <c r="Y1826" s="17" t="s">
        <v>410</v>
      </c>
      <c r="Z1826" s="16" t="str">
        <f t="shared" si="383"/>
        <v>Mediacom (Switzerland)</v>
      </c>
      <c r="AA1826" s="16" t="str">
        <f t="shared" si="384"/>
        <v>Mediacom (Switzerland) - CHE - Skoda</v>
      </c>
      <c r="AB1826" s="16" t="str">
        <f t="shared" si="385"/>
        <v>Xaxis Premium_XAXIS-XP-HP-D</v>
      </c>
      <c r="AC1826" s="16" t="str">
        <f>VLOOKUP($U1826,Sheet3!$A$1:$D$500,3,FALSE)</f>
        <v>29.08.2016</v>
      </c>
      <c r="AD1826" s="16" t="str">
        <f>VLOOKUP($U1826,Sheet3!$A$1:$D$500,4,FALSE)</f>
        <v>02.10.2016</v>
      </c>
      <c r="AE1826" s="20" t="str">
        <f t="shared" si="386"/>
        <v>Xaxis Premium_XAXIS-XP-HP-D_September 2016</v>
      </c>
      <c r="AF1826" s="20" t="s">
        <v>415</v>
      </c>
      <c r="AG1826" s="20" t="str">
        <f t="shared" si="387"/>
        <v>Xaxis Premium</v>
      </c>
      <c r="AH1826" s="20" t="s">
        <v>420</v>
      </c>
      <c r="AI1826" s="21">
        <f t="shared" si="379"/>
        <v>19.000004103894184</v>
      </c>
      <c r="AJ1826" s="21">
        <f t="shared" si="380"/>
        <v>4629.75</v>
      </c>
      <c r="AK1826" s="22">
        <f t="shared" si="381"/>
        <v>243671</v>
      </c>
      <c r="AL1826" s="20" t="s">
        <v>807</v>
      </c>
      <c r="AM1826" s="21">
        <f>$AJ1826*VLOOKUP($AL1826,Sheet2!$C$1:$D$82,2,FALSE)</f>
        <v>2084.0247113111213</v>
      </c>
    </row>
    <row r="1827" spans="1:39" x14ac:dyDescent="0.25">
      <c r="A1827" s="30">
        <v>42650</v>
      </c>
      <c r="B1827">
        <v>19831</v>
      </c>
      <c r="C1827">
        <v>0</v>
      </c>
      <c r="D1827">
        <v>1</v>
      </c>
      <c r="E1827" t="s">
        <v>53</v>
      </c>
      <c r="F1827">
        <v>1157.25</v>
      </c>
      <c r="G1827" t="s">
        <v>22</v>
      </c>
      <c r="H1827" t="s">
        <v>23</v>
      </c>
      <c r="I1827">
        <v>181.77199999999999</v>
      </c>
      <c r="J1827">
        <v>0</v>
      </c>
      <c r="K1827">
        <v>334.45</v>
      </c>
      <c r="L1827">
        <v>4180.75</v>
      </c>
      <c r="M1827">
        <v>4515.2</v>
      </c>
      <c r="N1827" t="s">
        <v>26</v>
      </c>
      <c r="O1827" t="s">
        <v>161</v>
      </c>
      <c r="P1827" t="s">
        <v>32</v>
      </c>
      <c r="Q1827" t="s">
        <v>52</v>
      </c>
      <c r="R1827" s="30">
        <v>42370</v>
      </c>
      <c r="S1827" s="30">
        <v>42655</v>
      </c>
      <c r="T1827" t="s">
        <v>25</v>
      </c>
      <c r="U1827" t="s">
        <v>740</v>
      </c>
      <c r="V1827" t="s">
        <v>717</v>
      </c>
      <c r="W1827" t="s">
        <v>204</v>
      </c>
      <c r="X1827" s="16" t="str">
        <f t="shared" si="382"/>
        <v xml:space="preserve">Mediacom (Switzerland) - CHE - Volkswagen AG - 2016_Taktische_Kampagne - </v>
      </c>
      <c r="Y1827" s="17" t="s">
        <v>410</v>
      </c>
      <c r="Z1827" s="16" t="str">
        <f t="shared" si="383"/>
        <v>Mediacom (Switzerland)</v>
      </c>
      <c r="AA1827" s="16" t="str">
        <f t="shared" si="384"/>
        <v>Mediacom (Switzerland) - CHE - Volkswagen AG</v>
      </c>
      <c r="AB1827" s="16" t="str">
        <f t="shared" si="385"/>
        <v>Xaxis Premium_XAXIS-XP-HP-D</v>
      </c>
      <c r="AC1827" s="16" t="str">
        <f>VLOOKUP($U1827,Sheet3!$A$1:$D$500,3,FALSE)</f>
        <v>19.09.2016</v>
      </c>
      <c r="AD1827" s="16" t="str">
        <f>VLOOKUP($U1827,Sheet3!$A$1:$D$500,4,FALSE)</f>
        <v>16.10.2016</v>
      </c>
      <c r="AE1827" s="20" t="str">
        <f t="shared" si="386"/>
        <v>Xaxis Premium_XAXIS-XP-HP-D_September 2016</v>
      </c>
      <c r="AF1827" s="20" t="s">
        <v>415</v>
      </c>
      <c r="AG1827" s="20" t="str">
        <f t="shared" si="387"/>
        <v>Xaxis Premium</v>
      </c>
      <c r="AH1827" s="20" t="s">
        <v>420</v>
      </c>
      <c r="AI1827" s="21">
        <f t="shared" si="379"/>
        <v>22.999966991615871</v>
      </c>
      <c r="AJ1827" s="21">
        <f t="shared" si="380"/>
        <v>4180.75</v>
      </c>
      <c r="AK1827" s="22">
        <f t="shared" si="381"/>
        <v>181772</v>
      </c>
      <c r="AL1827" s="20" t="s">
        <v>807</v>
      </c>
      <c r="AM1827" s="21">
        <f>$AJ1827*VLOOKUP($AL1827,Sheet2!$C$1:$D$82,2,FALSE)</f>
        <v>1881.9129136160636</v>
      </c>
    </row>
    <row r="1828" spans="1:39" x14ac:dyDescent="0.25">
      <c r="A1828" s="30">
        <v>42650</v>
      </c>
      <c r="B1828">
        <v>19765</v>
      </c>
      <c r="C1828">
        <v>0</v>
      </c>
      <c r="D1828">
        <v>4</v>
      </c>
      <c r="E1828" t="s">
        <v>59</v>
      </c>
      <c r="F1828">
        <v>283.22000000000003</v>
      </c>
      <c r="G1828" t="s">
        <v>22</v>
      </c>
      <c r="H1828" t="s">
        <v>23</v>
      </c>
      <c r="I1828">
        <v>48.97</v>
      </c>
      <c r="J1828">
        <v>0</v>
      </c>
      <c r="K1828">
        <v>90.1</v>
      </c>
      <c r="L1828">
        <v>1126.3</v>
      </c>
      <c r="M1828">
        <v>1216.4000000000001</v>
      </c>
      <c r="N1828" t="s">
        <v>42</v>
      </c>
      <c r="O1828" t="s">
        <v>162</v>
      </c>
      <c r="P1828" t="s">
        <v>32</v>
      </c>
      <c r="Q1828" t="s">
        <v>52</v>
      </c>
      <c r="R1828" s="30">
        <v>42370</v>
      </c>
      <c r="S1828" s="30">
        <v>42655</v>
      </c>
      <c r="T1828" t="s">
        <v>25</v>
      </c>
      <c r="U1828" t="s">
        <v>246</v>
      </c>
      <c r="V1828" t="s">
        <v>717</v>
      </c>
      <c r="W1828" t="s">
        <v>178</v>
      </c>
      <c r="X1828" s="16" t="str">
        <f t="shared" si="382"/>
        <v xml:space="preserve">MEC (Switzerland) - CHE - Geberit - 2016_Aquaclean_2016 - </v>
      </c>
      <c r="Y1828" s="17" t="s">
        <v>410</v>
      </c>
      <c r="Z1828" s="16" t="str">
        <f t="shared" si="383"/>
        <v>MEC (Switzerland)</v>
      </c>
      <c r="AA1828" s="16" t="str">
        <f t="shared" si="384"/>
        <v>MEC (Switzerland) - CHE - Geberit</v>
      </c>
      <c r="AB1828" s="16" t="str">
        <f t="shared" si="385"/>
        <v>Xaxis Premium_XAXIS-XP-HP-F</v>
      </c>
      <c r="AC1828" s="16" t="str">
        <f>VLOOKUP($U1828,Sheet3!$A$1:$D$500,3,FALSE)</f>
        <v>04.01.2016</v>
      </c>
      <c r="AD1828" s="16" t="str">
        <f>VLOOKUP($U1828,Sheet3!$A$1:$D$500,4,FALSE)</f>
        <v>26.06.2016</v>
      </c>
      <c r="AE1828" s="20" t="str">
        <f t="shared" si="386"/>
        <v>Xaxis Premium_XAXIS-XP-HP-F_September 2016</v>
      </c>
      <c r="AF1828" s="20" t="s">
        <v>415</v>
      </c>
      <c r="AG1828" s="20" t="str">
        <f t="shared" si="387"/>
        <v>Xaxis Premium</v>
      </c>
      <c r="AH1828" s="20" t="s">
        <v>420</v>
      </c>
      <c r="AI1828" s="21">
        <f t="shared" si="379"/>
        <v>22.999795793342862</v>
      </c>
      <c r="AJ1828" s="21">
        <f t="shared" si="380"/>
        <v>1126.3</v>
      </c>
      <c r="AK1828" s="22">
        <f t="shared" si="381"/>
        <v>48970</v>
      </c>
      <c r="AL1828" s="20" t="s">
        <v>807</v>
      </c>
      <c r="AM1828" s="21">
        <f>$AJ1828*VLOOKUP($AL1828,Sheet2!$C$1:$D$82,2,FALSE)</f>
        <v>506.99001724709018</v>
      </c>
    </row>
    <row r="1829" spans="1:39" x14ac:dyDescent="0.25">
      <c r="A1829" s="30">
        <v>42650</v>
      </c>
      <c r="B1829">
        <v>19768</v>
      </c>
      <c r="C1829">
        <v>0</v>
      </c>
      <c r="D1829">
        <v>4</v>
      </c>
      <c r="E1829" t="s">
        <v>59</v>
      </c>
      <c r="F1829">
        <v>64.77</v>
      </c>
      <c r="G1829" t="s">
        <v>22</v>
      </c>
      <c r="H1829" t="s">
        <v>23</v>
      </c>
      <c r="I1829">
        <v>11.199</v>
      </c>
      <c r="J1829">
        <v>0</v>
      </c>
      <c r="K1829">
        <v>20.6</v>
      </c>
      <c r="L1829">
        <v>257.60000000000002</v>
      </c>
      <c r="M1829">
        <v>278.2</v>
      </c>
      <c r="N1829" t="s">
        <v>124</v>
      </c>
      <c r="O1829" t="s">
        <v>162</v>
      </c>
      <c r="P1829" t="s">
        <v>32</v>
      </c>
      <c r="Q1829" t="s">
        <v>52</v>
      </c>
      <c r="R1829" s="30">
        <v>42370</v>
      </c>
      <c r="S1829" s="30">
        <v>42655</v>
      </c>
      <c r="T1829" t="s">
        <v>25</v>
      </c>
      <c r="U1829" t="s">
        <v>736</v>
      </c>
      <c r="V1829" t="s">
        <v>717</v>
      </c>
      <c r="W1829" t="s">
        <v>180</v>
      </c>
      <c r="X1829" s="16" t="str">
        <f t="shared" si="382"/>
        <v xml:space="preserve">MEC (Switzerland) - CHE - Michelin - 2016_Value_for_me_2._Flight - </v>
      </c>
      <c r="Y1829" s="17" t="s">
        <v>410</v>
      </c>
      <c r="Z1829" s="16" t="str">
        <f t="shared" si="383"/>
        <v>MEC (Switzerland)</v>
      </c>
      <c r="AA1829" s="16" t="str">
        <f t="shared" si="384"/>
        <v>MEC (Switzerland) - CHE - Michelin</v>
      </c>
      <c r="AB1829" s="16" t="str">
        <f t="shared" si="385"/>
        <v>Xaxis Premium_XAXIS-XP-HP-F</v>
      </c>
      <c r="AC1829" s="16" t="str">
        <f>VLOOKUP($U1829,Sheet3!$A$1:$D$500,3,FALSE)</f>
        <v>15.09.2016</v>
      </c>
      <c r="AD1829" s="16" t="str">
        <f>VLOOKUP($U1829,Sheet3!$A$1:$D$500,4,FALSE)</f>
        <v>30.11.2016</v>
      </c>
      <c r="AE1829" s="20" t="str">
        <f t="shared" si="386"/>
        <v>Xaxis Premium_XAXIS-XP-HP-F_September 2016</v>
      </c>
      <c r="AF1829" s="20" t="s">
        <v>415</v>
      </c>
      <c r="AG1829" s="20" t="str">
        <f t="shared" si="387"/>
        <v>Xaxis Premium</v>
      </c>
      <c r="AH1829" s="20" t="s">
        <v>420</v>
      </c>
      <c r="AI1829" s="21">
        <f t="shared" si="379"/>
        <v>23.002053754799537</v>
      </c>
      <c r="AJ1829" s="21">
        <f t="shared" si="380"/>
        <v>257.60000000000002</v>
      </c>
      <c r="AK1829" s="22">
        <f t="shared" si="381"/>
        <v>11199</v>
      </c>
      <c r="AL1829" s="20" t="s">
        <v>807</v>
      </c>
      <c r="AM1829" s="21">
        <f>$AJ1829*VLOOKUP($AL1829,Sheet2!$C$1:$D$82,2,FALSE)</f>
        <v>115.95545453507098</v>
      </c>
    </row>
    <row r="1830" spans="1:39" x14ac:dyDescent="0.25">
      <c r="A1830" s="30">
        <v>42650</v>
      </c>
      <c r="B1830">
        <v>19772</v>
      </c>
      <c r="C1830">
        <v>0</v>
      </c>
      <c r="D1830">
        <v>4</v>
      </c>
      <c r="E1830" t="s">
        <v>59</v>
      </c>
      <c r="F1830">
        <v>978.9</v>
      </c>
      <c r="G1830" t="s">
        <v>22</v>
      </c>
      <c r="H1830" t="s">
        <v>23</v>
      </c>
      <c r="I1830">
        <v>169.255</v>
      </c>
      <c r="J1830">
        <v>0</v>
      </c>
      <c r="K1830">
        <v>257.25</v>
      </c>
      <c r="L1830">
        <v>3215.85</v>
      </c>
      <c r="M1830">
        <v>3473.1</v>
      </c>
      <c r="N1830" t="s">
        <v>713</v>
      </c>
      <c r="O1830" t="s">
        <v>162</v>
      </c>
      <c r="P1830" t="s">
        <v>32</v>
      </c>
      <c r="Q1830" t="s">
        <v>52</v>
      </c>
      <c r="R1830" s="30">
        <v>42370</v>
      </c>
      <c r="S1830" s="30">
        <v>42655</v>
      </c>
      <c r="T1830" t="s">
        <v>25</v>
      </c>
      <c r="U1830" t="s">
        <v>724</v>
      </c>
      <c r="V1830" t="s">
        <v>717</v>
      </c>
      <c r="W1830" t="s">
        <v>812</v>
      </c>
      <c r="X1830" s="16" t="str">
        <f t="shared" si="382"/>
        <v xml:space="preserve">MEC (Switzerland) - CHE - Recticel Switzerland - 2016_Superba_2016 - </v>
      </c>
      <c r="Y1830" s="17" t="s">
        <v>410</v>
      </c>
      <c r="Z1830" s="16" t="str">
        <f t="shared" si="383"/>
        <v>MEC (Switzerland)</v>
      </c>
      <c r="AA1830" s="16" t="str">
        <f t="shared" si="384"/>
        <v>MEC (Switzerland) - CHE - Recticel Switzerland</v>
      </c>
      <c r="AB1830" s="16" t="str">
        <f t="shared" si="385"/>
        <v>Xaxis Premium_XAXIS-XP-HP-F</v>
      </c>
      <c r="AC1830" s="16" t="str">
        <f>VLOOKUP($U1830,Sheet3!$A$1:$D$500,3,FALSE)</f>
        <v>29.08.2016</v>
      </c>
      <c r="AD1830" s="16" t="str">
        <f>VLOOKUP($U1830,Sheet3!$A$1:$D$500,4,FALSE)</f>
        <v>23.10.2016</v>
      </c>
      <c r="AE1830" s="20" t="str">
        <f t="shared" si="386"/>
        <v>Xaxis Premium_XAXIS-XP-HP-F_September 2016</v>
      </c>
      <c r="AF1830" s="20" t="s">
        <v>415</v>
      </c>
      <c r="AG1830" s="20" t="str">
        <f t="shared" si="387"/>
        <v>Xaxis Premium</v>
      </c>
      <c r="AH1830" s="20" t="s">
        <v>420</v>
      </c>
      <c r="AI1830" s="21">
        <f t="shared" ref="AI1830:AI1893" si="388">(AJ1830/AK1830)*1000</f>
        <v>19.00002954122478</v>
      </c>
      <c r="AJ1830" s="21">
        <f t="shared" ref="AJ1830:AJ1893" si="389">L1830</f>
        <v>3215.85</v>
      </c>
      <c r="AK1830" s="22">
        <f t="shared" ref="AK1830:AK1893" si="390">I1830*1000</f>
        <v>169255</v>
      </c>
      <c r="AL1830" s="20" t="s">
        <v>807</v>
      </c>
      <c r="AM1830" s="21">
        <f>$AJ1830*VLOOKUP($AL1830,Sheet2!$C$1:$D$82,2,FALSE)</f>
        <v>1447.5751105070185</v>
      </c>
    </row>
    <row r="1831" spans="1:39" x14ac:dyDescent="0.25">
      <c r="A1831" s="30">
        <v>42650</v>
      </c>
      <c r="B1831">
        <v>19774</v>
      </c>
      <c r="C1831">
        <v>0</v>
      </c>
      <c r="D1831">
        <v>2</v>
      </c>
      <c r="E1831" t="s">
        <v>59</v>
      </c>
      <c r="F1831">
        <v>771.14</v>
      </c>
      <c r="G1831" t="s">
        <v>22</v>
      </c>
      <c r="H1831" t="s">
        <v>23</v>
      </c>
      <c r="I1831">
        <v>133.33199999999999</v>
      </c>
      <c r="J1831">
        <v>0</v>
      </c>
      <c r="K1831">
        <v>160</v>
      </c>
      <c r="L1831">
        <v>2000</v>
      </c>
      <c r="M1831">
        <v>2160</v>
      </c>
      <c r="N1831" t="s">
        <v>55</v>
      </c>
      <c r="O1831" t="s">
        <v>163</v>
      </c>
      <c r="P1831" t="s">
        <v>32</v>
      </c>
      <c r="Q1831" t="s">
        <v>52</v>
      </c>
      <c r="R1831" s="30">
        <v>42370</v>
      </c>
      <c r="S1831" s="30">
        <v>42655</v>
      </c>
      <c r="T1831" t="s">
        <v>25</v>
      </c>
      <c r="U1831" t="s">
        <v>738</v>
      </c>
      <c r="V1831" t="s">
        <v>717</v>
      </c>
      <c r="W1831" t="s">
        <v>206</v>
      </c>
      <c r="X1831" s="16" t="str">
        <f t="shared" si="382"/>
        <v xml:space="preserve">Mindshare (Switzerland) - CHE - FORD MOTOR COMPANY - 2016_Edge_Launch - </v>
      </c>
      <c r="Y1831" s="17" t="s">
        <v>410</v>
      </c>
      <c r="Z1831" s="16" t="str">
        <f t="shared" si="383"/>
        <v>Mindshare (Switzerland)</v>
      </c>
      <c r="AA1831" s="16" t="str">
        <f t="shared" si="384"/>
        <v>Mindshare (Switzerland) - CHE - FORD MOTOR COMPANY</v>
      </c>
      <c r="AB1831" s="16" t="str">
        <f t="shared" si="385"/>
        <v>Xaxis Premium_XAXIS-XP-HP-F</v>
      </c>
      <c r="AC1831" s="16" t="str">
        <f>VLOOKUP($U1831,Sheet3!$A$1:$D$500,3,FALSE)</f>
        <v>05.09.2016</v>
      </c>
      <c r="AD1831" s="16" t="str">
        <f>VLOOKUP($U1831,Sheet3!$A$1:$D$500,4,FALSE)</f>
        <v>30.10.2016</v>
      </c>
      <c r="AE1831" s="20" t="str">
        <f t="shared" si="386"/>
        <v>Xaxis Premium_XAXIS-XP-HP-F_September 2016</v>
      </c>
      <c r="AF1831" s="20" t="s">
        <v>415</v>
      </c>
      <c r="AG1831" s="20" t="str">
        <f t="shared" si="387"/>
        <v>Xaxis Premium</v>
      </c>
      <c r="AH1831" s="20" t="s">
        <v>420</v>
      </c>
      <c r="AI1831" s="21">
        <f t="shared" si="388"/>
        <v>15.000150001500016</v>
      </c>
      <c r="AJ1831" s="21">
        <f t="shared" si="389"/>
        <v>2000</v>
      </c>
      <c r="AK1831" s="22">
        <f t="shared" si="390"/>
        <v>133332</v>
      </c>
      <c r="AL1831" s="20" t="s">
        <v>807</v>
      </c>
      <c r="AM1831" s="21">
        <f>$AJ1831*VLOOKUP($AL1831,Sheet2!$C$1:$D$82,2,FALSE)</f>
        <v>900.27526812943302</v>
      </c>
    </row>
    <row r="1832" spans="1:39" x14ac:dyDescent="0.25">
      <c r="A1832" s="30">
        <v>42650</v>
      </c>
      <c r="B1832">
        <v>19800</v>
      </c>
      <c r="C1832">
        <v>0</v>
      </c>
      <c r="D1832">
        <v>2</v>
      </c>
      <c r="E1832" t="s">
        <v>59</v>
      </c>
      <c r="F1832">
        <v>283.47000000000003</v>
      </c>
      <c r="G1832" t="s">
        <v>22</v>
      </c>
      <c r="H1832" t="s">
        <v>23</v>
      </c>
      <c r="I1832">
        <v>49.012</v>
      </c>
      <c r="J1832">
        <v>0</v>
      </c>
      <c r="K1832">
        <v>90.2</v>
      </c>
      <c r="L1832">
        <v>1127.3</v>
      </c>
      <c r="M1832">
        <v>1217.5</v>
      </c>
      <c r="N1832" t="s">
        <v>62</v>
      </c>
      <c r="O1832" t="s">
        <v>161</v>
      </c>
      <c r="P1832" t="s">
        <v>32</v>
      </c>
      <c r="Q1832" t="s">
        <v>52</v>
      </c>
      <c r="R1832" s="30">
        <v>42370</v>
      </c>
      <c r="S1832" s="30">
        <v>42655</v>
      </c>
      <c r="T1832" t="s">
        <v>25</v>
      </c>
      <c r="U1832" t="s">
        <v>744</v>
      </c>
      <c r="V1832" t="s">
        <v>717</v>
      </c>
      <c r="W1832" t="s">
        <v>185</v>
      </c>
      <c r="X1832" s="16" t="str">
        <f t="shared" si="382"/>
        <v xml:space="preserve">Mediacom (Switzerland) - CHE - AMAG (Switzerland) - 2016_Q4_Lagerverkauf - </v>
      </c>
      <c r="Y1832" s="17" t="s">
        <v>410</v>
      </c>
      <c r="Z1832" s="16" t="str">
        <f t="shared" si="383"/>
        <v>Mediacom (Switzerland)</v>
      </c>
      <c r="AA1832" s="16" t="str">
        <f t="shared" si="384"/>
        <v>Mediacom (Switzerland) - CHE - AMAG (Switzerland)</v>
      </c>
      <c r="AB1832" s="16" t="str">
        <f t="shared" si="385"/>
        <v>Xaxis Premium_XAXIS-XP-HP-F</v>
      </c>
      <c r="AC1832" s="16" t="str">
        <f>VLOOKUP($U1832,Sheet3!$A$1:$D$500,3,FALSE)</f>
        <v>19.09.2016</v>
      </c>
      <c r="AD1832" s="16" t="str">
        <f>VLOOKUP($U1832,Sheet3!$A$1:$D$500,4,FALSE)</f>
        <v>18.12.2016</v>
      </c>
      <c r="AE1832" s="20" t="str">
        <f t="shared" si="386"/>
        <v>Xaxis Premium_XAXIS-XP-HP-F_September 2016</v>
      </c>
      <c r="AF1832" s="20" t="s">
        <v>415</v>
      </c>
      <c r="AG1832" s="20" t="str">
        <f t="shared" si="387"/>
        <v>Xaxis Premium</v>
      </c>
      <c r="AH1832" s="20" t="s">
        <v>420</v>
      </c>
      <c r="AI1832" s="21">
        <f t="shared" si="388"/>
        <v>23.000489675997716</v>
      </c>
      <c r="AJ1832" s="21">
        <f t="shared" si="389"/>
        <v>1127.3</v>
      </c>
      <c r="AK1832" s="22">
        <f t="shared" si="390"/>
        <v>49012</v>
      </c>
      <c r="AL1832" s="20" t="s">
        <v>807</v>
      </c>
      <c r="AM1832" s="21">
        <f>$AJ1832*VLOOKUP($AL1832,Sheet2!$C$1:$D$82,2,FALSE)</f>
        <v>507.44015488115491</v>
      </c>
    </row>
    <row r="1833" spans="1:39" x14ac:dyDescent="0.25">
      <c r="A1833" s="30">
        <v>42650</v>
      </c>
      <c r="B1833">
        <v>19801</v>
      </c>
      <c r="C1833">
        <v>0</v>
      </c>
      <c r="D1833">
        <v>4</v>
      </c>
      <c r="E1833" t="s">
        <v>59</v>
      </c>
      <c r="F1833">
        <v>134.05000000000001</v>
      </c>
      <c r="G1833" t="s">
        <v>22</v>
      </c>
      <c r="H1833" t="s">
        <v>23</v>
      </c>
      <c r="I1833">
        <v>23.177</v>
      </c>
      <c r="J1833">
        <v>0</v>
      </c>
      <c r="K1833">
        <v>38.950000000000003</v>
      </c>
      <c r="L1833">
        <v>486.7</v>
      </c>
      <c r="M1833">
        <v>525.65</v>
      </c>
      <c r="N1833" t="s">
        <v>36</v>
      </c>
      <c r="O1833" t="s">
        <v>161</v>
      </c>
      <c r="P1833" t="s">
        <v>32</v>
      </c>
      <c r="Q1833" t="s">
        <v>52</v>
      </c>
      <c r="R1833" s="30">
        <v>42370</v>
      </c>
      <c r="S1833" s="30">
        <v>42655</v>
      </c>
      <c r="T1833" t="s">
        <v>25</v>
      </c>
      <c r="U1833" t="s">
        <v>721</v>
      </c>
      <c r="V1833" t="s">
        <v>717</v>
      </c>
      <c r="W1833" t="s">
        <v>186</v>
      </c>
      <c r="X1833" s="16" t="str">
        <f t="shared" si="382"/>
        <v xml:space="preserve">MEC (Switzerland) - CHE - Audi - 2016_A3_Launch - </v>
      </c>
      <c r="Y1833" s="17" t="s">
        <v>410</v>
      </c>
      <c r="Z1833" s="16" t="str">
        <f t="shared" si="383"/>
        <v>Mediacom (Switzerland)</v>
      </c>
      <c r="AA1833" s="16" t="str">
        <f t="shared" si="384"/>
        <v>MEC (Switzerland) - CHE - Audi</v>
      </c>
      <c r="AB1833" s="16" t="str">
        <f t="shared" si="385"/>
        <v>Xaxis Premium_XAXIS-XP-HP-F</v>
      </c>
      <c r="AC1833" s="16" t="str">
        <f>VLOOKUP($U1833,Sheet3!$A$1:$D$500,3,FALSE)</f>
        <v>15.08.2016</v>
      </c>
      <c r="AD1833" s="16" t="str">
        <f>VLOOKUP($U1833,Sheet3!$A$1:$D$500,4,FALSE)</f>
        <v>19.09.2016</v>
      </c>
      <c r="AE1833" s="20" t="str">
        <f t="shared" si="386"/>
        <v>Xaxis Premium_XAXIS-XP-HP-F_September 2016</v>
      </c>
      <c r="AF1833" s="20" t="s">
        <v>415</v>
      </c>
      <c r="AG1833" s="20" t="str">
        <f t="shared" si="387"/>
        <v>Xaxis Premium</v>
      </c>
      <c r="AH1833" s="20" t="s">
        <v>420</v>
      </c>
      <c r="AI1833" s="21">
        <f t="shared" si="388"/>
        <v>20.999266514216679</v>
      </c>
      <c r="AJ1833" s="21">
        <f t="shared" si="389"/>
        <v>486.7</v>
      </c>
      <c r="AK1833" s="22">
        <f t="shared" si="390"/>
        <v>23177</v>
      </c>
      <c r="AL1833" s="20" t="s">
        <v>807</v>
      </c>
      <c r="AM1833" s="21">
        <f>$AJ1833*VLOOKUP($AL1833,Sheet2!$C$1:$D$82,2,FALSE)</f>
        <v>219.08198649929753</v>
      </c>
    </row>
    <row r="1834" spans="1:39" x14ac:dyDescent="0.25">
      <c r="A1834" s="30">
        <v>42650</v>
      </c>
      <c r="B1834">
        <v>19801</v>
      </c>
      <c r="C1834">
        <v>0</v>
      </c>
      <c r="D1834">
        <v>10</v>
      </c>
      <c r="E1834" t="s">
        <v>59</v>
      </c>
      <c r="F1834">
        <v>623.08000000000004</v>
      </c>
      <c r="G1834" t="s">
        <v>22</v>
      </c>
      <c r="H1834" t="s">
        <v>23</v>
      </c>
      <c r="I1834">
        <v>107.733</v>
      </c>
      <c r="J1834">
        <v>0</v>
      </c>
      <c r="K1834">
        <v>198.25</v>
      </c>
      <c r="L1834">
        <v>2477.85</v>
      </c>
      <c r="M1834">
        <v>2676.1</v>
      </c>
      <c r="N1834" t="s">
        <v>36</v>
      </c>
      <c r="O1834" t="s">
        <v>161</v>
      </c>
      <c r="P1834" t="s">
        <v>32</v>
      </c>
      <c r="Q1834" t="s">
        <v>52</v>
      </c>
      <c r="R1834" s="30">
        <v>42370</v>
      </c>
      <c r="S1834" s="30">
        <v>42655</v>
      </c>
      <c r="T1834" t="s">
        <v>25</v>
      </c>
      <c r="U1834" t="s">
        <v>721</v>
      </c>
      <c r="V1834" t="s">
        <v>717</v>
      </c>
      <c r="W1834" t="s">
        <v>186</v>
      </c>
      <c r="X1834" s="16" t="str">
        <f t="shared" si="382"/>
        <v xml:space="preserve">MEC (Switzerland) - CHE - Audi - 2016_A3_Launch - </v>
      </c>
      <c r="Y1834" s="17" t="s">
        <v>410</v>
      </c>
      <c r="Z1834" s="16" t="str">
        <f t="shared" si="383"/>
        <v>Mediacom (Switzerland)</v>
      </c>
      <c r="AA1834" s="16" t="str">
        <f t="shared" si="384"/>
        <v>MEC (Switzerland) - CHE - Audi</v>
      </c>
      <c r="AB1834" s="16" t="str">
        <f t="shared" si="385"/>
        <v>Xaxis Premium_XAXIS-XP-HP-F</v>
      </c>
      <c r="AC1834" s="16" t="str">
        <f>VLOOKUP($U1834,Sheet3!$A$1:$D$500,3,FALSE)</f>
        <v>15.08.2016</v>
      </c>
      <c r="AD1834" s="16" t="str">
        <f>VLOOKUP($U1834,Sheet3!$A$1:$D$500,4,FALSE)</f>
        <v>19.09.2016</v>
      </c>
      <c r="AE1834" s="20" t="str">
        <f t="shared" si="386"/>
        <v>Xaxis Premium_XAXIS-XP-HP-F_September 2016</v>
      </c>
      <c r="AF1834" s="20" t="s">
        <v>415</v>
      </c>
      <c r="AG1834" s="20" t="str">
        <f t="shared" si="387"/>
        <v>Xaxis Premium</v>
      </c>
      <c r="AH1834" s="20" t="s">
        <v>420</v>
      </c>
      <c r="AI1834" s="21">
        <f t="shared" si="388"/>
        <v>22.999916460137563</v>
      </c>
      <c r="AJ1834" s="21">
        <f t="shared" si="389"/>
        <v>2477.85</v>
      </c>
      <c r="AK1834" s="22">
        <f t="shared" si="390"/>
        <v>107733</v>
      </c>
      <c r="AL1834" s="20" t="s">
        <v>807</v>
      </c>
      <c r="AM1834" s="21">
        <f>$AJ1834*VLOOKUP($AL1834,Sheet2!$C$1:$D$82,2,FALSE)</f>
        <v>1115.3735365672578</v>
      </c>
    </row>
    <row r="1835" spans="1:39" x14ac:dyDescent="0.25">
      <c r="A1835" s="30">
        <v>42650</v>
      </c>
      <c r="B1835">
        <v>19805</v>
      </c>
      <c r="C1835">
        <v>0</v>
      </c>
      <c r="D1835">
        <v>2</v>
      </c>
      <c r="E1835" t="s">
        <v>59</v>
      </c>
      <c r="F1835">
        <v>122.63</v>
      </c>
      <c r="G1835" t="s">
        <v>22</v>
      </c>
      <c r="H1835" t="s">
        <v>23</v>
      </c>
      <c r="I1835">
        <v>21.202999999999999</v>
      </c>
      <c r="J1835">
        <v>0</v>
      </c>
      <c r="K1835">
        <v>39</v>
      </c>
      <c r="L1835">
        <v>487.65</v>
      </c>
      <c r="M1835">
        <v>526.65</v>
      </c>
      <c r="N1835" t="s">
        <v>58</v>
      </c>
      <c r="O1835" t="s">
        <v>161</v>
      </c>
      <c r="P1835" t="s">
        <v>32</v>
      </c>
      <c r="Q1835" t="s">
        <v>52</v>
      </c>
      <c r="R1835" s="30">
        <v>42370</v>
      </c>
      <c r="S1835" s="30">
        <v>42655</v>
      </c>
      <c r="T1835" t="s">
        <v>25</v>
      </c>
      <c r="U1835" t="s">
        <v>235</v>
      </c>
      <c r="V1835" t="s">
        <v>717</v>
      </c>
      <c r="W1835" t="s">
        <v>187</v>
      </c>
      <c r="X1835" s="16" t="str">
        <f t="shared" si="382"/>
        <v xml:space="preserve">Mediacom (Switzerland) - CHE - Bayer AG - 2016_Elevit_Look_alike_Audiences - </v>
      </c>
      <c r="Y1835" s="17" t="s">
        <v>410</v>
      </c>
      <c r="Z1835" s="16" t="str">
        <f t="shared" si="383"/>
        <v>Mediacom (Switzerland)</v>
      </c>
      <c r="AA1835" s="16" t="str">
        <f t="shared" si="384"/>
        <v>Mediacom (Switzerland) - CHE - Bayer AG</v>
      </c>
      <c r="AB1835" s="16" t="str">
        <f t="shared" si="385"/>
        <v>Xaxis Premium_XAXIS-XP-HP-F</v>
      </c>
      <c r="AC1835" s="16" t="str">
        <f>VLOOKUP($U1835,Sheet3!$A$1:$D$500,3,FALSE)</f>
        <v>25.04.2016</v>
      </c>
      <c r="AD1835" s="16" t="str">
        <f>VLOOKUP($U1835,Sheet3!$A$1:$D$500,4,FALSE)</f>
        <v>31.12.2016</v>
      </c>
      <c r="AE1835" s="20" t="str">
        <f t="shared" si="386"/>
        <v>Xaxis Premium_XAXIS-XP-HP-F_September 2016</v>
      </c>
      <c r="AF1835" s="20" t="s">
        <v>415</v>
      </c>
      <c r="AG1835" s="20" t="str">
        <f t="shared" si="387"/>
        <v>Xaxis Premium</v>
      </c>
      <c r="AH1835" s="20" t="s">
        <v>420</v>
      </c>
      <c r="AI1835" s="21">
        <f t="shared" si="388"/>
        <v>22.999103900391454</v>
      </c>
      <c r="AJ1835" s="21">
        <f t="shared" si="389"/>
        <v>487.65</v>
      </c>
      <c r="AK1835" s="22">
        <f t="shared" si="390"/>
        <v>21203</v>
      </c>
      <c r="AL1835" s="20" t="s">
        <v>807</v>
      </c>
      <c r="AM1835" s="21">
        <f>$AJ1835*VLOOKUP($AL1835,Sheet2!$C$1:$D$82,2,FALSE)</f>
        <v>219.50961725165899</v>
      </c>
    </row>
    <row r="1836" spans="1:39" x14ac:dyDescent="0.25">
      <c r="A1836" s="30">
        <v>42650</v>
      </c>
      <c r="B1836">
        <v>19806</v>
      </c>
      <c r="C1836">
        <v>0</v>
      </c>
      <c r="D1836">
        <v>2</v>
      </c>
      <c r="E1836" t="s">
        <v>59</v>
      </c>
      <c r="F1836">
        <v>67.819999999999993</v>
      </c>
      <c r="G1836" t="s">
        <v>22</v>
      </c>
      <c r="H1836" t="s">
        <v>23</v>
      </c>
      <c r="I1836">
        <v>11.726000000000001</v>
      </c>
      <c r="J1836">
        <v>0</v>
      </c>
      <c r="K1836">
        <v>17.8</v>
      </c>
      <c r="L1836">
        <v>222.8</v>
      </c>
      <c r="M1836">
        <v>240.6</v>
      </c>
      <c r="N1836" t="s">
        <v>105</v>
      </c>
      <c r="O1836" t="s">
        <v>161</v>
      </c>
      <c r="P1836" t="s">
        <v>32</v>
      </c>
      <c r="Q1836" t="s">
        <v>52</v>
      </c>
      <c r="R1836" s="30">
        <v>42370</v>
      </c>
      <c r="S1836" s="30">
        <v>42655</v>
      </c>
      <c r="T1836" t="s">
        <v>25</v>
      </c>
      <c r="U1836" t="s">
        <v>241</v>
      </c>
      <c r="V1836" t="s">
        <v>717</v>
      </c>
      <c r="W1836" t="s">
        <v>189</v>
      </c>
      <c r="X1836" s="16" t="str">
        <f t="shared" si="382"/>
        <v xml:space="preserve">Mediacom (Switzerland) - CHE - BSH - 2016_Online_Kampagne_2016 - </v>
      </c>
      <c r="Y1836" s="17" t="s">
        <v>410</v>
      </c>
      <c r="Z1836" s="16" t="str">
        <f t="shared" si="383"/>
        <v>Mediacom (Switzerland)</v>
      </c>
      <c r="AA1836" s="16" t="str">
        <f t="shared" si="384"/>
        <v>Mediacom (Switzerland) - CHE - BSH</v>
      </c>
      <c r="AB1836" s="16" t="str">
        <f t="shared" si="385"/>
        <v>Xaxis Premium_XAXIS-XP-HP-F</v>
      </c>
      <c r="AC1836" s="16" t="str">
        <f>VLOOKUP($U1836,Sheet3!$A$1:$D$500,3,FALSE)</f>
        <v>08.02.2016</v>
      </c>
      <c r="AD1836" s="16" t="str">
        <f>VLOOKUP($U1836,Sheet3!$A$1:$D$500,4,FALSE)</f>
        <v>16.10.2016</v>
      </c>
      <c r="AE1836" s="20" t="str">
        <f t="shared" si="386"/>
        <v>Xaxis Premium_XAXIS-XP-HP-F_September 2016</v>
      </c>
      <c r="AF1836" s="20" t="s">
        <v>415</v>
      </c>
      <c r="AG1836" s="20" t="str">
        <f t="shared" si="387"/>
        <v>Xaxis Premium</v>
      </c>
      <c r="AH1836" s="20" t="s">
        <v>420</v>
      </c>
      <c r="AI1836" s="21">
        <f t="shared" si="388"/>
        <v>19.000511683438514</v>
      </c>
      <c r="AJ1836" s="21">
        <f t="shared" si="389"/>
        <v>222.8</v>
      </c>
      <c r="AK1836" s="22">
        <f t="shared" si="390"/>
        <v>11726</v>
      </c>
      <c r="AL1836" s="20" t="s">
        <v>807</v>
      </c>
      <c r="AM1836" s="21">
        <f>$AJ1836*VLOOKUP($AL1836,Sheet2!$C$1:$D$82,2,FALSE)</f>
        <v>100.29066486961885</v>
      </c>
    </row>
    <row r="1837" spans="1:39" x14ac:dyDescent="0.25">
      <c r="A1837" s="30">
        <v>42650</v>
      </c>
      <c r="B1837">
        <v>19812</v>
      </c>
      <c r="C1837">
        <v>0</v>
      </c>
      <c r="D1837">
        <v>8</v>
      </c>
      <c r="E1837" t="s">
        <v>59</v>
      </c>
      <c r="F1837">
        <v>455.69</v>
      </c>
      <c r="G1837" t="s">
        <v>22</v>
      </c>
      <c r="H1837" t="s">
        <v>23</v>
      </c>
      <c r="I1837">
        <v>78.790000000000006</v>
      </c>
      <c r="J1837">
        <v>0</v>
      </c>
      <c r="K1837">
        <v>144.94999999999999</v>
      </c>
      <c r="L1837">
        <v>1812.15</v>
      </c>
      <c r="M1837">
        <v>1957.1</v>
      </c>
      <c r="N1837" t="s">
        <v>29</v>
      </c>
      <c r="O1837" t="s">
        <v>161</v>
      </c>
      <c r="P1837" t="s">
        <v>32</v>
      </c>
      <c r="Q1837" t="s">
        <v>52</v>
      </c>
      <c r="R1837" s="30">
        <v>42370</v>
      </c>
      <c r="S1837" s="30">
        <v>42655</v>
      </c>
      <c r="T1837" t="s">
        <v>25</v>
      </c>
      <c r="U1837" t="s">
        <v>722</v>
      </c>
      <c r="V1837" t="s">
        <v>717</v>
      </c>
      <c r="W1837" t="s">
        <v>190</v>
      </c>
      <c r="X1837" s="16" t="str">
        <f t="shared" si="382"/>
        <v xml:space="preserve">Mediacom (Switzerland) - CHE - Credit Suisse - 2016_Viva_Students_2016 - </v>
      </c>
      <c r="Y1837" s="17" t="s">
        <v>410</v>
      </c>
      <c r="Z1837" s="16" t="str">
        <f t="shared" si="383"/>
        <v>Mediacom (Switzerland)</v>
      </c>
      <c r="AA1837" s="16" t="str">
        <f t="shared" si="384"/>
        <v>Mediacom (Switzerland) - CHE - Credit Suisse</v>
      </c>
      <c r="AB1837" s="16" t="str">
        <f t="shared" si="385"/>
        <v>Xaxis Premium_XAXIS-XP-HP-F</v>
      </c>
      <c r="AC1837" s="16" t="str">
        <f>VLOOKUP($U1837,Sheet3!$A$1:$D$500,3,FALSE)</f>
        <v>22.08.2016</v>
      </c>
      <c r="AD1837" s="16" t="str">
        <f>VLOOKUP($U1837,Sheet3!$A$1:$D$500,4,FALSE)</f>
        <v>18.09.2016</v>
      </c>
      <c r="AE1837" s="20" t="str">
        <f t="shared" si="386"/>
        <v>Xaxis Premium_XAXIS-XP-HP-F_September 2016</v>
      </c>
      <c r="AF1837" s="20" t="s">
        <v>415</v>
      </c>
      <c r="AG1837" s="20" t="str">
        <f t="shared" si="387"/>
        <v>Xaxis Premium</v>
      </c>
      <c r="AH1837" s="20" t="s">
        <v>420</v>
      </c>
      <c r="AI1837" s="21">
        <f t="shared" si="388"/>
        <v>22.999746160680289</v>
      </c>
      <c r="AJ1837" s="21">
        <f t="shared" si="389"/>
        <v>1812.15</v>
      </c>
      <c r="AK1837" s="22">
        <f t="shared" si="390"/>
        <v>78790</v>
      </c>
      <c r="AL1837" s="20" t="s">
        <v>807</v>
      </c>
      <c r="AM1837" s="21">
        <f>$AJ1837*VLOOKUP($AL1837,Sheet2!$C$1:$D$82,2,FALSE)</f>
        <v>815.71691357037605</v>
      </c>
    </row>
    <row r="1838" spans="1:39" x14ac:dyDescent="0.25">
      <c r="A1838" s="30">
        <v>42650</v>
      </c>
      <c r="B1838">
        <v>19813</v>
      </c>
      <c r="C1838">
        <v>0</v>
      </c>
      <c r="D1838">
        <v>4</v>
      </c>
      <c r="E1838" t="s">
        <v>59</v>
      </c>
      <c r="F1838">
        <v>371.17</v>
      </c>
      <c r="G1838" t="s">
        <v>22</v>
      </c>
      <c r="H1838" t="s">
        <v>23</v>
      </c>
      <c r="I1838">
        <v>64.176000000000002</v>
      </c>
      <c r="J1838">
        <v>0</v>
      </c>
      <c r="K1838">
        <v>97.55</v>
      </c>
      <c r="L1838">
        <v>1219.3499999999999</v>
      </c>
      <c r="M1838">
        <v>1316.9</v>
      </c>
      <c r="N1838" t="s">
        <v>150</v>
      </c>
      <c r="O1838" t="s">
        <v>161</v>
      </c>
      <c r="P1838" t="s">
        <v>32</v>
      </c>
      <c r="Q1838" t="s">
        <v>52</v>
      </c>
      <c r="R1838" s="30">
        <v>42370</v>
      </c>
      <c r="S1838" s="30">
        <v>42655</v>
      </c>
      <c r="T1838" t="s">
        <v>25</v>
      </c>
      <c r="U1838" t="s">
        <v>256</v>
      </c>
      <c r="V1838" t="s">
        <v>717</v>
      </c>
      <c r="W1838" t="s">
        <v>192</v>
      </c>
      <c r="X1838" s="16" t="str">
        <f t="shared" si="382"/>
        <v xml:space="preserve">Mediacom (Switzerland) - CHE - DORMA + KABA INT - 2016_Digital_Merger_16 - </v>
      </c>
      <c r="Y1838" s="17" t="s">
        <v>410</v>
      </c>
      <c r="Z1838" s="16" t="str">
        <f t="shared" si="383"/>
        <v>Mediacom (Switzerland)</v>
      </c>
      <c r="AA1838" s="16" t="str">
        <f t="shared" si="384"/>
        <v>Mediacom (Switzerland) - CHE - DORMA + KABA INT</v>
      </c>
      <c r="AB1838" s="16" t="str">
        <f t="shared" si="385"/>
        <v>Xaxis Premium_XAXIS-XP-HP-F</v>
      </c>
      <c r="AC1838" s="16" t="str">
        <f>VLOOKUP($U1838,Sheet3!$A$1:$D$500,3,FALSE)</f>
        <v>01.07.2016</v>
      </c>
      <c r="AD1838" s="16" t="str">
        <f>VLOOKUP($U1838,Sheet3!$A$1:$D$500,4,FALSE)</f>
        <v>30.09.2016</v>
      </c>
      <c r="AE1838" s="20" t="str">
        <f t="shared" si="386"/>
        <v>Xaxis Premium_XAXIS-XP-HP-F_September 2016</v>
      </c>
      <c r="AF1838" s="20" t="s">
        <v>415</v>
      </c>
      <c r="AG1838" s="20" t="str">
        <f t="shared" si="387"/>
        <v>Xaxis Premium</v>
      </c>
      <c r="AH1838" s="20" t="s">
        <v>420</v>
      </c>
      <c r="AI1838" s="21">
        <f t="shared" si="388"/>
        <v>19.000093492894539</v>
      </c>
      <c r="AJ1838" s="21">
        <f t="shared" si="389"/>
        <v>1219.3499999999999</v>
      </c>
      <c r="AK1838" s="22">
        <f t="shared" si="390"/>
        <v>64176</v>
      </c>
      <c r="AL1838" s="20" t="s">
        <v>807</v>
      </c>
      <c r="AM1838" s="21">
        <f>$AJ1838*VLOOKUP($AL1838,Sheet2!$C$1:$D$82,2,FALSE)</f>
        <v>548.87532409681205</v>
      </c>
    </row>
    <row r="1839" spans="1:39" x14ac:dyDescent="0.25">
      <c r="A1839" s="30">
        <v>42650</v>
      </c>
      <c r="B1839">
        <v>19824</v>
      </c>
      <c r="C1839">
        <v>0</v>
      </c>
      <c r="D1839">
        <v>11</v>
      </c>
      <c r="E1839" t="s">
        <v>59</v>
      </c>
      <c r="F1839">
        <v>250.64</v>
      </c>
      <c r="G1839" t="s">
        <v>22</v>
      </c>
      <c r="H1839" t="s">
        <v>23</v>
      </c>
      <c r="I1839">
        <v>43.335999999999999</v>
      </c>
      <c r="J1839">
        <v>0</v>
      </c>
      <c r="K1839">
        <v>72.8</v>
      </c>
      <c r="L1839">
        <v>910.05</v>
      </c>
      <c r="M1839">
        <v>982.85</v>
      </c>
      <c r="N1839" t="s">
        <v>95</v>
      </c>
      <c r="O1839" t="s">
        <v>161</v>
      </c>
      <c r="P1839" t="s">
        <v>32</v>
      </c>
      <c r="Q1839" t="s">
        <v>52</v>
      </c>
      <c r="R1839" s="30">
        <v>42370</v>
      </c>
      <c r="S1839" s="30">
        <v>42655</v>
      </c>
      <c r="T1839" t="s">
        <v>25</v>
      </c>
      <c r="U1839" t="s">
        <v>723</v>
      </c>
      <c r="V1839" t="s">
        <v>717</v>
      </c>
      <c r="W1839" t="s">
        <v>195</v>
      </c>
      <c r="X1839" s="16" t="str">
        <f t="shared" si="382"/>
        <v xml:space="preserve">Mediacom (Switzerland) - CHE - Ikea - 2016_Catalogue_&amp;_Food_(Awareness_&amp;_Trigger) - </v>
      </c>
      <c r="Y1839" s="17" t="s">
        <v>410</v>
      </c>
      <c r="Z1839" s="16" t="str">
        <f t="shared" si="383"/>
        <v>Mediacom (Switzerland)</v>
      </c>
      <c r="AA1839" s="16" t="str">
        <f t="shared" si="384"/>
        <v>Mediacom (Switzerland) - CHE - Ikea</v>
      </c>
      <c r="AB1839" s="16" t="str">
        <f t="shared" si="385"/>
        <v>Xaxis Premium_XAXIS-XP-HP-F</v>
      </c>
      <c r="AC1839" s="16" t="str">
        <f>VLOOKUP($U1839,Sheet3!$A$1:$D$500,3,FALSE)</f>
        <v>29.08.2016</v>
      </c>
      <c r="AD1839" s="16" t="str">
        <f>VLOOKUP($U1839,Sheet3!$A$1:$D$500,4,FALSE)</f>
        <v>18.09.2016</v>
      </c>
      <c r="AE1839" s="20" t="str">
        <f t="shared" si="386"/>
        <v>Xaxis Premium_XAXIS-XP-HP-F_September 2016</v>
      </c>
      <c r="AF1839" s="20" t="s">
        <v>415</v>
      </c>
      <c r="AG1839" s="20" t="str">
        <f t="shared" si="387"/>
        <v>Xaxis Premium</v>
      </c>
      <c r="AH1839" s="20" t="s">
        <v>420</v>
      </c>
      <c r="AI1839" s="21">
        <f t="shared" si="388"/>
        <v>20.999861546981723</v>
      </c>
      <c r="AJ1839" s="21">
        <f t="shared" si="389"/>
        <v>910.05</v>
      </c>
      <c r="AK1839" s="22">
        <f t="shared" si="390"/>
        <v>43336</v>
      </c>
      <c r="AL1839" s="20" t="s">
        <v>807</v>
      </c>
      <c r="AM1839" s="21">
        <f>$AJ1839*VLOOKUP($AL1839,Sheet2!$C$1:$D$82,2,FALSE)</f>
        <v>409.64775388059525</v>
      </c>
    </row>
    <row r="1840" spans="1:39" x14ac:dyDescent="0.25">
      <c r="A1840" s="30">
        <v>42650</v>
      </c>
      <c r="B1840">
        <v>19827</v>
      </c>
      <c r="C1840">
        <v>0</v>
      </c>
      <c r="D1840">
        <v>8</v>
      </c>
      <c r="E1840" t="s">
        <v>59</v>
      </c>
      <c r="F1840">
        <v>515.04999999999995</v>
      </c>
      <c r="G1840" t="s">
        <v>22</v>
      </c>
      <c r="H1840" t="s">
        <v>23</v>
      </c>
      <c r="I1840">
        <v>89.054000000000002</v>
      </c>
      <c r="J1840">
        <v>0</v>
      </c>
      <c r="K1840">
        <v>135.35</v>
      </c>
      <c r="L1840">
        <v>1692.05</v>
      </c>
      <c r="M1840">
        <v>1827.4</v>
      </c>
      <c r="N1840" t="s">
        <v>95</v>
      </c>
      <c r="O1840" t="s">
        <v>161</v>
      </c>
      <c r="P1840" t="s">
        <v>32</v>
      </c>
      <c r="Q1840" t="s">
        <v>52</v>
      </c>
      <c r="R1840" s="30">
        <v>42370</v>
      </c>
      <c r="S1840" s="30">
        <v>42655</v>
      </c>
      <c r="T1840" t="s">
        <v>25</v>
      </c>
      <c r="U1840" t="s">
        <v>725</v>
      </c>
      <c r="V1840" t="s">
        <v>717</v>
      </c>
      <c r="W1840" t="s">
        <v>195</v>
      </c>
      <c r="X1840" s="16" t="str">
        <f t="shared" si="382"/>
        <v xml:space="preserve">Mediacom (Switzerland) - CHE - Ikea - 2016_Catalogue_&amp;_Food_(Inspiration_/_Activation) - </v>
      </c>
      <c r="Y1840" s="17" t="s">
        <v>410</v>
      </c>
      <c r="Z1840" s="16" t="str">
        <f t="shared" si="383"/>
        <v>Mediacom (Switzerland)</v>
      </c>
      <c r="AA1840" s="16" t="str">
        <f t="shared" si="384"/>
        <v>Mediacom (Switzerland) - CHE - Ikea</v>
      </c>
      <c r="AB1840" s="16" t="str">
        <f t="shared" si="385"/>
        <v>Xaxis Premium_XAXIS-XP-HP-F</v>
      </c>
      <c r="AC1840" s="16" t="str">
        <f>VLOOKUP($U1840,Sheet3!$A$1:$D$500,3,FALSE)</f>
        <v>29.08.2016</v>
      </c>
      <c r="AD1840" s="16" t="str">
        <f>VLOOKUP($U1840,Sheet3!$A$1:$D$500,4,FALSE)</f>
        <v>02.10.2016</v>
      </c>
      <c r="AE1840" s="20" t="str">
        <f t="shared" si="386"/>
        <v>Xaxis Premium_XAXIS-XP-HP-F_September 2016</v>
      </c>
      <c r="AF1840" s="20" t="s">
        <v>415</v>
      </c>
      <c r="AG1840" s="20" t="str">
        <f t="shared" si="387"/>
        <v>Xaxis Premium</v>
      </c>
      <c r="AH1840" s="20" t="s">
        <v>420</v>
      </c>
      <c r="AI1840" s="21">
        <f t="shared" si="388"/>
        <v>19.000269499404855</v>
      </c>
      <c r="AJ1840" s="21">
        <f t="shared" si="389"/>
        <v>1692.05</v>
      </c>
      <c r="AK1840" s="22">
        <f t="shared" si="390"/>
        <v>89054</v>
      </c>
      <c r="AL1840" s="20" t="s">
        <v>807</v>
      </c>
      <c r="AM1840" s="21">
        <f>$AJ1840*VLOOKUP($AL1840,Sheet2!$C$1:$D$82,2,FALSE)</f>
        <v>761.65538371920354</v>
      </c>
    </row>
    <row r="1841" spans="1:39" x14ac:dyDescent="0.25">
      <c r="A1841" s="30">
        <v>42650</v>
      </c>
      <c r="B1841">
        <v>19827</v>
      </c>
      <c r="C1841">
        <v>0</v>
      </c>
      <c r="D1841">
        <v>11</v>
      </c>
      <c r="E1841" t="s">
        <v>59</v>
      </c>
      <c r="F1841">
        <v>400.99</v>
      </c>
      <c r="G1841" t="s">
        <v>22</v>
      </c>
      <c r="H1841" t="s">
        <v>23</v>
      </c>
      <c r="I1841">
        <v>69.331999999999994</v>
      </c>
      <c r="J1841">
        <v>0</v>
      </c>
      <c r="K1841">
        <v>127.55</v>
      </c>
      <c r="L1841">
        <v>1594.65</v>
      </c>
      <c r="M1841">
        <v>1722.2</v>
      </c>
      <c r="N1841" t="s">
        <v>95</v>
      </c>
      <c r="O1841" t="s">
        <v>161</v>
      </c>
      <c r="P1841" t="s">
        <v>32</v>
      </c>
      <c r="Q1841" t="s">
        <v>52</v>
      </c>
      <c r="R1841" s="30">
        <v>42370</v>
      </c>
      <c r="S1841" s="30">
        <v>42655</v>
      </c>
      <c r="T1841" t="s">
        <v>25</v>
      </c>
      <c r="U1841" t="s">
        <v>725</v>
      </c>
      <c r="V1841" t="s">
        <v>717</v>
      </c>
      <c r="W1841" t="s">
        <v>195</v>
      </c>
      <c r="X1841" s="16" t="str">
        <f t="shared" si="382"/>
        <v xml:space="preserve">Mediacom (Switzerland) - CHE - Ikea - 2016_Catalogue_&amp;_Food_(Inspiration_/_Activation) - </v>
      </c>
      <c r="Y1841" s="17" t="s">
        <v>410</v>
      </c>
      <c r="Z1841" s="16" t="str">
        <f t="shared" si="383"/>
        <v>Mediacom (Switzerland)</v>
      </c>
      <c r="AA1841" s="16" t="str">
        <f t="shared" si="384"/>
        <v>Mediacom (Switzerland) - CHE - Ikea</v>
      </c>
      <c r="AB1841" s="16" t="str">
        <f t="shared" si="385"/>
        <v>Xaxis Premium_XAXIS-XP-HP-F</v>
      </c>
      <c r="AC1841" s="16" t="str">
        <f>VLOOKUP($U1841,Sheet3!$A$1:$D$500,3,FALSE)</f>
        <v>29.08.2016</v>
      </c>
      <c r="AD1841" s="16" t="str">
        <f>VLOOKUP($U1841,Sheet3!$A$1:$D$500,4,FALSE)</f>
        <v>02.10.2016</v>
      </c>
      <c r="AE1841" s="20" t="str">
        <f t="shared" si="386"/>
        <v>Xaxis Premium_XAXIS-XP-HP-F_September 2016</v>
      </c>
      <c r="AF1841" s="20" t="s">
        <v>415</v>
      </c>
      <c r="AG1841" s="20" t="str">
        <f t="shared" si="387"/>
        <v>Xaxis Premium</v>
      </c>
      <c r="AH1841" s="20" t="s">
        <v>420</v>
      </c>
      <c r="AI1841" s="21">
        <f t="shared" si="388"/>
        <v>23.000201926960134</v>
      </c>
      <c r="AJ1841" s="21">
        <f t="shared" si="389"/>
        <v>1594.65</v>
      </c>
      <c r="AK1841" s="22">
        <f t="shared" si="390"/>
        <v>69332</v>
      </c>
      <c r="AL1841" s="20" t="s">
        <v>807</v>
      </c>
      <c r="AM1841" s="21">
        <f>$AJ1841*VLOOKUP($AL1841,Sheet2!$C$1:$D$82,2,FALSE)</f>
        <v>717.8119781613002</v>
      </c>
    </row>
    <row r="1842" spans="1:39" x14ac:dyDescent="0.25">
      <c r="A1842" s="30">
        <v>42650</v>
      </c>
      <c r="B1842">
        <v>19828</v>
      </c>
      <c r="C1842">
        <v>0</v>
      </c>
      <c r="D1842">
        <v>2</v>
      </c>
      <c r="E1842" t="s">
        <v>59</v>
      </c>
      <c r="F1842">
        <v>1632.59</v>
      </c>
      <c r="G1842" t="s">
        <v>22</v>
      </c>
      <c r="H1842" t="s">
        <v>23</v>
      </c>
      <c r="I1842">
        <v>282.279</v>
      </c>
      <c r="J1842">
        <v>0</v>
      </c>
      <c r="K1842">
        <v>429.05</v>
      </c>
      <c r="L1842">
        <v>5363.3</v>
      </c>
      <c r="M1842">
        <v>5792.35</v>
      </c>
      <c r="N1842" t="s">
        <v>68</v>
      </c>
      <c r="O1842" t="s">
        <v>161</v>
      </c>
      <c r="P1842" t="s">
        <v>32</v>
      </c>
      <c r="Q1842" t="s">
        <v>52</v>
      </c>
      <c r="R1842" s="30">
        <v>42370</v>
      </c>
      <c r="S1842" s="30">
        <v>42655</v>
      </c>
      <c r="T1842" t="s">
        <v>25</v>
      </c>
      <c r="U1842" t="s">
        <v>726</v>
      </c>
      <c r="V1842" t="s">
        <v>717</v>
      </c>
      <c r="W1842" t="s">
        <v>199</v>
      </c>
      <c r="X1842" s="16" t="str">
        <f t="shared" si="382"/>
        <v xml:space="preserve">Mediacom (Switzerland) - CHE - Skoda - 2016_Fabia_2._Welle - </v>
      </c>
      <c r="Y1842" s="17" t="s">
        <v>410</v>
      </c>
      <c r="Z1842" s="16" t="str">
        <f t="shared" si="383"/>
        <v>Mediacom (Switzerland)</v>
      </c>
      <c r="AA1842" s="16" t="str">
        <f t="shared" si="384"/>
        <v>Mediacom (Switzerland) - CHE - Skoda</v>
      </c>
      <c r="AB1842" s="16" t="str">
        <f t="shared" si="385"/>
        <v>Xaxis Premium_XAXIS-XP-HP-F</v>
      </c>
      <c r="AC1842" s="16" t="str">
        <f>VLOOKUP($U1842,Sheet3!$A$1:$D$500,3,FALSE)</f>
        <v>29.08.2016</v>
      </c>
      <c r="AD1842" s="16" t="str">
        <f>VLOOKUP($U1842,Sheet3!$A$1:$D$500,4,FALSE)</f>
        <v>02.10.2016</v>
      </c>
      <c r="AE1842" s="20" t="str">
        <f t="shared" si="386"/>
        <v>Xaxis Premium_XAXIS-XP-HP-F_September 2016</v>
      </c>
      <c r="AF1842" s="20" t="s">
        <v>415</v>
      </c>
      <c r="AG1842" s="20" t="str">
        <f t="shared" si="387"/>
        <v>Xaxis Premium</v>
      </c>
      <c r="AH1842" s="20" t="s">
        <v>420</v>
      </c>
      <c r="AI1842" s="21">
        <f t="shared" si="388"/>
        <v>18.999996457405619</v>
      </c>
      <c r="AJ1842" s="21">
        <f t="shared" si="389"/>
        <v>5363.3</v>
      </c>
      <c r="AK1842" s="22">
        <f t="shared" si="390"/>
        <v>282279</v>
      </c>
      <c r="AL1842" s="20" t="s">
        <v>807</v>
      </c>
      <c r="AM1842" s="21">
        <f>$AJ1842*VLOOKUP($AL1842,Sheet2!$C$1:$D$82,2,FALSE)</f>
        <v>2414.2231727792941</v>
      </c>
    </row>
    <row r="1843" spans="1:39" x14ac:dyDescent="0.25">
      <c r="A1843" s="30">
        <v>42650</v>
      </c>
      <c r="B1843">
        <v>19831</v>
      </c>
      <c r="C1843">
        <v>0</v>
      </c>
      <c r="D1843">
        <v>2</v>
      </c>
      <c r="E1843" t="s">
        <v>59</v>
      </c>
      <c r="F1843">
        <v>347.04</v>
      </c>
      <c r="G1843" t="s">
        <v>22</v>
      </c>
      <c r="H1843" t="s">
        <v>23</v>
      </c>
      <c r="I1843">
        <v>60.005000000000003</v>
      </c>
      <c r="J1843">
        <v>0</v>
      </c>
      <c r="K1843">
        <v>110.4</v>
      </c>
      <c r="L1843">
        <v>1380.1</v>
      </c>
      <c r="M1843">
        <v>1490.5</v>
      </c>
      <c r="N1843" t="s">
        <v>26</v>
      </c>
      <c r="O1843" t="s">
        <v>161</v>
      </c>
      <c r="P1843" t="s">
        <v>32</v>
      </c>
      <c r="Q1843" t="s">
        <v>52</v>
      </c>
      <c r="R1843" s="30">
        <v>42370</v>
      </c>
      <c r="S1843" s="30">
        <v>42655</v>
      </c>
      <c r="T1843" t="s">
        <v>25</v>
      </c>
      <c r="U1843" t="s">
        <v>740</v>
      </c>
      <c r="V1843" t="s">
        <v>717</v>
      </c>
      <c r="W1843" t="s">
        <v>204</v>
      </c>
      <c r="X1843" s="16" t="str">
        <f t="shared" si="382"/>
        <v xml:space="preserve">Mediacom (Switzerland) - CHE - Volkswagen AG - 2016_Taktische_Kampagne - </v>
      </c>
      <c r="Y1843" s="17" t="s">
        <v>410</v>
      </c>
      <c r="Z1843" s="16" t="str">
        <f t="shared" si="383"/>
        <v>Mediacom (Switzerland)</v>
      </c>
      <c r="AA1843" s="16" t="str">
        <f t="shared" si="384"/>
        <v>Mediacom (Switzerland) - CHE - Volkswagen AG</v>
      </c>
      <c r="AB1843" s="16" t="str">
        <f t="shared" si="385"/>
        <v>Xaxis Premium_XAXIS-XP-HP-F</v>
      </c>
      <c r="AC1843" s="16" t="str">
        <f>VLOOKUP($U1843,Sheet3!$A$1:$D$500,3,FALSE)</f>
        <v>19.09.2016</v>
      </c>
      <c r="AD1843" s="16" t="str">
        <f>VLOOKUP($U1843,Sheet3!$A$1:$D$500,4,FALSE)</f>
        <v>16.10.2016</v>
      </c>
      <c r="AE1843" s="20" t="str">
        <f t="shared" si="386"/>
        <v>Xaxis Premium_XAXIS-XP-HP-F_September 2016</v>
      </c>
      <c r="AF1843" s="20" t="s">
        <v>415</v>
      </c>
      <c r="AG1843" s="20" t="str">
        <f t="shared" si="387"/>
        <v>Xaxis Premium</v>
      </c>
      <c r="AH1843" s="20" t="s">
        <v>420</v>
      </c>
      <c r="AI1843" s="21">
        <f t="shared" si="388"/>
        <v>22.999750020831595</v>
      </c>
      <c r="AJ1843" s="21">
        <f t="shared" si="389"/>
        <v>1380.1</v>
      </c>
      <c r="AK1843" s="22">
        <f t="shared" si="390"/>
        <v>60005</v>
      </c>
      <c r="AL1843" s="20" t="s">
        <v>807</v>
      </c>
      <c r="AM1843" s="21">
        <f>$AJ1843*VLOOKUP($AL1843,Sheet2!$C$1:$D$82,2,FALSE)</f>
        <v>621.23494877271526</v>
      </c>
    </row>
    <row r="1844" spans="1:39" x14ac:dyDescent="0.25">
      <c r="A1844" s="30">
        <v>42650</v>
      </c>
      <c r="B1844">
        <v>19774</v>
      </c>
      <c r="C1844">
        <v>0</v>
      </c>
      <c r="D1844">
        <v>3</v>
      </c>
      <c r="E1844" t="s">
        <v>60</v>
      </c>
      <c r="F1844">
        <v>231.63</v>
      </c>
      <c r="G1844" t="s">
        <v>22</v>
      </c>
      <c r="H1844" t="s">
        <v>23</v>
      </c>
      <c r="I1844">
        <v>34.271000000000001</v>
      </c>
      <c r="J1844">
        <v>0</v>
      </c>
      <c r="K1844">
        <v>41.1</v>
      </c>
      <c r="L1844">
        <v>514.04999999999995</v>
      </c>
      <c r="M1844">
        <v>555.15</v>
      </c>
      <c r="N1844" t="s">
        <v>55</v>
      </c>
      <c r="O1844" t="s">
        <v>163</v>
      </c>
      <c r="P1844" t="s">
        <v>32</v>
      </c>
      <c r="Q1844" t="s">
        <v>52</v>
      </c>
      <c r="R1844" s="30">
        <v>42370</v>
      </c>
      <c r="S1844" s="30">
        <v>42655</v>
      </c>
      <c r="T1844" t="s">
        <v>25</v>
      </c>
      <c r="U1844" t="s">
        <v>738</v>
      </c>
      <c r="V1844" t="s">
        <v>717</v>
      </c>
      <c r="W1844" t="s">
        <v>206</v>
      </c>
      <c r="X1844" s="16" t="str">
        <f t="shared" si="382"/>
        <v xml:space="preserve">Mindshare (Switzerland) - CHE - FORD MOTOR COMPANY - 2016_Edge_Launch - </v>
      </c>
      <c r="Y1844" s="17" t="s">
        <v>410</v>
      </c>
      <c r="Z1844" s="16" t="str">
        <f t="shared" si="383"/>
        <v>Mindshare (Switzerland)</v>
      </c>
      <c r="AA1844" s="16" t="str">
        <f t="shared" si="384"/>
        <v>Mindshare (Switzerland) - CHE - FORD MOTOR COMPANY</v>
      </c>
      <c r="AB1844" s="16" t="str">
        <f t="shared" si="385"/>
        <v>Xaxis Premium_XAXIS-XP-HP-I</v>
      </c>
      <c r="AC1844" s="16" t="str">
        <f>VLOOKUP($U1844,Sheet3!$A$1:$D$500,3,FALSE)</f>
        <v>05.09.2016</v>
      </c>
      <c r="AD1844" s="16" t="str">
        <f>VLOOKUP($U1844,Sheet3!$A$1:$D$500,4,FALSE)</f>
        <v>30.10.2016</v>
      </c>
      <c r="AE1844" s="20" t="str">
        <f t="shared" si="386"/>
        <v>Xaxis Premium_XAXIS-XP-HP-I_September 2016</v>
      </c>
      <c r="AF1844" s="20" t="s">
        <v>415</v>
      </c>
      <c r="AG1844" s="20" t="str">
        <f t="shared" si="387"/>
        <v>Xaxis Premium</v>
      </c>
      <c r="AH1844" s="20" t="s">
        <v>420</v>
      </c>
      <c r="AI1844" s="21">
        <f t="shared" si="388"/>
        <v>14.999562312158966</v>
      </c>
      <c r="AJ1844" s="21">
        <f t="shared" si="389"/>
        <v>514.04999999999995</v>
      </c>
      <c r="AK1844" s="22">
        <f t="shared" si="390"/>
        <v>34271</v>
      </c>
      <c r="AL1844" s="20" t="s">
        <v>807</v>
      </c>
      <c r="AM1844" s="21">
        <f>$AJ1844*VLOOKUP($AL1844,Sheet2!$C$1:$D$82,2,FALSE)</f>
        <v>231.3932507909675</v>
      </c>
    </row>
    <row r="1845" spans="1:39" x14ac:dyDescent="0.25">
      <c r="A1845" s="30">
        <v>42650</v>
      </c>
      <c r="B1845">
        <v>19800</v>
      </c>
      <c r="C1845">
        <v>0</v>
      </c>
      <c r="D1845">
        <v>3</v>
      </c>
      <c r="E1845" t="s">
        <v>60</v>
      </c>
      <c r="F1845">
        <v>65.97</v>
      </c>
      <c r="G1845" t="s">
        <v>22</v>
      </c>
      <c r="H1845" t="s">
        <v>23</v>
      </c>
      <c r="I1845">
        <v>9.7609999999999992</v>
      </c>
      <c r="J1845">
        <v>0</v>
      </c>
      <c r="K1845">
        <v>17.95</v>
      </c>
      <c r="L1845">
        <v>224.5</v>
      </c>
      <c r="M1845">
        <v>242.45</v>
      </c>
      <c r="N1845" t="s">
        <v>62</v>
      </c>
      <c r="O1845" t="s">
        <v>161</v>
      </c>
      <c r="P1845" t="s">
        <v>32</v>
      </c>
      <c r="Q1845" t="s">
        <v>52</v>
      </c>
      <c r="R1845" s="30">
        <v>42370</v>
      </c>
      <c r="S1845" s="30">
        <v>42655</v>
      </c>
      <c r="T1845" t="s">
        <v>25</v>
      </c>
      <c r="U1845" t="s">
        <v>744</v>
      </c>
      <c r="V1845" t="s">
        <v>717</v>
      </c>
      <c r="W1845" t="s">
        <v>185</v>
      </c>
      <c r="X1845" s="16" t="str">
        <f t="shared" ref="X1845:X1908" si="391">CONCATENATE(W1845," - ","2016_",U1845," - ")</f>
        <v xml:space="preserve">Mediacom (Switzerland) - CHE - AMAG (Switzerland) - 2016_Q4_Lagerverkauf - </v>
      </c>
      <c r="Y1845" s="17" t="s">
        <v>410</v>
      </c>
      <c r="Z1845" s="16" t="str">
        <f t="shared" ref="Z1845:Z1908" si="392">O1845</f>
        <v>Mediacom (Switzerland)</v>
      </c>
      <c r="AA1845" s="16" t="str">
        <f t="shared" ref="AA1845:AA1908" si="393">W1845</f>
        <v>Mediacom (Switzerland) - CHE - AMAG (Switzerland)</v>
      </c>
      <c r="AB1845" s="16" t="str">
        <f t="shared" ref="AB1845:AB1908" si="394">CONCATENATE(Q1845,"_",E1845)</f>
        <v>Xaxis Premium_XAXIS-XP-HP-I</v>
      </c>
      <c r="AC1845" s="16" t="str">
        <f>VLOOKUP($U1845,Sheet3!$A$1:$D$500,3,FALSE)</f>
        <v>19.09.2016</v>
      </c>
      <c r="AD1845" s="16" t="str">
        <f>VLOOKUP($U1845,Sheet3!$A$1:$D$500,4,FALSE)</f>
        <v>18.12.2016</v>
      </c>
      <c r="AE1845" s="20" t="str">
        <f t="shared" ref="AE1845:AE1908" si="395">CONCATENATE(AB1845,"_",V1845)</f>
        <v>Xaxis Premium_XAXIS-XP-HP-I_September 2016</v>
      </c>
      <c r="AF1845" s="20" t="s">
        <v>415</v>
      </c>
      <c r="AG1845" s="20" t="str">
        <f t="shared" ref="AG1845:AG1908" si="396">Q1845</f>
        <v>Xaxis Premium</v>
      </c>
      <c r="AH1845" s="20" t="s">
        <v>420</v>
      </c>
      <c r="AI1845" s="21">
        <f t="shared" si="388"/>
        <v>22.999692654441141</v>
      </c>
      <c r="AJ1845" s="21">
        <f t="shared" si="389"/>
        <v>224.5</v>
      </c>
      <c r="AK1845" s="22">
        <f t="shared" si="390"/>
        <v>9761</v>
      </c>
      <c r="AL1845" s="20" t="s">
        <v>807</v>
      </c>
      <c r="AM1845" s="21">
        <f>$AJ1845*VLOOKUP($AL1845,Sheet2!$C$1:$D$82,2,FALSE)</f>
        <v>101.05589884752885</v>
      </c>
    </row>
    <row r="1846" spans="1:39" x14ac:dyDescent="0.25">
      <c r="A1846" s="30">
        <v>42650</v>
      </c>
      <c r="B1846">
        <v>19801</v>
      </c>
      <c r="C1846">
        <v>0</v>
      </c>
      <c r="D1846">
        <v>5</v>
      </c>
      <c r="E1846" t="s">
        <v>60</v>
      </c>
      <c r="F1846">
        <v>47.2</v>
      </c>
      <c r="G1846" t="s">
        <v>22</v>
      </c>
      <c r="H1846" t="s">
        <v>23</v>
      </c>
      <c r="I1846">
        <v>6.9829999999999997</v>
      </c>
      <c r="J1846">
        <v>0</v>
      </c>
      <c r="K1846">
        <v>11.75</v>
      </c>
      <c r="L1846">
        <v>146.65</v>
      </c>
      <c r="M1846">
        <v>158.4</v>
      </c>
      <c r="N1846" t="s">
        <v>36</v>
      </c>
      <c r="O1846" t="s">
        <v>161</v>
      </c>
      <c r="P1846" t="s">
        <v>32</v>
      </c>
      <c r="Q1846" t="s">
        <v>52</v>
      </c>
      <c r="R1846" s="30">
        <v>42370</v>
      </c>
      <c r="S1846" s="30">
        <v>42655</v>
      </c>
      <c r="T1846" t="s">
        <v>25</v>
      </c>
      <c r="U1846" t="s">
        <v>721</v>
      </c>
      <c r="V1846" t="s">
        <v>717</v>
      </c>
      <c r="W1846" t="s">
        <v>186</v>
      </c>
      <c r="X1846" s="16" t="str">
        <f t="shared" si="391"/>
        <v xml:space="preserve">MEC (Switzerland) - CHE - Audi - 2016_A3_Launch - </v>
      </c>
      <c r="Y1846" s="17" t="s">
        <v>410</v>
      </c>
      <c r="Z1846" s="16" t="str">
        <f t="shared" si="392"/>
        <v>Mediacom (Switzerland)</v>
      </c>
      <c r="AA1846" s="16" t="str">
        <f t="shared" si="393"/>
        <v>MEC (Switzerland) - CHE - Audi</v>
      </c>
      <c r="AB1846" s="16" t="str">
        <f t="shared" si="394"/>
        <v>Xaxis Premium_XAXIS-XP-HP-I</v>
      </c>
      <c r="AC1846" s="16" t="str">
        <f>VLOOKUP($U1846,Sheet3!$A$1:$D$500,3,FALSE)</f>
        <v>15.08.2016</v>
      </c>
      <c r="AD1846" s="16" t="str">
        <f>VLOOKUP($U1846,Sheet3!$A$1:$D$500,4,FALSE)</f>
        <v>19.09.2016</v>
      </c>
      <c r="AE1846" s="20" t="str">
        <f t="shared" si="395"/>
        <v>Xaxis Premium_XAXIS-XP-HP-I_September 2016</v>
      </c>
      <c r="AF1846" s="20" t="s">
        <v>415</v>
      </c>
      <c r="AG1846" s="20" t="str">
        <f t="shared" si="396"/>
        <v>Xaxis Premium</v>
      </c>
      <c r="AH1846" s="20" t="s">
        <v>420</v>
      </c>
      <c r="AI1846" s="21">
        <f t="shared" si="388"/>
        <v>21.001002434483745</v>
      </c>
      <c r="AJ1846" s="21">
        <f t="shared" si="389"/>
        <v>146.65</v>
      </c>
      <c r="AK1846" s="22">
        <f t="shared" si="390"/>
        <v>6983</v>
      </c>
      <c r="AL1846" s="20" t="s">
        <v>807</v>
      </c>
      <c r="AM1846" s="21">
        <f>$AJ1846*VLOOKUP($AL1846,Sheet2!$C$1:$D$82,2,FALSE)</f>
        <v>66.012684035590681</v>
      </c>
    </row>
    <row r="1847" spans="1:39" x14ac:dyDescent="0.25">
      <c r="A1847" s="30">
        <v>42650</v>
      </c>
      <c r="B1847">
        <v>19801</v>
      </c>
      <c r="C1847">
        <v>0</v>
      </c>
      <c r="D1847">
        <v>11</v>
      </c>
      <c r="E1847" t="s">
        <v>60</v>
      </c>
      <c r="F1847">
        <v>394.92</v>
      </c>
      <c r="G1847" t="s">
        <v>22</v>
      </c>
      <c r="H1847" t="s">
        <v>23</v>
      </c>
      <c r="I1847">
        <v>58.430999999999997</v>
      </c>
      <c r="J1847">
        <v>0</v>
      </c>
      <c r="K1847">
        <v>107.5</v>
      </c>
      <c r="L1847">
        <v>1343.9</v>
      </c>
      <c r="M1847">
        <v>1451.4</v>
      </c>
      <c r="N1847" t="s">
        <v>36</v>
      </c>
      <c r="O1847" t="s">
        <v>161</v>
      </c>
      <c r="P1847" t="s">
        <v>32</v>
      </c>
      <c r="Q1847" t="s">
        <v>52</v>
      </c>
      <c r="R1847" s="30">
        <v>42370</v>
      </c>
      <c r="S1847" s="30">
        <v>42655</v>
      </c>
      <c r="T1847" t="s">
        <v>25</v>
      </c>
      <c r="U1847" t="s">
        <v>721</v>
      </c>
      <c r="V1847" t="s">
        <v>717</v>
      </c>
      <c r="W1847" t="s">
        <v>186</v>
      </c>
      <c r="X1847" s="16" t="str">
        <f t="shared" si="391"/>
        <v xml:space="preserve">MEC (Switzerland) - CHE - Audi - 2016_A3_Launch - </v>
      </c>
      <c r="Y1847" s="17" t="s">
        <v>410</v>
      </c>
      <c r="Z1847" s="16" t="str">
        <f t="shared" si="392"/>
        <v>Mediacom (Switzerland)</v>
      </c>
      <c r="AA1847" s="16" t="str">
        <f t="shared" si="393"/>
        <v>MEC (Switzerland) - CHE - Audi</v>
      </c>
      <c r="AB1847" s="16" t="str">
        <f t="shared" si="394"/>
        <v>Xaxis Premium_XAXIS-XP-HP-I</v>
      </c>
      <c r="AC1847" s="16" t="str">
        <f>VLOOKUP($U1847,Sheet3!$A$1:$D$500,3,FALSE)</f>
        <v>15.08.2016</v>
      </c>
      <c r="AD1847" s="16" t="str">
        <f>VLOOKUP($U1847,Sheet3!$A$1:$D$500,4,FALSE)</f>
        <v>19.09.2016</v>
      </c>
      <c r="AE1847" s="20" t="str">
        <f t="shared" si="395"/>
        <v>Xaxis Premium_XAXIS-XP-HP-I_September 2016</v>
      </c>
      <c r="AF1847" s="20" t="s">
        <v>415</v>
      </c>
      <c r="AG1847" s="20" t="str">
        <f t="shared" si="396"/>
        <v>Xaxis Premium</v>
      </c>
      <c r="AH1847" s="20" t="s">
        <v>420</v>
      </c>
      <c r="AI1847" s="21">
        <f t="shared" si="388"/>
        <v>22.999777515360002</v>
      </c>
      <c r="AJ1847" s="21">
        <f t="shared" si="389"/>
        <v>1343.9</v>
      </c>
      <c r="AK1847" s="22">
        <f t="shared" si="390"/>
        <v>58431</v>
      </c>
      <c r="AL1847" s="20" t="s">
        <v>807</v>
      </c>
      <c r="AM1847" s="21">
        <f>$AJ1847*VLOOKUP($AL1847,Sheet2!$C$1:$D$82,2,FALSE)</f>
        <v>604.93996641957256</v>
      </c>
    </row>
    <row r="1848" spans="1:39" x14ac:dyDescent="0.25">
      <c r="A1848" s="30">
        <v>42650</v>
      </c>
      <c r="B1848">
        <v>19806</v>
      </c>
      <c r="C1848">
        <v>0</v>
      </c>
      <c r="D1848">
        <v>3</v>
      </c>
      <c r="E1848" t="s">
        <v>60</v>
      </c>
      <c r="F1848">
        <v>28.33</v>
      </c>
      <c r="G1848" t="s">
        <v>22</v>
      </c>
      <c r="H1848" t="s">
        <v>23</v>
      </c>
      <c r="I1848">
        <v>4.1909999999999998</v>
      </c>
      <c r="J1848">
        <v>0</v>
      </c>
      <c r="K1848">
        <v>6.35</v>
      </c>
      <c r="L1848">
        <v>79.650000000000006</v>
      </c>
      <c r="M1848">
        <v>86</v>
      </c>
      <c r="N1848" t="s">
        <v>105</v>
      </c>
      <c r="O1848" t="s">
        <v>161</v>
      </c>
      <c r="P1848" t="s">
        <v>32</v>
      </c>
      <c r="Q1848" t="s">
        <v>52</v>
      </c>
      <c r="R1848" s="30">
        <v>42370</v>
      </c>
      <c r="S1848" s="30">
        <v>42655</v>
      </c>
      <c r="T1848" t="s">
        <v>25</v>
      </c>
      <c r="U1848" t="s">
        <v>241</v>
      </c>
      <c r="V1848" t="s">
        <v>717</v>
      </c>
      <c r="W1848" t="s">
        <v>189</v>
      </c>
      <c r="X1848" s="16" t="str">
        <f t="shared" si="391"/>
        <v xml:space="preserve">Mediacom (Switzerland) - CHE - BSH - 2016_Online_Kampagne_2016 - </v>
      </c>
      <c r="Y1848" s="17" t="s">
        <v>410</v>
      </c>
      <c r="Z1848" s="16" t="str">
        <f t="shared" si="392"/>
        <v>Mediacom (Switzerland)</v>
      </c>
      <c r="AA1848" s="16" t="str">
        <f t="shared" si="393"/>
        <v>Mediacom (Switzerland) - CHE - BSH</v>
      </c>
      <c r="AB1848" s="16" t="str">
        <f t="shared" si="394"/>
        <v>Xaxis Premium_XAXIS-XP-HP-I</v>
      </c>
      <c r="AC1848" s="16" t="str">
        <f>VLOOKUP($U1848,Sheet3!$A$1:$D$500,3,FALSE)</f>
        <v>08.02.2016</v>
      </c>
      <c r="AD1848" s="16" t="str">
        <f>VLOOKUP($U1848,Sheet3!$A$1:$D$500,4,FALSE)</f>
        <v>16.10.2016</v>
      </c>
      <c r="AE1848" s="20" t="str">
        <f t="shared" si="395"/>
        <v>Xaxis Premium_XAXIS-XP-HP-I_September 2016</v>
      </c>
      <c r="AF1848" s="20" t="s">
        <v>415</v>
      </c>
      <c r="AG1848" s="20" t="str">
        <f t="shared" si="396"/>
        <v>Xaxis Premium</v>
      </c>
      <c r="AH1848" s="20" t="s">
        <v>420</v>
      </c>
      <c r="AI1848" s="21">
        <f t="shared" si="388"/>
        <v>19.005010737294203</v>
      </c>
      <c r="AJ1848" s="21">
        <f t="shared" si="389"/>
        <v>79.650000000000006</v>
      </c>
      <c r="AK1848" s="22">
        <f t="shared" si="390"/>
        <v>4191</v>
      </c>
      <c r="AL1848" s="20" t="s">
        <v>807</v>
      </c>
      <c r="AM1848" s="21">
        <f>$AJ1848*VLOOKUP($AL1848,Sheet2!$C$1:$D$82,2,FALSE)</f>
        <v>35.853462553254673</v>
      </c>
    </row>
    <row r="1849" spans="1:39" x14ac:dyDescent="0.25">
      <c r="A1849" s="30">
        <v>42650</v>
      </c>
      <c r="B1849">
        <v>19812</v>
      </c>
      <c r="C1849">
        <v>0</v>
      </c>
      <c r="D1849">
        <v>9</v>
      </c>
      <c r="E1849" t="s">
        <v>60</v>
      </c>
      <c r="F1849">
        <v>98.43</v>
      </c>
      <c r="G1849" t="s">
        <v>22</v>
      </c>
      <c r="H1849" t="s">
        <v>23</v>
      </c>
      <c r="I1849">
        <v>14.563000000000001</v>
      </c>
      <c r="J1849">
        <v>0</v>
      </c>
      <c r="K1849">
        <v>26.8</v>
      </c>
      <c r="L1849">
        <v>334.95</v>
      </c>
      <c r="M1849">
        <v>361.75</v>
      </c>
      <c r="N1849" t="s">
        <v>29</v>
      </c>
      <c r="O1849" t="s">
        <v>161</v>
      </c>
      <c r="P1849" t="s">
        <v>32</v>
      </c>
      <c r="Q1849" t="s">
        <v>52</v>
      </c>
      <c r="R1849" s="30">
        <v>42370</v>
      </c>
      <c r="S1849" s="30">
        <v>42655</v>
      </c>
      <c r="T1849" t="s">
        <v>25</v>
      </c>
      <c r="U1849" t="s">
        <v>722</v>
      </c>
      <c r="V1849" t="s">
        <v>717</v>
      </c>
      <c r="W1849" t="s">
        <v>190</v>
      </c>
      <c r="X1849" s="16" t="str">
        <f t="shared" si="391"/>
        <v xml:space="preserve">Mediacom (Switzerland) - CHE - Credit Suisse - 2016_Viva_Students_2016 - </v>
      </c>
      <c r="Y1849" s="17" t="s">
        <v>410</v>
      </c>
      <c r="Z1849" s="16" t="str">
        <f t="shared" si="392"/>
        <v>Mediacom (Switzerland)</v>
      </c>
      <c r="AA1849" s="16" t="str">
        <f t="shared" si="393"/>
        <v>Mediacom (Switzerland) - CHE - Credit Suisse</v>
      </c>
      <c r="AB1849" s="16" t="str">
        <f t="shared" si="394"/>
        <v>Xaxis Premium_XAXIS-XP-HP-I</v>
      </c>
      <c r="AC1849" s="16" t="str">
        <f>VLOOKUP($U1849,Sheet3!$A$1:$D$500,3,FALSE)</f>
        <v>22.08.2016</v>
      </c>
      <c r="AD1849" s="16" t="str">
        <f>VLOOKUP($U1849,Sheet3!$A$1:$D$500,4,FALSE)</f>
        <v>18.09.2016</v>
      </c>
      <c r="AE1849" s="20" t="str">
        <f t="shared" si="395"/>
        <v>Xaxis Premium_XAXIS-XP-HP-I_September 2016</v>
      </c>
      <c r="AF1849" s="20" t="s">
        <v>415</v>
      </c>
      <c r="AG1849" s="20" t="str">
        <f t="shared" si="396"/>
        <v>Xaxis Premium</v>
      </c>
      <c r="AH1849" s="20" t="s">
        <v>420</v>
      </c>
      <c r="AI1849" s="21">
        <f t="shared" si="388"/>
        <v>23.000068667170225</v>
      </c>
      <c r="AJ1849" s="21">
        <f t="shared" si="389"/>
        <v>334.95</v>
      </c>
      <c r="AK1849" s="22">
        <f t="shared" si="390"/>
        <v>14563</v>
      </c>
      <c r="AL1849" s="20" t="s">
        <v>807</v>
      </c>
      <c r="AM1849" s="21">
        <f>$AJ1849*VLOOKUP($AL1849,Sheet2!$C$1:$D$82,2,FALSE)</f>
        <v>150.77360052997679</v>
      </c>
    </row>
    <row r="1850" spans="1:39" x14ac:dyDescent="0.25">
      <c r="A1850" s="30">
        <v>42650</v>
      </c>
      <c r="B1850">
        <v>19824</v>
      </c>
      <c r="C1850">
        <v>0</v>
      </c>
      <c r="D1850">
        <v>12</v>
      </c>
      <c r="E1850" t="s">
        <v>60</v>
      </c>
      <c r="F1850">
        <v>52.49</v>
      </c>
      <c r="G1850" t="s">
        <v>22</v>
      </c>
      <c r="H1850" t="s">
        <v>23</v>
      </c>
      <c r="I1850">
        <v>7.766</v>
      </c>
      <c r="J1850">
        <v>0</v>
      </c>
      <c r="K1850">
        <v>13.05</v>
      </c>
      <c r="L1850">
        <v>163.1</v>
      </c>
      <c r="M1850">
        <v>176.15</v>
      </c>
      <c r="N1850" t="s">
        <v>95</v>
      </c>
      <c r="O1850" t="s">
        <v>161</v>
      </c>
      <c r="P1850" t="s">
        <v>32</v>
      </c>
      <c r="Q1850" t="s">
        <v>52</v>
      </c>
      <c r="R1850" s="30">
        <v>42370</v>
      </c>
      <c r="S1850" s="30">
        <v>42655</v>
      </c>
      <c r="T1850" t="s">
        <v>25</v>
      </c>
      <c r="U1850" t="s">
        <v>723</v>
      </c>
      <c r="V1850" t="s">
        <v>717</v>
      </c>
      <c r="W1850" t="s">
        <v>195</v>
      </c>
      <c r="X1850" s="16" t="str">
        <f t="shared" si="391"/>
        <v xml:space="preserve">Mediacom (Switzerland) - CHE - Ikea - 2016_Catalogue_&amp;_Food_(Awareness_&amp;_Trigger) - </v>
      </c>
      <c r="Y1850" s="17" t="s">
        <v>410</v>
      </c>
      <c r="Z1850" s="16" t="str">
        <f t="shared" si="392"/>
        <v>Mediacom (Switzerland)</v>
      </c>
      <c r="AA1850" s="16" t="str">
        <f t="shared" si="393"/>
        <v>Mediacom (Switzerland) - CHE - Ikea</v>
      </c>
      <c r="AB1850" s="16" t="str">
        <f t="shared" si="394"/>
        <v>Xaxis Premium_XAXIS-XP-HP-I</v>
      </c>
      <c r="AC1850" s="16" t="str">
        <f>VLOOKUP($U1850,Sheet3!$A$1:$D$500,3,FALSE)</f>
        <v>29.08.2016</v>
      </c>
      <c r="AD1850" s="16" t="str">
        <f>VLOOKUP($U1850,Sheet3!$A$1:$D$500,4,FALSE)</f>
        <v>18.09.2016</v>
      </c>
      <c r="AE1850" s="20" t="str">
        <f t="shared" si="395"/>
        <v>Xaxis Premium_XAXIS-XP-HP-I_September 2016</v>
      </c>
      <c r="AF1850" s="20" t="s">
        <v>415</v>
      </c>
      <c r="AG1850" s="20" t="str">
        <f t="shared" si="396"/>
        <v>Xaxis Premium</v>
      </c>
      <c r="AH1850" s="20" t="s">
        <v>420</v>
      </c>
      <c r="AI1850" s="21">
        <f t="shared" si="388"/>
        <v>21.001802729848052</v>
      </c>
      <c r="AJ1850" s="21">
        <f t="shared" si="389"/>
        <v>163.1</v>
      </c>
      <c r="AK1850" s="22">
        <f t="shared" si="390"/>
        <v>7766</v>
      </c>
      <c r="AL1850" s="20" t="s">
        <v>807</v>
      </c>
      <c r="AM1850" s="21">
        <f>$AJ1850*VLOOKUP($AL1850,Sheet2!$C$1:$D$82,2,FALSE)</f>
        <v>73.417448115955267</v>
      </c>
    </row>
    <row r="1851" spans="1:39" x14ac:dyDescent="0.25">
      <c r="A1851" s="30">
        <v>42650</v>
      </c>
      <c r="B1851">
        <v>19827</v>
      </c>
      <c r="C1851">
        <v>0</v>
      </c>
      <c r="D1851">
        <v>9</v>
      </c>
      <c r="E1851" t="s">
        <v>60</v>
      </c>
      <c r="F1851">
        <v>120.99</v>
      </c>
      <c r="G1851" t="s">
        <v>22</v>
      </c>
      <c r="H1851" t="s">
        <v>23</v>
      </c>
      <c r="I1851">
        <v>17.901</v>
      </c>
      <c r="J1851">
        <v>0</v>
      </c>
      <c r="K1851">
        <v>27.2</v>
      </c>
      <c r="L1851">
        <v>340.1</v>
      </c>
      <c r="M1851">
        <v>367.3</v>
      </c>
      <c r="N1851" t="s">
        <v>95</v>
      </c>
      <c r="O1851" t="s">
        <v>161</v>
      </c>
      <c r="P1851" t="s">
        <v>32</v>
      </c>
      <c r="Q1851" t="s">
        <v>52</v>
      </c>
      <c r="R1851" s="30">
        <v>42370</v>
      </c>
      <c r="S1851" s="30">
        <v>42655</v>
      </c>
      <c r="T1851" t="s">
        <v>25</v>
      </c>
      <c r="U1851" t="s">
        <v>725</v>
      </c>
      <c r="V1851" t="s">
        <v>717</v>
      </c>
      <c r="W1851" t="s">
        <v>195</v>
      </c>
      <c r="X1851" s="16" t="str">
        <f t="shared" si="391"/>
        <v xml:space="preserve">Mediacom (Switzerland) - CHE - Ikea - 2016_Catalogue_&amp;_Food_(Inspiration_/_Activation) - </v>
      </c>
      <c r="Y1851" s="17" t="s">
        <v>410</v>
      </c>
      <c r="Z1851" s="16" t="str">
        <f t="shared" si="392"/>
        <v>Mediacom (Switzerland)</v>
      </c>
      <c r="AA1851" s="16" t="str">
        <f t="shared" si="393"/>
        <v>Mediacom (Switzerland) - CHE - Ikea</v>
      </c>
      <c r="AB1851" s="16" t="str">
        <f t="shared" si="394"/>
        <v>Xaxis Premium_XAXIS-XP-HP-I</v>
      </c>
      <c r="AC1851" s="16" t="str">
        <f>VLOOKUP($U1851,Sheet3!$A$1:$D$500,3,FALSE)</f>
        <v>29.08.2016</v>
      </c>
      <c r="AD1851" s="16" t="str">
        <f>VLOOKUP($U1851,Sheet3!$A$1:$D$500,4,FALSE)</f>
        <v>02.10.2016</v>
      </c>
      <c r="AE1851" s="20" t="str">
        <f t="shared" si="395"/>
        <v>Xaxis Premium_XAXIS-XP-HP-I_September 2016</v>
      </c>
      <c r="AF1851" s="20" t="s">
        <v>415</v>
      </c>
      <c r="AG1851" s="20" t="str">
        <f t="shared" si="396"/>
        <v>Xaxis Premium</v>
      </c>
      <c r="AH1851" s="20" t="s">
        <v>420</v>
      </c>
      <c r="AI1851" s="21">
        <f t="shared" si="388"/>
        <v>18.998938606781746</v>
      </c>
      <c r="AJ1851" s="21">
        <f t="shared" si="389"/>
        <v>340.1</v>
      </c>
      <c r="AK1851" s="22">
        <f t="shared" si="390"/>
        <v>17901</v>
      </c>
      <c r="AL1851" s="20" t="s">
        <v>807</v>
      </c>
      <c r="AM1851" s="21">
        <f>$AJ1851*VLOOKUP($AL1851,Sheet2!$C$1:$D$82,2,FALSE)</f>
        <v>153.0918093454101</v>
      </c>
    </row>
    <row r="1852" spans="1:39" x14ac:dyDescent="0.25">
      <c r="A1852" s="30">
        <v>42650</v>
      </c>
      <c r="B1852">
        <v>19827</v>
      </c>
      <c r="C1852">
        <v>0</v>
      </c>
      <c r="D1852">
        <v>12</v>
      </c>
      <c r="E1852" t="s">
        <v>60</v>
      </c>
      <c r="F1852">
        <v>108.5</v>
      </c>
      <c r="G1852" t="s">
        <v>22</v>
      </c>
      <c r="H1852" t="s">
        <v>23</v>
      </c>
      <c r="I1852">
        <v>16.053000000000001</v>
      </c>
      <c r="J1852">
        <v>0</v>
      </c>
      <c r="K1852">
        <v>29.55</v>
      </c>
      <c r="L1852">
        <v>369.2</v>
      </c>
      <c r="M1852">
        <v>398.75</v>
      </c>
      <c r="N1852" t="s">
        <v>95</v>
      </c>
      <c r="O1852" t="s">
        <v>161</v>
      </c>
      <c r="P1852" t="s">
        <v>32</v>
      </c>
      <c r="Q1852" t="s">
        <v>52</v>
      </c>
      <c r="R1852" s="30">
        <v>42370</v>
      </c>
      <c r="S1852" s="30">
        <v>42655</v>
      </c>
      <c r="T1852" t="s">
        <v>25</v>
      </c>
      <c r="U1852" t="s">
        <v>725</v>
      </c>
      <c r="V1852" t="s">
        <v>717</v>
      </c>
      <c r="W1852" t="s">
        <v>195</v>
      </c>
      <c r="X1852" s="16" t="str">
        <f t="shared" si="391"/>
        <v xml:space="preserve">Mediacom (Switzerland) - CHE - Ikea - 2016_Catalogue_&amp;_Food_(Inspiration_/_Activation) - </v>
      </c>
      <c r="Y1852" s="17" t="s">
        <v>410</v>
      </c>
      <c r="Z1852" s="16" t="str">
        <f t="shared" si="392"/>
        <v>Mediacom (Switzerland)</v>
      </c>
      <c r="AA1852" s="16" t="str">
        <f t="shared" si="393"/>
        <v>Mediacom (Switzerland) - CHE - Ikea</v>
      </c>
      <c r="AB1852" s="16" t="str">
        <f t="shared" si="394"/>
        <v>Xaxis Premium_XAXIS-XP-HP-I</v>
      </c>
      <c r="AC1852" s="16" t="str">
        <f>VLOOKUP($U1852,Sheet3!$A$1:$D$500,3,FALSE)</f>
        <v>29.08.2016</v>
      </c>
      <c r="AD1852" s="16" t="str">
        <f>VLOOKUP($U1852,Sheet3!$A$1:$D$500,4,FALSE)</f>
        <v>02.10.2016</v>
      </c>
      <c r="AE1852" s="20" t="str">
        <f t="shared" si="395"/>
        <v>Xaxis Premium_XAXIS-XP-HP-I_September 2016</v>
      </c>
      <c r="AF1852" s="20" t="s">
        <v>415</v>
      </c>
      <c r="AG1852" s="20" t="str">
        <f t="shared" si="396"/>
        <v>Xaxis Premium</v>
      </c>
      <c r="AH1852" s="20" t="s">
        <v>420</v>
      </c>
      <c r="AI1852" s="21">
        <f t="shared" si="388"/>
        <v>22.99881642060674</v>
      </c>
      <c r="AJ1852" s="21">
        <f t="shared" si="389"/>
        <v>369.2</v>
      </c>
      <c r="AK1852" s="22">
        <f t="shared" si="390"/>
        <v>16053</v>
      </c>
      <c r="AL1852" s="20" t="s">
        <v>807</v>
      </c>
      <c r="AM1852" s="21">
        <f>$AJ1852*VLOOKUP($AL1852,Sheet2!$C$1:$D$82,2,FALSE)</f>
        <v>166.19081449669332</v>
      </c>
    </row>
    <row r="1853" spans="1:39" x14ac:dyDescent="0.25">
      <c r="A1853" s="30">
        <v>42650</v>
      </c>
      <c r="B1853">
        <v>19831</v>
      </c>
      <c r="C1853">
        <v>0</v>
      </c>
      <c r="D1853">
        <v>3</v>
      </c>
      <c r="E1853" t="s">
        <v>60</v>
      </c>
      <c r="F1853">
        <v>137.94999999999999</v>
      </c>
      <c r="G1853" t="s">
        <v>22</v>
      </c>
      <c r="H1853" t="s">
        <v>23</v>
      </c>
      <c r="I1853">
        <v>20.411000000000001</v>
      </c>
      <c r="J1853">
        <v>0</v>
      </c>
      <c r="K1853">
        <v>37.549999999999997</v>
      </c>
      <c r="L1853">
        <v>469.45</v>
      </c>
      <c r="M1853">
        <v>507</v>
      </c>
      <c r="N1853" t="s">
        <v>26</v>
      </c>
      <c r="O1853" t="s">
        <v>161</v>
      </c>
      <c r="P1853" t="s">
        <v>32</v>
      </c>
      <c r="Q1853" t="s">
        <v>52</v>
      </c>
      <c r="R1853" s="30">
        <v>42370</v>
      </c>
      <c r="S1853" s="30">
        <v>42655</v>
      </c>
      <c r="T1853" t="s">
        <v>25</v>
      </c>
      <c r="U1853" t="s">
        <v>740</v>
      </c>
      <c r="V1853" t="s">
        <v>717</v>
      </c>
      <c r="W1853" t="s">
        <v>204</v>
      </c>
      <c r="X1853" s="16" t="str">
        <f t="shared" si="391"/>
        <v xml:space="preserve">Mediacom (Switzerland) - CHE - Volkswagen AG - 2016_Taktische_Kampagne - </v>
      </c>
      <c r="Y1853" s="17" t="s">
        <v>410</v>
      </c>
      <c r="Z1853" s="16" t="str">
        <f t="shared" si="392"/>
        <v>Mediacom (Switzerland)</v>
      </c>
      <c r="AA1853" s="16" t="str">
        <f t="shared" si="393"/>
        <v>Mediacom (Switzerland) - CHE - Volkswagen AG</v>
      </c>
      <c r="AB1853" s="16" t="str">
        <f t="shared" si="394"/>
        <v>Xaxis Premium_XAXIS-XP-HP-I</v>
      </c>
      <c r="AC1853" s="16" t="str">
        <f>VLOOKUP($U1853,Sheet3!$A$1:$D$500,3,FALSE)</f>
        <v>19.09.2016</v>
      </c>
      <c r="AD1853" s="16" t="str">
        <f>VLOOKUP($U1853,Sheet3!$A$1:$D$500,4,FALSE)</f>
        <v>16.10.2016</v>
      </c>
      <c r="AE1853" s="20" t="str">
        <f t="shared" si="395"/>
        <v>Xaxis Premium_XAXIS-XP-HP-I_September 2016</v>
      </c>
      <c r="AF1853" s="20" t="s">
        <v>415</v>
      </c>
      <c r="AG1853" s="20" t="str">
        <f t="shared" si="396"/>
        <v>Xaxis Premium</v>
      </c>
      <c r="AH1853" s="20" t="s">
        <v>420</v>
      </c>
      <c r="AI1853" s="21">
        <f t="shared" si="388"/>
        <v>22.999853020430159</v>
      </c>
      <c r="AJ1853" s="21">
        <f t="shared" si="389"/>
        <v>469.45</v>
      </c>
      <c r="AK1853" s="22">
        <f t="shared" si="390"/>
        <v>20411</v>
      </c>
      <c r="AL1853" s="20" t="s">
        <v>807</v>
      </c>
      <c r="AM1853" s="21">
        <f>$AJ1853*VLOOKUP($AL1853,Sheet2!$C$1:$D$82,2,FALSE)</f>
        <v>211.31711231168117</v>
      </c>
    </row>
    <row r="1854" spans="1:39" x14ac:dyDescent="0.25">
      <c r="A1854" s="30">
        <v>42650</v>
      </c>
      <c r="B1854">
        <v>19771</v>
      </c>
      <c r="C1854">
        <v>0</v>
      </c>
      <c r="D1854">
        <v>1</v>
      </c>
      <c r="E1854" t="s">
        <v>61</v>
      </c>
      <c r="F1854">
        <v>1181.8399999999999</v>
      </c>
      <c r="G1854" t="s">
        <v>22</v>
      </c>
      <c r="H1854" t="s">
        <v>23</v>
      </c>
      <c r="I1854">
        <v>258.959</v>
      </c>
      <c r="J1854">
        <v>0</v>
      </c>
      <c r="K1854">
        <v>165.75</v>
      </c>
      <c r="L1854">
        <v>2071.65</v>
      </c>
      <c r="M1854">
        <v>2237.4</v>
      </c>
      <c r="N1854" t="s">
        <v>714</v>
      </c>
      <c r="O1854" t="s">
        <v>162</v>
      </c>
      <c r="P1854" t="s">
        <v>32</v>
      </c>
      <c r="Q1854" t="s">
        <v>52</v>
      </c>
      <c r="R1854" s="30">
        <v>42370</v>
      </c>
      <c r="S1854" s="30">
        <v>42655</v>
      </c>
      <c r="T1854" t="s">
        <v>25</v>
      </c>
      <c r="U1854" t="s">
        <v>715</v>
      </c>
      <c r="V1854" t="s">
        <v>717</v>
      </c>
      <c r="W1854" t="s">
        <v>814</v>
      </c>
      <c r="X1854" s="16" t="str">
        <f t="shared" si="391"/>
        <v xml:space="preserve">MEC (Switzerland) - CHE - NICKELODEON - 2016_Thundermans - </v>
      </c>
      <c r="Y1854" s="17" t="s">
        <v>410</v>
      </c>
      <c r="Z1854" s="16" t="str">
        <f t="shared" si="392"/>
        <v>MEC (Switzerland)</v>
      </c>
      <c r="AA1854" s="16" t="str">
        <f t="shared" si="393"/>
        <v>MEC (Switzerland) - CHE - NICKELODEON</v>
      </c>
      <c r="AB1854" s="16" t="str">
        <f t="shared" si="394"/>
        <v>Xaxis Premium_XAXIS-XP-UAP-D</v>
      </c>
      <c r="AC1854" s="16" t="str">
        <f>VLOOKUP($U1854,Sheet3!$A$1:$D$500,3,FALSE)</f>
        <v>15.08.2016</v>
      </c>
      <c r="AD1854" s="16" t="str">
        <f>VLOOKUP($U1854,Sheet3!$A$1:$D$500,4,FALSE)</f>
        <v>25.09.2016</v>
      </c>
      <c r="AE1854" s="20" t="str">
        <f t="shared" si="395"/>
        <v>Xaxis Premium_XAXIS-XP-UAP-D_September 2016</v>
      </c>
      <c r="AF1854" s="20" t="s">
        <v>415</v>
      </c>
      <c r="AG1854" s="20" t="str">
        <f t="shared" si="396"/>
        <v>Xaxis Premium</v>
      </c>
      <c r="AH1854" s="20" t="s">
        <v>420</v>
      </c>
      <c r="AI1854" s="21">
        <f t="shared" si="388"/>
        <v>7.9999150444664995</v>
      </c>
      <c r="AJ1854" s="21">
        <f t="shared" si="389"/>
        <v>2071.65</v>
      </c>
      <c r="AK1854" s="22">
        <f t="shared" si="390"/>
        <v>258959</v>
      </c>
      <c r="AL1854" s="20" t="s">
        <v>804</v>
      </c>
      <c r="AM1854" s="21">
        <f>$AJ1854*VLOOKUP($AL1854,Sheet2!$C$1:$D$82,2,FALSE)</f>
        <v>1002.5148585819452</v>
      </c>
    </row>
    <row r="1855" spans="1:39" x14ac:dyDescent="0.25">
      <c r="A1855" s="30">
        <v>42650</v>
      </c>
      <c r="B1855">
        <v>19779</v>
      </c>
      <c r="C1855">
        <v>0</v>
      </c>
      <c r="D1855">
        <v>1</v>
      </c>
      <c r="E1855" t="s">
        <v>61</v>
      </c>
      <c r="F1855">
        <v>1967.17</v>
      </c>
      <c r="G1855" t="s">
        <v>22</v>
      </c>
      <c r="H1855" t="s">
        <v>23</v>
      </c>
      <c r="I1855">
        <v>431.03800000000001</v>
      </c>
      <c r="J1855">
        <v>0</v>
      </c>
      <c r="K1855">
        <v>275.85000000000002</v>
      </c>
      <c r="L1855">
        <v>3448.3</v>
      </c>
      <c r="M1855">
        <v>3724.15</v>
      </c>
      <c r="N1855" t="s">
        <v>31</v>
      </c>
      <c r="O1855" t="s">
        <v>163</v>
      </c>
      <c r="P1855" t="s">
        <v>32</v>
      </c>
      <c r="Q1855" t="s">
        <v>52</v>
      </c>
      <c r="R1855" s="30">
        <v>42370</v>
      </c>
      <c r="S1855" s="30">
        <v>42655</v>
      </c>
      <c r="T1855" t="s">
        <v>25</v>
      </c>
      <c r="U1855" t="s">
        <v>727</v>
      </c>
      <c r="V1855" t="s">
        <v>717</v>
      </c>
      <c r="W1855" t="s">
        <v>209</v>
      </c>
      <c r="X1855" s="16" t="str">
        <f t="shared" si="391"/>
        <v xml:space="preserve">Mindshare (Switzerland) - CHE - Lufthansa - 2016_TAM_Week_35-38 - </v>
      </c>
      <c r="Y1855" s="17" t="s">
        <v>410</v>
      </c>
      <c r="Z1855" s="16" t="str">
        <f t="shared" si="392"/>
        <v>Mindshare (Switzerland)</v>
      </c>
      <c r="AA1855" s="16" t="str">
        <f t="shared" si="393"/>
        <v>Mindshare (Switzerland) - CHE - Lufthansa</v>
      </c>
      <c r="AB1855" s="16" t="str">
        <f t="shared" si="394"/>
        <v>Xaxis Premium_XAXIS-XP-UAP-D</v>
      </c>
      <c r="AC1855" s="16" t="str">
        <f>VLOOKUP($U1855,Sheet3!$A$1:$D$500,3,FALSE)</f>
        <v>29.08.2016</v>
      </c>
      <c r="AD1855" s="16" t="str">
        <f>VLOOKUP($U1855,Sheet3!$A$1:$D$500,4,FALSE)</f>
        <v>25.09.2016</v>
      </c>
      <c r="AE1855" s="20" t="str">
        <f t="shared" si="395"/>
        <v>Xaxis Premium_XAXIS-XP-UAP-D_September 2016</v>
      </c>
      <c r="AF1855" s="20" t="s">
        <v>415</v>
      </c>
      <c r="AG1855" s="20" t="str">
        <f t="shared" si="396"/>
        <v>Xaxis Premium</v>
      </c>
      <c r="AH1855" s="20" t="s">
        <v>420</v>
      </c>
      <c r="AI1855" s="21">
        <f t="shared" si="388"/>
        <v>7.9999907200757248</v>
      </c>
      <c r="AJ1855" s="21">
        <f t="shared" si="389"/>
        <v>3448.3</v>
      </c>
      <c r="AK1855" s="22">
        <f t="shared" si="390"/>
        <v>431038</v>
      </c>
      <c r="AL1855" s="20" t="s">
        <v>804</v>
      </c>
      <c r="AM1855" s="21">
        <f>$AJ1855*VLOOKUP($AL1855,Sheet2!$C$1:$D$82,2,FALSE)</f>
        <v>1668.7046493607131</v>
      </c>
    </row>
    <row r="1856" spans="1:39" x14ac:dyDescent="0.25">
      <c r="A1856" s="30">
        <v>42650</v>
      </c>
      <c r="B1856">
        <v>19779</v>
      </c>
      <c r="C1856">
        <v>0</v>
      </c>
      <c r="D1856">
        <v>3</v>
      </c>
      <c r="E1856" t="s">
        <v>61</v>
      </c>
      <c r="F1856">
        <v>1377.98</v>
      </c>
      <c r="G1856" t="s">
        <v>22</v>
      </c>
      <c r="H1856" t="s">
        <v>23</v>
      </c>
      <c r="I1856">
        <v>301.93799999999999</v>
      </c>
      <c r="J1856">
        <v>0</v>
      </c>
      <c r="K1856">
        <v>289.85000000000002</v>
      </c>
      <c r="L1856">
        <v>3623.25</v>
      </c>
      <c r="M1856">
        <v>3913.1</v>
      </c>
      <c r="N1856" t="s">
        <v>31</v>
      </c>
      <c r="O1856" t="s">
        <v>163</v>
      </c>
      <c r="P1856" t="s">
        <v>32</v>
      </c>
      <c r="Q1856" t="s">
        <v>52</v>
      </c>
      <c r="R1856" s="30">
        <v>42370</v>
      </c>
      <c r="S1856" s="30">
        <v>42655</v>
      </c>
      <c r="T1856" t="s">
        <v>25</v>
      </c>
      <c r="U1856" t="s">
        <v>727</v>
      </c>
      <c r="V1856" t="s">
        <v>717</v>
      </c>
      <c r="W1856" t="s">
        <v>209</v>
      </c>
      <c r="X1856" s="16" t="str">
        <f t="shared" si="391"/>
        <v xml:space="preserve">Mindshare (Switzerland) - CHE - Lufthansa - 2016_TAM_Week_35-38 - </v>
      </c>
      <c r="Y1856" s="17" t="s">
        <v>410</v>
      </c>
      <c r="Z1856" s="16" t="str">
        <f t="shared" si="392"/>
        <v>Mindshare (Switzerland)</v>
      </c>
      <c r="AA1856" s="16" t="str">
        <f t="shared" si="393"/>
        <v>Mindshare (Switzerland) - CHE - Lufthansa</v>
      </c>
      <c r="AB1856" s="16" t="str">
        <f t="shared" si="394"/>
        <v>Xaxis Premium_XAXIS-XP-UAP-D</v>
      </c>
      <c r="AC1856" s="16" t="str">
        <f>VLOOKUP($U1856,Sheet3!$A$1:$D$500,3,FALSE)</f>
        <v>29.08.2016</v>
      </c>
      <c r="AD1856" s="16" t="str">
        <f>VLOOKUP($U1856,Sheet3!$A$1:$D$500,4,FALSE)</f>
        <v>25.09.2016</v>
      </c>
      <c r="AE1856" s="20" t="str">
        <f t="shared" si="395"/>
        <v>Xaxis Premium_XAXIS-XP-UAP-D_September 2016</v>
      </c>
      <c r="AF1856" s="20" t="s">
        <v>415</v>
      </c>
      <c r="AG1856" s="20" t="str">
        <f t="shared" si="396"/>
        <v>Xaxis Premium</v>
      </c>
      <c r="AH1856" s="20" t="s">
        <v>420</v>
      </c>
      <c r="AI1856" s="21">
        <f t="shared" si="388"/>
        <v>11.999980128370726</v>
      </c>
      <c r="AJ1856" s="21">
        <f t="shared" si="389"/>
        <v>3623.25</v>
      </c>
      <c r="AK1856" s="22">
        <f t="shared" si="390"/>
        <v>301938</v>
      </c>
      <c r="AL1856" s="20" t="s">
        <v>804</v>
      </c>
      <c r="AM1856" s="21">
        <f>$AJ1856*VLOOKUP($AL1856,Sheet2!$C$1:$D$82,2,FALSE)</f>
        <v>1753.3666214645489</v>
      </c>
    </row>
    <row r="1857" spans="1:39" x14ac:dyDescent="0.25">
      <c r="A1857" s="30">
        <v>42650</v>
      </c>
      <c r="B1857">
        <v>19785</v>
      </c>
      <c r="C1857">
        <v>0</v>
      </c>
      <c r="D1857">
        <v>1</v>
      </c>
      <c r="E1857" t="s">
        <v>61</v>
      </c>
      <c r="F1857">
        <v>954.5</v>
      </c>
      <c r="G1857" t="s">
        <v>22</v>
      </c>
      <c r="H1857" t="s">
        <v>23</v>
      </c>
      <c r="I1857">
        <v>209.14599999999999</v>
      </c>
      <c r="J1857">
        <v>0</v>
      </c>
      <c r="K1857">
        <v>133.85</v>
      </c>
      <c r="L1857">
        <v>1673.15</v>
      </c>
      <c r="M1857">
        <v>1807</v>
      </c>
      <c r="N1857" t="s">
        <v>67</v>
      </c>
      <c r="O1857" t="s">
        <v>160</v>
      </c>
      <c r="P1857" t="s">
        <v>32</v>
      </c>
      <c r="Q1857" t="s">
        <v>52</v>
      </c>
      <c r="R1857" s="30">
        <v>42370</v>
      </c>
      <c r="S1857" s="30">
        <v>42655</v>
      </c>
      <c r="T1857" t="s">
        <v>25</v>
      </c>
      <c r="U1857" t="s">
        <v>283</v>
      </c>
      <c r="V1857" t="s">
        <v>717</v>
      </c>
      <c r="W1857" t="s">
        <v>168</v>
      </c>
      <c r="X1857" s="16" t="str">
        <f t="shared" si="391"/>
        <v xml:space="preserve">Maxus (Switzerland) - CHE - Fiat Group - 2016_Fiat_Professional_Keyword_Kampagne - </v>
      </c>
      <c r="Y1857" s="17" t="s">
        <v>410</v>
      </c>
      <c r="Z1857" s="16" t="str">
        <f t="shared" si="392"/>
        <v>Maxus (Switzerland)</v>
      </c>
      <c r="AA1857" s="16" t="str">
        <f t="shared" si="393"/>
        <v>Maxus (Switzerland) - CHE - Fiat Group</v>
      </c>
      <c r="AB1857" s="16" t="str">
        <f t="shared" si="394"/>
        <v>Xaxis Premium_XAXIS-XP-UAP-D</v>
      </c>
      <c r="AC1857" s="16" t="str">
        <f>VLOOKUP($U1857,Sheet3!$A$1:$D$500,3,FALSE)</f>
        <v>18.01.2016</v>
      </c>
      <c r="AD1857" s="16" t="str">
        <f>VLOOKUP($U1857,Sheet3!$A$1:$D$500,4,FALSE)</f>
        <v>31.12.2016</v>
      </c>
      <c r="AE1857" s="20" t="str">
        <f t="shared" si="395"/>
        <v>Xaxis Premium_XAXIS-XP-UAP-D_September 2016</v>
      </c>
      <c r="AF1857" s="20" t="s">
        <v>415</v>
      </c>
      <c r="AG1857" s="20" t="str">
        <f t="shared" si="396"/>
        <v>Xaxis Premium</v>
      </c>
      <c r="AH1857" s="20" t="s">
        <v>420</v>
      </c>
      <c r="AI1857" s="21">
        <f t="shared" si="388"/>
        <v>7.9999139357195457</v>
      </c>
      <c r="AJ1857" s="21">
        <f t="shared" si="389"/>
        <v>1673.15</v>
      </c>
      <c r="AK1857" s="22">
        <f t="shared" si="390"/>
        <v>209146</v>
      </c>
      <c r="AL1857" s="20" t="s">
        <v>804</v>
      </c>
      <c r="AM1857" s="21">
        <f>$AJ1857*VLOOKUP($AL1857,Sheet2!$C$1:$D$82,2,FALSE)</f>
        <v>809.67235567609464</v>
      </c>
    </row>
    <row r="1858" spans="1:39" x14ac:dyDescent="0.25">
      <c r="A1858" s="30">
        <v>42650</v>
      </c>
      <c r="B1858">
        <v>19808</v>
      </c>
      <c r="C1858">
        <v>0</v>
      </c>
      <c r="D1858">
        <v>1</v>
      </c>
      <c r="E1858" t="s">
        <v>61</v>
      </c>
      <c r="F1858">
        <v>1534.4</v>
      </c>
      <c r="G1858" t="s">
        <v>22</v>
      </c>
      <c r="H1858" t="s">
        <v>23</v>
      </c>
      <c r="I1858">
        <v>336.21199999999999</v>
      </c>
      <c r="J1858">
        <v>0</v>
      </c>
      <c r="K1858">
        <v>322.75</v>
      </c>
      <c r="L1858">
        <v>4034.55</v>
      </c>
      <c r="M1858">
        <v>4357.3</v>
      </c>
      <c r="N1858" t="s">
        <v>29</v>
      </c>
      <c r="O1858" t="s">
        <v>161</v>
      </c>
      <c r="P1858" t="s">
        <v>32</v>
      </c>
      <c r="Q1858" t="s">
        <v>52</v>
      </c>
      <c r="R1858" s="30">
        <v>42370</v>
      </c>
      <c r="S1858" s="30">
        <v>42655</v>
      </c>
      <c r="T1858" t="s">
        <v>25</v>
      </c>
      <c r="U1858" t="s">
        <v>716</v>
      </c>
      <c r="V1858" t="s">
        <v>717</v>
      </c>
      <c r="W1858" t="s">
        <v>190</v>
      </c>
      <c r="X1858" s="16" t="str">
        <f t="shared" si="391"/>
        <v xml:space="preserve">Mediacom (Switzerland) - CHE - Credit Suisse - 2016_EAM - </v>
      </c>
      <c r="Y1858" s="17" t="s">
        <v>410</v>
      </c>
      <c r="Z1858" s="16" t="str">
        <f t="shared" si="392"/>
        <v>Mediacom (Switzerland)</v>
      </c>
      <c r="AA1858" s="16" t="str">
        <f t="shared" si="393"/>
        <v>Mediacom (Switzerland) - CHE - Credit Suisse</v>
      </c>
      <c r="AB1858" s="16" t="str">
        <f t="shared" si="394"/>
        <v>Xaxis Premium_XAXIS-XP-UAP-D</v>
      </c>
      <c r="AC1858" s="16" t="str">
        <f>VLOOKUP($U1858,Sheet3!$A$1:$D$500,3,FALSE)</f>
        <v>29.08.2016</v>
      </c>
      <c r="AD1858" s="16" t="str">
        <f>VLOOKUP($U1858,Sheet3!$A$1:$D$500,4,FALSE)</f>
        <v>09.10.2016</v>
      </c>
      <c r="AE1858" s="20" t="str">
        <f t="shared" si="395"/>
        <v>Xaxis Premium_XAXIS-XP-UAP-D_September 2016</v>
      </c>
      <c r="AF1858" s="20" t="s">
        <v>415</v>
      </c>
      <c r="AG1858" s="20" t="str">
        <f t="shared" si="396"/>
        <v>Xaxis Premium</v>
      </c>
      <c r="AH1858" s="20" t="s">
        <v>420</v>
      </c>
      <c r="AI1858" s="21">
        <f t="shared" si="388"/>
        <v>12.000017845882956</v>
      </c>
      <c r="AJ1858" s="21">
        <f t="shared" si="389"/>
        <v>4034.55</v>
      </c>
      <c r="AK1858" s="22">
        <f t="shared" si="390"/>
        <v>336212</v>
      </c>
      <c r="AL1858" s="20" t="s">
        <v>804</v>
      </c>
      <c r="AM1858" s="21">
        <f>$AJ1858*VLOOKUP($AL1858,Sheet2!$C$1:$D$82,2,FALSE)</f>
        <v>1952.4033126695083</v>
      </c>
    </row>
    <row r="1859" spans="1:39" x14ac:dyDescent="0.25">
      <c r="A1859" s="30">
        <v>42650</v>
      </c>
      <c r="B1859">
        <v>19808</v>
      </c>
      <c r="C1859">
        <v>0</v>
      </c>
      <c r="D1859">
        <v>4</v>
      </c>
      <c r="E1859" t="s">
        <v>61</v>
      </c>
      <c r="F1859">
        <v>143.62</v>
      </c>
      <c r="G1859" t="s">
        <v>22</v>
      </c>
      <c r="H1859" t="s">
        <v>23</v>
      </c>
      <c r="I1859">
        <v>31.469000000000001</v>
      </c>
      <c r="J1859">
        <v>0</v>
      </c>
      <c r="K1859">
        <v>30.2</v>
      </c>
      <c r="L1859">
        <v>377.65</v>
      </c>
      <c r="M1859">
        <v>407.85</v>
      </c>
      <c r="N1859" t="s">
        <v>29</v>
      </c>
      <c r="O1859" t="s">
        <v>161</v>
      </c>
      <c r="P1859" t="s">
        <v>32</v>
      </c>
      <c r="Q1859" t="s">
        <v>52</v>
      </c>
      <c r="R1859" s="30">
        <v>42370</v>
      </c>
      <c r="S1859" s="30">
        <v>42655</v>
      </c>
      <c r="T1859" t="s">
        <v>25</v>
      </c>
      <c r="U1859" t="s">
        <v>716</v>
      </c>
      <c r="V1859" t="s">
        <v>717</v>
      </c>
      <c r="W1859" t="s">
        <v>190</v>
      </c>
      <c r="X1859" s="16" t="str">
        <f t="shared" si="391"/>
        <v xml:space="preserve">Mediacom (Switzerland) - CHE - Credit Suisse - 2016_EAM - </v>
      </c>
      <c r="Y1859" s="17" t="s">
        <v>410</v>
      </c>
      <c r="Z1859" s="16" t="str">
        <f t="shared" si="392"/>
        <v>Mediacom (Switzerland)</v>
      </c>
      <c r="AA1859" s="16" t="str">
        <f t="shared" si="393"/>
        <v>Mediacom (Switzerland) - CHE - Credit Suisse</v>
      </c>
      <c r="AB1859" s="16" t="str">
        <f t="shared" si="394"/>
        <v>Xaxis Premium_XAXIS-XP-UAP-D</v>
      </c>
      <c r="AC1859" s="16" t="str">
        <f>VLOOKUP($U1859,Sheet3!$A$1:$D$500,3,FALSE)</f>
        <v>29.08.2016</v>
      </c>
      <c r="AD1859" s="16" t="str">
        <f>VLOOKUP($U1859,Sheet3!$A$1:$D$500,4,FALSE)</f>
        <v>09.10.2016</v>
      </c>
      <c r="AE1859" s="20" t="str">
        <f t="shared" si="395"/>
        <v>Xaxis Premium_XAXIS-XP-UAP-D_September 2016</v>
      </c>
      <c r="AF1859" s="20" t="s">
        <v>415</v>
      </c>
      <c r="AG1859" s="20" t="str">
        <f t="shared" si="396"/>
        <v>Xaxis Premium</v>
      </c>
      <c r="AH1859" s="20" t="s">
        <v>420</v>
      </c>
      <c r="AI1859" s="21">
        <f t="shared" si="388"/>
        <v>12.000699100702278</v>
      </c>
      <c r="AJ1859" s="21">
        <f t="shared" si="389"/>
        <v>377.65</v>
      </c>
      <c r="AK1859" s="22">
        <f t="shared" si="390"/>
        <v>31469</v>
      </c>
      <c r="AL1859" s="20" t="s">
        <v>804</v>
      </c>
      <c r="AM1859" s="21">
        <f>$AJ1859*VLOOKUP($AL1859,Sheet2!$C$1:$D$82,2,FALSE)</f>
        <v>182.75275087175515</v>
      </c>
    </row>
    <row r="1860" spans="1:39" x14ac:dyDescent="0.25">
      <c r="A1860" s="30">
        <v>42650</v>
      </c>
      <c r="B1860">
        <v>19813</v>
      </c>
      <c r="C1860">
        <v>0</v>
      </c>
      <c r="D1860">
        <v>5</v>
      </c>
      <c r="E1860" t="s">
        <v>61</v>
      </c>
      <c r="F1860">
        <v>1274.8699999999999</v>
      </c>
      <c r="G1860" t="s">
        <v>22</v>
      </c>
      <c r="H1860" t="s">
        <v>23</v>
      </c>
      <c r="I1860">
        <v>279.34300000000002</v>
      </c>
      <c r="J1860">
        <v>0</v>
      </c>
      <c r="K1860">
        <v>178.8</v>
      </c>
      <c r="L1860">
        <v>2234.75</v>
      </c>
      <c r="M1860">
        <v>2413.5500000000002</v>
      </c>
      <c r="N1860" t="s">
        <v>150</v>
      </c>
      <c r="O1860" t="s">
        <v>161</v>
      </c>
      <c r="P1860" t="s">
        <v>32</v>
      </c>
      <c r="Q1860" t="s">
        <v>52</v>
      </c>
      <c r="R1860" s="30">
        <v>42370</v>
      </c>
      <c r="S1860" s="30">
        <v>42655</v>
      </c>
      <c r="T1860" t="s">
        <v>25</v>
      </c>
      <c r="U1860" t="s">
        <v>256</v>
      </c>
      <c r="V1860" t="s">
        <v>717</v>
      </c>
      <c r="W1860" t="s">
        <v>192</v>
      </c>
      <c r="X1860" s="16" t="str">
        <f t="shared" si="391"/>
        <v xml:space="preserve">Mediacom (Switzerland) - CHE - DORMA + KABA INT - 2016_Digital_Merger_16 - </v>
      </c>
      <c r="Y1860" s="17" t="s">
        <v>410</v>
      </c>
      <c r="Z1860" s="16" t="str">
        <f t="shared" si="392"/>
        <v>Mediacom (Switzerland)</v>
      </c>
      <c r="AA1860" s="16" t="str">
        <f t="shared" si="393"/>
        <v>Mediacom (Switzerland) - CHE - DORMA + KABA INT</v>
      </c>
      <c r="AB1860" s="16" t="str">
        <f t="shared" si="394"/>
        <v>Xaxis Premium_XAXIS-XP-UAP-D</v>
      </c>
      <c r="AC1860" s="16" t="str">
        <f>VLOOKUP($U1860,Sheet3!$A$1:$D$500,3,FALSE)</f>
        <v>01.07.2016</v>
      </c>
      <c r="AD1860" s="16" t="str">
        <f>VLOOKUP($U1860,Sheet3!$A$1:$D$500,4,FALSE)</f>
        <v>30.09.2016</v>
      </c>
      <c r="AE1860" s="20" t="str">
        <f t="shared" si="395"/>
        <v>Xaxis Premium_XAXIS-XP-UAP-D_September 2016</v>
      </c>
      <c r="AF1860" s="20" t="s">
        <v>415</v>
      </c>
      <c r="AG1860" s="20" t="str">
        <f t="shared" si="396"/>
        <v>Xaxis Premium</v>
      </c>
      <c r="AH1860" s="20" t="s">
        <v>420</v>
      </c>
      <c r="AI1860" s="21">
        <f t="shared" si="388"/>
        <v>8.0000214789702984</v>
      </c>
      <c r="AJ1860" s="21">
        <f t="shared" si="389"/>
        <v>2234.75</v>
      </c>
      <c r="AK1860" s="22">
        <f t="shared" si="390"/>
        <v>279343</v>
      </c>
      <c r="AL1860" s="20" t="s">
        <v>804</v>
      </c>
      <c r="AM1860" s="21">
        <f>$AJ1860*VLOOKUP($AL1860,Sheet2!$C$1:$D$82,2,FALSE)</f>
        <v>1081.4423672994965</v>
      </c>
    </row>
    <row r="1861" spans="1:39" x14ac:dyDescent="0.25">
      <c r="A1861" s="30">
        <v>42650</v>
      </c>
      <c r="B1861">
        <v>19813</v>
      </c>
      <c r="C1861">
        <v>0</v>
      </c>
      <c r="D1861">
        <v>7</v>
      </c>
      <c r="E1861" t="s">
        <v>61</v>
      </c>
      <c r="F1861">
        <v>1569.97</v>
      </c>
      <c r="G1861" t="s">
        <v>22</v>
      </c>
      <c r="H1861" t="s">
        <v>23</v>
      </c>
      <c r="I1861">
        <v>344.00599999999997</v>
      </c>
      <c r="J1861">
        <v>0</v>
      </c>
      <c r="K1861">
        <v>220.15</v>
      </c>
      <c r="L1861">
        <v>2752.05</v>
      </c>
      <c r="M1861">
        <v>2972.2</v>
      </c>
      <c r="N1861" t="s">
        <v>150</v>
      </c>
      <c r="O1861" t="s">
        <v>161</v>
      </c>
      <c r="P1861" t="s">
        <v>32</v>
      </c>
      <c r="Q1861" t="s">
        <v>52</v>
      </c>
      <c r="R1861" s="30">
        <v>42370</v>
      </c>
      <c r="S1861" s="30">
        <v>42655</v>
      </c>
      <c r="T1861" t="s">
        <v>25</v>
      </c>
      <c r="U1861" t="s">
        <v>256</v>
      </c>
      <c r="V1861" t="s">
        <v>717</v>
      </c>
      <c r="W1861" t="s">
        <v>192</v>
      </c>
      <c r="X1861" s="16" t="str">
        <f t="shared" si="391"/>
        <v xml:space="preserve">Mediacom (Switzerland) - CHE - DORMA + KABA INT - 2016_Digital_Merger_16 - </v>
      </c>
      <c r="Y1861" s="17" t="s">
        <v>410</v>
      </c>
      <c r="Z1861" s="16" t="str">
        <f t="shared" si="392"/>
        <v>Mediacom (Switzerland)</v>
      </c>
      <c r="AA1861" s="16" t="str">
        <f t="shared" si="393"/>
        <v>Mediacom (Switzerland) - CHE - DORMA + KABA INT</v>
      </c>
      <c r="AB1861" s="16" t="str">
        <f t="shared" si="394"/>
        <v>Xaxis Premium_XAXIS-XP-UAP-D</v>
      </c>
      <c r="AC1861" s="16" t="str">
        <f>VLOOKUP($U1861,Sheet3!$A$1:$D$500,3,FALSE)</f>
        <v>01.07.2016</v>
      </c>
      <c r="AD1861" s="16" t="str">
        <f>VLOOKUP($U1861,Sheet3!$A$1:$D$500,4,FALSE)</f>
        <v>30.09.2016</v>
      </c>
      <c r="AE1861" s="20" t="str">
        <f t="shared" si="395"/>
        <v>Xaxis Premium_XAXIS-XP-UAP-D_September 2016</v>
      </c>
      <c r="AF1861" s="20" t="s">
        <v>415</v>
      </c>
      <c r="AG1861" s="20" t="str">
        <f t="shared" si="396"/>
        <v>Xaxis Premium</v>
      </c>
      <c r="AH1861" s="20" t="s">
        <v>420</v>
      </c>
      <c r="AI1861" s="21">
        <f t="shared" si="388"/>
        <v>8.0000058138520842</v>
      </c>
      <c r="AJ1861" s="21">
        <f t="shared" si="389"/>
        <v>2752.05</v>
      </c>
      <c r="AK1861" s="22">
        <f t="shared" si="390"/>
        <v>344006</v>
      </c>
      <c r="AL1861" s="20" t="s">
        <v>804</v>
      </c>
      <c r="AM1861" s="21">
        <f>$AJ1861*VLOOKUP($AL1861,Sheet2!$C$1:$D$82,2,FALSE)</f>
        <v>1331.7746803564512</v>
      </c>
    </row>
    <row r="1862" spans="1:39" x14ac:dyDescent="0.25">
      <c r="A1862" s="30">
        <v>42650</v>
      </c>
      <c r="B1862">
        <v>19824</v>
      </c>
      <c r="C1862">
        <v>0</v>
      </c>
      <c r="D1862">
        <v>7</v>
      </c>
      <c r="E1862" t="s">
        <v>61</v>
      </c>
      <c r="F1862">
        <v>1035.1400000000001</v>
      </c>
      <c r="G1862" t="s">
        <v>22</v>
      </c>
      <c r="H1862" t="s">
        <v>23</v>
      </c>
      <c r="I1862">
        <v>226.815</v>
      </c>
      <c r="J1862">
        <v>0</v>
      </c>
      <c r="K1862">
        <v>181.45</v>
      </c>
      <c r="L1862">
        <v>2268.15</v>
      </c>
      <c r="M1862">
        <v>2449.6</v>
      </c>
      <c r="N1862" t="s">
        <v>95</v>
      </c>
      <c r="O1862" t="s">
        <v>161</v>
      </c>
      <c r="P1862" t="s">
        <v>32</v>
      </c>
      <c r="Q1862" t="s">
        <v>52</v>
      </c>
      <c r="R1862" s="30">
        <v>42370</v>
      </c>
      <c r="S1862" s="30">
        <v>42655</v>
      </c>
      <c r="T1862" t="s">
        <v>25</v>
      </c>
      <c r="U1862" t="s">
        <v>723</v>
      </c>
      <c r="V1862" t="s">
        <v>717</v>
      </c>
      <c r="W1862" t="s">
        <v>195</v>
      </c>
      <c r="X1862" s="16" t="str">
        <f t="shared" si="391"/>
        <v xml:space="preserve">Mediacom (Switzerland) - CHE - Ikea - 2016_Catalogue_&amp;_Food_(Awareness_&amp;_Trigger) - </v>
      </c>
      <c r="Y1862" s="17" t="s">
        <v>410</v>
      </c>
      <c r="Z1862" s="16" t="str">
        <f t="shared" si="392"/>
        <v>Mediacom (Switzerland)</v>
      </c>
      <c r="AA1862" s="16" t="str">
        <f t="shared" si="393"/>
        <v>Mediacom (Switzerland) - CHE - Ikea</v>
      </c>
      <c r="AB1862" s="16" t="str">
        <f t="shared" si="394"/>
        <v>Xaxis Premium_XAXIS-XP-UAP-D</v>
      </c>
      <c r="AC1862" s="16" t="str">
        <f>VLOOKUP($U1862,Sheet3!$A$1:$D$500,3,FALSE)</f>
        <v>29.08.2016</v>
      </c>
      <c r="AD1862" s="16" t="str">
        <f>VLOOKUP($U1862,Sheet3!$A$1:$D$500,4,FALSE)</f>
        <v>18.09.2016</v>
      </c>
      <c r="AE1862" s="20" t="str">
        <f t="shared" si="395"/>
        <v>Xaxis Premium_XAXIS-XP-UAP-D_September 2016</v>
      </c>
      <c r="AF1862" s="20" t="s">
        <v>415</v>
      </c>
      <c r="AG1862" s="20" t="str">
        <f t="shared" si="396"/>
        <v>Xaxis Premium</v>
      </c>
      <c r="AH1862" s="20" t="s">
        <v>420</v>
      </c>
      <c r="AI1862" s="21">
        <f t="shared" si="388"/>
        <v>10</v>
      </c>
      <c r="AJ1862" s="21">
        <f t="shared" si="389"/>
        <v>2268.15</v>
      </c>
      <c r="AK1862" s="22">
        <f t="shared" si="390"/>
        <v>226815</v>
      </c>
      <c r="AL1862" s="20" t="s">
        <v>804</v>
      </c>
      <c r="AM1862" s="21">
        <f>$AJ1862*VLOOKUP($AL1862,Sheet2!$C$1:$D$82,2,FALSE)</f>
        <v>1097.6053273924838</v>
      </c>
    </row>
    <row r="1863" spans="1:39" x14ac:dyDescent="0.25">
      <c r="A1863" s="30">
        <v>42650</v>
      </c>
      <c r="B1863">
        <v>19833</v>
      </c>
      <c r="C1863">
        <v>0</v>
      </c>
      <c r="D1863">
        <v>1</v>
      </c>
      <c r="E1863" t="s">
        <v>61</v>
      </c>
      <c r="F1863">
        <v>-1534.4</v>
      </c>
      <c r="G1863" t="s">
        <v>22</v>
      </c>
      <c r="H1863" t="s">
        <v>23</v>
      </c>
      <c r="I1863">
        <v>-336.21199999999999</v>
      </c>
      <c r="J1863">
        <v>0</v>
      </c>
      <c r="K1863">
        <v>-322.75</v>
      </c>
      <c r="L1863">
        <v>-4034.55</v>
      </c>
      <c r="M1863">
        <v>-4357.3</v>
      </c>
      <c r="N1863" t="s">
        <v>29</v>
      </c>
      <c r="O1863" t="s">
        <v>161</v>
      </c>
      <c r="P1863" t="s">
        <v>32</v>
      </c>
      <c r="Q1863" t="s">
        <v>52</v>
      </c>
      <c r="R1863" s="30">
        <v>42370</v>
      </c>
      <c r="S1863" s="30">
        <v>42655</v>
      </c>
      <c r="T1863" t="s">
        <v>25</v>
      </c>
      <c r="U1863" t="s">
        <v>716</v>
      </c>
      <c r="V1863" t="s">
        <v>717</v>
      </c>
      <c r="W1863" t="s">
        <v>190</v>
      </c>
      <c r="X1863" s="16" t="str">
        <f t="shared" si="391"/>
        <v xml:space="preserve">Mediacom (Switzerland) - CHE - Credit Suisse - 2016_EAM - </v>
      </c>
      <c r="Y1863" s="17" t="s">
        <v>410</v>
      </c>
      <c r="Z1863" s="16" t="str">
        <f t="shared" si="392"/>
        <v>Mediacom (Switzerland)</v>
      </c>
      <c r="AA1863" s="16" t="str">
        <f t="shared" si="393"/>
        <v>Mediacom (Switzerland) - CHE - Credit Suisse</v>
      </c>
      <c r="AB1863" s="16" t="str">
        <f t="shared" si="394"/>
        <v>Xaxis Premium_XAXIS-XP-UAP-D</v>
      </c>
      <c r="AC1863" s="16" t="str">
        <f>VLOOKUP($U1863,Sheet3!$A$1:$D$500,3,FALSE)</f>
        <v>29.08.2016</v>
      </c>
      <c r="AD1863" s="16" t="str">
        <f>VLOOKUP($U1863,Sheet3!$A$1:$D$500,4,FALSE)</f>
        <v>09.10.2016</v>
      </c>
      <c r="AE1863" s="20" t="str">
        <f t="shared" si="395"/>
        <v>Xaxis Premium_XAXIS-XP-UAP-D_September 2016</v>
      </c>
      <c r="AF1863" s="20" t="s">
        <v>415</v>
      </c>
      <c r="AG1863" s="20" t="str">
        <f t="shared" si="396"/>
        <v>Xaxis Premium</v>
      </c>
      <c r="AH1863" s="20" t="s">
        <v>420</v>
      </c>
      <c r="AI1863" s="21">
        <f t="shared" si="388"/>
        <v>12.000017845882956</v>
      </c>
      <c r="AJ1863" s="21">
        <f t="shared" si="389"/>
        <v>-4034.55</v>
      </c>
      <c r="AK1863" s="22">
        <f t="shared" si="390"/>
        <v>-336212</v>
      </c>
      <c r="AL1863" s="20" t="s">
        <v>804</v>
      </c>
      <c r="AM1863" s="21">
        <f>$AJ1863*VLOOKUP($AL1863,Sheet2!$C$1:$D$82,2,FALSE)</f>
        <v>-1952.4033126695083</v>
      </c>
    </row>
    <row r="1864" spans="1:39" x14ac:dyDescent="0.25">
      <c r="A1864" s="30">
        <v>42650</v>
      </c>
      <c r="B1864">
        <v>19833</v>
      </c>
      <c r="C1864">
        <v>0</v>
      </c>
      <c r="D1864">
        <v>4</v>
      </c>
      <c r="E1864" t="s">
        <v>61</v>
      </c>
      <c r="F1864">
        <v>-143.62</v>
      </c>
      <c r="G1864" t="s">
        <v>22</v>
      </c>
      <c r="H1864" t="s">
        <v>23</v>
      </c>
      <c r="I1864">
        <v>-31.469000000000001</v>
      </c>
      <c r="J1864">
        <v>0</v>
      </c>
      <c r="K1864">
        <v>-30.2</v>
      </c>
      <c r="L1864">
        <v>-377.65</v>
      </c>
      <c r="M1864">
        <v>-407.85</v>
      </c>
      <c r="N1864" t="s">
        <v>29</v>
      </c>
      <c r="O1864" t="s">
        <v>161</v>
      </c>
      <c r="P1864" t="s">
        <v>32</v>
      </c>
      <c r="Q1864" t="s">
        <v>52</v>
      </c>
      <c r="R1864" s="30">
        <v>42370</v>
      </c>
      <c r="S1864" s="30">
        <v>42655</v>
      </c>
      <c r="T1864" t="s">
        <v>25</v>
      </c>
      <c r="U1864" t="s">
        <v>716</v>
      </c>
      <c r="V1864" t="s">
        <v>717</v>
      </c>
      <c r="W1864" t="s">
        <v>190</v>
      </c>
      <c r="X1864" s="16" t="str">
        <f t="shared" si="391"/>
        <v xml:space="preserve">Mediacom (Switzerland) - CHE - Credit Suisse - 2016_EAM - </v>
      </c>
      <c r="Y1864" s="17" t="s">
        <v>410</v>
      </c>
      <c r="Z1864" s="16" t="str">
        <f t="shared" si="392"/>
        <v>Mediacom (Switzerland)</v>
      </c>
      <c r="AA1864" s="16" t="str">
        <f t="shared" si="393"/>
        <v>Mediacom (Switzerland) - CHE - Credit Suisse</v>
      </c>
      <c r="AB1864" s="16" t="str">
        <f t="shared" si="394"/>
        <v>Xaxis Premium_XAXIS-XP-UAP-D</v>
      </c>
      <c r="AC1864" s="16" t="str">
        <f>VLOOKUP($U1864,Sheet3!$A$1:$D$500,3,FALSE)</f>
        <v>29.08.2016</v>
      </c>
      <c r="AD1864" s="16" t="str">
        <f>VLOOKUP($U1864,Sheet3!$A$1:$D$500,4,FALSE)</f>
        <v>09.10.2016</v>
      </c>
      <c r="AE1864" s="20" t="str">
        <f t="shared" si="395"/>
        <v>Xaxis Premium_XAXIS-XP-UAP-D_September 2016</v>
      </c>
      <c r="AF1864" s="20" t="s">
        <v>415</v>
      </c>
      <c r="AG1864" s="20" t="str">
        <f t="shared" si="396"/>
        <v>Xaxis Premium</v>
      </c>
      <c r="AH1864" s="20" t="s">
        <v>420</v>
      </c>
      <c r="AI1864" s="21">
        <f t="shared" si="388"/>
        <v>12.000699100702278</v>
      </c>
      <c r="AJ1864" s="21">
        <f t="shared" si="389"/>
        <v>-377.65</v>
      </c>
      <c r="AK1864" s="22">
        <f t="shared" si="390"/>
        <v>-31469</v>
      </c>
      <c r="AL1864" s="20" t="s">
        <v>804</v>
      </c>
      <c r="AM1864" s="21">
        <f>$AJ1864*VLOOKUP($AL1864,Sheet2!$C$1:$D$82,2,FALSE)</f>
        <v>-182.75275087175515</v>
      </c>
    </row>
    <row r="1865" spans="1:39" x14ac:dyDescent="0.25">
      <c r="A1865" s="30">
        <v>42650</v>
      </c>
      <c r="B1865">
        <v>19834</v>
      </c>
      <c r="C1865">
        <v>0</v>
      </c>
      <c r="D1865">
        <v>1</v>
      </c>
      <c r="E1865" t="s">
        <v>61</v>
      </c>
      <c r="F1865">
        <v>1534.4</v>
      </c>
      <c r="G1865" t="s">
        <v>22</v>
      </c>
      <c r="H1865" t="s">
        <v>23</v>
      </c>
      <c r="I1865">
        <v>336.21199999999999</v>
      </c>
      <c r="J1865">
        <v>0</v>
      </c>
      <c r="K1865">
        <v>322.75</v>
      </c>
      <c r="L1865">
        <v>4034.55</v>
      </c>
      <c r="M1865">
        <v>4357.3</v>
      </c>
      <c r="N1865" t="s">
        <v>29</v>
      </c>
      <c r="O1865" t="s">
        <v>161</v>
      </c>
      <c r="P1865" t="s">
        <v>32</v>
      </c>
      <c r="Q1865" t="s">
        <v>52</v>
      </c>
      <c r="R1865" s="30">
        <v>42370</v>
      </c>
      <c r="S1865" s="30">
        <v>42655</v>
      </c>
      <c r="T1865" t="s">
        <v>25</v>
      </c>
      <c r="U1865" t="s">
        <v>716</v>
      </c>
      <c r="V1865" t="s">
        <v>717</v>
      </c>
      <c r="W1865" t="s">
        <v>190</v>
      </c>
      <c r="X1865" s="16" t="str">
        <f t="shared" si="391"/>
        <v xml:space="preserve">Mediacom (Switzerland) - CHE - Credit Suisse - 2016_EAM - </v>
      </c>
      <c r="Y1865" s="17" t="s">
        <v>410</v>
      </c>
      <c r="Z1865" s="16" t="str">
        <f t="shared" si="392"/>
        <v>Mediacom (Switzerland)</v>
      </c>
      <c r="AA1865" s="16" t="str">
        <f t="shared" si="393"/>
        <v>Mediacom (Switzerland) - CHE - Credit Suisse</v>
      </c>
      <c r="AB1865" s="16" t="str">
        <f t="shared" si="394"/>
        <v>Xaxis Premium_XAXIS-XP-UAP-D</v>
      </c>
      <c r="AC1865" s="16" t="str">
        <f>VLOOKUP($U1865,Sheet3!$A$1:$D$500,3,FALSE)</f>
        <v>29.08.2016</v>
      </c>
      <c r="AD1865" s="16" t="str">
        <f>VLOOKUP($U1865,Sheet3!$A$1:$D$500,4,FALSE)</f>
        <v>09.10.2016</v>
      </c>
      <c r="AE1865" s="20" t="str">
        <f t="shared" si="395"/>
        <v>Xaxis Premium_XAXIS-XP-UAP-D_September 2016</v>
      </c>
      <c r="AF1865" s="20" t="s">
        <v>415</v>
      </c>
      <c r="AG1865" s="20" t="str">
        <f t="shared" si="396"/>
        <v>Xaxis Premium</v>
      </c>
      <c r="AH1865" s="20" t="s">
        <v>420</v>
      </c>
      <c r="AI1865" s="21">
        <f t="shared" si="388"/>
        <v>12.000017845882956</v>
      </c>
      <c r="AJ1865" s="21">
        <f t="shared" si="389"/>
        <v>4034.55</v>
      </c>
      <c r="AK1865" s="22">
        <f t="shared" si="390"/>
        <v>336212</v>
      </c>
      <c r="AL1865" s="20" t="s">
        <v>804</v>
      </c>
      <c r="AM1865" s="21">
        <f>$AJ1865*VLOOKUP($AL1865,Sheet2!$C$1:$D$82,2,FALSE)</f>
        <v>1952.4033126695083</v>
      </c>
    </row>
    <row r="1866" spans="1:39" x14ac:dyDescent="0.25">
      <c r="A1866" s="30">
        <v>42650</v>
      </c>
      <c r="B1866">
        <v>19834</v>
      </c>
      <c r="C1866">
        <v>0</v>
      </c>
      <c r="D1866">
        <v>4</v>
      </c>
      <c r="E1866" t="s">
        <v>61</v>
      </c>
      <c r="F1866">
        <v>143.62</v>
      </c>
      <c r="G1866" t="s">
        <v>22</v>
      </c>
      <c r="H1866" t="s">
        <v>23</v>
      </c>
      <c r="I1866">
        <v>31.469000000000001</v>
      </c>
      <c r="J1866">
        <v>0</v>
      </c>
      <c r="K1866">
        <v>30.2</v>
      </c>
      <c r="L1866">
        <v>377.65</v>
      </c>
      <c r="M1866">
        <v>407.85</v>
      </c>
      <c r="N1866" t="s">
        <v>29</v>
      </c>
      <c r="O1866" t="s">
        <v>161</v>
      </c>
      <c r="P1866" t="s">
        <v>32</v>
      </c>
      <c r="Q1866" t="s">
        <v>52</v>
      </c>
      <c r="R1866" s="30">
        <v>42370</v>
      </c>
      <c r="S1866" s="30">
        <v>42655</v>
      </c>
      <c r="T1866" t="s">
        <v>25</v>
      </c>
      <c r="U1866" t="s">
        <v>716</v>
      </c>
      <c r="V1866" t="s">
        <v>717</v>
      </c>
      <c r="W1866" t="s">
        <v>190</v>
      </c>
      <c r="X1866" s="16" t="str">
        <f t="shared" si="391"/>
        <v xml:space="preserve">Mediacom (Switzerland) - CHE - Credit Suisse - 2016_EAM - </v>
      </c>
      <c r="Y1866" s="17" t="s">
        <v>410</v>
      </c>
      <c r="Z1866" s="16" t="str">
        <f t="shared" si="392"/>
        <v>Mediacom (Switzerland)</v>
      </c>
      <c r="AA1866" s="16" t="str">
        <f t="shared" si="393"/>
        <v>Mediacom (Switzerland) - CHE - Credit Suisse</v>
      </c>
      <c r="AB1866" s="16" t="str">
        <f t="shared" si="394"/>
        <v>Xaxis Premium_XAXIS-XP-UAP-D</v>
      </c>
      <c r="AC1866" s="16" t="str">
        <f>VLOOKUP($U1866,Sheet3!$A$1:$D$500,3,FALSE)</f>
        <v>29.08.2016</v>
      </c>
      <c r="AD1866" s="16" t="str">
        <f>VLOOKUP($U1866,Sheet3!$A$1:$D$500,4,FALSE)</f>
        <v>09.10.2016</v>
      </c>
      <c r="AE1866" s="20" t="str">
        <f t="shared" si="395"/>
        <v>Xaxis Premium_XAXIS-XP-UAP-D_September 2016</v>
      </c>
      <c r="AF1866" s="20" t="s">
        <v>415</v>
      </c>
      <c r="AG1866" s="20" t="str">
        <f t="shared" si="396"/>
        <v>Xaxis Premium</v>
      </c>
      <c r="AH1866" s="20" t="s">
        <v>420</v>
      </c>
      <c r="AI1866" s="21">
        <f t="shared" si="388"/>
        <v>12.000699100702278</v>
      </c>
      <c r="AJ1866" s="21">
        <f t="shared" si="389"/>
        <v>377.65</v>
      </c>
      <c r="AK1866" s="22">
        <f t="shared" si="390"/>
        <v>31469</v>
      </c>
      <c r="AL1866" s="20" t="s">
        <v>804</v>
      </c>
      <c r="AM1866" s="21">
        <f>$AJ1866*VLOOKUP($AL1866,Sheet2!$C$1:$D$82,2,FALSE)</f>
        <v>182.75275087175515</v>
      </c>
    </row>
    <row r="1867" spans="1:39" x14ac:dyDescent="0.25">
      <c r="A1867" s="30">
        <v>42650</v>
      </c>
      <c r="B1867">
        <v>19779</v>
      </c>
      <c r="C1867">
        <v>0</v>
      </c>
      <c r="D1867">
        <v>2</v>
      </c>
      <c r="E1867" t="s">
        <v>63</v>
      </c>
      <c r="F1867">
        <v>656.59</v>
      </c>
      <c r="G1867" t="s">
        <v>22</v>
      </c>
      <c r="H1867" t="s">
        <v>23</v>
      </c>
      <c r="I1867">
        <v>142.86199999999999</v>
      </c>
      <c r="J1867">
        <v>0</v>
      </c>
      <c r="K1867">
        <v>91.45</v>
      </c>
      <c r="L1867">
        <v>1142.9000000000001</v>
      </c>
      <c r="M1867">
        <v>1234.3499999999999</v>
      </c>
      <c r="N1867" t="s">
        <v>31</v>
      </c>
      <c r="O1867" t="s">
        <v>163</v>
      </c>
      <c r="P1867" t="s">
        <v>32</v>
      </c>
      <c r="Q1867" t="s">
        <v>52</v>
      </c>
      <c r="R1867" s="30">
        <v>42370</v>
      </c>
      <c r="S1867" s="30">
        <v>42655</v>
      </c>
      <c r="T1867" t="s">
        <v>25</v>
      </c>
      <c r="U1867" t="s">
        <v>727</v>
      </c>
      <c r="V1867" t="s">
        <v>717</v>
      </c>
      <c r="W1867" t="s">
        <v>209</v>
      </c>
      <c r="X1867" s="16" t="str">
        <f t="shared" si="391"/>
        <v xml:space="preserve">Mindshare (Switzerland) - CHE - Lufthansa - 2016_TAM_Week_35-38 - </v>
      </c>
      <c r="Y1867" s="17" t="s">
        <v>410</v>
      </c>
      <c r="Z1867" s="16" t="str">
        <f t="shared" si="392"/>
        <v>Mindshare (Switzerland)</v>
      </c>
      <c r="AA1867" s="16" t="str">
        <f t="shared" si="393"/>
        <v>Mindshare (Switzerland) - CHE - Lufthansa</v>
      </c>
      <c r="AB1867" s="16" t="str">
        <f t="shared" si="394"/>
        <v>Xaxis Premium_XAXIS-XP-UAP-F</v>
      </c>
      <c r="AC1867" s="16" t="str">
        <f>VLOOKUP($U1867,Sheet3!$A$1:$D$500,3,FALSE)</f>
        <v>29.08.2016</v>
      </c>
      <c r="AD1867" s="16" t="str">
        <f>VLOOKUP($U1867,Sheet3!$A$1:$D$500,4,FALSE)</f>
        <v>25.09.2016</v>
      </c>
      <c r="AE1867" s="20" t="str">
        <f t="shared" si="395"/>
        <v>Xaxis Premium_XAXIS-XP-UAP-F_September 2016</v>
      </c>
      <c r="AF1867" s="20" t="s">
        <v>415</v>
      </c>
      <c r="AG1867" s="20" t="str">
        <f t="shared" si="396"/>
        <v>Xaxis Premium</v>
      </c>
      <c r="AH1867" s="20" t="s">
        <v>420</v>
      </c>
      <c r="AI1867" s="21">
        <f t="shared" si="388"/>
        <v>8.000027999048033</v>
      </c>
      <c r="AJ1867" s="21">
        <f t="shared" si="389"/>
        <v>1142.9000000000001</v>
      </c>
      <c r="AK1867" s="22">
        <f t="shared" si="390"/>
        <v>142862</v>
      </c>
      <c r="AL1867" s="20" t="s">
        <v>804</v>
      </c>
      <c r="AM1867" s="21">
        <f>$AJ1867*VLOOKUP($AL1867,Sheet2!$C$1:$D$82,2,FALSE)</f>
        <v>553.07326617590093</v>
      </c>
    </row>
    <row r="1868" spans="1:39" x14ac:dyDescent="0.25">
      <c r="A1868" s="30">
        <v>42650</v>
      </c>
      <c r="B1868">
        <v>19779</v>
      </c>
      <c r="C1868">
        <v>0</v>
      </c>
      <c r="D1868">
        <v>4</v>
      </c>
      <c r="E1868" t="s">
        <v>63</v>
      </c>
      <c r="F1868">
        <v>470.82</v>
      </c>
      <c r="G1868" t="s">
        <v>22</v>
      </c>
      <c r="H1868" t="s">
        <v>23</v>
      </c>
      <c r="I1868">
        <v>102.441</v>
      </c>
      <c r="J1868">
        <v>0</v>
      </c>
      <c r="K1868">
        <v>98.35</v>
      </c>
      <c r="L1868">
        <v>1229.3</v>
      </c>
      <c r="M1868">
        <v>1327.65</v>
      </c>
      <c r="N1868" t="s">
        <v>31</v>
      </c>
      <c r="O1868" t="s">
        <v>163</v>
      </c>
      <c r="P1868" t="s">
        <v>32</v>
      </c>
      <c r="Q1868" t="s">
        <v>52</v>
      </c>
      <c r="R1868" s="30">
        <v>42370</v>
      </c>
      <c r="S1868" s="30">
        <v>42655</v>
      </c>
      <c r="T1868" t="s">
        <v>25</v>
      </c>
      <c r="U1868" t="s">
        <v>727</v>
      </c>
      <c r="V1868" t="s">
        <v>717</v>
      </c>
      <c r="W1868" t="s">
        <v>209</v>
      </c>
      <c r="X1868" s="16" t="str">
        <f t="shared" si="391"/>
        <v xml:space="preserve">Mindshare (Switzerland) - CHE - Lufthansa - 2016_TAM_Week_35-38 - </v>
      </c>
      <c r="Y1868" s="17" t="s">
        <v>410</v>
      </c>
      <c r="Z1868" s="16" t="str">
        <f t="shared" si="392"/>
        <v>Mindshare (Switzerland)</v>
      </c>
      <c r="AA1868" s="16" t="str">
        <f t="shared" si="393"/>
        <v>Mindshare (Switzerland) - CHE - Lufthansa</v>
      </c>
      <c r="AB1868" s="16" t="str">
        <f t="shared" si="394"/>
        <v>Xaxis Premium_XAXIS-XP-UAP-F</v>
      </c>
      <c r="AC1868" s="16" t="str">
        <f>VLOOKUP($U1868,Sheet3!$A$1:$D$500,3,FALSE)</f>
        <v>29.08.2016</v>
      </c>
      <c r="AD1868" s="16" t="str">
        <f>VLOOKUP($U1868,Sheet3!$A$1:$D$500,4,FALSE)</f>
        <v>25.09.2016</v>
      </c>
      <c r="AE1868" s="20" t="str">
        <f t="shared" si="395"/>
        <v>Xaxis Premium_XAXIS-XP-UAP-F_September 2016</v>
      </c>
      <c r="AF1868" s="20" t="s">
        <v>415</v>
      </c>
      <c r="AG1868" s="20" t="str">
        <f t="shared" si="396"/>
        <v>Xaxis Premium</v>
      </c>
      <c r="AH1868" s="20" t="s">
        <v>420</v>
      </c>
      <c r="AI1868" s="21">
        <f t="shared" si="388"/>
        <v>12.000078093732002</v>
      </c>
      <c r="AJ1868" s="21">
        <f t="shared" si="389"/>
        <v>1229.3</v>
      </c>
      <c r="AK1868" s="22">
        <f t="shared" si="390"/>
        <v>102441</v>
      </c>
      <c r="AL1868" s="20" t="s">
        <v>804</v>
      </c>
      <c r="AM1868" s="21">
        <f>$AJ1868*VLOOKUP($AL1868,Sheet2!$C$1:$D$82,2,FALSE)</f>
        <v>594.88403719488576</v>
      </c>
    </row>
    <row r="1869" spans="1:39" x14ac:dyDescent="0.25">
      <c r="A1869" s="30">
        <v>42650</v>
      </c>
      <c r="B1869">
        <v>19785</v>
      </c>
      <c r="C1869">
        <v>0</v>
      </c>
      <c r="D1869">
        <v>2</v>
      </c>
      <c r="E1869" t="s">
        <v>63</v>
      </c>
      <c r="F1869">
        <v>331.05</v>
      </c>
      <c r="G1869" t="s">
        <v>22</v>
      </c>
      <c r="H1869" t="s">
        <v>23</v>
      </c>
      <c r="I1869">
        <v>72.03</v>
      </c>
      <c r="J1869">
        <v>0</v>
      </c>
      <c r="K1869">
        <v>46.1</v>
      </c>
      <c r="L1869">
        <v>576.25</v>
      </c>
      <c r="M1869">
        <v>622.35</v>
      </c>
      <c r="N1869" t="s">
        <v>67</v>
      </c>
      <c r="O1869" t="s">
        <v>160</v>
      </c>
      <c r="P1869" t="s">
        <v>32</v>
      </c>
      <c r="Q1869" t="s">
        <v>52</v>
      </c>
      <c r="R1869" s="30">
        <v>42370</v>
      </c>
      <c r="S1869" s="30">
        <v>42655</v>
      </c>
      <c r="T1869" t="s">
        <v>25</v>
      </c>
      <c r="U1869" t="s">
        <v>283</v>
      </c>
      <c r="V1869" t="s">
        <v>717</v>
      </c>
      <c r="W1869" t="s">
        <v>168</v>
      </c>
      <c r="X1869" s="16" t="str">
        <f t="shared" si="391"/>
        <v xml:space="preserve">Maxus (Switzerland) - CHE - Fiat Group - 2016_Fiat_Professional_Keyword_Kampagne - </v>
      </c>
      <c r="Y1869" s="17" t="s">
        <v>410</v>
      </c>
      <c r="Z1869" s="16" t="str">
        <f t="shared" si="392"/>
        <v>Maxus (Switzerland)</v>
      </c>
      <c r="AA1869" s="16" t="str">
        <f t="shared" si="393"/>
        <v>Maxus (Switzerland) - CHE - Fiat Group</v>
      </c>
      <c r="AB1869" s="16" t="str">
        <f t="shared" si="394"/>
        <v>Xaxis Premium_XAXIS-XP-UAP-F</v>
      </c>
      <c r="AC1869" s="16" t="str">
        <f>VLOOKUP($U1869,Sheet3!$A$1:$D$500,3,FALSE)</f>
        <v>18.01.2016</v>
      </c>
      <c r="AD1869" s="16" t="str">
        <f>VLOOKUP($U1869,Sheet3!$A$1:$D$500,4,FALSE)</f>
        <v>31.12.2016</v>
      </c>
      <c r="AE1869" s="20" t="str">
        <f t="shared" si="395"/>
        <v>Xaxis Premium_XAXIS-XP-UAP-F_September 2016</v>
      </c>
      <c r="AF1869" s="20" t="s">
        <v>415</v>
      </c>
      <c r="AG1869" s="20" t="str">
        <f t="shared" si="396"/>
        <v>Xaxis Premium</v>
      </c>
      <c r="AH1869" s="20" t="s">
        <v>420</v>
      </c>
      <c r="AI1869" s="21">
        <f t="shared" si="388"/>
        <v>8.0001388310426211</v>
      </c>
      <c r="AJ1869" s="21">
        <f t="shared" si="389"/>
        <v>576.25</v>
      </c>
      <c r="AK1869" s="22">
        <f t="shared" si="390"/>
        <v>72030</v>
      </c>
      <c r="AL1869" s="20" t="s">
        <v>804</v>
      </c>
      <c r="AM1869" s="21">
        <f>$AJ1869*VLOOKUP($AL1869,Sheet2!$C$1:$D$82,2,FALSE)</f>
        <v>278.85945370011626</v>
      </c>
    </row>
    <row r="1870" spans="1:39" x14ac:dyDescent="0.25">
      <c r="A1870" s="30">
        <v>42650</v>
      </c>
      <c r="B1870">
        <v>19813</v>
      </c>
      <c r="C1870">
        <v>0</v>
      </c>
      <c r="D1870">
        <v>6</v>
      </c>
      <c r="E1870" t="s">
        <v>63</v>
      </c>
      <c r="F1870">
        <v>715.44</v>
      </c>
      <c r="G1870" t="s">
        <v>22</v>
      </c>
      <c r="H1870" t="s">
        <v>23</v>
      </c>
      <c r="I1870">
        <v>155.666</v>
      </c>
      <c r="J1870">
        <v>0</v>
      </c>
      <c r="K1870">
        <v>99.65</v>
      </c>
      <c r="L1870">
        <v>1245.3499999999999</v>
      </c>
      <c r="M1870">
        <v>1345</v>
      </c>
      <c r="N1870" t="s">
        <v>150</v>
      </c>
      <c r="O1870" t="s">
        <v>161</v>
      </c>
      <c r="P1870" t="s">
        <v>32</v>
      </c>
      <c r="Q1870" t="s">
        <v>52</v>
      </c>
      <c r="R1870" s="30">
        <v>42370</v>
      </c>
      <c r="S1870" s="30">
        <v>42655</v>
      </c>
      <c r="T1870" t="s">
        <v>25</v>
      </c>
      <c r="U1870" t="s">
        <v>256</v>
      </c>
      <c r="V1870" t="s">
        <v>717</v>
      </c>
      <c r="W1870" t="s">
        <v>192</v>
      </c>
      <c r="X1870" s="16" t="str">
        <f t="shared" si="391"/>
        <v xml:space="preserve">Mediacom (Switzerland) - CHE - DORMA + KABA INT - 2016_Digital_Merger_16 - </v>
      </c>
      <c r="Y1870" s="17" t="s">
        <v>410</v>
      </c>
      <c r="Z1870" s="16" t="str">
        <f t="shared" si="392"/>
        <v>Mediacom (Switzerland)</v>
      </c>
      <c r="AA1870" s="16" t="str">
        <f t="shared" si="393"/>
        <v>Mediacom (Switzerland) - CHE - DORMA + KABA INT</v>
      </c>
      <c r="AB1870" s="16" t="str">
        <f t="shared" si="394"/>
        <v>Xaxis Premium_XAXIS-XP-UAP-F</v>
      </c>
      <c r="AC1870" s="16" t="str">
        <f>VLOOKUP($U1870,Sheet3!$A$1:$D$500,3,FALSE)</f>
        <v>01.07.2016</v>
      </c>
      <c r="AD1870" s="16" t="str">
        <f>VLOOKUP($U1870,Sheet3!$A$1:$D$500,4,FALSE)</f>
        <v>30.09.2016</v>
      </c>
      <c r="AE1870" s="20" t="str">
        <f t="shared" si="395"/>
        <v>Xaxis Premium_XAXIS-XP-UAP-F_September 2016</v>
      </c>
      <c r="AF1870" s="20" t="s">
        <v>415</v>
      </c>
      <c r="AG1870" s="20" t="str">
        <f t="shared" si="396"/>
        <v>Xaxis Premium</v>
      </c>
      <c r="AH1870" s="20" t="s">
        <v>420</v>
      </c>
      <c r="AI1870" s="21">
        <f t="shared" si="388"/>
        <v>8.000141328228386</v>
      </c>
      <c r="AJ1870" s="21">
        <f t="shared" si="389"/>
        <v>1245.3499999999999</v>
      </c>
      <c r="AK1870" s="22">
        <f t="shared" si="390"/>
        <v>155666</v>
      </c>
      <c r="AL1870" s="20" t="s">
        <v>804</v>
      </c>
      <c r="AM1870" s="21">
        <f>$AJ1870*VLOOKUP($AL1870,Sheet2!$C$1:$D$82,2,FALSE)</f>
        <v>602.65096861681525</v>
      </c>
    </row>
    <row r="1871" spans="1:39" x14ac:dyDescent="0.25">
      <c r="A1871" s="30">
        <v>42650</v>
      </c>
      <c r="B1871">
        <v>19813</v>
      </c>
      <c r="C1871">
        <v>0</v>
      </c>
      <c r="D1871">
        <v>8</v>
      </c>
      <c r="E1871" t="s">
        <v>63</v>
      </c>
      <c r="F1871">
        <v>889.51</v>
      </c>
      <c r="G1871" t="s">
        <v>22</v>
      </c>
      <c r="H1871" t="s">
        <v>23</v>
      </c>
      <c r="I1871">
        <v>193.54</v>
      </c>
      <c r="J1871">
        <v>0</v>
      </c>
      <c r="K1871">
        <v>123.85</v>
      </c>
      <c r="L1871">
        <v>1548.3</v>
      </c>
      <c r="M1871">
        <v>1672.15</v>
      </c>
      <c r="N1871" t="s">
        <v>150</v>
      </c>
      <c r="O1871" t="s">
        <v>161</v>
      </c>
      <c r="P1871" t="s">
        <v>32</v>
      </c>
      <c r="Q1871" t="s">
        <v>52</v>
      </c>
      <c r="R1871" s="30">
        <v>42370</v>
      </c>
      <c r="S1871" s="30">
        <v>42655</v>
      </c>
      <c r="T1871" t="s">
        <v>25</v>
      </c>
      <c r="U1871" t="s">
        <v>256</v>
      </c>
      <c r="V1871" t="s">
        <v>717</v>
      </c>
      <c r="W1871" t="s">
        <v>192</v>
      </c>
      <c r="X1871" s="16" t="str">
        <f t="shared" si="391"/>
        <v xml:space="preserve">Mediacom (Switzerland) - CHE - DORMA + KABA INT - 2016_Digital_Merger_16 - </v>
      </c>
      <c r="Y1871" s="17" t="s">
        <v>410</v>
      </c>
      <c r="Z1871" s="16" t="str">
        <f t="shared" si="392"/>
        <v>Mediacom (Switzerland)</v>
      </c>
      <c r="AA1871" s="16" t="str">
        <f t="shared" si="393"/>
        <v>Mediacom (Switzerland) - CHE - DORMA + KABA INT</v>
      </c>
      <c r="AB1871" s="16" t="str">
        <f t="shared" si="394"/>
        <v>Xaxis Premium_XAXIS-XP-UAP-F</v>
      </c>
      <c r="AC1871" s="16" t="str">
        <f>VLOOKUP($U1871,Sheet3!$A$1:$D$500,3,FALSE)</f>
        <v>01.07.2016</v>
      </c>
      <c r="AD1871" s="16" t="str">
        <f>VLOOKUP($U1871,Sheet3!$A$1:$D$500,4,FALSE)</f>
        <v>30.09.2016</v>
      </c>
      <c r="AE1871" s="20" t="str">
        <f t="shared" si="395"/>
        <v>Xaxis Premium_XAXIS-XP-UAP-F_September 2016</v>
      </c>
      <c r="AF1871" s="20" t="s">
        <v>415</v>
      </c>
      <c r="AG1871" s="20" t="str">
        <f t="shared" si="396"/>
        <v>Xaxis Premium</v>
      </c>
      <c r="AH1871" s="20" t="s">
        <v>420</v>
      </c>
      <c r="AI1871" s="21">
        <f t="shared" si="388"/>
        <v>7.9998966621886938</v>
      </c>
      <c r="AJ1871" s="21">
        <f t="shared" si="389"/>
        <v>1548.3</v>
      </c>
      <c r="AK1871" s="22">
        <f t="shared" si="390"/>
        <v>193540</v>
      </c>
      <c r="AL1871" s="20" t="s">
        <v>804</v>
      </c>
      <c r="AM1871" s="21">
        <f>$AJ1871*VLOOKUP($AL1871,Sheet2!$C$1:$D$82,2,FALSE)</f>
        <v>749.25482371173973</v>
      </c>
    </row>
    <row r="1872" spans="1:39" x14ac:dyDescent="0.25">
      <c r="A1872" s="30">
        <v>42650</v>
      </c>
      <c r="B1872">
        <v>19824</v>
      </c>
      <c r="C1872">
        <v>0</v>
      </c>
      <c r="D1872">
        <v>8</v>
      </c>
      <c r="E1872" t="s">
        <v>63</v>
      </c>
      <c r="F1872">
        <v>424.96</v>
      </c>
      <c r="G1872" t="s">
        <v>22</v>
      </c>
      <c r="H1872" t="s">
        <v>23</v>
      </c>
      <c r="I1872">
        <v>92.462999999999994</v>
      </c>
      <c r="J1872">
        <v>0</v>
      </c>
      <c r="K1872">
        <v>73.95</v>
      </c>
      <c r="L1872">
        <v>924.65</v>
      </c>
      <c r="M1872">
        <v>998.6</v>
      </c>
      <c r="N1872" t="s">
        <v>95</v>
      </c>
      <c r="O1872" t="s">
        <v>161</v>
      </c>
      <c r="P1872" t="s">
        <v>32</v>
      </c>
      <c r="Q1872" t="s">
        <v>52</v>
      </c>
      <c r="R1872" s="30">
        <v>42370</v>
      </c>
      <c r="S1872" s="30">
        <v>42655</v>
      </c>
      <c r="T1872" t="s">
        <v>25</v>
      </c>
      <c r="U1872" t="s">
        <v>723</v>
      </c>
      <c r="V1872" t="s">
        <v>717</v>
      </c>
      <c r="W1872" t="s">
        <v>195</v>
      </c>
      <c r="X1872" s="16" t="str">
        <f t="shared" si="391"/>
        <v xml:space="preserve">Mediacom (Switzerland) - CHE - Ikea - 2016_Catalogue_&amp;_Food_(Awareness_&amp;_Trigger) - </v>
      </c>
      <c r="Y1872" s="17" t="s">
        <v>410</v>
      </c>
      <c r="Z1872" s="16" t="str">
        <f t="shared" si="392"/>
        <v>Mediacom (Switzerland)</v>
      </c>
      <c r="AA1872" s="16" t="str">
        <f t="shared" si="393"/>
        <v>Mediacom (Switzerland) - CHE - Ikea</v>
      </c>
      <c r="AB1872" s="16" t="str">
        <f t="shared" si="394"/>
        <v>Xaxis Premium_XAXIS-XP-UAP-F</v>
      </c>
      <c r="AC1872" s="16" t="str">
        <f>VLOOKUP($U1872,Sheet3!$A$1:$D$500,3,FALSE)</f>
        <v>29.08.2016</v>
      </c>
      <c r="AD1872" s="16" t="str">
        <f>VLOOKUP($U1872,Sheet3!$A$1:$D$500,4,FALSE)</f>
        <v>18.09.2016</v>
      </c>
      <c r="AE1872" s="20" t="str">
        <f t="shared" si="395"/>
        <v>Xaxis Premium_XAXIS-XP-UAP-F_September 2016</v>
      </c>
      <c r="AF1872" s="20" t="s">
        <v>415</v>
      </c>
      <c r="AG1872" s="20" t="str">
        <f t="shared" si="396"/>
        <v>Xaxis Premium</v>
      </c>
      <c r="AH1872" s="20" t="s">
        <v>420</v>
      </c>
      <c r="AI1872" s="21">
        <f t="shared" si="388"/>
        <v>10.000216302737311</v>
      </c>
      <c r="AJ1872" s="21">
        <f t="shared" si="389"/>
        <v>924.65</v>
      </c>
      <c r="AK1872" s="22">
        <f t="shared" si="390"/>
        <v>92463</v>
      </c>
      <c r="AL1872" s="20" t="s">
        <v>804</v>
      </c>
      <c r="AM1872" s="21">
        <f>$AJ1872*VLOOKUP($AL1872,Sheet2!$C$1:$D$82,2,FALSE)</f>
        <v>447.45751646648591</v>
      </c>
    </row>
    <row r="1873" spans="1:39" x14ac:dyDescent="0.25">
      <c r="A1873" s="30">
        <v>42650</v>
      </c>
      <c r="B1873">
        <v>19834</v>
      </c>
      <c r="C1873">
        <v>0</v>
      </c>
      <c r="D1873">
        <v>2</v>
      </c>
      <c r="E1873" t="s">
        <v>63</v>
      </c>
      <c r="F1873">
        <v>239.18</v>
      </c>
      <c r="G1873" t="s">
        <v>22</v>
      </c>
      <c r="H1873" t="s">
        <v>23</v>
      </c>
      <c r="I1873">
        <v>52.04</v>
      </c>
      <c r="J1873">
        <v>0</v>
      </c>
      <c r="K1873">
        <v>49.95</v>
      </c>
      <c r="L1873">
        <v>624.5</v>
      </c>
      <c r="M1873">
        <v>674.45</v>
      </c>
      <c r="N1873" t="s">
        <v>29</v>
      </c>
      <c r="O1873" t="s">
        <v>161</v>
      </c>
      <c r="P1873" t="s">
        <v>32</v>
      </c>
      <c r="Q1873" t="s">
        <v>52</v>
      </c>
      <c r="R1873" s="30">
        <v>42370</v>
      </c>
      <c r="S1873" s="30">
        <v>42655</v>
      </c>
      <c r="T1873" t="s">
        <v>25</v>
      </c>
      <c r="U1873" t="s">
        <v>716</v>
      </c>
      <c r="V1873" t="s">
        <v>717</v>
      </c>
      <c r="W1873" t="s">
        <v>190</v>
      </c>
      <c r="X1873" s="16" t="str">
        <f t="shared" si="391"/>
        <v xml:space="preserve">Mediacom (Switzerland) - CHE - Credit Suisse - 2016_EAM - </v>
      </c>
      <c r="Y1873" s="17" t="s">
        <v>410</v>
      </c>
      <c r="Z1873" s="16" t="str">
        <f t="shared" si="392"/>
        <v>Mediacom (Switzerland)</v>
      </c>
      <c r="AA1873" s="16" t="str">
        <f t="shared" si="393"/>
        <v>Mediacom (Switzerland) - CHE - Credit Suisse</v>
      </c>
      <c r="AB1873" s="16" t="str">
        <f t="shared" si="394"/>
        <v>Xaxis Premium_XAXIS-XP-UAP-F</v>
      </c>
      <c r="AC1873" s="16" t="str">
        <f>VLOOKUP($U1873,Sheet3!$A$1:$D$500,3,FALSE)</f>
        <v>29.08.2016</v>
      </c>
      <c r="AD1873" s="16" t="str">
        <f>VLOOKUP($U1873,Sheet3!$A$1:$D$500,4,FALSE)</f>
        <v>09.10.2016</v>
      </c>
      <c r="AE1873" s="20" t="str">
        <f t="shared" si="395"/>
        <v>Xaxis Premium_XAXIS-XP-UAP-F_September 2016</v>
      </c>
      <c r="AF1873" s="20" t="s">
        <v>415</v>
      </c>
      <c r="AG1873" s="20" t="str">
        <f t="shared" si="396"/>
        <v>Xaxis Premium</v>
      </c>
      <c r="AH1873" s="20" t="s">
        <v>420</v>
      </c>
      <c r="AI1873" s="21">
        <f t="shared" si="388"/>
        <v>12.000384319754035</v>
      </c>
      <c r="AJ1873" s="21">
        <f t="shared" si="389"/>
        <v>624.5</v>
      </c>
      <c r="AK1873" s="22">
        <f t="shared" si="390"/>
        <v>52040</v>
      </c>
      <c r="AL1873" s="20" t="s">
        <v>804</v>
      </c>
      <c r="AM1873" s="21">
        <f>$AJ1873*VLOOKUP($AL1873,Sheet2!$C$1:$D$82,2,FALSE)</f>
        <v>302.2086400619915</v>
      </c>
    </row>
    <row r="1874" spans="1:39" x14ac:dyDescent="0.25">
      <c r="A1874" s="30">
        <v>42650</v>
      </c>
      <c r="B1874">
        <v>19785</v>
      </c>
      <c r="C1874">
        <v>0</v>
      </c>
      <c r="D1874">
        <v>3</v>
      </c>
      <c r="E1874" t="s">
        <v>64</v>
      </c>
      <c r="F1874">
        <v>23.6</v>
      </c>
      <c r="G1874" t="s">
        <v>22</v>
      </c>
      <c r="H1874" t="s">
        <v>23</v>
      </c>
      <c r="I1874">
        <v>11.725</v>
      </c>
      <c r="J1874">
        <v>0</v>
      </c>
      <c r="K1874">
        <v>7.5</v>
      </c>
      <c r="L1874">
        <v>93.8</v>
      </c>
      <c r="M1874">
        <v>101.3</v>
      </c>
      <c r="N1874" t="s">
        <v>67</v>
      </c>
      <c r="O1874" t="s">
        <v>160</v>
      </c>
      <c r="P1874" t="s">
        <v>32</v>
      </c>
      <c r="Q1874" t="s">
        <v>52</v>
      </c>
      <c r="R1874" s="30">
        <v>42370</v>
      </c>
      <c r="S1874" s="30">
        <v>42655</v>
      </c>
      <c r="T1874" t="s">
        <v>25</v>
      </c>
      <c r="U1874" t="s">
        <v>283</v>
      </c>
      <c r="V1874" t="s">
        <v>717</v>
      </c>
      <c r="W1874" t="s">
        <v>168</v>
      </c>
      <c r="X1874" s="16" t="str">
        <f t="shared" si="391"/>
        <v xml:space="preserve">Maxus (Switzerland) - CHE - Fiat Group - 2016_Fiat_Professional_Keyword_Kampagne - </v>
      </c>
      <c r="Y1874" s="17" t="s">
        <v>410</v>
      </c>
      <c r="Z1874" s="16" t="str">
        <f t="shared" si="392"/>
        <v>Maxus (Switzerland)</v>
      </c>
      <c r="AA1874" s="16" t="str">
        <f t="shared" si="393"/>
        <v>Maxus (Switzerland) - CHE - Fiat Group</v>
      </c>
      <c r="AB1874" s="16" t="str">
        <f t="shared" si="394"/>
        <v>Xaxis Premium_XAXIS-XP-UAP-I</v>
      </c>
      <c r="AC1874" s="16" t="str">
        <f>VLOOKUP($U1874,Sheet3!$A$1:$D$500,3,FALSE)</f>
        <v>18.01.2016</v>
      </c>
      <c r="AD1874" s="16" t="str">
        <f>VLOOKUP($U1874,Sheet3!$A$1:$D$500,4,FALSE)</f>
        <v>31.12.2016</v>
      </c>
      <c r="AE1874" s="20" t="str">
        <f t="shared" si="395"/>
        <v>Xaxis Premium_XAXIS-XP-UAP-I_September 2016</v>
      </c>
      <c r="AF1874" s="20" t="s">
        <v>415</v>
      </c>
      <c r="AG1874" s="20" t="str">
        <f t="shared" si="396"/>
        <v>Xaxis Premium</v>
      </c>
      <c r="AH1874" s="20" t="s">
        <v>420</v>
      </c>
      <c r="AI1874" s="21">
        <f t="shared" si="388"/>
        <v>8</v>
      </c>
      <c r="AJ1874" s="21">
        <f t="shared" si="389"/>
        <v>93.8</v>
      </c>
      <c r="AK1874" s="22">
        <f t="shared" si="390"/>
        <v>11725</v>
      </c>
      <c r="AL1874" s="20" t="s">
        <v>804</v>
      </c>
      <c r="AM1874" s="21">
        <f>$AJ1874*VLOOKUP($AL1874,Sheet2!$C$1:$D$82,2,FALSE)</f>
        <v>45.391786129407208</v>
      </c>
    </row>
    <row r="1875" spans="1:39" x14ac:dyDescent="0.25">
      <c r="A1875" s="30">
        <v>42650</v>
      </c>
      <c r="B1875">
        <v>19808</v>
      </c>
      <c r="C1875">
        <v>0</v>
      </c>
      <c r="D1875">
        <v>3</v>
      </c>
      <c r="E1875" t="s">
        <v>64</v>
      </c>
      <c r="F1875">
        <v>62.08</v>
      </c>
      <c r="G1875" t="s">
        <v>22</v>
      </c>
      <c r="H1875" t="s">
        <v>23</v>
      </c>
      <c r="I1875">
        <v>30.843</v>
      </c>
      <c r="J1875">
        <v>0</v>
      </c>
      <c r="K1875">
        <v>29.6</v>
      </c>
      <c r="L1875">
        <v>370.1</v>
      </c>
      <c r="M1875">
        <v>399.7</v>
      </c>
      <c r="N1875" t="s">
        <v>29</v>
      </c>
      <c r="O1875" t="s">
        <v>161</v>
      </c>
      <c r="P1875" t="s">
        <v>32</v>
      </c>
      <c r="Q1875" t="s">
        <v>52</v>
      </c>
      <c r="R1875" s="30">
        <v>42370</v>
      </c>
      <c r="S1875" s="30">
        <v>42655</v>
      </c>
      <c r="T1875" t="s">
        <v>25</v>
      </c>
      <c r="U1875" t="s">
        <v>716</v>
      </c>
      <c r="V1875" t="s">
        <v>717</v>
      </c>
      <c r="W1875" t="s">
        <v>190</v>
      </c>
      <c r="X1875" s="16" t="str">
        <f t="shared" si="391"/>
        <v xml:space="preserve">Mediacom (Switzerland) - CHE - Credit Suisse - 2016_EAM - </v>
      </c>
      <c r="Y1875" s="17" t="s">
        <v>410</v>
      </c>
      <c r="Z1875" s="16" t="str">
        <f t="shared" si="392"/>
        <v>Mediacom (Switzerland)</v>
      </c>
      <c r="AA1875" s="16" t="str">
        <f t="shared" si="393"/>
        <v>Mediacom (Switzerland) - CHE - Credit Suisse</v>
      </c>
      <c r="AB1875" s="16" t="str">
        <f t="shared" si="394"/>
        <v>Xaxis Premium_XAXIS-XP-UAP-I</v>
      </c>
      <c r="AC1875" s="16" t="str">
        <f>VLOOKUP($U1875,Sheet3!$A$1:$D$500,3,FALSE)</f>
        <v>29.08.2016</v>
      </c>
      <c r="AD1875" s="16" t="str">
        <f>VLOOKUP($U1875,Sheet3!$A$1:$D$500,4,FALSE)</f>
        <v>09.10.2016</v>
      </c>
      <c r="AE1875" s="20" t="str">
        <f t="shared" si="395"/>
        <v>Xaxis Premium_XAXIS-XP-UAP-I_September 2016</v>
      </c>
      <c r="AF1875" s="20" t="s">
        <v>415</v>
      </c>
      <c r="AG1875" s="20" t="str">
        <f t="shared" si="396"/>
        <v>Xaxis Premium</v>
      </c>
      <c r="AH1875" s="20" t="s">
        <v>420</v>
      </c>
      <c r="AI1875" s="21">
        <f t="shared" si="388"/>
        <v>11.999481243718186</v>
      </c>
      <c r="AJ1875" s="21">
        <f t="shared" si="389"/>
        <v>370.1</v>
      </c>
      <c r="AK1875" s="22">
        <f t="shared" si="390"/>
        <v>30843</v>
      </c>
      <c r="AL1875" s="20" t="s">
        <v>804</v>
      </c>
      <c r="AM1875" s="21">
        <f>$AJ1875*VLOOKUP($AL1875,Sheet2!$C$1:$D$82,2,FALSE)</f>
        <v>179.09914761720268</v>
      </c>
    </row>
    <row r="1876" spans="1:39" x14ac:dyDescent="0.25">
      <c r="A1876" s="30">
        <v>42650</v>
      </c>
      <c r="B1876">
        <v>19824</v>
      </c>
      <c r="C1876">
        <v>0</v>
      </c>
      <c r="D1876">
        <v>9</v>
      </c>
      <c r="E1876" t="s">
        <v>64</v>
      </c>
      <c r="F1876">
        <v>34.22</v>
      </c>
      <c r="G1876" t="s">
        <v>22</v>
      </c>
      <c r="H1876" t="s">
        <v>23</v>
      </c>
      <c r="I1876">
        <v>17.001000000000001</v>
      </c>
      <c r="J1876">
        <v>0</v>
      </c>
      <c r="K1876">
        <v>13.6</v>
      </c>
      <c r="L1876">
        <v>170</v>
      </c>
      <c r="M1876">
        <v>183.6</v>
      </c>
      <c r="N1876" t="s">
        <v>95</v>
      </c>
      <c r="O1876" t="s">
        <v>161</v>
      </c>
      <c r="P1876" t="s">
        <v>32</v>
      </c>
      <c r="Q1876" t="s">
        <v>52</v>
      </c>
      <c r="R1876" s="30">
        <v>42370</v>
      </c>
      <c r="S1876" s="30">
        <v>42655</v>
      </c>
      <c r="T1876" t="s">
        <v>25</v>
      </c>
      <c r="U1876" t="s">
        <v>723</v>
      </c>
      <c r="V1876" t="s">
        <v>717</v>
      </c>
      <c r="W1876" t="s">
        <v>195</v>
      </c>
      <c r="X1876" s="16" t="str">
        <f t="shared" si="391"/>
        <v xml:space="preserve">Mediacom (Switzerland) - CHE - Ikea - 2016_Catalogue_&amp;_Food_(Awareness_&amp;_Trigger) - </v>
      </c>
      <c r="Y1876" s="17" t="s">
        <v>410</v>
      </c>
      <c r="Z1876" s="16" t="str">
        <f t="shared" si="392"/>
        <v>Mediacom (Switzerland)</v>
      </c>
      <c r="AA1876" s="16" t="str">
        <f t="shared" si="393"/>
        <v>Mediacom (Switzerland) - CHE - Ikea</v>
      </c>
      <c r="AB1876" s="16" t="str">
        <f t="shared" si="394"/>
        <v>Xaxis Premium_XAXIS-XP-UAP-I</v>
      </c>
      <c r="AC1876" s="16" t="str">
        <f>VLOOKUP($U1876,Sheet3!$A$1:$D$500,3,FALSE)</f>
        <v>29.08.2016</v>
      </c>
      <c r="AD1876" s="16" t="str">
        <f>VLOOKUP($U1876,Sheet3!$A$1:$D$500,4,FALSE)</f>
        <v>18.09.2016</v>
      </c>
      <c r="AE1876" s="20" t="str">
        <f t="shared" si="395"/>
        <v>Xaxis Premium_XAXIS-XP-UAP-I_September 2016</v>
      </c>
      <c r="AF1876" s="20" t="s">
        <v>415</v>
      </c>
      <c r="AG1876" s="20" t="str">
        <f t="shared" si="396"/>
        <v>Xaxis Premium</v>
      </c>
      <c r="AH1876" s="20" t="s">
        <v>420</v>
      </c>
      <c r="AI1876" s="21">
        <f t="shared" si="388"/>
        <v>9.9994117993059231</v>
      </c>
      <c r="AJ1876" s="21">
        <f t="shared" si="389"/>
        <v>170</v>
      </c>
      <c r="AK1876" s="22">
        <f t="shared" si="390"/>
        <v>17001</v>
      </c>
      <c r="AL1876" s="20" t="s">
        <v>804</v>
      </c>
      <c r="AM1876" s="21">
        <f>$AJ1876*VLOOKUP($AL1876,Sheet2!$C$1:$D$82,2,FALSE)</f>
        <v>82.266563347539716</v>
      </c>
    </row>
    <row r="1877" spans="1:39" x14ac:dyDescent="0.25">
      <c r="A1877" s="30">
        <v>42650</v>
      </c>
      <c r="B1877">
        <v>19833</v>
      </c>
      <c r="C1877">
        <v>0</v>
      </c>
      <c r="D1877">
        <v>3</v>
      </c>
      <c r="E1877" t="s">
        <v>64</v>
      </c>
      <c r="F1877">
        <v>-62.08</v>
      </c>
      <c r="G1877" t="s">
        <v>22</v>
      </c>
      <c r="H1877" t="s">
        <v>23</v>
      </c>
      <c r="I1877">
        <v>-30.843</v>
      </c>
      <c r="J1877">
        <v>0</v>
      </c>
      <c r="K1877">
        <v>-29.6</v>
      </c>
      <c r="L1877">
        <v>-370.1</v>
      </c>
      <c r="M1877">
        <v>-399.7</v>
      </c>
      <c r="N1877" t="s">
        <v>29</v>
      </c>
      <c r="O1877" t="s">
        <v>161</v>
      </c>
      <c r="P1877" t="s">
        <v>32</v>
      </c>
      <c r="Q1877" t="s">
        <v>52</v>
      </c>
      <c r="R1877" s="30">
        <v>42370</v>
      </c>
      <c r="S1877" s="30">
        <v>42655</v>
      </c>
      <c r="T1877" t="s">
        <v>25</v>
      </c>
      <c r="U1877" t="s">
        <v>716</v>
      </c>
      <c r="V1877" t="s">
        <v>717</v>
      </c>
      <c r="W1877" t="s">
        <v>190</v>
      </c>
      <c r="X1877" s="16" t="str">
        <f t="shared" si="391"/>
        <v xml:space="preserve">Mediacom (Switzerland) - CHE - Credit Suisse - 2016_EAM - </v>
      </c>
      <c r="Y1877" s="17" t="s">
        <v>410</v>
      </c>
      <c r="Z1877" s="16" t="str">
        <f t="shared" si="392"/>
        <v>Mediacom (Switzerland)</v>
      </c>
      <c r="AA1877" s="16" t="str">
        <f t="shared" si="393"/>
        <v>Mediacom (Switzerland) - CHE - Credit Suisse</v>
      </c>
      <c r="AB1877" s="16" t="str">
        <f t="shared" si="394"/>
        <v>Xaxis Premium_XAXIS-XP-UAP-I</v>
      </c>
      <c r="AC1877" s="16" t="str">
        <f>VLOOKUP($U1877,Sheet3!$A$1:$D$500,3,FALSE)</f>
        <v>29.08.2016</v>
      </c>
      <c r="AD1877" s="16" t="str">
        <f>VLOOKUP($U1877,Sheet3!$A$1:$D$500,4,FALSE)</f>
        <v>09.10.2016</v>
      </c>
      <c r="AE1877" s="20" t="str">
        <f t="shared" si="395"/>
        <v>Xaxis Premium_XAXIS-XP-UAP-I_September 2016</v>
      </c>
      <c r="AF1877" s="20" t="s">
        <v>415</v>
      </c>
      <c r="AG1877" s="20" t="str">
        <f t="shared" si="396"/>
        <v>Xaxis Premium</v>
      </c>
      <c r="AH1877" s="20" t="s">
        <v>420</v>
      </c>
      <c r="AI1877" s="21">
        <f t="shared" si="388"/>
        <v>11.999481243718186</v>
      </c>
      <c r="AJ1877" s="21">
        <f t="shared" si="389"/>
        <v>-370.1</v>
      </c>
      <c r="AK1877" s="22">
        <f t="shared" si="390"/>
        <v>-30843</v>
      </c>
      <c r="AL1877" s="20" t="s">
        <v>804</v>
      </c>
      <c r="AM1877" s="21">
        <f>$AJ1877*VLOOKUP($AL1877,Sheet2!$C$1:$D$82,2,FALSE)</f>
        <v>-179.09914761720268</v>
      </c>
    </row>
    <row r="1878" spans="1:39" x14ac:dyDescent="0.25">
      <c r="A1878" s="30">
        <v>42650</v>
      </c>
      <c r="B1878">
        <v>19834</v>
      </c>
      <c r="C1878">
        <v>0</v>
      </c>
      <c r="D1878">
        <v>3</v>
      </c>
      <c r="E1878" t="s">
        <v>64</v>
      </c>
      <c r="F1878">
        <v>62.08</v>
      </c>
      <c r="G1878" t="s">
        <v>22</v>
      </c>
      <c r="H1878" t="s">
        <v>23</v>
      </c>
      <c r="I1878">
        <v>30.843</v>
      </c>
      <c r="J1878">
        <v>0</v>
      </c>
      <c r="K1878">
        <v>29.6</v>
      </c>
      <c r="L1878">
        <v>370.1</v>
      </c>
      <c r="M1878">
        <v>399.7</v>
      </c>
      <c r="N1878" t="s">
        <v>29</v>
      </c>
      <c r="O1878" t="s">
        <v>161</v>
      </c>
      <c r="P1878" t="s">
        <v>32</v>
      </c>
      <c r="Q1878" t="s">
        <v>52</v>
      </c>
      <c r="R1878" s="30">
        <v>42370</v>
      </c>
      <c r="S1878" s="30">
        <v>42655</v>
      </c>
      <c r="T1878" t="s">
        <v>25</v>
      </c>
      <c r="U1878" t="s">
        <v>716</v>
      </c>
      <c r="V1878" t="s">
        <v>717</v>
      </c>
      <c r="W1878" t="s">
        <v>190</v>
      </c>
      <c r="X1878" s="16" t="str">
        <f t="shared" si="391"/>
        <v xml:space="preserve">Mediacom (Switzerland) - CHE - Credit Suisse - 2016_EAM - </v>
      </c>
      <c r="Y1878" s="17" t="s">
        <v>410</v>
      </c>
      <c r="Z1878" s="16" t="str">
        <f t="shared" si="392"/>
        <v>Mediacom (Switzerland)</v>
      </c>
      <c r="AA1878" s="16" t="str">
        <f t="shared" si="393"/>
        <v>Mediacom (Switzerland) - CHE - Credit Suisse</v>
      </c>
      <c r="AB1878" s="16" t="str">
        <f t="shared" si="394"/>
        <v>Xaxis Premium_XAXIS-XP-UAP-I</v>
      </c>
      <c r="AC1878" s="16" t="str">
        <f>VLOOKUP($U1878,Sheet3!$A$1:$D$500,3,FALSE)</f>
        <v>29.08.2016</v>
      </c>
      <c r="AD1878" s="16" t="str">
        <f>VLOOKUP($U1878,Sheet3!$A$1:$D$500,4,FALSE)</f>
        <v>09.10.2016</v>
      </c>
      <c r="AE1878" s="20" t="str">
        <f t="shared" si="395"/>
        <v>Xaxis Premium_XAXIS-XP-UAP-I_September 2016</v>
      </c>
      <c r="AF1878" s="20" t="s">
        <v>415</v>
      </c>
      <c r="AG1878" s="20" t="str">
        <f t="shared" si="396"/>
        <v>Xaxis Premium</v>
      </c>
      <c r="AH1878" s="20" t="s">
        <v>420</v>
      </c>
      <c r="AI1878" s="21">
        <f t="shared" si="388"/>
        <v>11.999481243718186</v>
      </c>
      <c r="AJ1878" s="21">
        <f t="shared" si="389"/>
        <v>370.1</v>
      </c>
      <c r="AK1878" s="22">
        <f t="shared" si="390"/>
        <v>30843</v>
      </c>
      <c r="AL1878" s="20" t="s">
        <v>804</v>
      </c>
      <c r="AM1878" s="21">
        <f>$AJ1878*VLOOKUP($AL1878,Sheet2!$C$1:$D$82,2,FALSE)</f>
        <v>179.09914761720268</v>
      </c>
    </row>
    <row r="1879" spans="1:39" x14ac:dyDescent="0.25">
      <c r="A1879" s="30">
        <v>42650</v>
      </c>
      <c r="B1879">
        <v>19772</v>
      </c>
      <c r="C1879">
        <v>0</v>
      </c>
      <c r="D1879">
        <v>1</v>
      </c>
      <c r="E1879" t="s">
        <v>65</v>
      </c>
      <c r="F1879">
        <v>2100.06</v>
      </c>
      <c r="G1879" t="s">
        <v>22</v>
      </c>
      <c r="H1879" t="s">
        <v>23</v>
      </c>
      <c r="I1879">
        <v>283.32799999999997</v>
      </c>
      <c r="J1879">
        <v>0</v>
      </c>
      <c r="K1879">
        <v>544</v>
      </c>
      <c r="L1879">
        <v>6799.85</v>
      </c>
      <c r="M1879">
        <v>7343.85</v>
      </c>
      <c r="N1879" t="s">
        <v>713</v>
      </c>
      <c r="O1879" t="s">
        <v>162</v>
      </c>
      <c r="P1879" t="s">
        <v>32</v>
      </c>
      <c r="Q1879" t="s">
        <v>52</v>
      </c>
      <c r="R1879" s="30">
        <v>42370</v>
      </c>
      <c r="S1879" s="30">
        <v>42655</v>
      </c>
      <c r="T1879" t="s">
        <v>25</v>
      </c>
      <c r="U1879" t="s">
        <v>724</v>
      </c>
      <c r="V1879" t="s">
        <v>717</v>
      </c>
      <c r="W1879" t="s">
        <v>812</v>
      </c>
      <c r="X1879" s="16" t="str">
        <f t="shared" si="391"/>
        <v xml:space="preserve">MEC (Switzerland) - CHE - Recticel Switzerland - 2016_Superba_2016 - </v>
      </c>
      <c r="Y1879" s="17" t="s">
        <v>410</v>
      </c>
      <c r="Z1879" s="16" t="str">
        <f t="shared" si="392"/>
        <v>MEC (Switzerland)</v>
      </c>
      <c r="AA1879" s="16" t="str">
        <f t="shared" si="393"/>
        <v>MEC (Switzerland) - CHE - Recticel Switzerland</v>
      </c>
      <c r="AB1879" s="16" t="str">
        <f t="shared" si="394"/>
        <v>Xaxis Premium_XAXIS-XP-WB-D</v>
      </c>
      <c r="AC1879" s="16" t="str">
        <f>VLOOKUP($U1879,Sheet3!$A$1:$D$500,3,FALSE)</f>
        <v>29.08.2016</v>
      </c>
      <c r="AD1879" s="16" t="str">
        <f>VLOOKUP($U1879,Sheet3!$A$1:$D$500,4,FALSE)</f>
        <v>23.10.2016</v>
      </c>
      <c r="AE1879" s="20" t="str">
        <f t="shared" si="395"/>
        <v>Xaxis Premium_XAXIS-XP-WB-D_September 2016</v>
      </c>
      <c r="AF1879" s="20" t="s">
        <v>415</v>
      </c>
      <c r="AG1879" s="20" t="str">
        <f t="shared" si="396"/>
        <v>Xaxis Premium</v>
      </c>
      <c r="AH1879" s="20" t="s">
        <v>420</v>
      </c>
      <c r="AI1879" s="21">
        <f t="shared" si="388"/>
        <v>23.999922351479558</v>
      </c>
      <c r="AJ1879" s="21">
        <f t="shared" si="389"/>
        <v>6799.85</v>
      </c>
      <c r="AK1879" s="22">
        <f t="shared" si="390"/>
        <v>283328</v>
      </c>
      <c r="AL1879" s="20" t="s">
        <v>808</v>
      </c>
      <c r="AM1879" s="21">
        <f>$AJ1879*VLOOKUP($AL1879,Sheet2!$C$1:$D$82,2,FALSE)</f>
        <v>3249.848978858437</v>
      </c>
    </row>
    <row r="1880" spans="1:39" x14ac:dyDescent="0.25">
      <c r="A1880" s="30">
        <v>42650</v>
      </c>
      <c r="B1880">
        <v>19773</v>
      </c>
      <c r="C1880">
        <v>0</v>
      </c>
      <c r="D1880">
        <v>3</v>
      </c>
      <c r="E1880" t="s">
        <v>65</v>
      </c>
      <c r="F1880">
        <v>2534.58</v>
      </c>
      <c r="G1880" t="s">
        <v>22</v>
      </c>
      <c r="H1880" t="s">
        <v>23</v>
      </c>
      <c r="I1880">
        <v>341.952</v>
      </c>
      <c r="J1880">
        <v>0</v>
      </c>
      <c r="K1880">
        <v>765.95</v>
      </c>
      <c r="L1880">
        <v>9574.65</v>
      </c>
      <c r="M1880">
        <v>10340.6</v>
      </c>
      <c r="N1880" t="s">
        <v>115</v>
      </c>
      <c r="O1880" t="s">
        <v>162</v>
      </c>
      <c r="P1880" t="s">
        <v>32</v>
      </c>
      <c r="Q1880" t="s">
        <v>52</v>
      </c>
      <c r="R1880" s="30">
        <v>42370</v>
      </c>
      <c r="S1880" s="30">
        <v>42655</v>
      </c>
      <c r="T1880" t="s">
        <v>25</v>
      </c>
      <c r="U1880" t="s">
        <v>737</v>
      </c>
      <c r="V1880" t="s">
        <v>717</v>
      </c>
      <c r="W1880" t="s">
        <v>183</v>
      </c>
      <c r="X1880" s="16" t="str">
        <f t="shared" si="391"/>
        <v xml:space="preserve">MEC (Switzerland) - CHE - VISA - 2016_Kooperation_Raiffeisenbank - </v>
      </c>
      <c r="Y1880" s="17" t="s">
        <v>410</v>
      </c>
      <c r="Z1880" s="16" t="str">
        <f t="shared" si="392"/>
        <v>MEC (Switzerland)</v>
      </c>
      <c r="AA1880" s="16" t="str">
        <f t="shared" si="393"/>
        <v>MEC (Switzerland) - CHE - VISA</v>
      </c>
      <c r="AB1880" s="16" t="str">
        <f t="shared" si="394"/>
        <v>Xaxis Premium_XAXIS-XP-WB-D</v>
      </c>
      <c r="AC1880" s="16" t="str">
        <f>VLOOKUP($U1880,Sheet3!$A$1:$D$500,3,FALSE)</f>
        <v>04.09.2016</v>
      </c>
      <c r="AD1880" s="16" t="str">
        <f>VLOOKUP($U1880,Sheet3!$A$1:$D$500,4,FALSE)</f>
        <v>30.10.2016</v>
      </c>
      <c r="AE1880" s="20" t="str">
        <f t="shared" si="395"/>
        <v>Xaxis Premium_XAXIS-XP-WB-D_September 2016</v>
      </c>
      <c r="AF1880" s="20" t="s">
        <v>415</v>
      </c>
      <c r="AG1880" s="20" t="str">
        <f t="shared" si="396"/>
        <v>Xaxis Premium</v>
      </c>
      <c r="AH1880" s="20" t="s">
        <v>420</v>
      </c>
      <c r="AI1880" s="21">
        <f t="shared" si="388"/>
        <v>27.99998245367771</v>
      </c>
      <c r="AJ1880" s="21">
        <f t="shared" si="389"/>
        <v>9574.65</v>
      </c>
      <c r="AK1880" s="22">
        <f t="shared" si="390"/>
        <v>341952</v>
      </c>
      <c r="AL1880" s="20" t="s">
        <v>808</v>
      </c>
      <c r="AM1880" s="21">
        <f>$AJ1880*VLOOKUP($AL1880,Sheet2!$C$1:$D$82,2,FALSE)</f>
        <v>4576.0077833227106</v>
      </c>
    </row>
    <row r="1881" spans="1:39" x14ac:dyDescent="0.25">
      <c r="A1881" s="30">
        <v>42650</v>
      </c>
      <c r="B1881">
        <v>19774</v>
      </c>
      <c r="C1881">
        <v>0</v>
      </c>
      <c r="D1881">
        <v>4</v>
      </c>
      <c r="E1881" t="s">
        <v>65</v>
      </c>
      <c r="F1881">
        <v>2004.2</v>
      </c>
      <c r="G1881" t="s">
        <v>22</v>
      </c>
      <c r="H1881" t="s">
        <v>23</v>
      </c>
      <c r="I1881">
        <v>270.39600000000002</v>
      </c>
      <c r="J1881">
        <v>0</v>
      </c>
      <c r="K1881">
        <v>432.65</v>
      </c>
      <c r="L1881">
        <v>5407.9</v>
      </c>
      <c r="M1881">
        <v>5840.55</v>
      </c>
      <c r="N1881" t="s">
        <v>55</v>
      </c>
      <c r="O1881" t="s">
        <v>163</v>
      </c>
      <c r="P1881" t="s">
        <v>32</v>
      </c>
      <c r="Q1881" t="s">
        <v>52</v>
      </c>
      <c r="R1881" s="30">
        <v>42370</v>
      </c>
      <c r="S1881" s="30">
        <v>42655</v>
      </c>
      <c r="T1881" t="s">
        <v>25</v>
      </c>
      <c r="U1881" t="s">
        <v>738</v>
      </c>
      <c r="V1881" t="s">
        <v>717</v>
      </c>
      <c r="W1881" t="s">
        <v>206</v>
      </c>
      <c r="X1881" s="16" t="str">
        <f t="shared" si="391"/>
        <v xml:space="preserve">Mindshare (Switzerland) - CHE - FORD MOTOR COMPANY - 2016_Edge_Launch - </v>
      </c>
      <c r="Y1881" s="17" t="s">
        <v>410</v>
      </c>
      <c r="Z1881" s="16" t="str">
        <f t="shared" si="392"/>
        <v>Mindshare (Switzerland)</v>
      </c>
      <c r="AA1881" s="16" t="str">
        <f t="shared" si="393"/>
        <v>Mindshare (Switzerland) - CHE - FORD MOTOR COMPANY</v>
      </c>
      <c r="AB1881" s="16" t="str">
        <f t="shared" si="394"/>
        <v>Xaxis Premium_XAXIS-XP-WB-D</v>
      </c>
      <c r="AC1881" s="16" t="str">
        <f>VLOOKUP($U1881,Sheet3!$A$1:$D$500,3,FALSE)</f>
        <v>05.09.2016</v>
      </c>
      <c r="AD1881" s="16" t="str">
        <f>VLOOKUP($U1881,Sheet3!$A$1:$D$500,4,FALSE)</f>
        <v>30.10.2016</v>
      </c>
      <c r="AE1881" s="20" t="str">
        <f t="shared" si="395"/>
        <v>Xaxis Premium_XAXIS-XP-WB-D_September 2016</v>
      </c>
      <c r="AF1881" s="20" t="s">
        <v>415</v>
      </c>
      <c r="AG1881" s="20" t="str">
        <f t="shared" si="396"/>
        <v>Xaxis Premium</v>
      </c>
      <c r="AH1881" s="20" t="s">
        <v>420</v>
      </c>
      <c r="AI1881" s="21">
        <f t="shared" si="388"/>
        <v>19.999926034408794</v>
      </c>
      <c r="AJ1881" s="21">
        <f t="shared" si="389"/>
        <v>5407.9</v>
      </c>
      <c r="AK1881" s="22">
        <f t="shared" si="390"/>
        <v>270396</v>
      </c>
      <c r="AL1881" s="20" t="s">
        <v>808</v>
      </c>
      <c r="AM1881" s="21">
        <f>$AJ1881*VLOOKUP($AL1881,Sheet2!$C$1:$D$82,2,FALSE)</f>
        <v>2584.5949973556094</v>
      </c>
    </row>
    <row r="1882" spans="1:39" x14ac:dyDescent="0.25">
      <c r="A1882" s="30">
        <v>42650</v>
      </c>
      <c r="B1882">
        <v>19784</v>
      </c>
      <c r="C1882">
        <v>0</v>
      </c>
      <c r="D1882">
        <v>1</v>
      </c>
      <c r="E1882" t="s">
        <v>65</v>
      </c>
      <c r="F1882">
        <v>361.14</v>
      </c>
      <c r="G1882" t="s">
        <v>22</v>
      </c>
      <c r="H1882" t="s">
        <v>23</v>
      </c>
      <c r="I1882">
        <v>48.722999999999999</v>
      </c>
      <c r="J1882">
        <v>0</v>
      </c>
      <c r="K1882">
        <v>109.15</v>
      </c>
      <c r="L1882">
        <v>1364.25</v>
      </c>
      <c r="M1882">
        <v>1473.4</v>
      </c>
      <c r="N1882" t="s">
        <v>67</v>
      </c>
      <c r="O1882" t="s">
        <v>160</v>
      </c>
      <c r="P1882" t="s">
        <v>32</v>
      </c>
      <c r="Q1882" t="s">
        <v>52</v>
      </c>
      <c r="R1882" s="30">
        <v>42370</v>
      </c>
      <c r="S1882" s="30">
        <v>42655</v>
      </c>
      <c r="T1882" t="s">
        <v>25</v>
      </c>
      <c r="U1882" t="s">
        <v>384</v>
      </c>
      <c r="V1882" t="s">
        <v>717</v>
      </c>
      <c r="W1882" t="s">
        <v>168</v>
      </c>
      <c r="X1882" s="16" t="str">
        <f t="shared" si="391"/>
        <v xml:space="preserve">Maxus (Switzerland) - CHE - Fiat Group - 2016_Fiat_124_Spider - </v>
      </c>
      <c r="Y1882" s="17" t="s">
        <v>410</v>
      </c>
      <c r="Z1882" s="16" t="str">
        <f t="shared" si="392"/>
        <v>Maxus (Switzerland)</v>
      </c>
      <c r="AA1882" s="16" t="str">
        <f t="shared" si="393"/>
        <v>Maxus (Switzerland) - CHE - Fiat Group</v>
      </c>
      <c r="AB1882" s="16" t="str">
        <f t="shared" si="394"/>
        <v>Xaxis Premium_XAXIS-XP-WB-D</v>
      </c>
      <c r="AC1882" s="16" t="str">
        <f>VLOOKUP($U1882,Sheet3!$A$1:$D$500,3,FALSE)</f>
        <v>04.07.2016</v>
      </c>
      <c r="AD1882" s="16" t="str">
        <f>VLOOKUP($U1882,Sheet3!$A$1:$D$500,4,FALSE)</f>
        <v>18.09.2016</v>
      </c>
      <c r="AE1882" s="20" t="str">
        <f t="shared" si="395"/>
        <v>Xaxis Premium_XAXIS-XP-WB-D_September 2016</v>
      </c>
      <c r="AF1882" s="20" t="s">
        <v>415</v>
      </c>
      <c r="AG1882" s="20" t="str">
        <f t="shared" si="396"/>
        <v>Xaxis Premium</v>
      </c>
      <c r="AH1882" s="20" t="s">
        <v>420</v>
      </c>
      <c r="AI1882" s="21">
        <f t="shared" si="388"/>
        <v>28.00012314512653</v>
      </c>
      <c r="AJ1882" s="21">
        <f t="shared" si="389"/>
        <v>1364.25</v>
      </c>
      <c r="AK1882" s="22">
        <f t="shared" si="390"/>
        <v>48723</v>
      </c>
      <c r="AL1882" s="20" t="s">
        <v>808</v>
      </c>
      <c r="AM1882" s="21">
        <f>$AJ1882*VLOOKUP($AL1882,Sheet2!$C$1:$D$82,2,FALSE)</f>
        <v>652.01533407466673</v>
      </c>
    </row>
    <row r="1883" spans="1:39" x14ac:dyDescent="0.25">
      <c r="A1883" s="30">
        <v>42650</v>
      </c>
      <c r="B1883">
        <v>19784</v>
      </c>
      <c r="C1883">
        <v>0</v>
      </c>
      <c r="D1883">
        <v>4</v>
      </c>
      <c r="E1883" t="s">
        <v>65</v>
      </c>
      <c r="F1883">
        <v>400.05</v>
      </c>
      <c r="G1883" t="s">
        <v>22</v>
      </c>
      <c r="H1883" t="s">
        <v>23</v>
      </c>
      <c r="I1883">
        <v>53.972000000000001</v>
      </c>
      <c r="J1883">
        <v>0</v>
      </c>
      <c r="K1883">
        <v>120.9</v>
      </c>
      <c r="L1883">
        <v>1511.2</v>
      </c>
      <c r="M1883">
        <v>1632.1</v>
      </c>
      <c r="N1883" t="s">
        <v>67</v>
      </c>
      <c r="O1883" t="s">
        <v>160</v>
      </c>
      <c r="P1883" t="s">
        <v>32</v>
      </c>
      <c r="Q1883" t="s">
        <v>52</v>
      </c>
      <c r="R1883" s="30">
        <v>42370</v>
      </c>
      <c r="S1883" s="30">
        <v>42655</v>
      </c>
      <c r="T1883" t="s">
        <v>25</v>
      </c>
      <c r="U1883" t="s">
        <v>384</v>
      </c>
      <c r="V1883" t="s">
        <v>717</v>
      </c>
      <c r="W1883" t="s">
        <v>168</v>
      </c>
      <c r="X1883" s="16" t="str">
        <f t="shared" si="391"/>
        <v xml:space="preserve">Maxus (Switzerland) - CHE - Fiat Group - 2016_Fiat_124_Spider - </v>
      </c>
      <c r="Y1883" s="17" t="s">
        <v>410</v>
      </c>
      <c r="Z1883" s="16" t="str">
        <f t="shared" si="392"/>
        <v>Maxus (Switzerland)</v>
      </c>
      <c r="AA1883" s="16" t="str">
        <f t="shared" si="393"/>
        <v>Maxus (Switzerland) - CHE - Fiat Group</v>
      </c>
      <c r="AB1883" s="16" t="str">
        <f t="shared" si="394"/>
        <v>Xaxis Premium_XAXIS-XP-WB-D</v>
      </c>
      <c r="AC1883" s="16" t="str">
        <f>VLOOKUP($U1883,Sheet3!$A$1:$D$500,3,FALSE)</f>
        <v>04.07.2016</v>
      </c>
      <c r="AD1883" s="16" t="str">
        <f>VLOOKUP($U1883,Sheet3!$A$1:$D$500,4,FALSE)</f>
        <v>18.09.2016</v>
      </c>
      <c r="AE1883" s="20" t="str">
        <f t="shared" si="395"/>
        <v>Xaxis Premium_XAXIS-XP-WB-D_September 2016</v>
      </c>
      <c r="AF1883" s="20" t="s">
        <v>415</v>
      </c>
      <c r="AG1883" s="20" t="str">
        <f t="shared" si="396"/>
        <v>Xaxis Premium</v>
      </c>
      <c r="AH1883" s="20" t="s">
        <v>420</v>
      </c>
      <c r="AI1883" s="21">
        <f t="shared" si="388"/>
        <v>27.999703549988887</v>
      </c>
      <c r="AJ1883" s="21">
        <f t="shared" si="389"/>
        <v>1511.2</v>
      </c>
      <c r="AK1883" s="22">
        <f t="shared" si="390"/>
        <v>53972</v>
      </c>
      <c r="AL1883" s="20" t="s">
        <v>808</v>
      </c>
      <c r="AM1883" s="21">
        <f>$AJ1883*VLOOKUP($AL1883,Sheet2!$C$1:$D$82,2,FALSE)</f>
        <v>722.24707557532452</v>
      </c>
    </row>
    <row r="1884" spans="1:39" x14ac:dyDescent="0.25">
      <c r="A1884" s="30">
        <v>42650</v>
      </c>
      <c r="B1884">
        <v>19789</v>
      </c>
      <c r="C1884">
        <v>0</v>
      </c>
      <c r="D1884">
        <v>1</v>
      </c>
      <c r="E1884" t="s">
        <v>65</v>
      </c>
      <c r="F1884">
        <v>3383.55</v>
      </c>
      <c r="G1884" t="s">
        <v>22</v>
      </c>
      <c r="H1884" t="s">
        <v>23</v>
      </c>
      <c r="I1884">
        <v>456.49</v>
      </c>
      <c r="J1884">
        <v>0</v>
      </c>
      <c r="K1884">
        <v>876.45</v>
      </c>
      <c r="L1884">
        <v>10955.75</v>
      </c>
      <c r="M1884">
        <v>11832.2</v>
      </c>
      <c r="N1884" t="s">
        <v>67</v>
      </c>
      <c r="O1884" t="s">
        <v>160</v>
      </c>
      <c r="P1884" t="s">
        <v>32</v>
      </c>
      <c r="Q1884" t="s">
        <v>52</v>
      </c>
      <c r="R1884" s="30">
        <v>42370</v>
      </c>
      <c r="S1884" s="30">
        <v>42655</v>
      </c>
      <c r="T1884" t="s">
        <v>25</v>
      </c>
      <c r="U1884" t="s">
        <v>745</v>
      </c>
      <c r="V1884" t="s">
        <v>717</v>
      </c>
      <c r="W1884" t="s">
        <v>168</v>
      </c>
      <c r="X1884" s="16" t="str">
        <f t="shared" si="391"/>
        <v xml:space="preserve">Maxus (Switzerland) - CHE - Fiat Group - 2016_Jeep_75th_Anniversary_Flight_2 - </v>
      </c>
      <c r="Y1884" s="17" t="s">
        <v>410</v>
      </c>
      <c r="Z1884" s="16" t="str">
        <f t="shared" si="392"/>
        <v>Maxus (Switzerland)</v>
      </c>
      <c r="AA1884" s="16" t="str">
        <f t="shared" si="393"/>
        <v>Maxus (Switzerland) - CHE - Fiat Group</v>
      </c>
      <c r="AB1884" s="16" t="str">
        <f t="shared" si="394"/>
        <v>Xaxis Premium_XAXIS-XP-WB-D</v>
      </c>
      <c r="AC1884" s="16" t="str">
        <f>VLOOKUP($U1884,Sheet3!$A$1:$D$500,3,FALSE)</f>
        <v>05.09.2016</v>
      </c>
      <c r="AD1884" s="16" t="str">
        <f>VLOOKUP($U1884,Sheet3!$A$1:$D$500,4,FALSE)</f>
        <v>23.10.2016</v>
      </c>
      <c r="AE1884" s="20" t="str">
        <f t="shared" si="395"/>
        <v>Xaxis Premium_XAXIS-XP-WB-D_September 2016</v>
      </c>
      <c r="AF1884" s="20" t="s">
        <v>415</v>
      </c>
      <c r="AG1884" s="20" t="str">
        <f t="shared" si="396"/>
        <v>Xaxis Premium</v>
      </c>
      <c r="AH1884" s="20" t="s">
        <v>420</v>
      </c>
      <c r="AI1884" s="21">
        <f t="shared" si="388"/>
        <v>23.999978093715086</v>
      </c>
      <c r="AJ1884" s="21">
        <f t="shared" si="389"/>
        <v>10955.75</v>
      </c>
      <c r="AK1884" s="22">
        <f t="shared" si="390"/>
        <v>456490</v>
      </c>
      <c r="AL1884" s="20" t="s">
        <v>808</v>
      </c>
      <c r="AM1884" s="21">
        <f>$AJ1884*VLOOKUP($AL1884,Sheet2!$C$1:$D$82,2,FALSE)</f>
        <v>5236.0762296415833</v>
      </c>
    </row>
    <row r="1885" spans="1:39" x14ac:dyDescent="0.25">
      <c r="A1885" s="30">
        <v>42650</v>
      </c>
      <c r="B1885">
        <v>19791</v>
      </c>
      <c r="C1885">
        <v>0</v>
      </c>
      <c r="D1885">
        <v>3</v>
      </c>
      <c r="E1885" t="s">
        <v>65</v>
      </c>
      <c r="F1885">
        <v>901.27</v>
      </c>
      <c r="G1885" t="s">
        <v>22</v>
      </c>
      <c r="H1885" t="s">
        <v>23</v>
      </c>
      <c r="I1885">
        <v>121.595</v>
      </c>
      <c r="J1885">
        <v>0</v>
      </c>
      <c r="K1885">
        <v>311.3</v>
      </c>
      <c r="L1885">
        <v>3891</v>
      </c>
      <c r="M1885">
        <v>4202.3</v>
      </c>
      <c r="N1885" t="s">
        <v>718</v>
      </c>
      <c r="O1885" t="s">
        <v>160</v>
      </c>
      <c r="P1885" t="s">
        <v>32</v>
      </c>
      <c r="Q1885" t="s">
        <v>52</v>
      </c>
      <c r="R1885" s="30">
        <v>42370</v>
      </c>
      <c r="S1885" s="30">
        <v>42655</v>
      </c>
      <c r="T1885" t="s">
        <v>25</v>
      </c>
      <c r="U1885" t="s">
        <v>746</v>
      </c>
      <c r="V1885" t="s">
        <v>717</v>
      </c>
      <c r="W1885" t="s">
        <v>815</v>
      </c>
      <c r="X1885" s="16" t="str">
        <f t="shared" si="391"/>
        <v xml:space="preserve">Maxus (Switzerland) - CHE - Saxo Bank - 2016_Trader_Go - </v>
      </c>
      <c r="Y1885" s="17" t="s">
        <v>410</v>
      </c>
      <c r="Z1885" s="16" t="str">
        <f t="shared" si="392"/>
        <v>Maxus (Switzerland)</v>
      </c>
      <c r="AA1885" s="16" t="str">
        <f t="shared" si="393"/>
        <v>Maxus (Switzerland) - CHE - Saxo Bank</v>
      </c>
      <c r="AB1885" s="16" t="str">
        <f t="shared" si="394"/>
        <v>Xaxis Premium_XAXIS-XP-WB-D</v>
      </c>
      <c r="AC1885" s="16" t="str">
        <f>VLOOKUP($U1885,Sheet3!$A$1:$D$500,3,FALSE)</f>
        <v>01.09.2016</v>
      </c>
      <c r="AD1885" s="16" t="str">
        <f>VLOOKUP($U1885,Sheet3!$A$1:$D$500,4,FALSE)</f>
        <v>11.12.2016</v>
      </c>
      <c r="AE1885" s="20" t="str">
        <f t="shared" si="395"/>
        <v>Xaxis Premium_XAXIS-XP-WB-D_September 2016</v>
      </c>
      <c r="AF1885" s="20" t="s">
        <v>415</v>
      </c>
      <c r="AG1885" s="20" t="str">
        <f t="shared" si="396"/>
        <v>Xaxis Premium</v>
      </c>
      <c r="AH1885" s="20" t="s">
        <v>420</v>
      </c>
      <c r="AI1885" s="21">
        <f t="shared" si="388"/>
        <v>31.999671039105227</v>
      </c>
      <c r="AJ1885" s="21">
        <f t="shared" si="389"/>
        <v>3891</v>
      </c>
      <c r="AK1885" s="22">
        <f t="shared" si="390"/>
        <v>121595</v>
      </c>
      <c r="AL1885" s="20" t="s">
        <v>808</v>
      </c>
      <c r="AM1885" s="21">
        <f>$AJ1885*VLOOKUP($AL1885,Sheet2!$C$1:$D$82,2,FALSE)</f>
        <v>1859.6237235730462</v>
      </c>
    </row>
    <row r="1886" spans="1:39" x14ac:dyDescent="0.25">
      <c r="A1886" s="30">
        <v>42650</v>
      </c>
      <c r="B1886">
        <v>19813</v>
      </c>
      <c r="C1886">
        <v>0</v>
      </c>
      <c r="D1886">
        <v>1</v>
      </c>
      <c r="E1886" t="s">
        <v>65</v>
      </c>
      <c r="F1886">
        <v>681.65</v>
      </c>
      <c r="G1886" t="s">
        <v>22</v>
      </c>
      <c r="H1886" t="s">
        <v>23</v>
      </c>
      <c r="I1886">
        <v>91.963999999999999</v>
      </c>
      <c r="J1886">
        <v>0</v>
      </c>
      <c r="K1886">
        <v>176.55</v>
      </c>
      <c r="L1886">
        <v>2207.15</v>
      </c>
      <c r="M1886">
        <v>2383.6999999999998</v>
      </c>
      <c r="N1886" t="s">
        <v>150</v>
      </c>
      <c r="O1886" t="s">
        <v>161</v>
      </c>
      <c r="P1886" t="s">
        <v>32</v>
      </c>
      <c r="Q1886" t="s">
        <v>52</v>
      </c>
      <c r="R1886" s="30">
        <v>42370</v>
      </c>
      <c r="S1886" s="30">
        <v>42655</v>
      </c>
      <c r="T1886" t="s">
        <v>25</v>
      </c>
      <c r="U1886" t="s">
        <v>256</v>
      </c>
      <c r="V1886" t="s">
        <v>717</v>
      </c>
      <c r="W1886" t="s">
        <v>192</v>
      </c>
      <c r="X1886" s="16" t="str">
        <f t="shared" si="391"/>
        <v xml:space="preserve">Mediacom (Switzerland) - CHE - DORMA + KABA INT - 2016_Digital_Merger_16 - </v>
      </c>
      <c r="Y1886" s="17" t="s">
        <v>410</v>
      </c>
      <c r="Z1886" s="16" t="str">
        <f t="shared" si="392"/>
        <v>Mediacom (Switzerland)</v>
      </c>
      <c r="AA1886" s="16" t="str">
        <f t="shared" si="393"/>
        <v>Mediacom (Switzerland) - CHE - DORMA + KABA INT</v>
      </c>
      <c r="AB1886" s="16" t="str">
        <f t="shared" si="394"/>
        <v>Xaxis Premium_XAXIS-XP-WB-D</v>
      </c>
      <c r="AC1886" s="16" t="str">
        <f>VLOOKUP($U1886,Sheet3!$A$1:$D$500,3,FALSE)</f>
        <v>01.07.2016</v>
      </c>
      <c r="AD1886" s="16" t="str">
        <f>VLOOKUP($U1886,Sheet3!$A$1:$D$500,4,FALSE)</f>
        <v>30.09.2016</v>
      </c>
      <c r="AE1886" s="20" t="str">
        <f t="shared" si="395"/>
        <v>Xaxis Premium_XAXIS-XP-WB-D_September 2016</v>
      </c>
      <c r="AF1886" s="20" t="s">
        <v>415</v>
      </c>
      <c r="AG1886" s="20" t="str">
        <f t="shared" si="396"/>
        <v>Xaxis Premium</v>
      </c>
      <c r="AH1886" s="20" t="s">
        <v>420</v>
      </c>
      <c r="AI1886" s="21">
        <f t="shared" si="388"/>
        <v>24.000152233482666</v>
      </c>
      <c r="AJ1886" s="21">
        <f t="shared" si="389"/>
        <v>2207.15</v>
      </c>
      <c r="AK1886" s="22">
        <f t="shared" si="390"/>
        <v>91964</v>
      </c>
      <c r="AL1886" s="20" t="s">
        <v>808</v>
      </c>
      <c r="AM1886" s="21">
        <f>$AJ1886*VLOOKUP($AL1886,Sheet2!$C$1:$D$82,2,FALSE)</f>
        <v>1054.8621180889872</v>
      </c>
    </row>
    <row r="1887" spans="1:39" x14ac:dyDescent="0.25">
      <c r="A1887" s="30">
        <v>42650</v>
      </c>
      <c r="B1887">
        <v>19827</v>
      </c>
      <c r="C1887">
        <v>0</v>
      </c>
      <c r="D1887">
        <v>1</v>
      </c>
      <c r="E1887" t="s">
        <v>65</v>
      </c>
      <c r="F1887">
        <v>1376.72</v>
      </c>
      <c r="G1887" t="s">
        <v>22</v>
      </c>
      <c r="H1887" t="s">
        <v>23</v>
      </c>
      <c r="I1887">
        <v>185.739</v>
      </c>
      <c r="J1887">
        <v>0</v>
      </c>
      <c r="K1887">
        <v>356.6</v>
      </c>
      <c r="L1887">
        <v>4457.75</v>
      </c>
      <c r="M1887">
        <v>4814.3500000000004</v>
      </c>
      <c r="N1887" t="s">
        <v>95</v>
      </c>
      <c r="O1887" t="s">
        <v>161</v>
      </c>
      <c r="P1887" t="s">
        <v>32</v>
      </c>
      <c r="Q1887" t="s">
        <v>52</v>
      </c>
      <c r="R1887" s="30">
        <v>42370</v>
      </c>
      <c r="S1887" s="30">
        <v>42655</v>
      </c>
      <c r="T1887" t="s">
        <v>25</v>
      </c>
      <c r="U1887" t="s">
        <v>725</v>
      </c>
      <c r="V1887" t="s">
        <v>717</v>
      </c>
      <c r="W1887" t="s">
        <v>195</v>
      </c>
      <c r="X1887" s="16" t="str">
        <f t="shared" si="391"/>
        <v xml:space="preserve">Mediacom (Switzerland) - CHE - Ikea - 2016_Catalogue_&amp;_Food_(Inspiration_/_Activation) - </v>
      </c>
      <c r="Y1887" s="17" t="s">
        <v>410</v>
      </c>
      <c r="Z1887" s="16" t="str">
        <f t="shared" si="392"/>
        <v>Mediacom (Switzerland)</v>
      </c>
      <c r="AA1887" s="16" t="str">
        <f t="shared" si="393"/>
        <v>Mediacom (Switzerland) - CHE - Ikea</v>
      </c>
      <c r="AB1887" s="16" t="str">
        <f t="shared" si="394"/>
        <v>Xaxis Premium_XAXIS-XP-WB-D</v>
      </c>
      <c r="AC1887" s="16" t="str">
        <f>VLOOKUP($U1887,Sheet3!$A$1:$D$500,3,FALSE)</f>
        <v>29.08.2016</v>
      </c>
      <c r="AD1887" s="16" t="str">
        <f>VLOOKUP($U1887,Sheet3!$A$1:$D$500,4,FALSE)</f>
        <v>02.10.2016</v>
      </c>
      <c r="AE1887" s="20" t="str">
        <f t="shared" si="395"/>
        <v>Xaxis Premium_XAXIS-XP-WB-D_September 2016</v>
      </c>
      <c r="AF1887" s="20" t="s">
        <v>415</v>
      </c>
      <c r="AG1887" s="20" t="str">
        <f t="shared" si="396"/>
        <v>Xaxis Premium</v>
      </c>
      <c r="AH1887" s="20" t="s">
        <v>420</v>
      </c>
      <c r="AI1887" s="21">
        <f t="shared" si="388"/>
        <v>24.000075374584764</v>
      </c>
      <c r="AJ1887" s="21">
        <f t="shared" si="389"/>
        <v>4457.75</v>
      </c>
      <c r="AK1887" s="22">
        <f t="shared" si="390"/>
        <v>185739</v>
      </c>
      <c r="AL1887" s="20" t="s">
        <v>808</v>
      </c>
      <c r="AM1887" s="21">
        <f>$AJ1887*VLOOKUP($AL1887,Sheet2!$C$1:$D$82,2,FALSE)</f>
        <v>2130.490273389295</v>
      </c>
    </row>
    <row r="1888" spans="1:39" x14ac:dyDescent="0.25">
      <c r="A1888" s="30">
        <v>42650</v>
      </c>
      <c r="B1888">
        <v>19827</v>
      </c>
      <c r="C1888">
        <v>0</v>
      </c>
      <c r="D1888">
        <v>4</v>
      </c>
      <c r="E1888" t="s">
        <v>65</v>
      </c>
      <c r="F1888">
        <v>1318.69</v>
      </c>
      <c r="G1888" t="s">
        <v>22</v>
      </c>
      <c r="H1888" t="s">
        <v>23</v>
      </c>
      <c r="I1888">
        <v>177.91</v>
      </c>
      <c r="J1888">
        <v>0</v>
      </c>
      <c r="K1888">
        <v>398.5</v>
      </c>
      <c r="L1888">
        <v>4981.5</v>
      </c>
      <c r="M1888">
        <v>5380</v>
      </c>
      <c r="N1888" t="s">
        <v>95</v>
      </c>
      <c r="O1888" t="s">
        <v>161</v>
      </c>
      <c r="P1888" t="s">
        <v>32</v>
      </c>
      <c r="Q1888" t="s">
        <v>52</v>
      </c>
      <c r="R1888" s="30">
        <v>42370</v>
      </c>
      <c r="S1888" s="30">
        <v>42655</v>
      </c>
      <c r="T1888" t="s">
        <v>25</v>
      </c>
      <c r="U1888" t="s">
        <v>725</v>
      </c>
      <c r="V1888" t="s">
        <v>717</v>
      </c>
      <c r="W1888" t="s">
        <v>195</v>
      </c>
      <c r="X1888" s="16" t="str">
        <f t="shared" si="391"/>
        <v xml:space="preserve">Mediacom (Switzerland) - CHE - Ikea - 2016_Catalogue_&amp;_Food_(Inspiration_/_Activation) - </v>
      </c>
      <c r="Y1888" s="17" t="s">
        <v>410</v>
      </c>
      <c r="Z1888" s="16" t="str">
        <f t="shared" si="392"/>
        <v>Mediacom (Switzerland)</v>
      </c>
      <c r="AA1888" s="16" t="str">
        <f t="shared" si="393"/>
        <v>Mediacom (Switzerland) - CHE - Ikea</v>
      </c>
      <c r="AB1888" s="16" t="str">
        <f t="shared" si="394"/>
        <v>Xaxis Premium_XAXIS-XP-WB-D</v>
      </c>
      <c r="AC1888" s="16" t="str">
        <f>VLOOKUP($U1888,Sheet3!$A$1:$D$500,3,FALSE)</f>
        <v>29.08.2016</v>
      </c>
      <c r="AD1888" s="16" t="str">
        <f>VLOOKUP($U1888,Sheet3!$A$1:$D$500,4,FALSE)</f>
        <v>02.10.2016</v>
      </c>
      <c r="AE1888" s="20" t="str">
        <f t="shared" si="395"/>
        <v>Xaxis Premium_XAXIS-XP-WB-D_September 2016</v>
      </c>
      <c r="AF1888" s="20" t="s">
        <v>415</v>
      </c>
      <c r="AG1888" s="20" t="str">
        <f t="shared" si="396"/>
        <v>Xaxis Premium</v>
      </c>
      <c r="AH1888" s="20" t="s">
        <v>420</v>
      </c>
      <c r="AI1888" s="21">
        <f t="shared" si="388"/>
        <v>28.000112416390309</v>
      </c>
      <c r="AJ1888" s="21">
        <f t="shared" si="389"/>
        <v>4981.5</v>
      </c>
      <c r="AK1888" s="22">
        <f t="shared" si="390"/>
        <v>177910</v>
      </c>
      <c r="AL1888" s="20" t="s">
        <v>808</v>
      </c>
      <c r="AM1888" s="21">
        <f>$AJ1888*VLOOKUP($AL1888,Sheet2!$C$1:$D$82,2,FALSE)</f>
        <v>2380.8058542737417</v>
      </c>
    </row>
    <row r="1889" spans="1:39" x14ac:dyDescent="0.25">
      <c r="A1889" s="30">
        <v>42650</v>
      </c>
      <c r="B1889">
        <v>19829</v>
      </c>
      <c r="C1889">
        <v>0</v>
      </c>
      <c r="D1889">
        <v>1</v>
      </c>
      <c r="E1889" t="s">
        <v>65</v>
      </c>
      <c r="F1889">
        <v>20.49</v>
      </c>
      <c r="G1889" t="s">
        <v>22</v>
      </c>
      <c r="H1889" t="s">
        <v>23</v>
      </c>
      <c r="I1889">
        <v>2.7650000000000001</v>
      </c>
      <c r="J1889">
        <v>0</v>
      </c>
      <c r="K1889">
        <v>6.2</v>
      </c>
      <c r="L1889">
        <v>77.400000000000006</v>
      </c>
      <c r="M1889">
        <v>83.6</v>
      </c>
      <c r="N1889" t="s">
        <v>68</v>
      </c>
      <c r="O1889" t="s">
        <v>161</v>
      </c>
      <c r="P1889" t="s">
        <v>32</v>
      </c>
      <c r="Q1889" t="s">
        <v>52</v>
      </c>
      <c r="R1889" s="30">
        <v>42370</v>
      </c>
      <c r="S1889" s="30">
        <v>42655</v>
      </c>
      <c r="T1889" t="s">
        <v>25</v>
      </c>
      <c r="U1889" t="s">
        <v>134</v>
      </c>
      <c r="V1889" t="s">
        <v>717</v>
      </c>
      <c r="W1889" t="s">
        <v>199</v>
      </c>
      <c r="X1889" s="16" t="str">
        <f t="shared" si="391"/>
        <v xml:space="preserve">Mediacom (Switzerland) - CHE - Skoda - 2016_Velowelt - </v>
      </c>
      <c r="Y1889" s="17" t="s">
        <v>410</v>
      </c>
      <c r="Z1889" s="16" t="str">
        <f t="shared" si="392"/>
        <v>Mediacom (Switzerland)</v>
      </c>
      <c r="AA1889" s="16" t="str">
        <f t="shared" si="393"/>
        <v>Mediacom (Switzerland) - CHE - Skoda</v>
      </c>
      <c r="AB1889" s="16" t="str">
        <f t="shared" si="394"/>
        <v>Xaxis Premium_XAXIS-XP-WB-D</v>
      </c>
      <c r="AC1889" s="16" t="str">
        <f>VLOOKUP($U1889,Sheet3!$A$1:$D$500,3,FALSE)</f>
        <v>18.04.2016</v>
      </c>
      <c r="AD1889" s="16" t="str">
        <f>VLOOKUP($U1889,Sheet3!$A$1:$D$500,4,FALSE)</f>
        <v>30.09.2016</v>
      </c>
      <c r="AE1889" s="20" t="str">
        <f t="shared" si="395"/>
        <v>Xaxis Premium_XAXIS-XP-WB-D_September 2016</v>
      </c>
      <c r="AF1889" s="20" t="s">
        <v>415</v>
      </c>
      <c r="AG1889" s="20" t="str">
        <f t="shared" si="396"/>
        <v>Xaxis Premium</v>
      </c>
      <c r="AH1889" s="20" t="s">
        <v>420</v>
      </c>
      <c r="AI1889" s="21">
        <f t="shared" si="388"/>
        <v>27.992766726943945</v>
      </c>
      <c r="AJ1889" s="21">
        <f t="shared" si="389"/>
        <v>77.400000000000006</v>
      </c>
      <c r="AK1889" s="22">
        <f t="shared" si="390"/>
        <v>2765</v>
      </c>
      <c r="AL1889" s="20" t="s">
        <v>808</v>
      </c>
      <c r="AM1889" s="21">
        <f>$AJ1889*VLOOKUP($AL1889,Sheet2!$C$1:$D$82,2,FALSE)</f>
        <v>36.991744077243325</v>
      </c>
    </row>
    <row r="1890" spans="1:39" x14ac:dyDescent="0.25">
      <c r="A1890" s="30">
        <v>42650</v>
      </c>
      <c r="B1890">
        <v>19829</v>
      </c>
      <c r="C1890">
        <v>0</v>
      </c>
      <c r="D1890">
        <v>2</v>
      </c>
      <c r="E1890" t="s">
        <v>65</v>
      </c>
      <c r="F1890">
        <v>21.9</v>
      </c>
      <c r="G1890" t="s">
        <v>22</v>
      </c>
      <c r="H1890" t="s">
        <v>23</v>
      </c>
      <c r="I1890">
        <v>2.9550000000000001</v>
      </c>
      <c r="J1890">
        <v>0</v>
      </c>
      <c r="K1890">
        <v>6.6</v>
      </c>
      <c r="L1890">
        <v>82.75</v>
      </c>
      <c r="M1890">
        <v>89.35</v>
      </c>
      <c r="N1890" t="s">
        <v>68</v>
      </c>
      <c r="O1890" t="s">
        <v>161</v>
      </c>
      <c r="P1890" t="s">
        <v>32</v>
      </c>
      <c r="Q1890" t="s">
        <v>52</v>
      </c>
      <c r="R1890" s="30">
        <v>42370</v>
      </c>
      <c r="S1890" s="30">
        <v>42655</v>
      </c>
      <c r="T1890" t="s">
        <v>25</v>
      </c>
      <c r="U1890" t="s">
        <v>134</v>
      </c>
      <c r="V1890" t="s">
        <v>717</v>
      </c>
      <c r="W1890" t="s">
        <v>199</v>
      </c>
      <c r="X1890" s="16" t="str">
        <f t="shared" si="391"/>
        <v xml:space="preserve">Mediacom (Switzerland) - CHE - Skoda - 2016_Velowelt - </v>
      </c>
      <c r="Y1890" s="17" t="s">
        <v>410</v>
      </c>
      <c r="Z1890" s="16" t="str">
        <f t="shared" si="392"/>
        <v>Mediacom (Switzerland)</v>
      </c>
      <c r="AA1890" s="16" t="str">
        <f t="shared" si="393"/>
        <v>Mediacom (Switzerland) - CHE - Skoda</v>
      </c>
      <c r="AB1890" s="16" t="str">
        <f t="shared" si="394"/>
        <v>Xaxis Premium_XAXIS-XP-WB-D</v>
      </c>
      <c r="AC1890" s="16" t="str">
        <f>VLOOKUP($U1890,Sheet3!$A$1:$D$500,3,FALSE)</f>
        <v>18.04.2016</v>
      </c>
      <c r="AD1890" s="16" t="str">
        <f>VLOOKUP($U1890,Sheet3!$A$1:$D$500,4,FALSE)</f>
        <v>30.09.2016</v>
      </c>
      <c r="AE1890" s="20" t="str">
        <f t="shared" si="395"/>
        <v>Xaxis Premium_XAXIS-XP-WB-D_September 2016</v>
      </c>
      <c r="AF1890" s="20" t="s">
        <v>415</v>
      </c>
      <c r="AG1890" s="20" t="str">
        <f t="shared" si="396"/>
        <v>Xaxis Premium</v>
      </c>
      <c r="AH1890" s="20" t="s">
        <v>420</v>
      </c>
      <c r="AI1890" s="21">
        <f t="shared" si="388"/>
        <v>28.003384094754654</v>
      </c>
      <c r="AJ1890" s="21">
        <f t="shared" si="389"/>
        <v>82.75</v>
      </c>
      <c r="AK1890" s="22">
        <f t="shared" si="390"/>
        <v>2955</v>
      </c>
      <c r="AL1890" s="20" t="s">
        <v>808</v>
      </c>
      <c r="AM1890" s="21">
        <f>$AJ1890*VLOOKUP($AL1890,Sheet2!$C$1:$D$82,2,FALSE)</f>
        <v>39.548666955967505</v>
      </c>
    </row>
    <row r="1891" spans="1:39" x14ac:dyDescent="0.25">
      <c r="A1891" s="30">
        <v>42650</v>
      </c>
      <c r="B1891">
        <v>19829</v>
      </c>
      <c r="C1891">
        <v>0</v>
      </c>
      <c r="D1891">
        <v>3</v>
      </c>
      <c r="E1891" t="s">
        <v>65</v>
      </c>
      <c r="F1891">
        <v>49.45</v>
      </c>
      <c r="G1891" t="s">
        <v>22</v>
      </c>
      <c r="H1891" t="s">
        <v>23</v>
      </c>
      <c r="I1891">
        <v>6.6710000000000003</v>
      </c>
      <c r="J1891">
        <v>0</v>
      </c>
      <c r="K1891">
        <v>14.95</v>
      </c>
      <c r="L1891">
        <v>186.8</v>
      </c>
      <c r="M1891">
        <v>201.75</v>
      </c>
      <c r="N1891" t="s">
        <v>68</v>
      </c>
      <c r="O1891" t="s">
        <v>161</v>
      </c>
      <c r="P1891" t="s">
        <v>32</v>
      </c>
      <c r="Q1891" t="s">
        <v>52</v>
      </c>
      <c r="R1891" s="30">
        <v>42370</v>
      </c>
      <c r="S1891" s="30">
        <v>42655</v>
      </c>
      <c r="T1891" t="s">
        <v>25</v>
      </c>
      <c r="U1891" t="s">
        <v>134</v>
      </c>
      <c r="V1891" t="s">
        <v>717</v>
      </c>
      <c r="W1891" t="s">
        <v>199</v>
      </c>
      <c r="X1891" s="16" t="str">
        <f t="shared" si="391"/>
        <v xml:space="preserve">Mediacom (Switzerland) - CHE - Skoda - 2016_Velowelt - </v>
      </c>
      <c r="Y1891" s="17" t="s">
        <v>410</v>
      </c>
      <c r="Z1891" s="16" t="str">
        <f t="shared" si="392"/>
        <v>Mediacom (Switzerland)</v>
      </c>
      <c r="AA1891" s="16" t="str">
        <f t="shared" si="393"/>
        <v>Mediacom (Switzerland) - CHE - Skoda</v>
      </c>
      <c r="AB1891" s="16" t="str">
        <f t="shared" si="394"/>
        <v>Xaxis Premium_XAXIS-XP-WB-D</v>
      </c>
      <c r="AC1891" s="16" t="str">
        <f>VLOOKUP($U1891,Sheet3!$A$1:$D$500,3,FALSE)</f>
        <v>18.04.2016</v>
      </c>
      <c r="AD1891" s="16" t="str">
        <f>VLOOKUP($U1891,Sheet3!$A$1:$D$500,4,FALSE)</f>
        <v>30.09.2016</v>
      </c>
      <c r="AE1891" s="20" t="str">
        <f t="shared" si="395"/>
        <v>Xaxis Premium_XAXIS-XP-WB-D_September 2016</v>
      </c>
      <c r="AF1891" s="20" t="s">
        <v>415</v>
      </c>
      <c r="AG1891" s="20" t="str">
        <f t="shared" si="396"/>
        <v>Xaxis Premium</v>
      </c>
      <c r="AH1891" s="20" t="s">
        <v>420</v>
      </c>
      <c r="AI1891" s="21">
        <f t="shared" si="388"/>
        <v>28.001798830760006</v>
      </c>
      <c r="AJ1891" s="21">
        <f t="shared" si="389"/>
        <v>186.8</v>
      </c>
      <c r="AK1891" s="22">
        <f t="shared" si="390"/>
        <v>6671</v>
      </c>
      <c r="AL1891" s="20" t="s">
        <v>808</v>
      </c>
      <c r="AM1891" s="21">
        <f>$AJ1891*VLOOKUP($AL1891,Sheet2!$C$1:$D$82,2,FALSE)</f>
        <v>89.27723247582756</v>
      </c>
    </row>
    <row r="1892" spans="1:39" x14ac:dyDescent="0.25">
      <c r="A1892" s="30">
        <v>42650</v>
      </c>
      <c r="B1892">
        <v>19829</v>
      </c>
      <c r="C1892">
        <v>0</v>
      </c>
      <c r="D1892">
        <v>4</v>
      </c>
      <c r="E1892" t="s">
        <v>65</v>
      </c>
      <c r="F1892">
        <v>45.79</v>
      </c>
      <c r="G1892" t="s">
        <v>22</v>
      </c>
      <c r="H1892" t="s">
        <v>23</v>
      </c>
      <c r="I1892">
        <v>6.1779999999999999</v>
      </c>
      <c r="J1892">
        <v>0</v>
      </c>
      <c r="K1892">
        <v>13.85</v>
      </c>
      <c r="L1892">
        <v>173</v>
      </c>
      <c r="M1892">
        <v>186.85</v>
      </c>
      <c r="N1892" t="s">
        <v>68</v>
      </c>
      <c r="O1892" t="s">
        <v>161</v>
      </c>
      <c r="P1892" t="s">
        <v>32</v>
      </c>
      <c r="Q1892" t="s">
        <v>52</v>
      </c>
      <c r="R1892" s="30">
        <v>42370</v>
      </c>
      <c r="S1892" s="30">
        <v>42655</v>
      </c>
      <c r="T1892" t="s">
        <v>25</v>
      </c>
      <c r="U1892" t="s">
        <v>134</v>
      </c>
      <c r="V1892" t="s">
        <v>717</v>
      </c>
      <c r="W1892" t="s">
        <v>199</v>
      </c>
      <c r="X1892" s="16" t="str">
        <f t="shared" si="391"/>
        <v xml:space="preserve">Mediacom (Switzerland) - CHE - Skoda - 2016_Velowelt - </v>
      </c>
      <c r="Y1892" s="17" t="s">
        <v>410</v>
      </c>
      <c r="Z1892" s="16" t="str">
        <f t="shared" si="392"/>
        <v>Mediacom (Switzerland)</v>
      </c>
      <c r="AA1892" s="16" t="str">
        <f t="shared" si="393"/>
        <v>Mediacom (Switzerland) - CHE - Skoda</v>
      </c>
      <c r="AB1892" s="16" t="str">
        <f t="shared" si="394"/>
        <v>Xaxis Premium_XAXIS-XP-WB-D</v>
      </c>
      <c r="AC1892" s="16" t="str">
        <f>VLOOKUP($U1892,Sheet3!$A$1:$D$500,3,FALSE)</f>
        <v>18.04.2016</v>
      </c>
      <c r="AD1892" s="16" t="str">
        <f>VLOOKUP($U1892,Sheet3!$A$1:$D$500,4,FALSE)</f>
        <v>30.09.2016</v>
      </c>
      <c r="AE1892" s="20" t="str">
        <f t="shared" si="395"/>
        <v>Xaxis Premium_XAXIS-XP-WB-D_September 2016</v>
      </c>
      <c r="AF1892" s="20" t="s">
        <v>415</v>
      </c>
      <c r="AG1892" s="20" t="str">
        <f t="shared" si="396"/>
        <v>Xaxis Premium</v>
      </c>
      <c r="AH1892" s="20" t="s">
        <v>420</v>
      </c>
      <c r="AI1892" s="21">
        <f t="shared" si="388"/>
        <v>28.002589834898025</v>
      </c>
      <c r="AJ1892" s="21">
        <f t="shared" si="389"/>
        <v>173</v>
      </c>
      <c r="AK1892" s="22">
        <f t="shared" si="390"/>
        <v>6178</v>
      </c>
      <c r="AL1892" s="20" t="s">
        <v>808</v>
      </c>
      <c r="AM1892" s="21">
        <f>$AJ1892*VLOOKUP($AL1892,Sheet2!$C$1:$D$82,2,FALSE)</f>
        <v>82.681805237249293</v>
      </c>
    </row>
    <row r="1893" spans="1:39" x14ac:dyDescent="0.25">
      <c r="A1893" s="30">
        <v>42650</v>
      </c>
      <c r="B1893">
        <v>19829</v>
      </c>
      <c r="C1893">
        <v>0</v>
      </c>
      <c r="D1893">
        <v>5</v>
      </c>
      <c r="E1893" t="s">
        <v>65</v>
      </c>
      <c r="F1893">
        <v>50.21</v>
      </c>
      <c r="G1893" t="s">
        <v>22</v>
      </c>
      <c r="H1893" t="s">
        <v>23</v>
      </c>
      <c r="I1893">
        <v>6.774</v>
      </c>
      <c r="J1893">
        <v>0</v>
      </c>
      <c r="K1893">
        <v>15.15</v>
      </c>
      <c r="L1893">
        <v>189.65</v>
      </c>
      <c r="M1893">
        <v>204.8</v>
      </c>
      <c r="N1893" t="s">
        <v>68</v>
      </c>
      <c r="O1893" t="s">
        <v>161</v>
      </c>
      <c r="P1893" t="s">
        <v>32</v>
      </c>
      <c r="Q1893" t="s">
        <v>52</v>
      </c>
      <c r="R1893" s="30">
        <v>42370</v>
      </c>
      <c r="S1893" s="30">
        <v>42655</v>
      </c>
      <c r="T1893" t="s">
        <v>25</v>
      </c>
      <c r="U1893" t="s">
        <v>134</v>
      </c>
      <c r="V1893" t="s">
        <v>717</v>
      </c>
      <c r="W1893" t="s">
        <v>199</v>
      </c>
      <c r="X1893" s="16" t="str">
        <f t="shared" si="391"/>
        <v xml:space="preserve">Mediacom (Switzerland) - CHE - Skoda - 2016_Velowelt - </v>
      </c>
      <c r="Y1893" s="17" t="s">
        <v>410</v>
      </c>
      <c r="Z1893" s="16" t="str">
        <f t="shared" si="392"/>
        <v>Mediacom (Switzerland)</v>
      </c>
      <c r="AA1893" s="16" t="str">
        <f t="shared" si="393"/>
        <v>Mediacom (Switzerland) - CHE - Skoda</v>
      </c>
      <c r="AB1893" s="16" t="str">
        <f t="shared" si="394"/>
        <v>Xaxis Premium_XAXIS-XP-WB-D</v>
      </c>
      <c r="AC1893" s="16" t="str">
        <f>VLOOKUP($U1893,Sheet3!$A$1:$D$500,3,FALSE)</f>
        <v>18.04.2016</v>
      </c>
      <c r="AD1893" s="16" t="str">
        <f>VLOOKUP($U1893,Sheet3!$A$1:$D$500,4,FALSE)</f>
        <v>30.09.2016</v>
      </c>
      <c r="AE1893" s="20" t="str">
        <f t="shared" si="395"/>
        <v>Xaxis Premium_XAXIS-XP-WB-D_September 2016</v>
      </c>
      <c r="AF1893" s="20" t="s">
        <v>415</v>
      </c>
      <c r="AG1893" s="20" t="str">
        <f t="shared" si="396"/>
        <v>Xaxis Premium</v>
      </c>
      <c r="AH1893" s="20" t="s">
        <v>420</v>
      </c>
      <c r="AI1893" s="21">
        <f t="shared" si="388"/>
        <v>27.996752288160618</v>
      </c>
      <c r="AJ1893" s="21">
        <f t="shared" si="389"/>
        <v>189.65</v>
      </c>
      <c r="AK1893" s="22">
        <f t="shared" si="390"/>
        <v>6774</v>
      </c>
      <c r="AL1893" s="20" t="s">
        <v>808</v>
      </c>
      <c r="AM1893" s="21">
        <f>$AJ1893*VLOOKUP($AL1893,Sheet2!$C$1:$D$82,2,FALSE)</f>
        <v>90.639331579446988</v>
      </c>
    </row>
    <row r="1894" spans="1:39" x14ac:dyDescent="0.25">
      <c r="A1894" s="30">
        <v>42650</v>
      </c>
      <c r="B1894">
        <v>19829</v>
      </c>
      <c r="C1894">
        <v>0</v>
      </c>
      <c r="D1894">
        <v>6</v>
      </c>
      <c r="E1894" t="s">
        <v>65</v>
      </c>
      <c r="F1894">
        <v>45.27</v>
      </c>
      <c r="G1894" t="s">
        <v>22</v>
      </c>
      <c r="H1894" t="s">
        <v>23</v>
      </c>
      <c r="I1894">
        <v>6.1070000000000002</v>
      </c>
      <c r="J1894">
        <v>0</v>
      </c>
      <c r="K1894">
        <v>13.7</v>
      </c>
      <c r="L1894">
        <v>171</v>
      </c>
      <c r="M1894">
        <v>184.7</v>
      </c>
      <c r="N1894" t="s">
        <v>68</v>
      </c>
      <c r="O1894" t="s">
        <v>161</v>
      </c>
      <c r="P1894" t="s">
        <v>32</v>
      </c>
      <c r="Q1894" t="s">
        <v>52</v>
      </c>
      <c r="R1894" s="30">
        <v>42370</v>
      </c>
      <c r="S1894" s="30">
        <v>42655</v>
      </c>
      <c r="T1894" t="s">
        <v>25</v>
      </c>
      <c r="U1894" t="s">
        <v>134</v>
      </c>
      <c r="V1894" t="s">
        <v>717</v>
      </c>
      <c r="W1894" t="s">
        <v>199</v>
      </c>
      <c r="X1894" s="16" t="str">
        <f t="shared" si="391"/>
        <v xml:space="preserve">Mediacom (Switzerland) - CHE - Skoda - 2016_Velowelt - </v>
      </c>
      <c r="Y1894" s="17" t="s">
        <v>410</v>
      </c>
      <c r="Z1894" s="16" t="str">
        <f t="shared" si="392"/>
        <v>Mediacom (Switzerland)</v>
      </c>
      <c r="AA1894" s="16" t="str">
        <f t="shared" si="393"/>
        <v>Mediacom (Switzerland) - CHE - Skoda</v>
      </c>
      <c r="AB1894" s="16" t="str">
        <f t="shared" si="394"/>
        <v>Xaxis Premium_XAXIS-XP-WB-D</v>
      </c>
      <c r="AC1894" s="16" t="str">
        <f>VLOOKUP($U1894,Sheet3!$A$1:$D$500,3,FALSE)</f>
        <v>18.04.2016</v>
      </c>
      <c r="AD1894" s="16" t="str">
        <f>VLOOKUP($U1894,Sheet3!$A$1:$D$500,4,FALSE)</f>
        <v>30.09.2016</v>
      </c>
      <c r="AE1894" s="20" t="str">
        <f t="shared" si="395"/>
        <v>Xaxis Premium_XAXIS-XP-WB-D_September 2016</v>
      </c>
      <c r="AF1894" s="20" t="s">
        <v>415</v>
      </c>
      <c r="AG1894" s="20" t="str">
        <f t="shared" si="396"/>
        <v>Xaxis Premium</v>
      </c>
      <c r="AH1894" s="20" t="s">
        <v>420</v>
      </c>
      <c r="AI1894" s="21">
        <f t="shared" ref="AI1894:AI1957" si="397">(AJ1894/AK1894)*1000</f>
        <v>28.000654986081546</v>
      </c>
      <c r="AJ1894" s="21">
        <f t="shared" ref="AJ1894:AJ1957" si="398">L1894</f>
        <v>171</v>
      </c>
      <c r="AK1894" s="22">
        <f t="shared" ref="AK1894:AK1957" si="399">I1894*1000</f>
        <v>6107</v>
      </c>
      <c r="AL1894" s="20" t="s">
        <v>808</v>
      </c>
      <c r="AM1894" s="21">
        <f>$AJ1894*VLOOKUP($AL1894,Sheet2!$C$1:$D$82,2,FALSE)</f>
        <v>81.725946217165486</v>
      </c>
    </row>
    <row r="1895" spans="1:39" x14ac:dyDescent="0.25">
      <c r="A1895" s="30">
        <v>42650</v>
      </c>
      <c r="B1895">
        <v>19830</v>
      </c>
      <c r="C1895">
        <v>0</v>
      </c>
      <c r="D1895">
        <v>1</v>
      </c>
      <c r="E1895" t="s">
        <v>65</v>
      </c>
      <c r="F1895">
        <v>50.54</v>
      </c>
      <c r="G1895" t="s">
        <v>22</v>
      </c>
      <c r="H1895" t="s">
        <v>23</v>
      </c>
      <c r="I1895">
        <v>6.8179999999999996</v>
      </c>
      <c r="J1895">
        <v>0</v>
      </c>
      <c r="K1895">
        <v>13.1</v>
      </c>
      <c r="L1895">
        <v>163.65</v>
      </c>
      <c r="M1895">
        <v>176.75</v>
      </c>
      <c r="N1895" t="s">
        <v>82</v>
      </c>
      <c r="O1895" t="s">
        <v>161</v>
      </c>
      <c r="P1895" t="s">
        <v>32</v>
      </c>
      <c r="Q1895" t="s">
        <v>52</v>
      </c>
      <c r="R1895" s="30">
        <v>42370</v>
      </c>
      <c r="S1895" s="30">
        <v>42655</v>
      </c>
      <c r="T1895" t="s">
        <v>25</v>
      </c>
      <c r="U1895" t="s">
        <v>382</v>
      </c>
      <c r="V1895" t="s">
        <v>717</v>
      </c>
      <c r="W1895" t="s">
        <v>203</v>
      </c>
      <c r="X1895" s="16" t="str">
        <f t="shared" si="391"/>
        <v xml:space="preserve">Mediacom (Switzerland) - CHE - Tempur Sealy International - 2016_Q3_Kampagne - </v>
      </c>
      <c r="Y1895" s="17" t="s">
        <v>410</v>
      </c>
      <c r="Z1895" s="16" t="str">
        <f t="shared" si="392"/>
        <v>Mediacom (Switzerland)</v>
      </c>
      <c r="AA1895" s="16" t="str">
        <f t="shared" si="393"/>
        <v>Mediacom (Switzerland) - CHE - Tempur Sealy International</v>
      </c>
      <c r="AB1895" s="16" t="str">
        <f t="shared" si="394"/>
        <v>Xaxis Premium_XAXIS-XP-WB-D</v>
      </c>
      <c r="AC1895" s="16" t="str">
        <f>VLOOKUP($U1895,Sheet3!$A$1:$D$500,3,FALSE)</f>
        <v>11.07.2016</v>
      </c>
      <c r="AD1895" s="16" t="str">
        <f>VLOOKUP($U1895,Sheet3!$A$1:$D$500,4,FALSE)</f>
        <v>30.09.2016</v>
      </c>
      <c r="AE1895" s="20" t="str">
        <f t="shared" si="395"/>
        <v>Xaxis Premium_XAXIS-XP-WB-D_September 2016</v>
      </c>
      <c r="AF1895" s="20" t="s">
        <v>415</v>
      </c>
      <c r="AG1895" s="20" t="str">
        <f t="shared" si="396"/>
        <v>Xaxis Premium</v>
      </c>
      <c r="AH1895" s="20" t="s">
        <v>420</v>
      </c>
      <c r="AI1895" s="21">
        <f t="shared" si="397"/>
        <v>24.002640070401878</v>
      </c>
      <c r="AJ1895" s="21">
        <f t="shared" si="398"/>
        <v>163.65</v>
      </c>
      <c r="AK1895" s="22">
        <f t="shared" si="399"/>
        <v>6818</v>
      </c>
      <c r="AL1895" s="20" t="s">
        <v>808</v>
      </c>
      <c r="AM1895" s="21">
        <f>$AJ1895*VLOOKUP($AL1895,Sheet2!$C$1:$D$82,2,FALSE)</f>
        <v>78.213164318357499</v>
      </c>
    </row>
    <row r="1896" spans="1:39" x14ac:dyDescent="0.25">
      <c r="A1896" s="30">
        <v>42650</v>
      </c>
      <c r="B1896">
        <v>19772</v>
      </c>
      <c r="C1896">
        <v>0</v>
      </c>
      <c r="D1896">
        <v>2</v>
      </c>
      <c r="E1896" t="s">
        <v>69</v>
      </c>
      <c r="F1896">
        <v>792.74</v>
      </c>
      <c r="G1896" t="s">
        <v>22</v>
      </c>
      <c r="H1896" t="s">
        <v>23</v>
      </c>
      <c r="I1896">
        <v>131.791</v>
      </c>
      <c r="J1896">
        <v>0</v>
      </c>
      <c r="K1896">
        <v>253.05</v>
      </c>
      <c r="L1896">
        <v>3163</v>
      </c>
      <c r="M1896">
        <v>3416.05</v>
      </c>
      <c r="N1896" t="s">
        <v>713</v>
      </c>
      <c r="O1896" t="s">
        <v>162</v>
      </c>
      <c r="P1896" t="s">
        <v>32</v>
      </c>
      <c r="Q1896" t="s">
        <v>52</v>
      </c>
      <c r="R1896" s="30">
        <v>42370</v>
      </c>
      <c r="S1896" s="30">
        <v>42655</v>
      </c>
      <c r="T1896" t="s">
        <v>25</v>
      </c>
      <c r="U1896" t="s">
        <v>724</v>
      </c>
      <c r="V1896" t="s">
        <v>717</v>
      </c>
      <c r="W1896" t="s">
        <v>812</v>
      </c>
      <c r="X1896" s="16" t="str">
        <f t="shared" si="391"/>
        <v xml:space="preserve">MEC (Switzerland) - CHE - Recticel Switzerland - 2016_Superba_2016 - </v>
      </c>
      <c r="Y1896" s="17" t="s">
        <v>410</v>
      </c>
      <c r="Z1896" s="16" t="str">
        <f t="shared" si="392"/>
        <v>MEC (Switzerland)</v>
      </c>
      <c r="AA1896" s="16" t="str">
        <f t="shared" si="393"/>
        <v>MEC (Switzerland) - CHE - Recticel Switzerland</v>
      </c>
      <c r="AB1896" s="16" t="str">
        <f t="shared" si="394"/>
        <v>Xaxis Premium_XAXIS-XP-WB-F</v>
      </c>
      <c r="AC1896" s="16" t="str">
        <f>VLOOKUP($U1896,Sheet3!$A$1:$D$500,3,FALSE)</f>
        <v>29.08.2016</v>
      </c>
      <c r="AD1896" s="16" t="str">
        <f>VLOOKUP($U1896,Sheet3!$A$1:$D$500,4,FALSE)</f>
        <v>23.10.2016</v>
      </c>
      <c r="AE1896" s="20" t="str">
        <f t="shared" si="395"/>
        <v>Xaxis Premium_XAXIS-XP-WB-F_September 2016</v>
      </c>
      <c r="AF1896" s="20" t="s">
        <v>415</v>
      </c>
      <c r="AG1896" s="20" t="str">
        <f t="shared" si="396"/>
        <v>Xaxis Premium</v>
      </c>
      <c r="AH1896" s="20" t="s">
        <v>420</v>
      </c>
      <c r="AI1896" s="21">
        <f t="shared" si="397"/>
        <v>24.000121404344757</v>
      </c>
      <c r="AJ1896" s="21">
        <f t="shared" si="398"/>
        <v>3163</v>
      </c>
      <c r="AK1896" s="22">
        <f t="shared" si="399"/>
        <v>131791</v>
      </c>
      <c r="AL1896" s="20" t="s">
        <v>808</v>
      </c>
      <c r="AM1896" s="21">
        <f>$AJ1896*VLOOKUP($AL1896,Sheet2!$C$1:$D$82,2,FALSE)</f>
        <v>1511.6910402625406</v>
      </c>
    </row>
    <row r="1897" spans="1:39" x14ac:dyDescent="0.25">
      <c r="A1897" s="30">
        <v>42650</v>
      </c>
      <c r="B1897">
        <v>19773</v>
      </c>
      <c r="C1897">
        <v>0</v>
      </c>
      <c r="D1897">
        <v>4</v>
      </c>
      <c r="E1897" t="s">
        <v>69</v>
      </c>
      <c r="F1897">
        <v>449.16</v>
      </c>
      <c r="G1897" t="s">
        <v>22</v>
      </c>
      <c r="H1897" t="s">
        <v>23</v>
      </c>
      <c r="I1897">
        <v>74.671999999999997</v>
      </c>
      <c r="J1897">
        <v>0</v>
      </c>
      <c r="K1897">
        <v>167.25</v>
      </c>
      <c r="L1897">
        <v>2090.8000000000002</v>
      </c>
      <c r="M1897">
        <v>2258.0500000000002</v>
      </c>
      <c r="N1897" t="s">
        <v>115</v>
      </c>
      <c r="O1897" t="s">
        <v>162</v>
      </c>
      <c r="P1897" t="s">
        <v>32</v>
      </c>
      <c r="Q1897" t="s">
        <v>52</v>
      </c>
      <c r="R1897" s="30">
        <v>42370</v>
      </c>
      <c r="S1897" s="30">
        <v>42655</v>
      </c>
      <c r="T1897" t="s">
        <v>25</v>
      </c>
      <c r="U1897" t="s">
        <v>737</v>
      </c>
      <c r="V1897" t="s">
        <v>717</v>
      </c>
      <c r="W1897" t="s">
        <v>183</v>
      </c>
      <c r="X1897" s="16" t="str">
        <f t="shared" si="391"/>
        <v xml:space="preserve">MEC (Switzerland) - CHE - VISA - 2016_Kooperation_Raiffeisenbank - </v>
      </c>
      <c r="Y1897" s="17" t="s">
        <v>410</v>
      </c>
      <c r="Z1897" s="16" t="str">
        <f t="shared" si="392"/>
        <v>MEC (Switzerland)</v>
      </c>
      <c r="AA1897" s="16" t="str">
        <f t="shared" si="393"/>
        <v>MEC (Switzerland) - CHE - VISA</v>
      </c>
      <c r="AB1897" s="16" t="str">
        <f t="shared" si="394"/>
        <v>Xaxis Premium_XAXIS-XP-WB-F</v>
      </c>
      <c r="AC1897" s="16" t="str">
        <f>VLOOKUP($U1897,Sheet3!$A$1:$D$500,3,FALSE)</f>
        <v>04.09.2016</v>
      </c>
      <c r="AD1897" s="16" t="str">
        <f>VLOOKUP($U1897,Sheet3!$A$1:$D$500,4,FALSE)</f>
        <v>30.10.2016</v>
      </c>
      <c r="AE1897" s="20" t="str">
        <f t="shared" si="395"/>
        <v>Xaxis Premium_XAXIS-XP-WB-F_September 2016</v>
      </c>
      <c r="AF1897" s="20" t="s">
        <v>415</v>
      </c>
      <c r="AG1897" s="20" t="str">
        <f t="shared" si="396"/>
        <v>Xaxis Premium</v>
      </c>
      <c r="AH1897" s="20" t="s">
        <v>420</v>
      </c>
      <c r="AI1897" s="21">
        <f t="shared" si="397"/>
        <v>27.999785729590744</v>
      </c>
      <c r="AJ1897" s="21">
        <f t="shared" si="398"/>
        <v>2090.8000000000002</v>
      </c>
      <c r="AK1897" s="22">
        <f t="shared" si="399"/>
        <v>74672</v>
      </c>
      <c r="AL1897" s="20" t="s">
        <v>808</v>
      </c>
      <c r="AM1897" s="21">
        <f>$AJ1897*VLOOKUP($AL1897,Sheet2!$C$1:$D$82,2,FALSE)</f>
        <v>999.25501959561177</v>
      </c>
    </row>
    <row r="1898" spans="1:39" x14ac:dyDescent="0.25">
      <c r="A1898" s="30">
        <v>42650</v>
      </c>
      <c r="B1898">
        <v>19774</v>
      </c>
      <c r="C1898">
        <v>0</v>
      </c>
      <c r="D1898">
        <v>5</v>
      </c>
      <c r="E1898" t="s">
        <v>69</v>
      </c>
      <c r="F1898">
        <v>614.36</v>
      </c>
      <c r="G1898" t="s">
        <v>22</v>
      </c>
      <c r="H1898" t="s">
        <v>23</v>
      </c>
      <c r="I1898">
        <v>102.136</v>
      </c>
      <c r="J1898">
        <v>0</v>
      </c>
      <c r="K1898">
        <v>163.4</v>
      </c>
      <c r="L1898">
        <v>2042.7</v>
      </c>
      <c r="M1898">
        <v>2206.1</v>
      </c>
      <c r="N1898" t="s">
        <v>55</v>
      </c>
      <c r="O1898" t="s">
        <v>163</v>
      </c>
      <c r="P1898" t="s">
        <v>32</v>
      </c>
      <c r="Q1898" t="s">
        <v>52</v>
      </c>
      <c r="R1898" s="30">
        <v>42370</v>
      </c>
      <c r="S1898" s="30">
        <v>42655</v>
      </c>
      <c r="T1898" t="s">
        <v>25</v>
      </c>
      <c r="U1898" t="s">
        <v>738</v>
      </c>
      <c r="V1898" t="s">
        <v>717</v>
      </c>
      <c r="W1898" t="s">
        <v>206</v>
      </c>
      <c r="X1898" s="16" t="str">
        <f t="shared" si="391"/>
        <v xml:space="preserve">Mindshare (Switzerland) - CHE - FORD MOTOR COMPANY - 2016_Edge_Launch - </v>
      </c>
      <c r="Y1898" s="17" t="s">
        <v>410</v>
      </c>
      <c r="Z1898" s="16" t="str">
        <f t="shared" si="392"/>
        <v>Mindshare (Switzerland)</v>
      </c>
      <c r="AA1898" s="16" t="str">
        <f t="shared" si="393"/>
        <v>Mindshare (Switzerland) - CHE - FORD MOTOR COMPANY</v>
      </c>
      <c r="AB1898" s="16" t="str">
        <f t="shared" si="394"/>
        <v>Xaxis Premium_XAXIS-XP-WB-F</v>
      </c>
      <c r="AC1898" s="16" t="str">
        <f>VLOOKUP($U1898,Sheet3!$A$1:$D$500,3,FALSE)</f>
        <v>05.09.2016</v>
      </c>
      <c r="AD1898" s="16" t="str">
        <f>VLOOKUP($U1898,Sheet3!$A$1:$D$500,4,FALSE)</f>
        <v>30.10.2016</v>
      </c>
      <c r="AE1898" s="20" t="str">
        <f t="shared" si="395"/>
        <v>Xaxis Premium_XAXIS-XP-WB-F_September 2016</v>
      </c>
      <c r="AF1898" s="20" t="s">
        <v>415</v>
      </c>
      <c r="AG1898" s="20" t="str">
        <f t="shared" si="396"/>
        <v>Xaxis Premium</v>
      </c>
      <c r="AH1898" s="20" t="s">
        <v>420</v>
      </c>
      <c r="AI1898" s="21">
        <f t="shared" si="397"/>
        <v>19.999804182658416</v>
      </c>
      <c r="AJ1898" s="21">
        <f t="shared" si="398"/>
        <v>2042.7</v>
      </c>
      <c r="AK1898" s="22">
        <f t="shared" si="399"/>
        <v>102136</v>
      </c>
      <c r="AL1898" s="20" t="s">
        <v>808</v>
      </c>
      <c r="AM1898" s="21">
        <f>$AJ1898*VLOOKUP($AL1898,Sheet2!$C$1:$D$82,2,FALSE)</f>
        <v>976.26661016259618</v>
      </c>
    </row>
    <row r="1899" spans="1:39" x14ac:dyDescent="0.25">
      <c r="A1899" s="30">
        <v>42650</v>
      </c>
      <c r="B1899">
        <v>19784</v>
      </c>
      <c r="C1899">
        <v>0</v>
      </c>
      <c r="D1899">
        <v>2</v>
      </c>
      <c r="E1899" t="s">
        <v>69</v>
      </c>
      <c r="F1899">
        <v>106.95</v>
      </c>
      <c r="G1899" t="s">
        <v>22</v>
      </c>
      <c r="H1899" t="s">
        <v>23</v>
      </c>
      <c r="I1899">
        <v>17.780999999999999</v>
      </c>
      <c r="J1899">
        <v>0</v>
      </c>
      <c r="K1899">
        <v>39.85</v>
      </c>
      <c r="L1899">
        <v>497.85</v>
      </c>
      <c r="M1899">
        <v>537.70000000000005</v>
      </c>
      <c r="N1899" t="s">
        <v>67</v>
      </c>
      <c r="O1899" t="s">
        <v>160</v>
      </c>
      <c r="P1899" t="s">
        <v>32</v>
      </c>
      <c r="Q1899" t="s">
        <v>52</v>
      </c>
      <c r="R1899" s="30">
        <v>42370</v>
      </c>
      <c r="S1899" s="30">
        <v>42655</v>
      </c>
      <c r="T1899" t="s">
        <v>25</v>
      </c>
      <c r="U1899" t="s">
        <v>384</v>
      </c>
      <c r="V1899" t="s">
        <v>717</v>
      </c>
      <c r="W1899" t="s">
        <v>168</v>
      </c>
      <c r="X1899" s="16" t="str">
        <f t="shared" si="391"/>
        <v xml:space="preserve">Maxus (Switzerland) - CHE - Fiat Group - 2016_Fiat_124_Spider - </v>
      </c>
      <c r="Y1899" s="17" t="s">
        <v>410</v>
      </c>
      <c r="Z1899" s="16" t="str">
        <f t="shared" si="392"/>
        <v>Maxus (Switzerland)</v>
      </c>
      <c r="AA1899" s="16" t="str">
        <f t="shared" si="393"/>
        <v>Maxus (Switzerland) - CHE - Fiat Group</v>
      </c>
      <c r="AB1899" s="16" t="str">
        <f t="shared" si="394"/>
        <v>Xaxis Premium_XAXIS-XP-WB-F</v>
      </c>
      <c r="AC1899" s="16" t="str">
        <f>VLOOKUP($U1899,Sheet3!$A$1:$D$500,3,FALSE)</f>
        <v>04.07.2016</v>
      </c>
      <c r="AD1899" s="16" t="str">
        <f>VLOOKUP($U1899,Sheet3!$A$1:$D$500,4,FALSE)</f>
        <v>18.09.2016</v>
      </c>
      <c r="AE1899" s="20" t="str">
        <f t="shared" si="395"/>
        <v>Xaxis Premium_XAXIS-XP-WB-F_September 2016</v>
      </c>
      <c r="AF1899" s="20" t="s">
        <v>415</v>
      </c>
      <c r="AG1899" s="20" t="str">
        <f t="shared" si="396"/>
        <v>Xaxis Premium</v>
      </c>
      <c r="AH1899" s="20" t="s">
        <v>420</v>
      </c>
      <c r="AI1899" s="21">
        <f t="shared" si="397"/>
        <v>27.998987683482373</v>
      </c>
      <c r="AJ1899" s="21">
        <f t="shared" si="398"/>
        <v>497.85</v>
      </c>
      <c r="AK1899" s="22">
        <f t="shared" si="399"/>
        <v>17781</v>
      </c>
      <c r="AL1899" s="20" t="s">
        <v>808</v>
      </c>
      <c r="AM1899" s="21">
        <f>$AJ1899*VLOOKUP($AL1899,Sheet2!$C$1:$D$82,2,FALSE)</f>
        <v>237.93720657436162</v>
      </c>
    </row>
    <row r="1900" spans="1:39" x14ac:dyDescent="0.25">
      <c r="A1900" s="30">
        <v>42650</v>
      </c>
      <c r="B1900">
        <v>19784</v>
      </c>
      <c r="C1900">
        <v>0</v>
      </c>
      <c r="D1900">
        <v>5</v>
      </c>
      <c r="E1900" t="s">
        <v>69</v>
      </c>
      <c r="F1900">
        <v>103.71</v>
      </c>
      <c r="G1900" t="s">
        <v>22</v>
      </c>
      <c r="H1900" t="s">
        <v>23</v>
      </c>
      <c r="I1900">
        <v>17.242000000000001</v>
      </c>
      <c r="J1900">
        <v>0</v>
      </c>
      <c r="K1900">
        <v>38.6</v>
      </c>
      <c r="L1900">
        <v>482.8</v>
      </c>
      <c r="M1900">
        <v>521.4</v>
      </c>
      <c r="N1900" t="s">
        <v>67</v>
      </c>
      <c r="O1900" t="s">
        <v>160</v>
      </c>
      <c r="P1900" t="s">
        <v>32</v>
      </c>
      <c r="Q1900" t="s">
        <v>52</v>
      </c>
      <c r="R1900" s="30">
        <v>42370</v>
      </c>
      <c r="S1900" s="30">
        <v>42655</v>
      </c>
      <c r="T1900" t="s">
        <v>25</v>
      </c>
      <c r="U1900" t="s">
        <v>384</v>
      </c>
      <c r="V1900" t="s">
        <v>717</v>
      </c>
      <c r="W1900" t="s">
        <v>168</v>
      </c>
      <c r="X1900" s="16" t="str">
        <f t="shared" si="391"/>
        <v xml:space="preserve">Maxus (Switzerland) - CHE - Fiat Group - 2016_Fiat_124_Spider - </v>
      </c>
      <c r="Y1900" s="17" t="s">
        <v>410</v>
      </c>
      <c r="Z1900" s="16" t="str">
        <f t="shared" si="392"/>
        <v>Maxus (Switzerland)</v>
      </c>
      <c r="AA1900" s="16" t="str">
        <f t="shared" si="393"/>
        <v>Maxus (Switzerland) - CHE - Fiat Group</v>
      </c>
      <c r="AB1900" s="16" t="str">
        <f t="shared" si="394"/>
        <v>Xaxis Premium_XAXIS-XP-WB-F</v>
      </c>
      <c r="AC1900" s="16" t="str">
        <f>VLOOKUP($U1900,Sheet3!$A$1:$D$500,3,FALSE)</f>
        <v>04.07.2016</v>
      </c>
      <c r="AD1900" s="16" t="str">
        <f>VLOOKUP($U1900,Sheet3!$A$1:$D$500,4,FALSE)</f>
        <v>18.09.2016</v>
      </c>
      <c r="AE1900" s="20" t="str">
        <f t="shared" si="395"/>
        <v>Xaxis Premium_XAXIS-XP-WB-F_September 2016</v>
      </c>
      <c r="AF1900" s="20" t="s">
        <v>415</v>
      </c>
      <c r="AG1900" s="20" t="str">
        <f t="shared" si="396"/>
        <v>Xaxis Premium</v>
      </c>
      <c r="AH1900" s="20" t="s">
        <v>420</v>
      </c>
      <c r="AI1900" s="21">
        <f t="shared" si="397"/>
        <v>28.001391949889808</v>
      </c>
      <c r="AJ1900" s="21">
        <f t="shared" si="398"/>
        <v>482.8</v>
      </c>
      <c r="AK1900" s="22">
        <f t="shared" si="399"/>
        <v>17242</v>
      </c>
      <c r="AL1900" s="20" t="s">
        <v>808</v>
      </c>
      <c r="AM1900" s="21">
        <f>$AJ1900*VLOOKUP($AL1900,Sheet2!$C$1:$D$82,2,FALSE)</f>
        <v>230.74436744823097</v>
      </c>
    </row>
    <row r="1901" spans="1:39" x14ac:dyDescent="0.25">
      <c r="A1901" s="30">
        <v>42650</v>
      </c>
      <c r="B1901">
        <v>19789</v>
      </c>
      <c r="C1901">
        <v>0</v>
      </c>
      <c r="D1901">
        <v>2</v>
      </c>
      <c r="E1901" t="s">
        <v>69</v>
      </c>
      <c r="F1901">
        <v>656.14</v>
      </c>
      <c r="G1901" t="s">
        <v>22</v>
      </c>
      <c r="H1901" t="s">
        <v>23</v>
      </c>
      <c r="I1901">
        <v>109.08199999999999</v>
      </c>
      <c r="J1901">
        <v>0</v>
      </c>
      <c r="K1901">
        <v>209.45</v>
      </c>
      <c r="L1901">
        <v>2617.9499999999998</v>
      </c>
      <c r="M1901">
        <v>2827.4</v>
      </c>
      <c r="N1901" t="s">
        <v>67</v>
      </c>
      <c r="O1901" t="s">
        <v>160</v>
      </c>
      <c r="P1901" t="s">
        <v>32</v>
      </c>
      <c r="Q1901" t="s">
        <v>52</v>
      </c>
      <c r="R1901" s="30">
        <v>42370</v>
      </c>
      <c r="S1901" s="30">
        <v>42655</v>
      </c>
      <c r="T1901" t="s">
        <v>25</v>
      </c>
      <c r="U1901" t="s">
        <v>745</v>
      </c>
      <c r="V1901" t="s">
        <v>717</v>
      </c>
      <c r="W1901" t="s">
        <v>168</v>
      </c>
      <c r="X1901" s="16" t="str">
        <f t="shared" si="391"/>
        <v xml:space="preserve">Maxus (Switzerland) - CHE - Fiat Group - 2016_Jeep_75th_Anniversary_Flight_2 - </v>
      </c>
      <c r="Y1901" s="17" t="s">
        <v>410</v>
      </c>
      <c r="Z1901" s="16" t="str">
        <f t="shared" si="392"/>
        <v>Maxus (Switzerland)</v>
      </c>
      <c r="AA1901" s="16" t="str">
        <f t="shared" si="393"/>
        <v>Maxus (Switzerland) - CHE - Fiat Group</v>
      </c>
      <c r="AB1901" s="16" t="str">
        <f t="shared" si="394"/>
        <v>Xaxis Premium_XAXIS-XP-WB-F</v>
      </c>
      <c r="AC1901" s="16" t="str">
        <f>VLOOKUP($U1901,Sheet3!$A$1:$D$500,3,FALSE)</f>
        <v>05.09.2016</v>
      </c>
      <c r="AD1901" s="16" t="str">
        <f>VLOOKUP($U1901,Sheet3!$A$1:$D$500,4,FALSE)</f>
        <v>23.10.2016</v>
      </c>
      <c r="AE1901" s="20" t="str">
        <f t="shared" si="395"/>
        <v>Xaxis Premium_XAXIS-XP-WB-F_September 2016</v>
      </c>
      <c r="AF1901" s="20" t="s">
        <v>415</v>
      </c>
      <c r="AG1901" s="20" t="str">
        <f t="shared" si="396"/>
        <v>Xaxis Premium</v>
      </c>
      <c r="AH1901" s="20" t="s">
        <v>420</v>
      </c>
      <c r="AI1901" s="21">
        <f t="shared" si="397"/>
        <v>23.999834986523897</v>
      </c>
      <c r="AJ1901" s="21">
        <f t="shared" si="398"/>
        <v>2617.9499999999998</v>
      </c>
      <c r="AK1901" s="22">
        <f t="shared" si="399"/>
        <v>109082</v>
      </c>
      <c r="AL1901" s="20" t="s">
        <v>808</v>
      </c>
      <c r="AM1901" s="21">
        <f>$AJ1901*VLOOKUP($AL1901,Sheet2!$C$1:$D$82,2,FALSE)</f>
        <v>1251.1955608142009</v>
      </c>
    </row>
    <row r="1902" spans="1:39" x14ac:dyDescent="0.25">
      <c r="A1902" s="30">
        <v>42650</v>
      </c>
      <c r="B1902">
        <v>19791</v>
      </c>
      <c r="C1902">
        <v>0</v>
      </c>
      <c r="D1902">
        <v>4</v>
      </c>
      <c r="E1902" t="s">
        <v>69</v>
      </c>
      <c r="F1902">
        <v>307.99</v>
      </c>
      <c r="G1902" t="s">
        <v>22</v>
      </c>
      <c r="H1902" t="s">
        <v>23</v>
      </c>
      <c r="I1902">
        <v>51.203000000000003</v>
      </c>
      <c r="J1902">
        <v>0</v>
      </c>
      <c r="K1902">
        <v>131.1</v>
      </c>
      <c r="L1902">
        <v>1638.5</v>
      </c>
      <c r="M1902">
        <v>1769.6</v>
      </c>
      <c r="N1902" t="s">
        <v>718</v>
      </c>
      <c r="O1902" t="s">
        <v>160</v>
      </c>
      <c r="P1902" t="s">
        <v>32</v>
      </c>
      <c r="Q1902" t="s">
        <v>52</v>
      </c>
      <c r="R1902" s="30">
        <v>42370</v>
      </c>
      <c r="S1902" s="30">
        <v>42655</v>
      </c>
      <c r="T1902" t="s">
        <v>25</v>
      </c>
      <c r="U1902" t="s">
        <v>746</v>
      </c>
      <c r="V1902" t="s">
        <v>717</v>
      </c>
      <c r="W1902" t="s">
        <v>815</v>
      </c>
      <c r="X1902" s="16" t="str">
        <f t="shared" si="391"/>
        <v xml:space="preserve">Maxus (Switzerland) - CHE - Saxo Bank - 2016_Trader_Go - </v>
      </c>
      <c r="Y1902" s="17" t="s">
        <v>410</v>
      </c>
      <c r="Z1902" s="16" t="str">
        <f t="shared" si="392"/>
        <v>Maxus (Switzerland)</v>
      </c>
      <c r="AA1902" s="16" t="str">
        <f t="shared" si="393"/>
        <v>Maxus (Switzerland) - CHE - Saxo Bank</v>
      </c>
      <c r="AB1902" s="16" t="str">
        <f t="shared" si="394"/>
        <v>Xaxis Premium_XAXIS-XP-WB-F</v>
      </c>
      <c r="AC1902" s="16" t="str">
        <f>VLOOKUP($U1902,Sheet3!$A$1:$D$500,3,FALSE)</f>
        <v>01.09.2016</v>
      </c>
      <c r="AD1902" s="16" t="str">
        <f>VLOOKUP($U1902,Sheet3!$A$1:$D$500,4,FALSE)</f>
        <v>11.12.2016</v>
      </c>
      <c r="AE1902" s="20" t="str">
        <f t="shared" si="395"/>
        <v>Xaxis Premium_XAXIS-XP-WB-F_September 2016</v>
      </c>
      <c r="AF1902" s="20" t="s">
        <v>415</v>
      </c>
      <c r="AG1902" s="20" t="str">
        <f t="shared" si="396"/>
        <v>Xaxis Premium</v>
      </c>
      <c r="AH1902" s="20" t="s">
        <v>420</v>
      </c>
      <c r="AI1902" s="21">
        <f t="shared" si="397"/>
        <v>32.000078120422629</v>
      </c>
      <c r="AJ1902" s="21">
        <f t="shared" si="398"/>
        <v>1638.5</v>
      </c>
      <c r="AK1902" s="22">
        <f t="shared" si="399"/>
        <v>51203</v>
      </c>
      <c r="AL1902" s="20" t="s">
        <v>808</v>
      </c>
      <c r="AM1902" s="21">
        <f>$AJ1902*VLOOKUP($AL1902,Sheet2!$C$1:$D$82,2,FALSE)</f>
        <v>783.0875022036588</v>
      </c>
    </row>
    <row r="1903" spans="1:39" x14ac:dyDescent="0.25">
      <c r="A1903" s="30">
        <v>42650</v>
      </c>
      <c r="B1903">
        <v>19813</v>
      </c>
      <c r="C1903">
        <v>0</v>
      </c>
      <c r="D1903">
        <v>2</v>
      </c>
      <c r="E1903" t="s">
        <v>69</v>
      </c>
      <c r="F1903">
        <v>287.98</v>
      </c>
      <c r="G1903" t="s">
        <v>22</v>
      </c>
      <c r="H1903" t="s">
        <v>23</v>
      </c>
      <c r="I1903">
        <v>47.877000000000002</v>
      </c>
      <c r="J1903">
        <v>0</v>
      </c>
      <c r="K1903">
        <v>91.9</v>
      </c>
      <c r="L1903">
        <v>1149.05</v>
      </c>
      <c r="M1903">
        <v>1240.95</v>
      </c>
      <c r="N1903" t="s">
        <v>150</v>
      </c>
      <c r="O1903" t="s">
        <v>161</v>
      </c>
      <c r="P1903" t="s">
        <v>32</v>
      </c>
      <c r="Q1903" t="s">
        <v>52</v>
      </c>
      <c r="R1903" s="30">
        <v>42370</v>
      </c>
      <c r="S1903" s="30">
        <v>42655</v>
      </c>
      <c r="T1903" t="s">
        <v>25</v>
      </c>
      <c r="U1903" t="s">
        <v>256</v>
      </c>
      <c r="V1903" t="s">
        <v>717</v>
      </c>
      <c r="W1903" t="s">
        <v>192</v>
      </c>
      <c r="X1903" s="16" t="str">
        <f t="shared" si="391"/>
        <v xml:space="preserve">Mediacom (Switzerland) - CHE - DORMA + KABA INT - 2016_Digital_Merger_16 - </v>
      </c>
      <c r="Y1903" s="17" t="s">
        <v>410</v>
      </c>
      <c r="Z1903" s="16" t="str">
        <f t="shared" si="392"/>
        <v>Mediacom (Switzerland)</v>
      </c>
      <c r="AA1903" s="16" t="str">
        <f t="shared" si="393"/>
        <v>Mediacom (Switzerland) - CHE - DORMA + KABA INT</v>
      </c>
      <c r="AB1903" s="16" t="str">
        <f t="shared" si="394"/>
        <v>Xaxis Premium_XAXIS-XP-WB-F</v>
      </c>
      <c r="AC1903" s="16" t="str">
        <f>VLOOKUP($U1903,Sheet3!$A$1:$D$500,3,FALSE)</f>
        <v>01.07.2016</v>
      </c>
      <c r="AD1903" s="16" t="str">
        <f>VLOOKUP($U1903,Sheet3!$A$1:$D$500,4,FALSE)</f>
        <v>30.09.2016</v>
      </c>
      <c r="AE1903" s="20" t="str">
        <f t="shared" si="395"/>
        <v>Xaxis Premium_XAXIS-XP-WB-F_September 2016</v>
      </c>
      <c r="AF1903" s="20" t="s">
        <v>415</v>
      </c>
      <c r="AG1903" s="20" t="str">
        <f t="shared" si="396"/>
        <v>Xaxis Premium</v>
      </c>
      <c r="AH1903" s="20" t="s">
        <v>420</v>
      </c>
      <c r="AI1903" s="21">
        <f t="shared" si="397"/>
        <v>24.000041773711803</v>
      </c>
      <c r="AJ1903" s="21">
        <f t="shared" si="398"/>
        <v>1149.05</v>
      </c>
      <c r="AK1903" s="22">
        <f t="shared" si="399"/>
        <v>47877</v>
      </c>
      <c r="AL1903" s="20" t="s">
        <v>808</v>
      </c>
      <c r="AM1903" s="21">
        <f>$AJ1903*VLOOKUP($AL1903,Sheet2!$C$1:$D$82,2,FALSE)</f>
        <v>549.16490351364916</v>
      </c>
    </row>
    <row r="1904" spans="1:39" x14ac:dyDescent="0.25">
      <c r="A1904" s="30">
        <v>42650</v>
      </c>
      <c r="B1904">
        <v>19827</v>
      </c>
      <c r="C1904">
        <v>0</v>
      </c>
      <c r="D1904">
        <v>2</v>
      </c>
      <c r="E1904" t="s">
        <v>69</v>
      </c>
      <c r="F1904">
        <v>428.28</v>
      </c>
      <c r="G1904" t="s">
        <v>22</v>
      </c>
      <c r="H1904" t="s">
        <v>23</v>
      </c>
      <c r="I1904">
        <v>71.2</v>
      </c>
      <c r="J1904">
        <v>0</v>
      </c>
      <c r="K1904">
        <v>136.69999999999999</v>
      </c>
      <c r="L1904">
        <v>1708.8</v>
      </c>
      <c r="M1904">
        <v>1845.5</v>
      </c>
      <c r="N1904" t="s">
        <v>95</v>
      </c>
      <c r="O1904" t="s">
        <v>161</v>
      </c>
      <c r="P1904" t="s">
        <v>32</v>
      </c>
      <c r="Q1904" t="s">
        <v>52</v>
      </c>
      <c r="R1904" s="30">
        <v>42370</v>
      </c>
      <c r="S1904" s="30">
        <v>42655</v>
      </c>
      <c r="T1904" t="s">
        <v>25</v>
      </c>
      <c r="U1904" t="s">
        <v>725</v>
      </c>
      <c r="V1904" t="s">
        <v>717</v>
      </c>
      <c r="W1904" t="s">
        <v>195</v>
      </c>
      <c r="X1904" s="16" t="str">
        <f t="shared" si="391"/>
        <v xml:space="preserve">Mediacom (Switzerland) - CHE - Ikea - 2016_Catalogue_&amp;_Food_(Inspiration_/_Activation) - </v>
      </c>
      <c r="Y1904" s="17" t="s">
        <v>410</v>
      </c>
      <c r="Z1904" s="16" t="str">
        <f t="shared" si="392"/>
        <v>Mediacom (Switzerland)</v>
      </c>
      <c r="AA1904" s="16" t="str">
        <f t="shared" si="393"/>
        <v>Mediacom (Switzerland) - CHE - Ikea</v>
      </c>
      <c r="AB1904" s="16" t="str">
        <f t="shared" si="394"/>
        <v>Xaxis Premium_XAXIS-XP-WB-F</v>
      </c>
      <c r="AC1904" s="16" t="str">
        <f>VLOOKUP($U1904,Sheet3!$A$1:$D$500,3,FALSE)</f>
        <v>29.08.2016</v>
      </c>
      <c r="AD1904" s="16" t="str">
        <f>VLOOKUP($U1904,Sheet3!$A$1:$D$500,4,FALSE)</f>
        <v>02.10.2016</v>
      </c>
      <c r="AE1904" s="20" t="str">
        <f t="shared" si="395"/>
        <v>Xaxis Premium_XAXIS-XP-WB-F_September 2016</v>
      </c>
      <c r="AF1904" s="20" t="s">
        <v>415</v>
      </c>
      <c r="AG1904" s="20" t="str">
        <f t="shared" si="396"/>
        <v>Xaxis Premium</v>
      </c>
      <c r="AH1904" s="20" t="s">
        <v>420</v>
      </c>
      <c r="AI1904" s="21">
        <f t="shared" si="397"/>
        <v>24</v>
      </c>
      <c r="AJ1904" s="21">
        <f t="shared" si="398"/>
        <v>1708.8</v>
      </c>
      <c r="AK1904" s="22">
        <f t="shared" si="399"/>
        <v>71200</v>
      </c>
      <c r="AL1904" s="20" t="s">
        <v>808</v>
      </c>
      <c r="AM1904" s="21">
        <f>$AJ1904*VLOOKUP($AL1904,Sheet2!$C$1:$D$82,2,FALSE)</f>
        <v>816.68594675960458</v>
      </c>
    </row>
    <row r="1905" spans="1:39" x14ac:dyDescent="0.25">
      <c r="A1905" s="30">
        <v>42650</v>
      </c>
      <c r="B1905">
        <v>19827</v>
      </c>
      <c r="C1905">
        <v>0</v>
      </c>
      <c r="D1905">
        <v>5</v>
      </c>
      <c r="E1905" t="s">
        <v>69</v>
      </c>
      <c r="F1905">
        <v>388.14</v>
      </c>
      <c r="G1905" t="s">
        <v>22</v>
      </c>
      <c r="H1905" t="s">
        <v>23</v>
      </c>
      <c r="I1905">
        <v>64.528000000000006</v>
      </c>
      <c r="J1905">
        <v>0</v>
      </c>
      <c r="K1905">
        <v>144.55000000000001</v>
      </c>
      <c r="L1905">
        <v>1806.8</v>
      </c>
      <c r="M1905">
        <v>1951.35</v>
      </c>
      <c r="N1905" t="s">
        <v>95</v>
      </c>
      <c r="O1905" t="s">
        <v>161</v>
      </c>
      <c r="P1905" t="s">
        <v>32</v>
      </c>
      <c r="Q1905" t="s">
        <v>52</v>
      </c>
      <c r="R1905" s="30">
        <v>42370</v>
      </c>
      <c r="S1905" s="30">
        <v>42655</v>
      </c>
      <c r="T1905" t="s">
        <v>25</v>
      </c>
      <c r="U1905" t="s">
        <v>725</v>
      </c>
      <c r="V1905" t="s">
        <v>717</v>
      </c>
      <c r="W1905" t="s">
        <v>195</v>
      </c>
      <c r="X1905" s="16" t="str">
        <f t="shared" si="391"/>
        <v xml:space="preserve">Mediacom (Switzerland) - CHE - Ikea - 2016_Catalogue_&amp;_Food_(Inspiration_/_Activation) - </v>
      </c>
      <c r="Y1905" s="17" t="s">
        <v>410</v>
      </c>
      <c r="Z1905" s="16" t="str">
        <f t="shared" si="392"/>
        <v>Mediacom (Switzerland)</v>
      </c>
      <c r="AA1905" s="16" t="str">
        <f t="shared" si="393"/>
        <v>Mediacom (Switzerland) - CHE - Ikea</v>
      </c>
      <c r="AB1905" s="16" t="str">
        <f t="shared" si="394"/>
        <v>Xaxis Premium_XAXIS-XP-WB-F</v>
      </c>
      <c r="AC1905" s="16" t="str">
        <f>VLOOKUP($U1905,Sheet3!$A$1:$D$500,3,FALSE)</f>
        <v>29.08.2016</v>
      </c>
      <c r="AD1905" s="16" t="str">
        <f>VLOOKUP($U1905,Sheet3!$A$1:$D$500,4,FALSE)</f>
        <v>02.10.2016</v>
      </c>
      <c r="AE1905" s="20" t="str">
        <f t="shared" si="395"/>
        <v>Xaxis Premium_XAXIS-XP-WB-F_September 2016</v>
      </c>
      <c r="AF1905" s="20" t="s">
        <v>415</v>
      </c>
      <c r="AG1905" s="20" t="str">
        <f t="shared" si="396"/>
        <v>Xaxis Premium</v>
      </c>
      <c r="AH1905" s="20" t="s">
        <v>420</v>
      </c>
      <c r="AI1905" s="21">
        <f t="shared" si="397"/>
        <v>28.000247954376391</v>
      </c>
      <c r="AJ1905" s="21">
        <f t="shared" si="398"/>
        <v>1806.8</v>
      </c>
      <c r="AK1905" s="22">
        <f t="shared" si="399"/>
        <v>64528.000000000007</v>
      </c>
      <c r="AL1905" s="20" t="s">
        <v>808</v>
      </c>
      <c r="AM1905" s="21">
        <f>$AJ1905*VLOOKUP($AL1905,Sheet2!$C$1:$D$82,2,FALSE)</f>
        <v>863.52303874371114</v>
      </c>
    </row>
    <row r="1906" spans="1:39" x14ac:dyDescent="0.25">
      <c r="A1906" s="30">
        <v>42650</v>
      </c>
      <c r="B1906">
        <v>19829</v>
      </c>
      <c r="C1906">
        <v>0</v>
      </c>
      <c r="D1906">
        <v>7</v>
      </c>
      <c r="E1906" t="s">
        <v>69</v>
      </c>
      <c r="F1906">
        <v>47.63</v>
      </c>
      <c r="G1906" t="s">
        <v>22</v>
      </c>
      <c r="H1906" t="s">
        <v>23</v>
      </c>
      <c r="I1906">
        <v>7.9180000000000001</v>
      </c>
      <c r="J1906">
        <v>0</v>
      </c>
      <c r="K1906">
        <v>17.75</v>
      </c>
      <c r="L1906">
        <v>221.7</v>
      </c>
      <c r="M1906">
        <v>239.45</v>
      </c>
      <c r="N1906" t="s">
        <v>68</v>
      </c>
      <c r="O1906" t="s">
        <v>161</v>
      </c>
      <c r="P1906" t="s">
        <v>32</v>
      </c>
      <c r="Q1906" t="s">
        <v>52</v>
      </c>
      <c r="R1906" s="30">
        <v>42370</v>
      </c>
      <c r="S1906" s="30">
        <v>42655</v>
      </c>
      <c r="T1906" t="s">
        <v>25</v>
      </c>
      <c r="U1906" t="s">
        <v>134</v>
      </c>
      <c r="V1906" t="s">
        <v>717</v>
      </c>
      <c r="W1906" t="s">
        <v>199</v>
      </c>
      <c r="X1906" s="16" t="str">
        <f t="shared" si="391"/>
        <v xml:space="preserve">Mediacom (Switzerland) - CHE - Skoda - 2016_Velowelt - </v>
      </c>
      <c r="Y1906" s="17" t="s">
        <v>410</v>
      </c>
      <c r="Z1906" s="16" t="str">
        <f t="shared" si="392"/>
        <v>Mediacom (Switzerland)</v>
      </c>
      <c r="AA1906" s="16" t="str">
        <f t="shared" si="393"/>
        <v>Mediacom (Switzerland) - CHE - Skoda</v>
      </c>
      <c r="AB1906" s="16" t="str">
        <f t="shared" si="394"/>
        <v>Xaxis Premium_XAXIS-XP-WB-F</v>
      </c>
      <c r="AC1906" s="16" t="str">
        <f>VLOOKUP($U1906,Sheet3!$A$1:$D$500,3,FALSE)</f>
        <v>18.04.2016</v>
      </c>
      <c r="AD1906" s="16" t="str">
        <f>VLOOKUP($U1906,Sheet3!$A$1:$D$500,4,FALSE)</f>
        <v>30.09.2016</v>
      </c>
      <c r="AE1906" s="20" t="str">
        <f t="shared" si="395"/>
        <v>Xaxis Premium_XAXIS-XP-WB-F_September 2016</v>
      </c>
      <c r="AF1906" s="20" t="s">
        <v>415</v>
      </c>
      <c r="AG1906" s="20" t="str">
        <f t="shared" si="396"/>
        <v>Xaxis Premium</v>
      </c>
      <c r="AH1906" s="20" t="s">
        <v>420</v>
      </c>
      <c r="AI1906" s="21">
        <f t="shared" si="397"/>
        <v>27.999494821924728</v>
      </c>
      <c r="AJ1906" s="21">
        <f t="shared" si="398"/>
        <v>221.7</v>
      </c>
      <c r="AK1906" s="22">
        <f t="shared" si="399"/>
        <v>7918</v>
      </c>
      <c r="AL1906" s="20" t="s">
        <v>808</v>
      </c>
      <c r="AM1906" s="21">
        <f>$AJ1906*VLOOKUP($AL1906,Sheet2!$C$1:$D$82,2,FALSE)</f>
        <v>105.95697237628998</v>
      </c>
    </row>
    <row r="1907" spans="1:39" x14ac:dyDescent="0.25">
      <c r="A1907" s="30">
        <v>42650</v>
      </c>
      <c r="B1907">
        <v>19829</v>
      </c>
      <c r="C1907">
        <v>0</v>
      </c>
      <c r="D1907">
        <v>8</v>
      </c>
      <c r="E1907" t="s">
        <v>69</v>
      </c>
      <c r="F1907">
        <v>44.42</v>
      </c>
      <c r="G1907" t="s">
        <v>22</v>
      </c>
      <c r="H1907" t="s">
        <v>23</v>
      </c>
      <c r="I1907">
        <v>7.3840000000000003</v>
      </c>
      <c r="J1907">
        <v>0</v>
      </c>
      <c r="K1907">
        <v>16.55</v>
      </c>
      <c r="L1907">
        <v>206.75</v>
      </c>
      <c r="M1907">
        <v>223.3</v>
      </c>
      <c r="N1907" t="s">
        <v>68</v>
      </c>
      <c r="O1907" t="s">
        <v>161</v>
      </c>
      <c r="P1907" t="s">
        <v>32</v>
      </c>
      <c r="Q1907" t="s">
        <v>52</v>
      </c>
      <c r="R1907" s="30">
        <v>42370</v>
      </c>
      <c r="S1907" s="30">
        <v>42655</v>
      </c>
      <c r="T1907" t="s">
        <v>25</v>
      </c>
      <c r="U1907" t="s">
        <v>134</v>
      </c>
      <c r="V1907" t="s">
        <v>717</v>
      </c>
      <c r="W1907" t="s">
        <v>199</v>
      </c>
      <c r="X1907" s="16" t="str">
        <f t="shared" si="391"/>
        <v xml:space="preserve">Mediacom (Switzerland) - CHE - Skoda - 2016_Velowelt - </v>
      </c>
      <c r="Y1907" s="17" t="s">
        <v>410</v>
      </c>
      <c r="Z1907" s="16" t="str">
        <f t="shared" si="392"/>
        <v>Mediacom (Switzerland)</v>
      </c>
      <c r="AA1907" s="16" t="str">
        <f t="shared" si="393"/>
        <v>Mediacom (Switzerland) - CHE - Skoda</v>
      </c>
      <c r="AB1907" s="16" t="str">
        <f t="shared" si="394"/>
        <v>Xaxis Premium_XAXIS-XP-WB-F</v>
      </c>
      <c r="AC1907" s="16" t="str">
        <f>VLOOKUP($U1907,Sheet3!$A$1:$D$500,3,FALSE)</f>
        <v>18.04.2016</v>
      </c>
      <c r="AD1907" s="16" t="str">
        <f>VLOOKUP($U1907,Sheet3!$A$1:$D$500,4,FALSE)</f>
        <v>30.09.2016</v>
      </c>
      <c r="AE1907" s="20" t="str">
        <f t="shared" si="395"/>
        <v>Xaxis Premium_XAXIS-XP-WB-F_September 2016</v>
      </c>
      <c r="AF1907" s="20" t="s">
        <v>415</v>
      </c>
      <c r="AG1907" s="20" t="str">
        <f t="shared" si="396"/>
        <v>Xaxis Premium</v>
      </c>
      <c r="AH1907" s="20" t="s">
        <v>420</v>
      </c>
      <c r="AI1907" s="21">
        <f t="shared" si="397"/>
        <v>27.99972914409534</v>
      </c>
      <c r="AJ1907" s="21">
        <f t="shared" si="398"/>
        <v>206.75</v>
      </c>
      <c r="AK1907" s="22">
        <f t="shared" si="399"/>
        <v>7384</v>
      </c>
      <c r="AL1907" s="20" t="s">
        <v>808</v>
      </c>
      <c r="AM1907" s="21">
        <f>$AJ1907*VLOOKUP($AL1907,Sheet2!$C$1:$D$82,2,FALSE)</f>
        <v>98.81192620116353</v>
      </c>
    </row>
    <row r="1908" spans="1:39" x14ac:dyDescent="0.25">
      <c r="A1908" s="30">
        <v>42650</v>
      </c>
      <c r="B1908">
        <v>19830</v>
      </c>
      <c r="C1908">
        <v>0</v>
      </c>
      <c r="D1908">
        <v>2</v>
      </c>
      <c r="E1908" t="s">
        <v>69</v>
      </c>
      <c r="F1908">
        <v>422.75</v>
      </c>
      <c r="G1908" t="s">
        <v>22</v>
      </c>
      <c r="H1908" t="s">
        <v>23</v>
      </c>
      <c r="I1908">
        <v>70.281000000000006</v>
      </c>
      <c r="J1908">
        <v>0</v>
      </c>
      <c r="K1908">
        <v>134.94999999999999</v>
      </c>
      <c r="L1908">
        <v>1686.75</v>
      </c>
      <c r="M1908">
        <v>1821.7</v>
      </c>
      <c r="N1908" t="s">
        <v>82</v>
      </c>
      <c r="O1908" t="s">
        <v>161</v>
      </c>
      <c r="P1908" t="s">
        <v>32</v>
      </c>
      <c r="Q1908" t="s">
        <v>52</v>
      </c>
      <c r="R1908" s="30">
        <v>42370</v>
      </c>
      <c r="S1908" s="30">
        <v>42655</v>
      </c>
      <c r="T1908" t="s">
        <v>25</v>
      </c>
      <c r="U1908" t="s">
        <v>382</v>
      </c>
      <c r="V1908" t="s">
        <v>717</v>
      </c>
      <c r="W1908" t="s">
        <v>203</v>
      </c>
      <c r="X1908" s="16" t="str">
        <f t="shared" si="391"/>
        <v xml:space="preserve">Mediacom (Switzerland) - CHE - Tempur Sealy International - 2016_Q3_Kampagne - </v>
      </c>
      <c r="Y1908" s="17" t="s">
        <v>410</v>
      </c>
      <c r="Z1908" s="16" t="str">
        <f t="shared" si="392"/>
        <v>Mediacom (Switzerland)</v>
      </c>
      <c r="AA1908" s="16" t="str">
        <f t="shared" si="393"/>
        <v>Mediacom (Switzerland) - CHE - Tempur Sealy International</v>
      </c>
      <c r="AB1908" s="16" t="str">
        <f t="shared" si="394"/>
        <v>Xaxis Premium_XAXIS-XP-WB-F</v>
      </c>
      <c r="AC1908" s="16" t="str">
        <f>VLOOKUP($U1908,Sheet3!$A$1:$D$500,3,FALSE)</f>
        <v>11.07.2016</v>
      </c>
      <c r="AD1908" s="16" t="str">
        <f>VLOOKUP($U1908,Sheet3!$A$1:$D$500,4,FALSE)</f>
        <v>30.09.2016</v>
      </c>
      <c r="AE1908" s="20" t="str">
        <f t="shared" si="395"/>
        <v>Xaxis Premium_XAXIS-XP-WB-F_September 2016</v>
      </c>
      <c r="AF1908" s="20" t="s">
        <v>415</v>
      </c>
      <c r="AG1908" s="20" t="str">
        <f t="shared" si="396"/>
        <v>Xaxis Premium</v>
      </c>
      <c r="AH1908" s="20" t="s">
        <v>420</v>
      </c>
      <c r="AI1908" s="21">
        <f t="shared" si="397"/>
        <v>24.000085371579804</v>
      </c>
      <c r="AJ1908" s="21">
        <f t="shared" si="398"/>
        <v>1686.75</v>
      </c>
      <c r="AK1908" s="22">
        <f t="shared" si="399"/>
        <v>70281</v>
      </c>
      <c r="AL1908" s="20" t="s">
        <v>808</v>
      </c>
      <c r="AM1908" s="21">
        <f>$AJ1908*VLOOKUP($AL1908,Sheet2!$C$1:$D$82,2,FALSE)</f>
        <v>806.14760106318056</v>
      </c>
    </row>
    <row r="1909" spans="1:39" x14ac:dyDescent="0.25">
      <c r="A1909" s="30">
        <v>42650</v>
      </c>
      <c r="B1909">
        <v>19774</v>
      </c>
      <c r="C1909">
        <v>0</v>
      </c>
      <c r="D1909">
        <v>6</v>
      </c>
      <c r="E1909" t="s">
        <v>70</v>
      </c>
      <c r="F1909">
        <v>129.74</v>
      </c>
      <c r="G1909" t="s">
        <v>22</v>
      </c>
      <c r="H1909" t="s">
        <v>23</v>
      </c>
      <c r="I1909">
        <v>22.896999999999998</v>
      </c>
      <c r="J1909">
        <v>0</v>
      </c>
      <c r="K1909">
        <v>36.65</v>
      </c>
      <c r="L1909">
        <v>457.95</v>
      </c>
      <c r="M1909">
        <v>494.6</v>
      </c>
      <c r="N1909" t="s">
        <v>55</v>
      </c>
      <c r="O1909" t="s">
        <v>163</v>
      </c>
      <c r="P1909" t="s">
        <v>32</v>
      </c>
      <c r="Q1909" t="s">
        <v>52</v>
      </c>
      <c r="R1909" s="30">
        <v>42370</v>
      </c>
      <c r="S1909" s="30">
        <v>42655</v>
      </c>
      <c r="T1909" t="s">
        <v>25</v>
      </c>
      <c r="U1909" t="s">
        <v>738</v>
      </c>
      <c r="V1909" t="s">
        <v>717</v>
      </c>
      <c r="W1909" t="s">
        <v>206</v>
      </c>
      <c r="X1909" s="16" t="str">
        <f t="shared" ref="X1909:X1972" si="400">CONCATENATE(W1909," - ","2016_",U1909," - ")</f>
        <v xml:space="preserve">Mindshare (Switzerland) - CHE - FORD MOTOR COMPANY - 2016_Edge_Launch - </v>
      </c>
      <c r="Y1909" s="17" t="s">
        <v>410</v>
      </c>
      <c r="Z1909" s="16" t="str">
        <f t="shared" ref="Z1909:Z1972" si="401">O1909</f>
        <v>Mindshare (Switzerland)</v>
      </c>
      <c r="AA1909" s="16" t="str">
        <f t="shared" ref="AA1909:AA1972" si="402">W1909</f>
        <v>Mindshare (Switzerland) - CHE - FORD MOTOR COMPANY</v>
      </c>
      <c r="AB1909" s="16" t="str">
        <f t="shared" ref="AB1909:AB1972" si="403">CONCATENATE(Q1909,"_",E1909)</f>
        <v>Xaxis Premium_XAXIS-XP-WB-I</v>
      </c>
      <c r="AC1909" s="16" t="str">
        <f>VLOOKUP($U1909,Sheet3!$A$1:$D$500,3,FALSE)</f>
        <v>05.09.2016</v>
      </c>
      <c r="AD1909" s="16" t="str">
        <f>VLOOKUP($U1909,Sheet3!$A$1:$D$500,4,FALSE)</f>
        <v>30.10.2016</v>
      </c>
      <c r="AE1909" s="20" t="str">
        <f t="shared" ref="AE1909:AE1972" si="404">CONCATENATE(AB1909,"_",V1909)</f>
        <v>Xaxis Premium_XAXIS-XP-WB-I_September 2016</v>
      </c>
      <c r="AF1909" s="20" t="s">
        <v>415</v>
      </c>
      <c r="AG1909" s="20" t="str">
        <f t="shared" ref="AG1909:AG1972" si="405">Q1909</f>
        <v>Xaxis Premium</v>
      </c>
      <c r="AH1909" s="20" t="s">
        <v>420</v>
      </c>
      <c r="AI1909" s="21">
        <f t="shared" si="397"/>
        <v>20.000436738437351</v>
      </c>
      <c r="AJ1909" s="21">
        <f t="shared" si="398"/>
        <v>457.95</v>
      </c>
      <c r="AK1909" s="22">
        <f t="shared" si="399"/>
        <v>22897</v>
      </c>
      <c r="AL1909" s="20" t="s">
        <v>808</v>
      </c>
      <c r="AM1909" s="21">
        <f>$AJ1909*VLOOKUP($AL1909,Sheet2!$C$1:$D$82,2,FALSE)</f>
        <v>218.86781912368966</v>
      </c>
    </row>
    <row r="1910" spans="1:39" x14ac:dyDescent="0.25">
      <c r="A1910" s="30">
        <v>42650</v>
      </c>
      <c r="B1910">
        <v>19784</v>
      </c>
      <c r="C1910">
        <v>0</v>
      </c>
      <c r="D1910">
        <v>3</v>
      </c>
      <c r="E1910" t="s">
        <v>70</v>
      </c>
      <c r="F1910">
        <v>13.92</v>
      </c>
      <c r="G1910" t="s">
        <v>22</v>
      </c>
      <c r="H1910" t="s">
        <v>23</v>
      </c>
      <c r="I1910">
        <v>2.456</v>
      </c>
      <c r="J1910">
        <v>0</v>
      </c>
      <c r="K1910">
        <v>5.5</v>
      </c>
      <c r="L1910">
        <v>68.75</v>
      </c>
      <c r="M1910">
        <v>74.25</v>
      </c>
      <c r="N1910" t="s">
        <v>67</v>
      </c>
      <c r="O1910" t="s">
        <v>160</v>
      </c>
      <c r="P1910" t="s">
        <v>32</v>
      </c>
      <c r="Q1910" t="s">
        <v>52</v>
      </c>
      <c r="R1910" s="30">
        <v>42370</v>
      </c>
      <c r="S1910" s="30">
        <v>42655</v>
      </c>
      <c r="T1910" t="s">
        <v>25</v>
      </c>
      <c r="U1910" t="s">
        <v>384</v>
      </c>
      <c r="V1910" t="s">
        <v>717</v>
      </c>
      <c r="W1910" t="s">
        <v>168</v>
      </c>
      <c r="X1910" s="16" t="str">
        <f t="shared" si="400"/>
        <v xml:space="preserve">Maxus (Switzerland) - CHE - Fiat Group - 2016_Fiat_124_Spider - </v>
      </c>
      <c r="Y1910" s="17" t="s">
        <v>410</v>
      </c>
      <c r="Z1910" s="16" t="str">
        <f t="shared" si="401"/>
        <v>Maxus (Switzerland)</v>
      </c>
      <c r="AA1910" s="16" t="str">
        <f t="shared" si="402"/>
        <v>Maxus (Switzerland) - CHE - Fiat Group</v>
      </c>
      <c r="AB1910" s="16" t="str">
        <f t="shared" si="403"/>
        <v>Xaxis Premium_XAXIS-XP-WB-I</v>
      </c>
      <c r="AC1910" s="16" t="str">
        <f>VLOOKUP($U1910,Sheet3!$A$1:$D$500,3,FALSE)</f>
        <v>04.07.2016</v>
      </c>
      <c r="AD1910" s="16" t="str">
        <f>VLOOKUP($U1910,Sheet3!$A$1:$D$500,4,FALSE)</f>
        <v>18.09.2016</v>
      </c>
      <c r="AE1910" s="20" t="str">
        <f t="shared" si="404"/>
        <v>Xaxis Premium_XAXIS-XP-WB-I_September 2016</v>
      </c>
      <c r="AF1910" s="20" t="s">
        <v>415</v>
      </c>
      <c r="AG1910" s="20" t="str">
        <f t="shared" si="405"/>
        <v>Xaxis Premium</v>
      </c>
      <c r="AH1910" s="20" t="s">
        <v>420</v>
      </c>
      <c r="AI1910" s="21">
        <f t="shared" si="397"/>
        <v>27.992671009771986</v>
      </c>
      <c r="AJ1910" s="21">
        <f t="shared" si="398"/>
        <v>68.75</v>
      </c>
      <c r="AK1910" s="22">
        <f t="shared" si="399"/>
        <v>2456</v>
      </c>
      <c r="AL1910" s="20" t="s">
        <v>808</v>
      </c>
      <c r="AM1910" s="21">
        <f>$AJ1910*VLOOKUP($AL1910,Sheet2!$C$1:$D$82,2,FALSE)</f>
        <v>32.857653815380857</v>
      </c>
    </row>
    <row r="1911" spans="1:39" x14ac:dyDescent="0.25">
      <c r="A1911" s="30">
        <v>42650</v>
      </c>
      <c r="B1911">
        <v>19784</v>
      </c>
      <c r="C1911">
        <v>0</v>
      </c>
      <c r="D1911">
        <v>6</v>
      </c>
      <c r="E1911" t="s">
        <v>70</v>
      </c>
      <c r="F1911">
        <v>15.93</v>
      </c>
      <c r="G1911" t="s">
        <v>22</v>
      </c>
      <c r="H1911" t="s">
        <v>23</v>
      </c>
      <c r="I1911">
        <v>2.8109999999999999</v>
      </c>
      <c r="J1911">
        <v>0</v>
      </c>
      <c r="K1911">
        <v>6.3</v>
      </c>
      <c r="L1911">
        <v>78.7</v>
      </c>
      <c r="M1911">
        <v>85</v>
      </c>
      <c r="N1911" t="s">
        <v>67</v>
      </c>
      <c r="O1911" t="s">
        <v>160</v>
      </c>
      <c r="P1911" t="s">
        <v>32</v>
      </c>
      <c r="Q1911" t="s">
        <v>52</v>
      </c>
      <c r="R1911" s="30">
        <v>42370</v>
      </c>
      <c r="S1911" s="30">
        <v>42655</v>
      </c>
      <c r="T1911" t="s">
        <v>25</v>
      </c>
      <c r="U1911" t="s">
        <v>384</v>
      </c>
      <c r="V1911" t="s">
        <v>717</v>
      </c>
      <c r="W1911" t="s">
        <v>168</v>
      </c>
      <c r="X1911" s="16" t="str">
        <f t="shared" si="400"/>
        <v xml:space="preserve">Maxus (Switzerland) - CHE - Fiat Group - 2016_Fiat_124_Spider - </v>
      </c>
      <c r="Y1911" s="17" t="s">
        <v>410</v>
      </c>
      <c r="Z1911" s="16" t="str">
        <f t="shared" si="401"/>
        <v>Maxus (Switzerland)</v>
      </c>
      <c r="AA1911" s="16" t="str">
        <f t="shared" si="402"/>
        <v>Maxus (Switzerland) - CHE - Fiat Group</v>
      </c>
      <c r="AB1911" s="16" t="str">
        <f t="shared" si="403"/>
        <v>Xaxis Premium_XAXIS-XP-WB-I</v>
      </c>
      <c r="AC1911" s="16" t="str">
        <f>VLOOKUP($U1911,Sheet3!$A$1:$D$500,3,FALSE)</f>
        <v>04.07.2016</v>
      </c>
      <c r="AD1911" s="16" t="str">
        <f>VLOOKUP($U1911,Sheet3!$A$1:$D$500,4,FALSE)</f>
        <v>18.09.2016</v>
      </c>
      <c r="AE1911" s="20" t="str">
        <f t="shared" si="404"/>
        <v>Xaxis Premium_XAXIS-XP-WB-I_September 2016</v>
      </c>
      <c r="AF1911" s="20" t="s">
        <v>415</v>
      </c>
      <c r="AG1911" s="20" t="str">
        <f t="shared" si="405"/>
        <v>Xaxis Premium</v>
      </c>
      <c r="AH1911" s="20" t="s">
        <v>420</v>
      </c>
      <c r="AI1911" s="21">
        <f t="shared" si="397"/>
        <v>27.997154037709002</v>
      </c>
      <c r="AJ1911" s="21">
        <f t="shared" si="398"/>
        <v>78.7</v>
      </c>
      <c r="AK1911" s="22">
        <f t="shared" si="399"/>
        <v>2811</v>
      </c>
      <c r="AL1911" s="20" t="s">
        <v>808</v>
      </c>
      <c r="AM1911" s="21">
        <f>$AJ1911*VLOOKUP($AL1911,Sheet2!$C$1:$D$82,2,FALSE)</f>
        <v>37.6130524402978</v>
      </c>
    </row>
    <row r="1912" spans="1:39" x14ac:dyDescent="0.25">
      <c r="A1912" s="30">
        <v>42650</v>
      </c>
      <c r="B1912">
        <v>19789</v>
      </c>
      <c r="C1912">
        <v>0</v>
      </c>
      <c r="D1912">
        <v>3</v>
      </c>
      <c r="E1912" t="s">
        <v>70</v>
      </c>
      <c r="F1912">
        <v>209.93</v>
      </c>
      <c r="G1912" t="s">
        <v>22</v>
      </c>
      <c r="H1912" t="s">
        <v>23</v>
      </c>
      <c r="I1912">
        <v>37.051000000000002</v>
      </c>
      <c r="J1912">
        <v>0</v>
      </c>
      <c r="K1912">
        <v>71.150000000000006</v>
      </c>
      <c r="L1912">
        <v>889.2</v>
      </c>
      <c r="M1912">
        <v>960.35</v>
      </c>
      <c r="N1912" t="s">
        <v>67</v>
      </c>
      <c r="O1912" t="s">
        <v>160</v>
      </c>
      <c r="P1912" t="s">
        <v>32</v>
      </c>
      <c r="Q1912" t="s">
        <v>52</v>
      </c>
      <c r="R1912" s="30">
        <v>42370</v>
      </c>
      <c r="S1912" s="30">
        <v>42655</v>
      </c>
      <c r="T1912" t="s">
        <v>25</v>
      </c>
      <c r="U1912" t="s">
        <v>745</v>
      </c>
      <c r="V1912" t="s">
        <v>717</v>
      </c>
      <c r="W1912" t="s">
        <v>168</v>
      </c>
      <c r="X1912" s="16" t="str">
        <f t="shared" si="400"/>
        <v xml:space="preserve">Maxus (Switzerland) - CHE - Fiat Group - 2016_Jeep_75th_Anniversary_Flight_2 - </v>
      </c>
      <c r="Y1912" s="17" t="s">
        <v>410</v>
      </c>
      <c r="Z1912" s="16" t="str">
        <f t="shared" si="401"/>
        <v>Maxus (Switzerland)</v>
      </c>
      <c r="AA1912" s="16" t="str">
        <f t="shared" si="402"/>
        <v>Maxus (Switzerland) - CHE - Fiat Group</v>
      </c>
      <c r="AB1912" s="16" t="str">
        <f t="shared" si="403"/>
        <v>Xaxis Premium_XAXIS-XP-WB-I</v>
      </c>
      <c r="AC1912" s="16" t="str">
        <f>VLOOKUP($U1912,Sheet3!$A$1:$D$500,3,FALSE)</f>
        <v>05.09.2016</v>
      </c>
      <c r="AD1912" s="16" t="str">
        <f>VLOOKUP($U1912,Sheet3!$A$1:$D$500,4,FALSE)</f>
        <v>23.10.2016</v>
      </c>
      <c r="AE1912" s="20" t="str">
        <f t="shared" si="404"/>
        <v>Xaxis Premium_XAXIS-XP-WB-I_September 2016</v>
      </c>
      <c r="AF1912" s="20" t="s">
        <v>415</v>
      </c>
      <c r="AG1912" s="20" t="str">
        <f t="shared" si="405"/>
        <v>Xaxis Premium</v>
      </c>
      <c r="AH1912" s="20" t="s">
        <v>420</v>
      </c>
      <c r="AI1912" s="21">
        <f t="shared" si="397"/>
        <v>23.999352244203937</v>
      </c>
      <c r="AJ1912" s="21">
        <f t="shared" si="398"/>
        <v>889.2</v>
      </c>
      <c r="AK1912" s="22">
        <f t="shared" si="399"/>
        <v>37051</v>
      </c>
      <c r="AL1912" s="20" t="s">
        <v>808</v>
      </c>
      <c r="AM1912" s="21">
        <f>$AJ1912*VLOOKUP($AL1912,Sheet2!$C$1:$D$82,2,FALSE)</f>
        <v>424.97492032926056</v>
      </c>
    </row>
    <row r="1913" spans="1:39" x14ac:dyDescent="0.25">
      <c r="A1913" s="30">
        <v>42650</v>
      </c>
      <c r="B1913">
        <v>19827</v>
      </c>
      <c r="C1913">
        <v>0</v>
      </c>
      <c r="D1913">
        <v>3</v>
      </c>
      <c r="E1913" t="s">
        <v>70</v>
      </c>
      <c r="F1913">
        <v>80.239999999999995</v>
      </c>
      <c r="G1913" t="s">
        <v>22</v>
      </c>
      <c r="H1913" t="s">
        <v>23</v>
      </c>
      <c r="I1913">
        <v>14.162000000000001</v>
      </c>
      <c r="J1913">
        <v>0</v>
      </c>
      <c r="K1913">
        <v>27.2</v>
      </c>
      <c r="L1913">
        <v>339.9</v>
      </c>
      <c r="M1913">
        <v>367.1</v>
      </c>
      <c r="N1913" t="s">
        <v>95</v>
      </c>
      <c r="O1913" t="s">
        <v>161</v>
      </c>
      <c r="P1913" t="s">
        <v>32</v>
      </c>
      <c r="Q1913" t="s">
        <v>52</v>
      </c>
      <c r="R1913" s="30">
        <v>42370</v>
      </c>
      <c r="S1913" s="30">
        <v>42655</v>
      </c>
      <c r="T1913" t="s">
        <v>25</v>
      </c>
      <c r="U1913" t="s">
        <v>725</v>
      </c>
      <c r="V1913" t="s">
        <v>717</v>
      </c>
      <c r="W1913" t="s">
        <v>195</v>
      </c>
      <c r="X1913" s="16" t="str">
        <f t="shared" si="400"/>
        <v xml:space="preserve">Mediacom (Switzerland) - CHE - Ikea - 2016_Catalogue_&amp;_Food_(Inspiration_/_Activation) - </v>
      </c>
      <c r="Y1913" s="17" t="s">
        <v>410</v>
      </c>
      <c r="Z1913" s="16" t="str">
        <f t="shared" si="401"/>
        <v>Mediacom (Switzerland)</v>
      </c>
      <c r="AA1913" s="16" t="str">
        <f t="shared" si="402"/>
        <v>Mediacom (Switzerland) - CHE - Ikea</v>
      </c>
      <c r="AB1913" s="16" t="str">
        <f t="shared" si="403"/>
        <v>Xaxis Premium_XAXIS-XP-WB-I</v>
      </c>
      <c r="AC1913" s="16" t="str">
        <f>VLOOKUP($U1913,Sheet3!$A$1:$D$500,3,FALSE)</f>
        <v>29.08.2016</v>
      </c>
      <c r="AD1913" s="16" t="str">
        <f>VLOOKUP($U1913,Sheet3!$A$1:$D$500,4,FALSE)</f>
        <v>02.10.2016</v>
      </c>
      <c r="AE1913" s="20" t="str">
        <f t="shared" si="404"/>
        <v>Xaxis Premium_XAXIS-XP-WB-I_September 2016</v>
      </c>
      <c r="AF1913" s="20" t="s">
        <v>415</v>
      </c>
      <c r="AG1913" s="20" t="str">
        <f t="shared" si="405"/>
        <v>Xaxis Premium</v>
      </c>
      <c r="AH1913" s="20" t="s">
        <v>420</v>
      </c>
      <c r="AI1913" s="21">
        <f t="shared" si="397"/>
        <v>24.000847337946617</v>
      </c>
      <c r="AJ1913" s="21">
        <f t="shared" si="398"/>
        <v>339.9</v>
      </c>
      <c r="AK1913" s="22">
        <f t="shared" si="399"/>
        <v>14162</v>
      </c>
      <c r="AL1913" s="20" t="s">
        <v>808</v>
      </c>
      <c r="AM1913" s="21">
        <f>$AJ1913*VLOOKUP($AL1913,Sheet2!$C$1:$D$82,2,FALSE)</f>
        <v>162.44824046324297</v>
      </c>
    </row>
    <row r="1914" spans="1:39" x14ac:dyDescent="0.25">
      <c r="A1914" s="30">
        <v>42650</v>
      </c>
      <c r="B1914">
        <v>19827</v>
      </c>
      <c r="C1914">
        <v>0</v>
      </c>
      <c r="D1914">
        <v>6</v>
      </c>
      <c r="E1914" t="s">
        <v>70</v>
      </c>
      <c r="F1914">
        <v>72.61</v>
      </c>
      <c r="G1914" t="s">
        <v>22</v>
      </c>
      <c r="H1914" t="s">
        <v>23</v>
      </c>
      <c r="I1914">
        <v>12.815</v>
      </c>
      <c r="J1914">
        <v>0</v>
      </c>
      <c r="K1914">
        <v>28.7</v>
      </c>
      <c r="L1914">
        <v>358.8</v>
      </c>
      <c r="M1914">
        <v>387.5</v>
      </c>
      <c r="N1914" t="s">
        <v>95</v>
      </c>
      <c r="O1914" t="s">
        <v>161</v>
      </c>
      <c r="P1914" t="s">
        <v>32</v>
      </c>
      <c r="Q1914" t="s">
        <v>52</v>
      </c>
      <c r="R1914" s="30">
        <v>42370</v>
      </c>
      <c r="S1914" s="30">
        <v>42655</v>
      </c>
      <c r="T1914" t="s">
        <v>25</v>
      </c>
      <c r="U1914" t="s">
        <v>725</v>
      </c>
      <c r="V1914" t="s">
        <v>717</v>
      </c>
      <c r="W1914" t="s">
        <v>195</v>
      </c>
      <c r="X1914" s="16" t="str">
        <f t="shared" si="400"/>
        <v xml:space="preserve">Mediacom (Switzerland) - CHE - Ikea - 2016_Catalogue_&amp;_Food_(Inspiration_/_Activation) - </v>
      </c>
      <c r="Y1914" s="17" t="s">
        <v>410</v>
      </c>
      <c r="Z1914" s="16" t="str">
        <f t="shared" si="401"/>
        <v>Mediacom (Switzerland)</v>
      </c>
      <c r="AA1914" s="16" t="str">
        <f t="shared" si="402"/>
        <v>Mediacom (Switzerland) - CHE - Ikea</v>
      </c>
      <c r="AB1914" s="16" t="str">
        <f t="shared" si="403"/>
        <v>Xaxis Premium_XAXIS-XP-WB-I</v>
      </c>
      <c r="AC1914" s="16" t="str">
        <f>VLOOKUP($U1914,Sheet3!$A$1:$D$500,3,FALSE)</f>
        <v>29.08.2016</v>
      </c>
      <c r="AD1914" s="16" t="str">
        <f>VLOOKUP($U1914,Sheet3!$A$1:$D$500,4,FALSE)</f>
        <v>02.10.2016</v>
      </c>
      <c r="AE1914" s="20" t="str">
        <f t="shared" si="404"/>
        <v>Xaxis Premium_XAXIS-XP-WB-I_September 2016</v>
      </c>
      <c r="AF1914" s="20" t="s">
        <v>415</v>
      </c>
      <c r="AG1914" s="20" t="str">
        <f t="shared" si="405"/>
        <v>Xaxis Premium</v>
      </c>
      <c r="AH1914" s="20" t="s">
        <v>420</v>
      </c>
      <c r="AI1914" s="21">
        <f t="shared" si="397"/>
        <v>27.998439328911434</v>
      </c>
      <c r="AJ1914" s="21">
        <f t="shared" si="398"/>
        <v>358.8</v>
      </c>
      <c r="AK1914" s="22">
        <f t="shared" si="399"/>
        <v>12815</v>
      </c>
      <c r="AL1914" s="20" t="s">
        <v>808</v>
      </c>
      <c r="AM1914" s="21">
        <f>$AJ1914*VLOOKUP($AL1914,Sheet2!$C$1:$D$82,2,FALSE)</f>
        <v>171.48110820303495</v>
      </c>
    </row>
    <row r="1915" spans="1:39" x14ac:dyDescent="0.25">
      <c r="A1915" s="30">
        <v>42650</v>
      </c>
      <c r="B1915">
        <v>19829</v>
      </c>
      <c r="C1915">
        <v>0</v>
      </c>
      <c r="D1915">
        <v>9</v>
      </c>
      <c r="E1915" t="s">
        <v>70</v>
      </c>
      <c r="F1915">
        <v>7.12</v>
      </c>
      <c r="G1915" t="s">
        <v>22</v>
      </c>
      <c r="H1915" t="s">
        <v>23</v>
      </c>
      <c r="I1915">
        <v>1.2569999999999999</v>
      </c>
      <c r="J1915">
        <v>0</v>
      </c>
      <c r="K1915">
        <v>2.8</v>
      </c>
      <c r="L1915">
        <v>35.200000000000003</v>
      </c>
      <c r="M1915">
        <v>38</v>
      </c>
      <c r="N1915" t="s">
        <v>68</v>
      </c>
      <c r="O1915" t="s">
        <v>161</v>
      </c>
      <c r="P1915" t="s">
        <v>32</v>
      </c>
      <c r="Q1915" t="s">
        <v>52</v>
      </c>
      <c r="R1915" s="30">
        <v>42370</v>
      </c>
      <c r="S1915" s="30">
        <v>42655</v>
      </c>
      <c r="T1915" t="s">
        <v>25</v>
      </c>
      <c r="U1915" t="s">
        <v>134</v>
      </c>
      <c r="V1915" t="s">
        <v>717</v>
      </c>
      <c r="W1915" t="s">
        <v>199</v>
      </c>
      <c r="X1915" s="16" t="str">
        <f t="shared" si="400"/>
        <v xml:space="preserve">Mediacom (Switzerland) - CHE - Skoda - 2016_Velowelt - </v>
      </c>
      <c r="Y1915" s="17" t="s">
        <v>410</v>
      </c>
      <c r="Z1915" s="16" t="str">
        <f t="shared" si="401"/>
        <v>Mediacom (Switzerland)</v>
      </c>
      <c r="AA1915" s="16" t="str">
        <f t="shared" si="402"/>
        <v>Mediacom (Switzerland) - CHE - Skoda</v>
      </c>
      <c r="AB1915" s="16" t="str">
        <f t="shared" si="403"/>
        <v>Xaxis Premium_XAXIS-XP-WB-I</v>
      </c>
      <c r="AC1915" s="16" t="str">
        <f>VLOOKUP($U1915,Sheet3!$A$1:$D$500,3,FALSE)</f>
        <v>18.04.2016</v>
      </c>
      <c r="AD1915" s="16" t="str">
        <f>VLOOKUP($U1915,Sheet3!$A$1:$D$500,4,FALSE)</f>
        <v>30.09.2016</v>
      </c>
      <c r="AE1915" s="20" t="str">
        <f t="shared" si="404"/>
        <v>Xaxis Premium_XAXIS-XP-WB-I_September 2016</v>
      </c>
      <c r="AF1915" s="20" t="s">
        <v>415</v>
      </c>
      <c r="AG1915" s="20" t="str">
        <f t="shared" si="405"/>
        <v>Xaxis Premium</v>
      </c>
      <c r="AH1915" s="20" t="s">
        <v>420</v>
      </c>
      <c r="AI1915" s="21">
        <f t="shared" si="397"/>
        <v>28.003182179793161</v>
      </c>
      <c r="AJ1915" s="21">
        <f t="shared" si="398"/>
        <v>35.200000000000003</v>
      </c>
      <c r="AK1915" s="22">
        <f t="shared" si="399"/>
        <v>1257</v>
      </c>
      <c r="AL1915" s="20" t="s">
        <v>808</v>
      </c>
      <c r="AM1915" s="21">
        <f>$AJ1915*VLOOKUP($AL1915,Sheet2!$C$1:$D$82,2,FALSE)</f>
        <v>16.823118753475001</v>
      </c>
    </row>
    <row r="1916" spans="1:39" x14ac:dyDescent="0.25">
      <c r="A1916" s="30">
        <v>42650</v>
      </c>
      <c r="B1916">
        <v>19775</v>
      </c>
      <c r="C1916">
        <v>0</v>
      </c>
      <c r="D1916">
        <v>1</v>
      </c>
      <c r="E1916" t="s">
        <v>96</v>
      </c>
      <c r="F1916">
        <v>0</v>
      </c>
      <c r="G1916" t="s">
        <v>22</v>
      </c>
      <c r="H1916" t="s">
        <v>23</v>
      </c>
      <c r="I1916">
        <v>135.732</v>
      </c>
      <c r="J1916">
        <v>0</v>
      </c>
      <c r="K1916">
        <v>532.04999999999995</v>
      </c>
      <c r="L1916">
        <v>6650.85</v>
      </c>
      <c r="M1916">
        <v>7182.9</v>
      </c>
      <c r="N1916" t="s">
        <v>93</v>
      </c>
      <c r="O1916" t="s">
        <v>163</v>
      </c>
      <c r="P1916" t="s">
        <v>32</v>
      </c>
      <c r="Q1916" t="s">
        <v>73</v>
      </c>
      <c r="R1916" s="30">
        <v>42370</v>
      </c>
      <c r="S1916" s="30">
        <v>42655</v>
      </c>
      <c r="T1916" t="s">
        <v>25</v>
      </c>
      <c r="U1916" t="s">
        <v>747</v>
      </c>
      <c r="V1916" t="s">
        <v>717</v>
      </c>
      <c r="W1916" t="s">
        <v>207</v>
      </c>
      <c r="X1916" s="16" t="str">
        <f t="shared" si="400"/>
        <v xml:space="preserve">Mindshare (Switzerland) - CHE - General Mills - 2016_Old_El_Paso_SnS_Mini-Launch - </v>
      </c>
      <c r="Y1916" s="17" t="s">
        <v>410</v>
      </c>
      <c r="Z1916" s="16" t="str">
        <f t="shared" si="401"/>
        <v>Mindshare (Switzerland)</v>
      </c>
      <c r="AA1916" s="16" t="str">
        <f t="shared" si="402"/>
        <v>Mindshare (Switzerland) - CHE - General Mills</v>
      </c>
      <c r="AB1916" s="16" t="str">
        <f t="shared" si="403"/>
        <v>Xaxis TV_XAXIS-XT-MULTI-D</v>
      </c>
      <c r="AC1916" s="16" t="str">
        <f>VLOOKUP($U1916,Sheet3!$A$1:$D$500,3,FALSE)</f>
        <v>12.09.2016</v>
      </c>
      <c r="AD1916" s="16" t="str">
        <f>VLOOKUP($U1916,Sheet3!$A$1:$D$500,4,FALSE)</f>
        <v>23.10.2016</v>
      </c>
      <c r="AE1916" s="20" t="str">
        <f t="shared" si="404"/>
        <v>Xaxis TV_XAXIS-XT-MULTI-D_September 2016</v>
      </c>
      <c r="AF1916" s="20" t="s">
        <v>816</v>
      </c>
      <c r="AG1916" s="20" t="str">
        <f t="shared" si="405"/>
        <v>Xaxis TV</v>
      </c>
      <c r="AH1916" s="20" t="s">
        <v>420</v>
      </c>
      <c r="AI1916" s="21">
        <f t="shared" si="397"/>
        <v>48.99986738573071</v>
      </c>
      <c r="AJ1916" s="21">
        <f t="shared" si="398"/>
        <v>6650.85</v>
      </c>
      <c r="AK1916" s="22">
        <f t="shared" si="399"/>
        <v>135732</v>
      </c>
      <c r="AL1916" s="20" t="s">
        <v>811</v>
      </c>
      <c r="AM1916" s="21">
        <f>$AJ1916*VLOOKUP($AL1916,Sheet2!$C$1:$D$82,2,FALSE)</f>
        <v>4952.760638297872</v>
      </c>
    </row>
    <row r="1917" spans="1:39" x14ac:dyDescent="0.25">
      <c r="A1917" s="30">
        <v>42650</v>
      </c>
      <c r="B1917">
        <v>19775</v>
      </c>
      <c r="C1917">
        <v>0</v>
      </c>
      <c r="D1917">
        <v>2</v>
      </c>
      <c r="E1917" t="s">
        <v>110</v>
      </c>
      <c r="F1917">
        <v>0</v>
      </c>
      <c r="G1917" t="s">
        <v>22</v>
      </c>
      <c r="H1917" t="s">
        <v>23</v>
      </c>
      <c r="I1917">
        <v>48.585999999999999</v>
      </c>
      <c r="J1917">
        <v>0</v>
      </c>
      <c r="K1917">
        <v>190.45</v>
      </c>
      <c r="L1917">
        <v>2380.6999999999998</v>
      </c>
      <c r="M1917">
        <v>2571.15</v>
      </c>
      <c r="N1917" t="s">
        <v>93</v>
      </c>
      <c r="O1917" t="s">
        <v>163</v>
      </c>
      <c r="P1917" t="s">
        <v>32</v>
      </c>
      <c r="Q1917" t="s">
        <v>73</v>
      </c>
      <c r="R1917" s="30">
        <v>42370</v>
      </c>
      <c r="S1917" s="30">
        <v>42655</v>
      </c>
      <c r="T1917" t="s">
        <v>25</v>
      </c>
      <c r="U1917" t="s">
        <v>747</v>
      </c>
      <c r="V1917" t="s">
        <v>717</v>
      </c>
      <c r="W1917" t="s">
        <v>207</v>
      </c>
      <c r="X1917" s="16" t="str">
        <f t="shared" si="400"/>
        <v xml:space="preserve">Mindshare (Switzerland) - CHE - General Mills - 2016_Old_El_Paso_SnS_Mini-Launch - </v>
      </c>
      <c r="Y1917" s="17" t="s">
        <v>410</v>
      </c>
      <c r="Z1917" s="16" t="str">
        <f t="shared" si="401"/>
        <v>Mindshare (Switzerland)</v>
      </c>
      <c r="AA1917" s="16" t="str">
        <f t="shared" si="402"/>
        <v>Mindshare (Switzerland) - CHE - General Mills</v>
      </c>
      <c r="AB1917" s="16" t="str">
        <f t="shared" si="403"/>
        <v>Xaxis TV_XAXIS-XT-MULTI-F</v>
      </c>
      <c r="AC1917" s="16" t="str">
        <f>VLOOKUP($U1917,Sheet3!$A$1:$D$500,3,FALSE)</f>
        <v>12.09.2016</v>
      </c>
      <c r="AD1917" s="16" t="str">
        <f>VLOOKUP($U1917,Sheet3!$A$1:$D$500,4,FALSE)</f>
        <v>23.10.2016</v>
      </c>
      <c r="AE1917" s="20" t="str">
        <f t="shared" si="404"/>
        <v>Xaxis TV_XAXIS-XT-MULTI-F_September 2016</v>
      </c>
      <c r="AF1917" s="20" t="s">
        <v>816</v>
      </c>
      <c r="AG1917" s="20" t="str">
        <f t="shared" si="405"/>
        <v>Xaxis TV</v>
      </c>
      <c r="AH1917" s="20" t="s">
        <v>420</v>
      </c>
      <c r="AI1917" s="21">
        <f t="shared" si="397"/>
        <v>48.999711851150536</v>
      </c>
      <c r="AJ1917" s="21">
        <f t="shared" si="398"/>
        <v>2380.6999999999998</v>
      </c>
      <c r="AK1917" s="22">
        <f t="shared" si="399"/>
        <v>48586</v>
      </c>
      <c r="AL1917" s="20" t="s">
        <v>811</v>
      </c>
      <c r="AM1917" s="21">
        <f>$AJ1917*VLOOKUP($AL1917,Sheet2!$C$1:$D$82,2,FALSE)</f>
        <v>1772.8617021276593</v>
      </c>
    </row>
    <row r="1918" spans="1:39" x14ac:dyDescent="0.25">
      <c r="A1918" s="30">
        <v>42650</v>
      </c>
      <c r="B1918">
        <v>19764</v>
      </c>
      <c r="C1918">
        <v>0</v>
      </c>
      <c r="D1918">
        <v>1</v>
      </c>
      <c r="E1918" t="s">
        <v>72</v>
      </c>
      <c r="F1918">
        <v>9832.27</v>
      </c>
      <c r="G1918" t="s">
        <v>22</v>
      </c>
      <c r="H1918" t="s">
        <v>23</v>
      </c>
      <c r="I1918">
        <v>581.61900000000003</v>
      </c>
      <c r="J1918">
        <v>0</v>
      </c>
      <c r="K1918">
        <v>1209.75</v>
      </c>
      <c r="L1918">
        <v>15122.1</v>
      </c>
      <c r="M1918">
        <v>16331.85</v>
      </c>
      <c r="N1918" t="s">
        <v>51</v>
      </c>
      <c r="O1918" t="s">
        <v>162</v>
      </c>
      <c r="P1918" t="s">
        <v>32</v>
      </c>
      <c r="Q1918" t="s">
        <v>73</v>
      </c>
      <c r="R1918" s="30">
        <v>42370</v>
      </c>
      <c r="S1918" s="30">
        <v>42655</v>
      </c>
      <c r="T1918" t="s">
        <v>25</v>
      </c>
      <c r="U1918" t="s">
        <v>217</v>
      </c>
      <c r="V1918" t="s">
        <v>717</v>
      </c>
      <c r="W1918" t="s">
        <v>175</v>
      </c>
      <c r="X1918" s="16" t="str">
        <f t="shared" si="400"/>
        <v xml:space="preserve">MEC (Switzerland) - CHE - Adobe - 2016_Stock_UK_Masterpiece - </v>
      </c>
      <c r="Y1918" s="17" t="s">
        <v>410</v>
      </c>
      <c r="Z1918" s="16" t="str">
        <f t="shared" si="401"/>
        <v>MEC (Switzerland)</v>
      </c>
      <c r="AA1918" s="16" t="str">
        <f t="shared" si="402"/>
        <v>MEC (Switzerland) - CHE - Adobe</v>
      </c>
      <c r="AB1918" s="16" t="str">
        <f t="shared" si="403"/>
        <v>Xaxis TV_XAXIS-XT-ROLLS-D</v>
      </c>
      <c r="AC1918" s="16" t="str">
        <f>VLOOKUP($U1918,Sheet3!$A$1:$D$500,3,FALSE)</f>
        <v>27.06.2016</v>
      </c>
      <c r="AD1918" s="16" t="str">
        <f>VLOOKUP($U1918,Sheet3!$A$1:$D$500,4,FALSE)</f>
        <v>06.11.2016</v>
      </c>
      <c r="AE1918" s="20" t="str">
        <f t="shared" si="404"/>
        <v>Xaxis TV_XAXIS-XT-ROLLS-D_September 2016</v>
      </c>
      <c r="AF1918" s="20" t="s">
        <v>816</v>
      </c>
      <c r="AG1918" s="20" t="str">
        <f t="shared" si="405"/>
        <v>Xaxis TV</v>
      </c>
      <c r="AH1918" s="20" t="s">
        <v>420</v>
      </c>
      <c r="AI1918" s="21">
        <f t="shared" si="397"/>
        <v>26.000010316031627</v>
      </c>
      <c r="AJ1918" s="21">
        <f t="shared" si="398"/>
        <v>15122.1</v>
      </c>
      <c r="AK1918" s="22">
        <f t="shared" si="399"/>
        <v>581619</v>
      </c>
      <c r="AL1918" s="20" t="s">
        <v>809</v>
      </c>
      <c r="AM1918" s="21">
        <f>$AJ1918*VLOOKUP($AL1918,Sheet2!$C$1:$D$82,2,FALSE)</f>
        <v>7622.6143452638416</v>
      </c>
    </row>
    <row r="1919" spans="1:39" x14ac:dyDescent="0.25">
      <c r="A1919" s="30">
        <v>42650</v>
      </c>
      <c r="B1919">
        <v>19765</v>
      </c>
      <c r="C1919">
        <v>0</v>
      </c>
      <c r="D1919">
        <v>1</v>
      </c>
      <c r="E1919" t="s">
        <v>72</v>
      </c>
      <c r="F1919">
        <v>1183.0999999999999</v>
      </c>
      <c r="G1919" t="s">
        <v>22</v>
      </c>
      <c r="H1919" t="s">
        <v>23</v>
      </c>
      <c r="I1919">
        <v>69.984999999999999</v>
      </c>
      <c r="J1919">
        <v>0</v>
      </c>
      <c r="K1919">
        <v>139.94999999999999</v>
      </c>
      <c r="L1919">
        <v>1749.65</v>
      </c>
      <c r="M1919">
        <v>1889.6</v>
      </c>
      <c r="N1919" t="s">
        <v>42</v>
      </c>
      <c r="O1919" t="s">
        <v>162</v>
      </c>
      <c r="P1919" t="s">
        <v>32</v>
      </c>
      <c r="Q1919" t="s">
        <v>73</v>
      </c>
      <c r="R1919" s="30">
        <v>42370</v>
      </c>
      <c r="S1919" s="30">
        <v>42655</v>
      </c>
      <c r="T1919" t="s">
        <v>25</v>
      </c>
      <c r="U1919" t="s">
        <v>246</v>
      </c>
      <c r="V1919" t="s">
        <v>717</v>
      </c>
      <c r="W1919" t="s">
        <v>178</v>
      </c>
      <c r="X1919" s="16" t="str">
        <f t="shared" si="400"/>
        <v xml:space="preserve">MEC (Switzerland) - CHE - Geberit - 2016_Aquaclean_2016 - </v>
      </c>
      <c r="Y1919" s="17" t="s">
        <v>410</v>
      </c>
      <c r="Z1919" s="16" t="str">
        <f t="shared" si="401"/>
        <v>MEC (Switzerland)</v>
      </c>
      <c r="AA1919" s="16" t="str">
        <f t="shared" si="402"/>
        <v>MEC (Switzerland) - CHE - Geberit</v>
      </c>
      <c r="AB1919" s="16" t="str">
        <f t="shared" si="403"/>
        <v>Xaxis TV_XAXIS-XT-ROLLS-D</v>
      </c>
      <c r="AC1919" s="16" t="str">
        <f>VLOOKUP($U1919,Sheet3!$A$1:$D$500,3,FALSE)</f>
        <v>04.01.2016</v>
      </c>
      <c r="AD1919" s="16" t="str">
        <f>VLOOKUP($U1919,Sheet3!$A$1:$D$500,4,FALSE)</f>
        <v>26.06.2016</v>
      </c>
      <c r="AE1919" s="20" t="str">
        <f t="shared" si="404"/>
        <v>Xaxis TV_XAXIS-XT-ROLLS-D_September 2016</v>
      </c>
      <c r="AF1919" s="20" t="s">
        <v>816</v>
      </c>
      <c r="AG1919" s="20" t="str">
        <f t="shared" si="405"/>
        <v>Xaxis TV</v>
      </c>
      <c r="AH1919" s="20" t="s">
        <v>420</v>
      </c>
      <c r="AI1919" s="21">
        <f t="shared" si="397"/>
        <v>25.000357219404158</v>
      </c>
      <c r="AJ1919" s="21">
        <f t="shared" si="398"/>
        <v>1749.65</v>
      </c>
      <c r="AK1919" s="22">
        <f t="shared" si="399"/>
        <v>69985</v>
      </c>
      <c r="AL1919" s="20" t="s">
        <v>809</v>
      </c>
      <c r="AM1919" s="21">
        <f>$AJ1919*VLOOKUP($AL1919,Sheet2!$C$1:$D$82,2,FALSE)</f>
        <v>881.94808850562299</v>
      </c>
    </row>
    <row r="1920" spans="1:39" x14ac:dyDescent="0.25">
      <c r="A1920" s="30">
        <v>42650</v>
      </c>
      <c r="B1920">
        <v>19767</v>
      </c>
      <c r="C1920">
        <v>0</v>
      </c>
      <c r="D1920">
        <v>1</v>
      </c>
      <c r="E1920" t="s">
        <v>72</v>
      </c>
      <c r="F1920">
        <v>1170.82</v>
      </c>
      <c r="G1920" t="s">
        <v>22</v>
      </c>
      <c r="H1920" t="s">
        <v>23</v>
      </c>
      <c r="I1920">
        <v>69.259</v>
      </c>
      <c r="J1920">
        <v>0</v>
      </c>
      <c r="K1920">
        <v>160.69999999999999</v>
      </c>
      <c r="L1920">
        <v>2008.5</v>
      </c>
      <c r="M1920">
        <v>2169.1999999999998</v>
      </c>
      <c r="N1920" t="s">
        <v>124</v>
      </c>
      <c r="O1920" t="s">
        <v>162</v>
      </c>
      <c r="P1920" t="s">
        <v>32</v>
      </c>
      <c r="Q1920" t="s">
        <v>73</v>
      </c>
      <c r="R1920" s="30">
        <v>42370</v>
      </c>
      <c r="S1920" s="30">
        <v>42655</v>
      </c>
      <c r="T1920" t="s">
        <v>25</v>
      </c>
      <c r="U1920" t="s">
        <v>748</v>
      </c>
      <c r="V1920" t="s">
        <v>717</v>
      </c>
      <c r="W1920" t="s">
        <v>180</v>
      </c>
      <c r="X1920" s="16" t="str">
        <f t="shared" si="400"/>
        <v xml:space="preserve">MEC (Switzerland) - CHE - Michelin - 2016_Value_for_me_-_Content_2016 - </v>
      </c>
      <c r="Y1920" s="17" t="s">
        <v>410</v>
      </c>
      <c r="Z1920" s="16" t="str">
        <f t="shared" si="401"/>
        <v>MEC (Switzerland)</v>
      </c>
      <c r="AA1920" s="16" t="str">
        <f t="shared" si="402"/>
        <v>MEC (Switzerland) - CHE - Michelin</v>
      </c>
      <c r="AB1920" s="16" t="str">
        <f t="shared" si="403"/>
        <v>Xaxis TV_XAXIS-XT-ROLLS-D</v>
      </c>
      <c r="AC1920" s="16" t="str">
        <f>VLOOKUP($U1920,Sheet3!$A$1:$D$500,3,FALSE)</f>
        <v>07.09.2016</v>
      </c>
      <c r="AD1920" s="16" t="str">
        <f>VLOOKUP($U1920,Sheet3!$A$1:$D$500,4,FALSE)</f>
        <v>30.11.2016</v>
      </c>
      <c r="AE1920" s="20" t="str">
        <f t="shared" si="404"/>
        <v>Xaxis TV_XAXIS-XT-ROLLS-D_September 2016</v>
      </c>
      <c r="AF1920" s="20" t="s">
        <v>816</v>
      </c>
      <c r="AG1920" s="20" t="str">
        <f t="shared" si="405"/>
        <v>Xaxis TV</v>
      </c>
      <c r="AH1920" s="20" t="s">
        <v>420</v>
      </c>
      <c r="AI1920" s="21">
        <f t="shared" si="397"/>
        <v>28.99984117587606</v>
      </c>
      <c r="AJ1920" s="21">
        <f t="shared" si="398"/>
        <v>2008.5</v>
      </c>
      <c r="AK1920" s="22">
        <f t="shared" si="399"/>
        <v>69259</v>
      </c>
      <c r="AL1920" s="20" t="s">
        <v>809</v>
      </c>
      <c r="AM1920" s="21">
        <f>$AJ1920*VLOOKUP($AL1920,Sheet2!$C$1:$D$82,2,FALSE)</f>
        <v>1012.4269058174741</v>
      </c>
    </row>
    <row r="1921" spans="1:39" x14ac:dyDescent="0.25">
      <c r="A1921" s="30">
        <v>42650</v>
      </c>
      <c r="B1921">
        <v>19767</v>
      </c>
      <c r="C1921">
        <v>0</v>
      </c>
      <c r="D1921">
        <v>3</v>
      </c>
      <c r="E1921" t="s">
        <v>72</v>
      </c>
      <c r="F1921">
        <v>1024.04</v>
      </c>
      <c r="G1921" t="s">
        <v>22</v>
      </c>
      <c r="H1921" t="s">
        <v>23</v>
      </c>
      <c r="I1921">
        <v>60.576000000000001</v>
      </c>
      <c r="J1921">
        <v>0</v>
      </c>
      <c r="K1921">
        <v>140.55000000000001</v>
      </c>
      <c r="L1921">
        <v>1756.7</v>
      </c>
      <c r="M1921">
        <v>1897.25</v>
      </c>
      <c r="N1921" t="s">
        <v>124</v>
      </c>
      <c r="O1921" t="s">
        <v>162</v>
      </c>
      <c r="P1921" t="s">
        <v>32</v>
      </c>
      <c r="Q1921" t="s">
        <v>73</v>
      </c>
      <c r="R1921" s="30">
        <v>42370</v>
      </c>
      <c r="S1921" s="30">
        <v>42655</v>
      </c>
      <c r="T1921" t="s">
        <v>25</v>
      </c>
      <c r="U1921" t="s">
        <v>748</v>
      </c>
      <c r="V1921" t="s">
        <v>717</v>
      </c>
      <c r="W1921" t="s">
        <v>180</v>
      </c>
      <c r="X1921" s="16" t="str">
        <f t="shared" si="400"/>
        <v xml:space="preserve">MEC (Switzerland) - CHE - Michelin - 2016_Value_for_me_-_Content_2016 - </v>
      </c>
      <c r="Y1921" s="17" t="s">
        <v>410</v>
      </c>
      <c r="Z1921" s="16" t="str">
        <f t="shared" si="401"/>
        <v>MEC (Switzerland)</v>
      </c>
      <c r="AA1921" s="16" t="str">
        <f t="shared" si="402"/>
        <v>MEC (Switzerland) - CHE - Michelin</v>
      </c>
      <c r="AB1921" s="16" t="str">
        <f t="shared" si="403"/>
        <v>Xaxis TV_XAXIS-XT-ROLLS-D</v>
      </c>
      <c r="AC1921" s="16" t="str">
        <f>VLOOKUP($U1921,Sheet3!$A$1:$D$500,3,FALSE)</f>
        <v>07.09.2016</v>
      </c>
      <c r="AD1921" s="16" t="str">
        <f>VLOOKUP($U1921,Sheet3!$A$1:$D$500,4,FALSE)</f>
        <v>30.11.2016</v>
      </c>
      <c r="AE1921" s="20" t="str">
        <f t="shared" si="404"/>
        <v>Xaxis TV_XAXIS-XT-ROLLS-D_September 2016</v>
      </c>
      <c r="AF1921" s="20" t="s">
        <v>816</v>
      </c>
      <c r="AG1921" s="20" t="str">
        <f t="shared" si="405"/>
        <v>Xaxis TV</v>
      </c>
      <c r="AH1921" s="20" t="s">
        <v>420</v>
      </c>
      <c r="AI1921" s="21">
        <f t="shared" si="397"/>
        <v>28.999933967247756</v>
      </c>
      <c r="AJ1921" s="21">
        <f t="shared" si="398"/>
        <v>1756.7</v>
      </c>
      <c r="AK1921" s="22">
        <f t="shared" si="399"/>
        <v>60576</v>
      </c>
      <c r="AL1921" s="20" t="s">
        <v>809</v>
      </c>
      <c r="AM1921" s="21">
        <f>$AJ1921*VLOOKUP($AL1921,Sheet2!$C$1:$D$82,2,FALSE)</f>
        <v>885.5017901167821</v>
      </c>
    </row>
    <row r="1922" spans="1:39" x14ac:dyDescent="0.25">
      <c r="A1922" s="30">
        <v>42650</v>
      </c>
      <c r="B1922">
        <v>19767</v>
      </c>
      <c r="C1922">
        <v>0</v>
      </c>
      <c r="D1922">
        <v>5</v>
      </c>
      <c r="E1922" t="s">
        <v>72</v>
      </c>
      <c r="F1922">
        <v>100.5</v>
      </c>
      <c r="G1922" t="s">
        <v>22</v>
      </c>
      <c r="H1922" t="s">
        <v>23</v>
      </c>
      <c r="I1922">
        <v>5.9450000000000003</v>
      </c>
      <c r="J1922">
        <v>0</v>
      </c>
      <c r="K1922">
        <v>13.8</v>
      </c>
      <c r="L1922">
        <v>172.4</v>
      </c>
      <c r="M1922">
        <v>186.2</v>
      </c>
      <c r="N1922" t="s">
        <v>124</v>
      </c>
      <c r="O1922" t="s">
        <v>162</v>
      </c>
      <c r="P1922" t="s">
        <v>32</v>
      </c>
      <c r="Q1922" t="s">
        <v>73</v>
      </c>
      <c r="R1922" s="30">
        <v>42370</v>
      </c>
      <c r="S1922" s="30">
        <v>42655</v>
      </c>
      <c r="T1922" t="s">
        <v>25</v>
      </c>
      <c r="U1922" t="s">
        <v>748</v>
      </c>
      <c r="V1922" t="s">
        <v>717</v>
      </c>
      <c r="W1922" t="s">
        <v>180</v>
      </c>
      <c r="X1922" s="16" t="str">
        <f t="shared" si="400"/>
        <v xml:space="preserve">MEC (Switzerland) - CHE - Michelin - 2016_Value_for_me_-_Content_2016 - </v>
      </c>
      <c r="Y1922" s="17" t="s">
        <v>410</v>
      </c>
      <c r="Z1922" s="16" t="str">
        <f t="shared" si="401"/>
        <v>MEC (Switzerland)</v>
      </c>
      <c r="AA1922" s="16" t="str">
        <f t="shared" si="402"/>
        <v>MEC (Switzerland) - CHE - Michelin</v>
      </c>
      <c r="AB1922" s="16" t="str">
        <f t="shared" si="403"/>
        <v>Xaxis TV_XAXIS-XT-ROLLS-D</v>
      </c>
      <c r="AC1922" s="16" t="str">
        <f>VLOOKUP($U1922,Sheet3!$A$1:$D$500,3,FALSE)</f>
        <v>07.09.2016</v>
      </c>
      <c r="AD1922" s="16" t="str">
        <f>VLOOKUP($U1922,Sheet3!$A$1:$D$500,4,FALSE)</f>
        <v>30.11.2016</v>
      </c>
      <c r="AE1922" s="20" t="str">
        <f t="shared" si="404"/>
        <v>Xaxis TV_XAXIS-XT-ROLLS-D_September 2016</v>
      </c>
      <c r="AF1922" s="20" t="s">
        <v>816</v>
      </c>
      <c r="AG1922" s="20" t="str">
        <f t="shared" si="405"/>
        <v>Xaxis TV</v>
      </c>
      <c r="AH1922" s="20" t="s">
        <v>420</v>
      </c>
      <c r="AI1922" s="21">
        <f t="shared" si="397"/>
        <v>28.999158957106815</v>
      </c>
      <c r="AJ1922" s="21">
        <f t="shared" si="398"/>
        <v>172.4</v>
      </c>
      <c r="AK1922" s="22">
        <f t="shared" si="399"/>
        <v>5945</v>
      </c>
      <c r="AL1922" s="20" t="s">
        <v>809</v>
      </c>
      <c r="AM1922" s="21">
        <f>$AJ1922*VLOOKUP($AL1922,Sheet2!$C$1:$D$82,2,FALSE)</f>
        <v>86.901866349480983</v>
      </c>
    </row>
    <row r="1923" spans="1:39" x14ac:dyDescent="0.25">
      <c r="A1923" s="30">
        <v>42650</v>
      </c>
      <c r="B1923">
        <v>19781</v>
      </c>
      <c r="C1923">
        <v>0</v>
      </c>
      <c r="D1923">
        <v>1</v>
      </c>
      <c r="E1923" t="s">
        <v>72</v>
      </c>
      <c r="F1923">
        <v>3016.98</v>
      </c>
      <c r="G1923" t="s">
        <v>22</v>
      </c>
      <c r="H1923" t="s">
        <v>23</v>
      </c>
      <c r="I1923">
        <v>178.46700000000001</v>
      </c>
      <c r="J1923">
        <v>0</v>
      </c>
      <c r="K1923">
        <v>499.7</v>
      </c>
      <c r="L1923">
        <v>6246.35</v>
      </c>
      <c r="M1923">
        <v>6746.05</v>
      </c>
      <c r="N1923" t="s">
        <v>86</v>
      </c>
      <c r="O1923" t="s">
        <v>163</v>
      </c>
      <c r="P1923" t="s">
        <v>32</v>
      </c>
      <c r="Q1923" t="s">
        <v>73</v>
      </c>
      <c r="R1923" s="30">
        <v>42370</v>
      </c>
      <c r="S1923" s="30">
        <v>42655</v>
      </c>
      <c r="T1923" t="s">
        <v>25</v>
      </c>
      <c r="U1923" t="s">
        <v>376</v>
      </c>
      <c r="V1923" t="s">
        <v>717</v>
      </c>
      <c r="W1923" t="s">
        <v>210</v>
      </c>
      <c r="X1923" s="16" t="str">
        <f t="shared" si="400"/>
        <v xml:space="preserve">Mindshare (Switzerland) - CHE - Mazda - 2016_MX_5_Speed_Dating_2._Flight - </v>
      </c>
      <c r="Y1923" s="17" t="s">
        <v>410</v>
      </c>
      <c r="Z1923" s="16" t="str">
        <f t="shared" si="401"/>
        <v>Mindshare (Switzerland)</v>
      </c>
      <c r="AA1923" s="16" t="str">
        <f t="shared" si="402"/>
        <v>Mindshare (Switzerland) - CHE - Mazda</v>
      </c>
      <c r="AB1923" s="16" t="str">
        <f t="shared" si="403"/>
        <v>Xaxis TV_XAXIS-XT-ROLLS-D</v>
      </c>
      <c r="AC1923" s="16" t="str">
        <f>VLOOKUP($U1923,Sheet3!$A$1:$D$500,3,FALSE)</f>
        <v>27.06.2016</v>
      </c>
      <c r="AD1923" s="16" t="str">
        <f>VLOOKUP($U1923,Sheet3!$A$1:$D$500,4,FALSE)</f>
        <v>02.10.2016</v>
      </c>
      <c r="AE1923" s="20" t="str">
        <f t="shared" si="404"/>
        <v>Xaxis TV_XAXIS-XT-ROLLS-D_September 2016</v>
      </c>
      <c r="AF1923" s="20" t="s">
        <v>816</v>
      </c>
      <c r="AG1923" s="20" t="str">
        <f t="shared" si="405"/>
        <v>Xaxis TV</v>
      </c>
      <c r="AH1923" s="20" t="s">
        <v>420</v>
      </c>
      <c r="AI1923" s="21">
        <f t="shared" si="397"/>
        <v>35.000028016383979</v>
      </c>
      <c r="AJ1923" s="21">
        <f t="shared" si="398"/>
        <v>6246.35</v>
      </c>
      <c r="AK1923" s="22">
        <f t="shared" si="399"/>
        <v>178467</v>
      </c>
      <c r="AL1923" s="20" t="s">
        <v>809</v>
      </c>
      <c r="AM1923" s="21">
        <f>$AJ1923*VLOOKUP($AL1923,Sheet2!$C$1:$D$82,2,FALSE)</f>
        <v>3148.6048310445503</v>
      </c>
    </row>
    <row r="1924" spans="1:39" x14ac:dyDescent="0.25">
      <c r="A1924" s="30">
        <v>42650</v>
      </c>
      <c r="B1924">
        <v>19782</v>
      </c>
      <c r="C1924">
        <v>0</v>
      </c>
      <c r="D1924">
        <v>1</v>
      </c>
      <c r="E1924" t="s">
        <v>72</v>
      </c>
      <c r="F1924">
        <v>2138.16</v>
      </c>
      <c r="G1924" t="s">
        <v>22</v>
      </c>
      <c r="H1924" t="s">
        <v>23</v>
      </c>
      <c r="I1924">
        <v>126.48099999999999</v>
      </c>
      <c r="J1924">
        <v>0</v>
      </c>
      <c r="K1924">
        <v>333.9</v>
      </c>
      <c r="L1924">
        <v>4173.8999999999996</v>
      </c>
      <c r="M1924">
        <v>4507.8</v>
      </c>
      <c r="N1924" t="s">
        <v>138</v>
      </c>
      <c r="O1924" t="s">
        <v>160</v>
      </c>
      <c r="P1924" t="s">
        <v>32</v>
      </c>
      <c r="Q1924" t="s">
        <v>73</v>
      </c>
      <c r="R1924" s="30">
        <v>42370</v>
      </c>
      <c r="S1924" s="30">
        <v>42655</v>
      </c>
      <c r="T1924" t="s">
        <v>25</v>
      </c>
      <c r="U1924" t="s">
        <v>749</v>
      </c>
      <c r="V1924" t="s">
        <v>717</v>
      </c>
      <c r="W1924" t="s">
        <v>171</v>
      </c>
      <c r="X1924" s="16" t="str">
        <f t="shared" si="400"/>
        <v xml:space="preserve">Maxus (Switzerland) - CHE - Essilor - 2016_Varilux_Fall_2016 - </v>
      </c>
      <c r="Y1924" s="17" t="s">
        <v>410</v>
      </c>
      <c r="Z1924" s="16" t="str">
        <f t="shared" si="401"/>
        <v>Maxus (Switzerland)</v>
      </c>
      <c r="AA1924" s="16" t="str">
        <f t="shared" si="402"/>
        <v>Maxus (Switzerland) - CHE - Essilor</v>
      </c>
      <c r="AB1924" s="16" t="str">
        <f t="shared" si="403"/>
        <v>Xaxis TV_XAXIS-XT-ROLLS-D</v>
      </c>
      <c r="AC1924" s="16" t="str">
        <f>VLOOKUP($U1924,Sheet3!$A$1:$D$500,3,FALSE)</f>
        <v>05.09.2016</v>
      </c>
      <c r="AD1924" s="16" t="str">
        <f>VLOOKUP($U1924,Sheet3!$A$1:$D$500,4,FALSE)</f>
        <v>06.11.2016</v>
      </c>
      <c r="AE1924" s="20" t="str">
        <f t="shared" si="404"/>
        <v>Xaxis TV_XAXIS-XT-ROLLS-D_September 2016</v>
      </c>
      <c r="AF1924" s="20" t="s">
        <v>816</v>
      </c>
      <c r="AG1924" s="20" t="str">
        <f t="shared" si="405"/>
        <v>Xaxis TV</v>
      </c>
      <c r="AH1924" s="20" t="s">
        <v>420</v>
      </c>
      <c r="AI1924" s="21">
        <f t="shared" si="397"/>
        <v>33.000213470797988</v>
      </c>
      <c r="AJ1924" s="21">
        <f t="shared" si="398"/>
        <v>4173.8999999999996</v>
      </c>
      <c r="AK1924" s="22">
        <f t="shared" si="399"/>
        <v>126481</v>
      </c>
      <c r="AL1924" s="20" t="s">
        <v>809</v>
      </c>
      <c r="AM1924" s="21">
        <f>$AJ1924*VLOOKUP($AL1924,Sheet2!$C$1:$D$82,2,FALSE)</f>
        <v>2103.9425751513841</v>
      </c>
    </row>
    <row r="1925" spans="1:39" x14ac:dyDescent="0.25">
      <c r="A1925" s="30">
        <v>42650</v>
      </c>
      <c r="B1925">
        <v>19783</v>
      </c>
      <c r="C1925">
        <v>0</v>
      </c>
      <c r="D1925">
        <v>1</v>
      </c>
      <c r="E1925" t="s">
        <v>72</v>
      </c>
      <c r="F1925">
        <v>17.77</v>
      </c>
      <c r="G1925" t="s">
        <v>22</v>
      </c>
      <c r="H1925" t="s">
        <v>23</v>
      </c>
      <c r="I1925">
        <v>1.0509999999999999</v>
      </c>
      <c r="J1925">
        <v>0</v>
      </c>
      <c r="K1925">
        <v>2.4500000000000002</v>
      </c>
      <c r="L1925">
        <v>30.45</v>
      </c>
      <c r="M1925">
        <v>32.9</v>
      </c>
      <c r="N1925" t="s">
        <v>138</v>
      </c>
      <c r="O1925" t="s">
        <v>160</v>
      </c>
      <c r="P1925" t="s">
        <v>32</v>
      </c>
      <c r="Q1925" t="s">
        <v>73</v>
      </c>
      <c r="R1925" s="30">
        <v>42370</v>
      </c>
      <c r="S1925" s="30">
        <v>42655</v>
      </c>
      <c r="T1925" t="s">
        <v>25</v>
      </c>
      <c r="U1925" t="s">
        <v>750</v>
      </c>
      <c r="V1925" t="s">
        <v>717</v>
      </c>
      <c r="W1925" t="s">
        <v>171</v>
      </c>
      <c r="X1925" s="16" t="str">
        <f t="shared" si="400"/>
        <v xml:space="preserve">Maxus (Switzerland) - CHE - Essilor - 2016_Varilux_Herbst_OLV - </v>
      </c>
      <c r="Y1925" s="17" t="s">
        <v>410</v>
      </c>
      <c r="Z1925" s="16" t="str">
        <f t="shared" si="401"/>
        <v>Maxus (Switzerland)</v>
      </c>
      <c r="AA1925" s="16" t="str">
        <f t="shared" si="402"/>
        <v>Maxus (Switzerland) - CHE - Essilor</v>
      </c>
      <c r="AB1925" s="16" t="str">
        <f t="shared" si="403"/>
        <v>Xaxis TV_XAXIS-XT-ROLLS-D</v>
      </c>
      <c r="AC1925" s="16" t="str">
        <f>VLOOKUP($U1925,Sheet3!$A$1:$D$500,3,FALSE)</f>
        <v>26.09.2016</v>
      </c>
      <c r="AD1925" s="16" t="str">
        <f>VLOOKUP($U1925,Sheet3!$A$1:$D$500,4,FALSE)</f>
        <v>06.11.2016</v>
      </c>
      <c r="AE1925" s="20" t="str">
        <f t="shared" si="404"/>
        <v>Xaxis TV_XAXIS-XT-ROLLS-D_September 2016</v>
      </c>
      <c r="AF1925" s="20" t="s">
        <v>816</v>
      </c>
      <c r="AG1925" s="20" t="str">
        <f t="shared" si="405"/>
        <v>Xaxis TV</v>
      </c>
      <c r="AH1925" s="20" t="s">
        <v>420</v>
      </c>
      <c r="AI1925" s="21">
        <f t="shared" si="397"/>
        <v>28.972407231208376</v>
      </c>
      <c r="AJ1925" s="21">
        <f t="shared" si="398"/>
        <v>30.45</v>
      </c>
      <c r="AK1925" s="22">
        <f t="shared" si="399"/>
        <v>1051</v>
      </c>
      <c r="AL1925" s="20" t="s">
        <v>809</v>
      </c>
      <c r="AM1925" s="21">
        <f>$AJ1925*VLOOKUP($AL1925,Sheet2!$C$1:$D$82,2,FALSE)</f>
        <v>15.348966533304498</v>
      </c>
    </row>
    <row r="1926" spans="1:39" x14ac:dyDescent="0.25">
      <c r="A1926" s="30">
        <v>42650</v>
      </c>
      <c r="B1926">
        <v>19786</v>
      </c>
      <c r="C1926">
        <v>0</v>
      </c>
      <c r="D1926">
        <v>1</v>
      </c>
      <c r="E1926" t="s">
        <v>72</v>
      </c>
      <c r="F1926">
        <v>7778.28</v>
      </c>
      <c r="G1926" t="s">
        <v>22</v>
      </c>
      <c r="H1926" t="s">
        <v>23</v>
      </c>
      <c r="I1926">
        <v>460.11700000000002</v>
      </c>
      <c r="J1926">
        <v>0</v>
      </c>
      <c r="K1926">
        <v>1067.45</v>
      </c>
      <c r="L1926">
        <v>13343.4</v>
      </c>
      <c r="M1926">
        <v>14410.85</v>
      </c>
      <c r="N1926" t="s">
        <v>67</v>
      </c>
      <c r="O1926" t="s">
        <v>160</v>
      </c>
      <c r="P1926" t="s">
        <v>32</v>
      </c>
      <c r="Q1926" t="s">
        <v>73</v>
      </c>
      <c r="R1926" s="30">
        <v>42370</v>
      </c>
      <c r="S1926" s="30">
        <v>42655</v>
      </c>
      <c r="T1926" t="s">
        <v>25</v>
      </c>
      <c r="U1926" t="s">
        <v>751</v>
      </c>
      <c r="V1926" t="s">
        <v>717</v>
      </c>
      <c r="W1926" t="s">
        <v>168</v>
      </c>
      <c r="X1926" s="16" t="str">
        <f t="shared" si="400"/>
        <v xml:space="preserve">Maxus (Switzerland) - CHE - Fiat Group - 2016_Fiat_Riva_OLV - </v>
      </c>
      <c r="Y1926" s="17" t="s">
        <v>410</v>
      </c>
      <c r="Z1926" s="16" t="str">
        <f t="shared" si="401"/>
        <v>Maxus (Switzerland)</v>
      </c>
      <c r="AA1926" s="16" t="str">
        <f t="shared" si="402"/>
        <v>Maxus (Switzerland) - CHE - Fiat Group</v>
      </c>
      <c r="AB1926" s="16" t="str">
        <f t="shared" si="403"/>
        <v>Xaxis TV_XAXIS-XT-ROLLS-D</v>
      </c>
      <c r="AC1926" s="16" t="str">
        <f>VLOOKUP($U1926,Sheet3!$A$1:$D$500,3,FALSE)</f>
        <v>29.08.2016</v>
      </c>
      <c r="AD1926" s="16" t="str">
        <f>VLOOKUP($U1926,Sheet3!$A$1:$D$500,4,FALSE)</f>
        <v>11.09.2016</v>
      </c>
      <c r="AE1926" s="20" t="str">
        <f t="shared" si="404"/>
        <v>Xaxis TV_XAXIS-XT-ROLLS-D_September 2016</v>
      </c>
      <c r="AF1926" s="20" t="s">
        <v>816</v>
      </c>
      <c r="AG1926" s="20" t="str">
        <f t="shared" si="405"/>
        <v>Xaxis TV</v>
      </c>
      <c r="AH1926" s="20" t="s">
        <v>420</v>
      </c>
      <c r="AI1926" s="21">
        <f t="shared" si="397"/>
        <v>29.000015213521777</v>
      </c>
      <c r="AJ1926" s="21">
        <f t="shared" si="398"/>
        <v>13343.4</v>
      </c>
      <c r="AK1926" s="22">
        <f t="shared" si="399"/>
        <v>460117</v>
      </c>
      <c r="AL1926" s="20" t="s">
        <v>809</v>
      </c>
      <c r="AM1926" s="21">
        <f>$AJ1926*VLOOKUP($AL1926,Sheet2!$C$1:$D$82,2,FALSE)</f>
        <v>6726.0229898356401</v>
      </c>
    </row>
    <row r="1927" spans="1:39" x14ac:dyDescent="0.25">
      <c r="A1927" s="30">
        <v>42650</v>
      </c>
      <c r="B1927">
        <v>19787</v>
      </c>
      <c r="C1927">
        <v>0</v>
      </c>
      <c r="D1927">
        <v>1</v>
      </c>
      <c r="E1927" t="s">
        <v>72</v>
      </c>
      <c r="F1927">
        <v>200.04</v>
      </c>
      <c r="G1927" t="s">
        <v>22</v>
      </c>
      <c r="H1927" t="s">
        <v>23</v>
      </c>
      <c r="I1927">
        <v>11.833</v>
      </c>
      <c r="J1927">
        <v>0</v>
      </c>
      <c r="K1927">
        <v>27.45</v>
      </c>
      <c r="L1927">
        <v>343.15</v>
      </c>
      <c r="M1927">
        <v>370.6</v>
      </c>
      <c r="N1927" t="s">
        <v>67</v>
      </c>
      <c r="O1927" t="s">
        <v>160</v>
      </c>
      <c r="P1927" t="s">
        <v>32</v>
      </c>
      <c r="Q1927" t="s">
        <v>73</v>
      </c>
      <c r="R1927" s="30">
        <v>42370</v>
      </c>
      <c r="S1927" s="30">
        <v>42655</v>
      </c>
      <c r="T1927" t="s">
        <v>25</v>
      </c>
      <c r="U1927" t="s">
        <v>752</v>
      </c>
      <c r="V1927" t="s">
        <v>717</v>
      </c>
      <c r="W1927" t="s">
        <v>168</v>
      </c>
      <c r="X1927" s="16" t="str">
        <f t="shared" si="400"/>
        <v xml:space="preserve">Maxus (Switzerland) - CHE - Fiat Group - 2016_Tipo_SW - </v>
      </c>
      <c r="Y1927" s="17" t="s">
        <v>410</v>
      </c>
      <c r="Z1927" s="16" t="str">
        <f t="shared" si="401"/>
        <v>Maxus (Switzerland)</v>
      </c>
      <c r="AA1927" s="16" t="str">
        <f t="shared" si="402"/>
        <v>Maxus (Switzerland) - CHE - Fiat Group</v>
      </c>
      <c r="AB1927" s="16" t="str">
        <f t="shared" si="403"/>
        <v>Xaxis TV_XAXIS-XT-ROLLS-D</v>
      </c>
      <c r="AC1927" s="16" t="str">
        <f>VLOOKUP($U1927,Sheet3!$A$1:$D$500,3,FALSE)</f>
        <v>26.09.2016</v>
      </c>
      <c r="AD1927" s="16" t="str">
        <f>VLOOKUP($U1927,Sheet3!$A$1:$D$500,4,FALSE)</f>
        <v>27.11.2016</v>
      </c>
      <c r="AE1927" s="20" t="str">
        <f t="shared" si="404"/>
        <v>Xaxis TV_XAXIS-XT-ROLLS-D_September 2016</v>
      </c>
      <c r="AF1927" s="20" t="s">
        <v>816</v>
      </c>
      <c r="AG1927" s="20" t="str">
        <f t="shared" si="405"/>
        <v>Xaxis TV</v>
      </c>
      <c r="AH1927" s="20" t="s">
        <v>420</v>
      </c>
      <c r="AI1927" s="21">
        <f t="shared" si="397"/>
        <v>28.999408434040394</v>
      </c>
      <c r="AJ1927" s="21">
        <f t="shared" si="398"/>
        <v>343.15</v>
      </c>
      <c r="AK1927" s="22">
        <f t="shared" si="399"/>
        <v>11833</v>
      </c>
      <c r="AL1927" s="20" t="s">
        <v>809</v>
      </c>
      <c r="AM1927" s="21">
        <f>$AJ1927*VLOOKUP($AL1927,Sheet2!$C$1:$D$82,2,FALSE)</f>
        <v>172.97201530060553</v>
      </c>
    </row>
    <row r="1928" spans="1:39" x14ac:dyDescent="0.25">
      <c r="A1928" s="30">
        <v>42650</v>
      </c>
      <c r="B1928">
        <v>19788</v>
      </c>
      <c r="C1928">
        <v>0</v>
      </c>
      <c r="D1928">
        <v>1</v>
      </c>
      <c r="E1928" t="s">
        <v>72</v>
      </c>
      <c r="F1928">
        <v>702.83</v>
      </c>
      <c r="G1928" t="s">
        <v>22</v>
      </c>
      <c r="H1928" t="s">
        <v>23</v>
      </c>
      <c r="I1928">
        <v>41.575000000000003</v>
      </c>
      <c r="J1928">
        <v>0</v>
      </c>
      <c r="K1928">
        <v>96.45</v>
      </c>
      <c r="L1928">
        <v>1205.7</v>
      </c>
      <c r="M1928">
        <v>1302.1500000000001</v>
      </c>
      <c r="N1928" t="s">
        <v>67</v>
      </c>
      <c r="O1928" t="s">
        <v>160</v>
      </c>
      <c r="P1928" t="s">
        <v>32</v>
      </c>
      <c r="Q1928" t="s">
        <v>73</v>
      </c>
      <c r="R1928" s="30">
        <v>42370</v>
      </c>
      <c r="S1928" s="30">
        <v>42655</v>
      </c>
      <c r="T1928" t="s">
        <v>25</v>
      </c>
      <c r="U1928" t="s">
        <v>753</v>
      </c>
      <c r="V1928" t="s">
        <v>717</v>
      </c>
      <c r="W1928" t="s">
        <v>168</v>
      </c>
      <c r="X1928" s="16" t="str">
        <f t="shared" si="400"/>
        <v xml:space="preserve">Maxus (Switzerland) - CHE - Fiat Group - 2016_Fiat_Tipo_SW_OLV - </v>
      </c>
      <c r="Y1928" s="17" t="s">
        <v>410</v>
      </c>
      <c r="Z1928" s="16" t="str">
        <f t="shared" si="401"/>
        <v>Maxus (Switzerland)</v>
      </c>
      <c r="AA1928" s="16" t="str">
        <f t="shared" si="402"/>
        <v>Maxus (Switzerland) - CHE - Fiat Group</v>
      </c>
      <c r="AB1928" s="16" t="str">
        <f t="shared" si="403"/>
        <v>Xaxis TV_XAXIS-XT-ROLLS-D</v>
      </c>
      <c r="AC1928" s="16" t="str">
        <f>VLOOKUP($U1928,Sheet3!$A$1:$D$500,3,FALSE)</f>
        <v>26.09.2016</v>
      </c>
      <c r="AD1928" s="16" t="str">
        <f>VLOOKUP($U1928,Sheet3!$A$1:$D$500,4,FALSE)</f>
        <v>16.10.2016</v>
      </c>
      <c r="AE1928" s="20" t="str">
        <f t="shared" si="404"/>
        <v>Xaxis TV_XAXIS-XT-ROLLS-D_September 2016</v>
      </c>
      <c r="AF1928" s="20" t="s">
        <v>816</v>
      </c>
      <c r="AG1928" s="20" t="str">
        <f t="shared" si="405"/>
        <v>Xaxis TV</v>
      </c>
      <c r="AH1928" s="20" t="s">
        <v>420</v>
      </c>
      <c r="AI1928" s="21">
        <f t="shared" si="397"/>
        <v>29.000601322910406</v>
      </c>
      <c r="AJ1928" s="21">
        <f t="shared" si="398"/>
        <v>1205.7</v>
      </c>
      <c r="AK1928" s="22">
        <f t="shared" si="399"/>
        <v>41575</v>
      </c>
      <c r="AL1928" s="20" t="s">
        <v>809</v>
      </c>
      <c r="AM1928" s="21">
        <f>$AJ1928*VLOOKUP($AL1928,Sheet2!$C$1:$D$82,2,FALSE)</f>
        <v>607.75858618079587</v>
      </c>
    </row>
    <row r="1929" spans="1:39" x14ac:dyDescent="0.25">
      <c r="A1929" s="30">
        <v>42650</v>
      </c>
      <c r="B1929">
        <v>19790</v>
      </c>
      <c r="C1929">
        <v>0</v>
      </c>
      <c r="D1929">
        <v>1</v>
      </c>
      <c r="E1929" t="s">
        <v>72</v>
      </c>
      <c r="F1929">
        <v>8780.4599999999991</v>
      </c>
      <c r="G1929" t="s">
        <v>22</v>
      </c>
      <c r="H1929" t="s">
        <v>23</v>
      </c>
      <c r="I1929">
        <v>519.4</v>
      </c>
      <c r="J1929">
        <v>0</v>
      </c>
      <c r="K1929">
        <v>1205</v>
      </c>
      <c r="L1929">
        <v>15062.6</v>
      </c>
      <c r="M1929">
        <v>16267.6</v>
      </c>
      <c r="N1929" t="s">
        <v>67</v>
      </c>
      <c r="O1929" t="s">
        <v>160</v>
      </c>
      <c r="P1929" t="s">
        <v>32</v>
      </c>
      <c r="Q1929" t="s">
        <v>73</v>
      </c>
      <c r="R1929" s="30">
        <v>42370</v>
      </c>
      <c r="S1929" s="30">
        <v>42655</v>
      </c>
      <c r="T1929" t="s">
        <v>25</v>
      </c>
      <c r="U1929" t="s">
        <v>754</v>
      </c>
      <c r="V1929" t="s">
        <v>717</v>
      </c>
      <c r="W1929" t="s">
        <v>168</v>
      </c>
      <c r="X1929" s="16" t="str">
        <f t="shared" si="400"/>
        <v xml:space="preserve">Maxus (Switzerland) - CHE - Fiat Group - 2016_Jeep_Range_KW_36-38_OLV - </v>
      </c>
      <c r="Y1929" s="17" t="s">
        <v>410</v>
      </c>
      <c r="Z1929" s="16" t="str">
        <f t="shared" si="401"/>
        <v>Maxus (Switzerland)</v>
      </c>
      <c r="AA1929" s="16" t="str">
        <f t="shared" si="402"/>
        <v>Maxus (Switzerland) - CHE - Fiat Group</v>
      </c>
      <c r="AB1929" s="16" t="str">
        <f t="shared" si="403"/>
        <v>Xaxis TV_XAXIS-XT-ROLLS-D</v>
      </c>
      <c r="AC1929" s="16" t="str">
        <f>VLOOKUP($U1929,Sheet3!$A$1:$D$500,3,FALSE)</f>
        <v>05.09.2016</v>
      </c>
      <c r="AD1929" s="16" t="str">
        <f>VLOOKUP($U1929,Sheet3!$A$1:$D$500,4,FALSE)</f>
        <v>25.09.2016</v>
      </c>
      <c r="AE1929" s="20" t="str">
        <f t="shared" si="404"/>
        <v>Xaxis TV_XAXIS-XT-ROLLS-D_September 2016</v>
      </c>
      <c r="AF1929" s="20" t="s">
        <v>816</v>
      </c>
      <c r="AG1929" s="20" t="str">
        <f t="shared" si="405"/>
        <v>Xaxis TV</v>
      </c>
      <c r="AH1929" s="20" t="s">
        <v>420</v>
      </c>
      <c r="AI1929" s="21">
        <f t="shared" si="397"/>
        <v>29</v>
      </c>
      <c r="AJ1929" s="21">
        <f t="shared" si="398"/>
        <v>15062.6</v>
      </c>
      <c r="AK1929" s="22">
        <f t="shared" si="399"/>
        <v>519400</v>
      </c>
      <c r="AL1929" s="20" t="s">
        <v>809</v>
      </c>
      <c r="AM1929" s="21">
        <f>$AJ1929*VLOOKUP($AL1929,Sheet2!$C$1:$D$82,2,FALSE)</f>
        <v>7592.6221118079593</v>
      </c>
    </row>
    <row r="1930" spans="1:39" x14ac:dyDescent="0.25">
      <c r="A1930" s="30">
        <v>42650</v>
      </c>
      <c r="B1930">
        <v>19791</v>
      </c>
      <c r="C1930">
        <v>0</v>
      </c>
      <c r="D1930">
        <v>1</v>
      </c>
      <c r="E1930" t="s">
        <v>72</v>
      </c>
      <c r="F1930">
        <v>1286.49</v>
      </c>
      <c r="G1930" t="s">
        <v>22</v>
      </c>
      <c r="H1930" t="s">
        <v>23</v>
      </c>
      <c r="I1930">
        <v>76.100999999999999</v>
      </c>
      <c r="J1930">
        <v>0</v>
      </c>
      <c r="K1930">
        <v>225.25</v>
      </c>
      <c r="L1930">
        <v>2815.75</v>
      </c>
      <c r="M1930">
        <v>3041</v>
      </c>
      <c r="N1930" t="s">
        <v>718</v>
      </c>
      <c r="O1930" t="s">
        <v>160</v>
      </c>
      <c r="P1930" t="s">
        <v>32</v>
      </c>
      <c r="Q1930" t="s">
        <v>73</v>
      </c>
      <c r="R1930" s="30">
        <v>42370</v>
      </c>
      <c r="S1930" s="30">
        <v>42655</v>
      </c>
      <c r="T1930" t="s">
        <v>25</v>
      </c>
      <c r="U1930" t="s">
        <v>746</v>
      </c>
      <c r="V1930" t="s">
        <v>717</v>
      </c>
      <c r="W1930" t="s">
        <v>815</v>
      </c>
      <c r="X1930" s="16" t="str">
        <f t="shared" si="400"/>
        <v xml:space="preserve">Maxus (Switzerland) - CHE - Saxo Bank - 2016_Trader_Go - </v>
      </c>
      <c r="Y1930" s="17" t="s">
        <v>410</v>
      </c>
      <c r="Z1930" s="16" t="str">
        <f t="shared" si="401"/>
        <v>Maxus (Switzerland)</v>
      </c>
      <c r="AA1930" s="16" t="str">
        <f t="shared" si="402"/>
        <v>Maxus (Switzerland) - CHE - Saxo Bank</v>
      </c>
      <c r="AB1930" s="16" t="str">
        <f t="shared" si="403"/>
        <v>Xaxis TV_XAXIS-XT-ROLLS-D</v>
      </c>
      <c r="AC1930" s="16" t="str">
        <f>VLOOKUP($U1930,Sheet3!$A$1:$D$500,3,FALSE)</f>
        <v>01.09.2016</v>
      </c>
      <c r="AD1930" s="16" t="str">
        <f>VLOOKUP($U1930,Sheet3!$A$1:$D$500,4,FALSE)</f>
        <v>11.12.2016</v>
      </c>
      <c r="AE1930" s="20" t="str">
        <f t="shared" si="404"/>
        <v>Xaxis TV_XAXIS-XT-ROLLS-D_September 2016</v>
      </c>
      <c r="AF1930" s="20" t="s">
        <v>816</v>
      </c>
      <c r="AG1930" s="20" t="str">
        <f t="shared" si="405"/>
        <v>Xaxis TV</v>
      </c>
      <c r="AH1930" s="20" t="s">
        <v>420</v>
      </c>
      <c r="AI1930" s="21">
        <f t="shared" si="397"/>
        <v>37.000170825613324</v>
      </c>
      <c r="AJ1930" s="21">
        <f t="shared" si="398"/>
        <v>2815.75</v>
      </c>
      <c r="AK1930" s="22">
        <f t="shared" si="399"/>
        <v>76101</v>
      </c>
      <c r="AL1930" s="20" t="s">
        <v>809</v>
      </c>
      <c r="AM1930" s="21">
        <f>$AJ1930*VLOOKUP($AL1930,Sheet2!$C$1:$D$82,2,FALSE)</f>
        <v>1419.3383420739619</v>
      </c>
    </row>
    <row r="1931" spans="1:39" x14ac:dyDescent="0.25">
      <c r="A1931" s="30">
        <v>42650</v>
      </c>
      <c r="B1931">
        <v>19798</v>
      </c>
      <c r="C1931">
        <v>0</v>
      </c>
      <c r="D1931">
        <v>1</v>
      </c>
      <c r="E1931" t="s">
        <v>72</v>
      </c>
      <c r="F1931">
        <v>1500.35</v>
      </c>
      <c r="G1931" t="s">
        <v>22</v>
      </c>
      <c r="H1931" t="s">
        <v>23</v>
      </c>
      <c r="I1931">
        <v>88.751999999999995</v>
      </c>
      <c r="J1931">
        <v>0</v>
      </c>
      <c r="K1931">
        <v>205.9</v>
      </c>
      <c r="L1931">
        <v>2573.8000000000002</v>
      </c>
      <c r="M1931">
        <v>2779.7</v>
      </c>
      <c r="N1931" t="s">
        <v>78</v>
      </c>
      <c r="O1931" t="s">
        <v>161</v>
      </c>
      <c r="P1931" t="s">
        <v>32</v>
      </c>
      <c r="Q1931" t="s">
        <v>73</v>
      </c>
      <c r="R1931" s="30">
        <v>42370</v>
      </c>
      <c r="S1931" s="30">
        <v>42655</v>
      </c>
      <c r="T1931" t="s">
        <v>25</v>
      </c>
      <c r="U1931" t="s">
        <v>742</v>
      </c>
      <c r="V1931" t="s">
        <v>717</v>
      </c>
      <c r="W1931" t="s">
        <v>184</v>
      </c>
      <c r="X1931" s="16" t="str">
        <f t="shared" si="400"/>
        <v xml:space="preserve">MEC (Switzerland) - CHE - ALLIANZ - 2016_2016_Elvia_Display_Branding_OLV_Herbst - </v>
      </c>
      <c r="Y1931" s="17" t="s">
        <v>410</v>
      </c>
      <c r="Z1931" s="16" t="str">
        <f t="shared" si="401"/>
        <v>Mediacom (Switzerland)</v>
      </c>
      <c r="AA1931" s="16" t="str">
        <f t="shared" si="402"/>
        <v>MEC (Switzerland) - CHE - ALLIANZ</v>
      </c>
      <c r="AB1931" s="16" t="str">
        <f t="shared" si="403"/>
        <v>Xaxis TV_XAXIS-XT-ROLLS-D</v>
      </c>
      <c r="AC1931" s="16" t="str">
        <f>VLOOKUP($U1931,Sheet3!$A$1:$D$500,3,FALSE)</f>
        <v>19.09.2016</v>
      </c>
      <c r="AD1931" s="16" t="str">
        <f>VLOOKUP($U1931,Sheet3!$A$1:$D$500,4,FALSE)</f>
        <v>17.10.2016</v>
      </c>
      <c r="AE1931" s="20" t="str">
        <f t="shared" si="404"/>
        <v>Xaxis TV_XAXIS-XT-ROLLS-D_September 2016</v>
      </c>
      <c r="AF1931" s="20" t="s">
        <v>816</v>
      </c>
      <c r="AG1931" s="20" t="str">
        <f t="shared" si="405"/>
        <v>Xaxis TV</v>
      </c>
      <c r="AH1931" s="20" t="s">
        <v>420</v>
      </c>
      <c r="AI1931" s="21">
        <f t="shared" si="397"/>
        <v>28.999909861186229</v>
      </c>
      <c r="AJ1931" s="21">
        <f t="shared" si="398"/>
        <v>2573.8000000000002</v>
      </c>
      <c r="AK1931" s="22">
        <f t="shared" si="399"/>
        <v>88752</v>
      </c>
      <c r="AL1931" s="20" t="s">
        <v>809</v>
      </c>
      <c r="AM1931" s="21">
        <f>$AJ1931*VLOOKUP($AL1931,Sheet2!$C$1:$D$82,2,FALSE)</f>
        <v>1297.3783272058824</v>
      </c>
    </row>
    <row r="1932" spans="1:39" x14ac:dyDescent="0.25">
      <c r="A1932" s="30">
        <v>42650</v>
      </c>
      <c r="B1932">
        <v>19798</v>
      </c>
      <c r="C1932">
        <v>0</v>
      </c>
      <c r="D1932">
        <v>5</v>
      </c>
      <c r="E1932" t="s">
        <v>72</v>
      </c>
      <c r="F1932">
        <v>295.83999999999997</v>
      </c>
      <c r="G1932" t="s">
        <v>22</v>
      </c>
      <c r="H1932" t="s">
        <v>23</v>
      </c>
      <c r="I1932">
        <v>17.5</v>
      </c>
      <c r="J1932">
        <v>0</v>
      </c>
      <c r="K1932">
        <v>40.6</v>
      </c>
      <c r="L1932">
        <v>507.5</v>
      </c>
      <c r="M1932">
        <v>548.1</v>
      </c>
      <c r="N1932" t="s">
        <v>78</v>
      </c>
      <c r="O1932" t="s">
        <v>161</v>
      </c>
      <c r="P1932" t="s">
        <v>32</v>
      </c>
      <c r="Q1932" t="s">
        <v>73</v>
      </c>
      <c r="R1932" s="30">
        <v>42370</v>
      </c>
      <c r="S1932" s="30">
        <v>42655</v>
      </c>
      <c r="T1932" t="s">
        <v>25</v>
      </c>
      <c r="U1932" t="s">
        <v>742</v>
      </c>
      <c r="V1932" t="s">
        <v>717</v>
      </c>
      <c r="W1932" t="s">
        <v>184</v>
      </c>
      <c r="X1932" s="16" t="str">
        <f t="shared" si="400"/>
        <v xml:space="preserve">MEC (Switzerland) - CHE - ALLIANZ - 2016_2016_Elvia_Display_Branding_OLV_Herbst - </v>
      </c>
      <c r="Y1932" s="17" t="s">
        <v>410</v>
      </c>
      <c r="Z1932" s="16" t="str">
        <f t="shared" si="401"/>
        <v>Mediacom (Switzerland)</v>
      </c>
      <c r="AA1932" s="16" t="str">
        <f t="shared" si="402"/>
        <v>MEC (Switzerland) - CHE - ALLIANZ</v>
      </c>
      <c r="AB1932" s="16" t="str">
        <f t="shared" si="403"/>
        <v>Xaxis TV_XAXIS-XT-ROLLS-D</v>
      </c>
      <c r="AC1932" s="16" t="str">
        <f>VLOOKUP($U1932,Sheet3!$A$1:$D$500,3,FALSE)</f>
        <v>19.09.2016</v>
      </c>
      <c r="AD1932" s="16" t="str">
        <f>VLOOKUP($U1932,Sheet3!$A$1:$D$500,4,FALSE)</f>
        <v>17.10.2016</v>
      </c>
      <c r="AE1932" s="20" t="str">
        <f t="shared" si="404"/>
        <v>Xaxis TV_XAXIS-XT-ROLLS-D_September 2016</v>
      </c>
      <c r="AF1932" s="20" t="s">
        <v>816</v>
      </c>
      <c r="AG1932" s="20" t="str">
        <f t="shared" si="405"/>
        <v>Xaxis TV</v>
      </c>
      <c r="AH1932" s="20" t="s">
        <v>420</v>
      </c>
      <c r="AI1932" s="21">
        <f t="shared" si="397"/>
        <v>29</v>
      </c>
      <c r="AJ1932" s="21">
        <f t="shared" si="398"/>
        <v>507.5</v>
      </c>
      <c r="AK1932" s="22">
        <f t="shared" si="399"/>
        <v>17500</v>
      </c>
      <c r="AL1932" s="20" t="s">
        <v>809</v>
      </c>
      <c r="AM1932" s="21">
        <f>$AJ1932*VLOOKUP($AL1932,Sheet2!$C$1:$D$82,2,FALSE)</f>
        <v>255.81610888840831</v>
      </c>
    </row>
    <row r="1933" spans="1:39" x14ac:dyDescent="0.25">
      <c r="A1933" s="30">
        <v>42650</v>
      </c>
      <c r="B1933">
        <v>19799</v>
      </c>
      <c r="C1933">
        <v>0</v>
      </c>
      <c r="D1933">
        <v>1</v>
      </c>
      <c r="E1933" t="s">
        <v>72</v>
      </c>
      <c r="F1933">
        <v>3239.08</v>
      </c>
      <c r="G1933" t="s">
        <v>22</v>
      </c>
      <c r="H1933" t="s">
        <v>23</v>
      </c>
      <c r="I1933">
        <v>191.60499999999999</v>
      </c>
      <c r="J1933">
        <v>0</v>
      </c>
      <c r="K1933">
        <v>505.85</v>
      </c>
      <c r="L1933">
        <v>6322.95</v>
      </c>
      <c r="M1933">
        <v>6828.8</v>
      </c>
      <c r="N1933" t="s">
        <v>78</v>
      </c>
      <c r="O1933" t="s">
        <v>161</v>
      </c>
      <c r="P1933" t="s">
        <v>32</v>
      </c>
      <c r="Q1933" t="s">
        <v>73</v>
      </c>
      <c r="R1933" s="30">
        <v>42370</v>
      </c>
      <c r="S1933" s="30">
        <v>42655</v>
      </c>
      <c r="T1933" t="s">
        <v>25</v>
      </c>
      <c r="U1933" t="s">
        <v>224</v>
      </c>
      <c r="V1933" t="s">
        <v>717</v>
      </c>
      <c r="W1933" t="s">
        <v>184</v>
      </c>
      <c r="X1933" s="16" t="str">
        <f t="shared" si="400"/>
        <v xml:space="preserve">MEC (Switzerland) - CHE - ALLIANZ - 2016_Disney_OLV - </v>
      </c>
      <c r="Y1933" s="17" t="s">
        <v>410</v>
      </c>
      <c r="Z1933" s="16" t="str">
        <f t="shared" si="401"/>
        <v>Mediacom (Switzerland)</v>
      </c>
      <c r="AA1933" s="16" t="str">
        <f t="shared" si="402"/>
        <v>MEC (Switzerland) - CHE - ALLIANZ</v>
      </c>
      <c r="AB1933" s="16" t="str">
        <f t="shared" si="403"/>
        <v>Xaxis TV_XAXIS-XT-ROLLS-D</v>
      </c>
      <c r="AC1933" s="16" t="str">
        <f>VLOOKUP($U1933,Sheet3!$A$1:$D$500,3,FALSE)</f>
        <v>20.06.2016</v>
      </c>
      <c r="AD1933" s="16" t="str">
        <f>VLOOKUP($U1933,Sheet3!$A$1:$D$500,4,FALSE)</f>
        <v>09.10.2016</v>
      </c>
      <c r="AE1933" s="20" t="str">
        <f t="shared" si="404"/>
        <v>Xaxis TV_XAXIS-XT-ROLLS-D_September 2016</v>
      </c>
      <c r="AF1933" s="20" t="s">
        <v>816</v>
      </c>
      <c r="AG1933" s="20" t="str">
        <f t="shared" si="405"/>
        <v>Xaxis TV</v>
      </c>
      <c r="AH1933" s="20" t="s">
        <v>420</v>
      </c>
      <c r="AI1933" s="21">
        <f t="shared" si="397"/>
        <v>32.999921713942747</v>
      </c>
      <c r="AJ1933" s="21">
        <f t="shared" si="398"/>
        <v>6322.95</v>
      </c>
      <c r="AK1933" s="22">
        <f t="shared" si="399"/>
        <v>191605</v>
      </c>
      <c r="AL1933" s="20" t="s">
        <v>809</v>
      </c>
      <c r="AM1933" s="21">
        <f>$AJ1933*VLOOKUP($AL1933,Sheet2!$C$1:$D$82,2,FALSE)</f>
        <v>3187.2166811743082</v>
      </c>
    </row>
    <row r="1934" spans="1:39" x14ac:dyDescent="0.25">
      <c r="A1934" s="30">
        <v>42650</v>
      </c>
      <c r="B1934">
        <v>19799</v>
      </c>
      <c r="C1934">
        <v>0</v>
      </c>
      <c r="D1934">
        <v>3</v>
      </c>
      <c r="E1934" t="s">
        <v>72</v>
      </c>
      <c r="F1934">
        <v>341.02</v>
      </c>
      <c r="G1934" t="s">
        <v>22</v>
      </c>
      <c r="H1934" t="s">
        <v>23</v>
      </c>
      <c r="I1934">
        <v>20.172999999999998</v>
      </c>
      <c r="J1934">
        <v>0</v>
      </c>
      <c r="K1934">
        <v>53.25</v>
      </c>
      <c r="L1934">
        <v>665.7</v>
      </c>
      <c r="M1934">
        <v>718.95</v>
      </c>
      <c r="N1934" t="s">
        <v>78</v>
      </c>
      <c r="O1934" t="s">
        <v>161</v>
      </c>
      <c r="P1934" t="s">
        <v>32</v>
      </c>
      <c r="Q1934" t="s">
        <v>73</v>
      </c>
      <c r="R1934" s="30">
        <v>42370</v>
      </c>
      <c r="S1934" s="30">
        <v>42655</v>
      </c>
      <c r="T1934" t="s">
        <v>25</v>
      </c>
      <c r="U1934" t="s">
        <v>224</v>
      </c>
      <c r="V1934" t="s">
        <v>717</v>
      </c>
      <c r="W1934" t="s">
        <v>184</v>
      </c>
      <c r="X1934" s="16" t="str">
        <f t="shared" si="400"/>
        <v xml:space="preserve">MEC (Switzerland) - CHE - ALLIANZ - 2016_Disney_OLV - </v>
      </c>
      <c r="Y1934" s="17" t="s">
        <v>410</v>
      </c>
      <c r="Z1934" s="16" t="str">
        <f t="shared" si="401"/>
        <v>Mediacom (Switzerland)</v>
      </c>
      <c r="AA1934" s="16" t="str">
        <f t="shared" si="402"/>
        <v>MEC (Switzerland) - CHE - ALLIANZ</v>
      </c>
      <c r="AB1934" s="16" t="str">
        <f t="shared" si="403"/>
        <v>Xaxis TV_XAXIS-XT-ROLLS-D</v>
      </c>
      <c r="AC1934" s="16" t="str">
        <f>VLOOKUP($U1934,Sheet3!$A$1:$D$500,3,FALSE)</f>
        <v>20.06.2016</v>
      </c>
      <c r="AD1934" s="16" t="str">
        <f>VLOOKUP($U1934,Sheet3!$A$1:$D$500,4,FALSE)</f>
        <v>09.10.2016</v>
      </c>
      <c r="AE1934" s="20" t="str">
        <f t="shared" si="404"/>
        <v>Xaxis TV_XAXIS-XT-ROLLS-D_September 2016</v>
      </c>
      <c r="AF1934" s="20" t="s">
        <v>816</v>
      </c>
      <c r="AG1934" s="20" t="str">
        <f t="shared" si="405"/>
        <v>Xaxis TV</v>
      </c>
      <c r="AH1934" s="20" t="s">
        <v>420</v>
      </c>
      <c r="AI1934" s="21">
        <f t="shared" si="397"/>
        <v>32.999553859118627</v>
      </c>
      <c r="AJ1934" s="21">
        <f t="shared" si="398"/>
        <v>665.7</v>
      </c>
      <c r="AK1934" s="22">
        <f t="shared" si="399"/>
        <v>20173</v>
      </c>
      <c r="AL1934" s="20" t="s">
        <v>809</v>
      </c>
      <c r="AM1934" s="21">
        <f>$AJ1934*VLOOKUP($AL1934,Sheet2!$C$1:$D$82,2,FALSE)</f>
        <v>335.56016490051906</v>
      </c>
    </row>
    <row r="1935" spans="1:39" x14ac:dyDescent="0.25">
      <c r="A1935" s="30">
        <v>42650</v>
      </c>
      <c r="B1935">
        <v>19801</v>
      </c>
      <c r="C1935">
        <v>0</v>
      </c>
      <c r="D1935">
        <v>1</v>
      </c>
      <c r="E1935" t="s">
        <v>72</v>
      </c>
      <c r="F1935">
        <v>3277.69</v>
      </c>
      <c r="G1935" t="s">
        <v>22</v>
      </c>
      <c r="H1935" t="s">
        <v>23</v>
      </c>
      <c r="I1935">
        <v>193.88900000000001</v>
      </c>
      <c r="J1935">
        <v>0</v>
      </c>
      <c r="K1935">
        <v>511.85</v>
      </c>
      <c r="L1935">
        <v>6398.35</v>
      </c>
      <c r="M1935">
        <v>6910.2</v>
      </c>
      <c r="N1935" t="s">
        <v>36</v>
      </c>
      <c r="O1935" t="s">
        <v>161</v>
      </c>
      <c r="P1935" t="s">
        <v>32</v>
      </c>
      <c r="Q1935" t="s">
        <v>73</v>
      </c>
      <c r="R1935" s="30">
        <v>42370</v>
      </c>
      <c r="S1935" s="30">
        <v>42655</v>
      </c>
      <c r="T1935" t="s">
        <v>25</v>
      </c>
      <c r="U1935" t="s">
        <v>721</v>
      </c>
      <c r="V1935" t="s">
        <v>717</v>
      </c>
      <c r="W1935" t="s">
        <v>186</v>
      </c>
      <c r="X1935" s="16" t="str">
        <f t="shared" si="400"/>
        <v xml:space="preserve">MEC (Switzerland) - CHE - Audi - 2016_A3_Launch - </v>
      </c>
      <c r="Y1935" s="17" t="s">
        <v>410</v>
      </c>
      <c r="Z1935" s="16" t="str">
        <f t="shared" si="401"/>
        <v>Mediacom (Switzerland)</v>
      </c>
      <c r="AA1935" s="16" t="str">
        <f t="shared" si="402"/>
        <v>MEC (Switzerland) - CHE - Audi</v>
      </c>
      <c r="AB1935" s="16" t="str">
        <f t="shared" si="403"/>
        <v>Xaxis TV_XAXIS-XT-ROLLS-D</v>
      </c>
      <c r="AC1935" s="16" t="str">
        <f>VLOOKUP($U1935,Sheet3!$A$1:$D$500,3,FALSE)</f>
        <v>15.08.2016</v>
      </c>
      <c r="AD1935" s="16" t="str">
        <f>VLOOKUP($U1935,Sheet3!$A$1:$D$500,4,FALSE)</f>
        <v>19.09.2016</v>
      </c>
      <c r="AE1935" s="20" t="str">
        <f t="shared" si="404"/>
        <v>Xaxis TV_XAXIS-XT-ROLLS-D_September 2016</v>
      </c>
      <c r="AF1935" s="20" t="s">
        <v>816</v>
      </c>
      <c r="AG1935" s="20" t="str">
        <f t="shared" si="405"/>
        <v>Xaxis TV</v>
      </c>
      <c r="AH1935" s="20" t="s">
        <v>420</v>
      </c>
      <c r="AI1935" s="21">
        <f t="shared" si="397"/>
        <v>33.000067048672179</v>
      </c>
      <c r="AJ1935" s="21">
        <f t="shared" si="398"/>
        <v>6398.35</v>
      </c>
      <c r="AK1935" s="22">
        <f t="shared" si="399"/>
        <v>193889</v>
      </c>
      <c r="AL1935" s="20" t="s">
        <v>809</v>
      </c>
      <c r="AM1935" s="21">
        <f>$AJ1935*VLOOKUP($AL1935,Sheet2!$C$1:$D$82,2,FALSE)</f>
        <v>3225.2236459234432</v>
      </c>
    </row>
    <row r="1936" spans="1:39" x14ac:dyDescent="0.25">
      <c r="A1936" s="30">
        <v>42650</v>
      </c>
      <c r="B1936">
        <v>19802</v>
      </c>
      <c r="C1936">
        <v>0</v>
      </c>
      <c r="D1936">
        <v>1</v>
      </c>
      <c r="E1936" t="s">
        <v>72</v>
      </c>
      <c r="F1936">
        <v>7899.47</v>
      </c>
      <c r="G1936" t="s">
        <v>22</v>
      </c>
      <c r="H1936" t="s">
        <v>23</v>
      </c>
      <c r="I1936">
        <v>467.286</v>
      </c>
      <c r="J1936">
        <v>0</v>
      </c>
      <c r="K1936">
        <v>1084.0999999999999</v>
      </c>
      <c r="L1936">
        <v>13551.3</v>
      </c>
      <c r="M1936">
        <v>14635.4</v>
      </c>
      <c r="N1936" t="s">
        <v>36</v>
      </c>
      <c r="O1936" t="s">
        <v>161</v>
      </c>
      <c r="P1936" t="s">
        <v>32</v>
      </c>
      <c r="Q1936" t="s">
        <v>73</v>
      </c>
      <c r="R1936" s="30">
        <v>42370</v>
      </c>
      <c r="S1936" s="30">
        <v>42655</v>
      </c>
      <c r="T1936" t="s">
        <v>25</v>
      </c>
      <c r="U1936" t="s">
        <v>755</v>
      </c>
      <c r="V1936" t="s">
        <v>717</v>
      </c>
      <c r="W1936" t="s">
        <v>186</v>
      </c>
      <c r="X1936" s="16" t="str">
        <f t="shared" si="400"/>
        <v xml:space="preserve">MEC (Switzerland) - CHE - Audi - 2016_Audi_quattro_Q_Kampagne - </v>
      </c>
      <c r="Y1936" s="17" t="s">
        <v>410</v>
      </c>
      <c r="Z1936" s="16" t="str">
        <f t="shared" si="401"/>
        <v>Mediacom (Switzerland)</v>
      </c>
      <c r="AA1936" s="16" t="str">
        <f t="shared" si="402"/>
        <v>MEC (Switzerland) - CHE - Audi</v>
      </c>
      <c r="AB1936" s="16" t="str">
        <f t="shared" si="403"/>
        <v>Xaxis TV_XAXIS-XT-ROLLS-D</v>
      </c>
      <c r="AC1936" s="16" t="str">
        <f>VLOOKUP($U1936,Sheet3!$A$1:$D$500,3,FALSE)</f>
        <v>05.09.2016</v>
      </c>
      <c r="AD1936" s="16" t="str">
        <f>VLOOKUP($U1936,Sheet3!$A$1:$D$500,4,FALSE)</f>
        <v>25.09.2016</v>
      </c>
      <c r="AE1936" s="20" t="str">
        <f t="shared" si="404"/>
        <v>Xaxis TV_XAXIS-XT-ROLLS-D_September 2016</v>
      </c>
      <c r="AF1936" s="20" t="s">
        <v>816</v>
      </c>
      <c r="AG1936" s="20" t="str">
        <f t="shared" si="405"/>
        <v>Xaxis TV</v>
      </c>
      <c r="AH1936" s="20" t="s">
        <v>420</v>
      </c>
      <c r="AI1936" s="21">
        <f t="shared" si="397"/>
        <v>29.000012840102205</v>
      </c>
      <c r="AJ1936" s="21">
        <f t="shared" si="398"/>
        <v>13551.3</v>
      </c>
      <c r="AK1936" s="22">
        <f t="shared" si="399"/>
        <v>467286</v>
      </c>
      <c r="AL1936" s="20" t="s">
        <v>809</v>
      </c>
      <c r="AM1936" s="21">
        <f>$AJ1936*VLOOKUP($AL1936,Sheet2!$C$1:$D$82,2,FALSE)</f>
        <v>6830.8193820285469</v>
      </c>
    </row>
    <row r="1937" spans="1:39" x14ac:dyDescent="0.25">
      <c r="A1937" s="30">
        <v>42650</v>
      </c>
      <c r="B1937">
        <v>19803</v>
      </c>
      <c r="C1937">
        <v>0</v>
      </c>
      <c r="D1937">
        <v>1</v>
      </c>
      <c r="E1937" t="s">
        <v>72</v>
      </c>
      <c r="F1937">
        <v>1310.1400000000001</v>
      </c>
      <c r="G1937" t="s">
        <v>22</v>
      </c>
      <c r="H1937" t="s">
        <v>23</v>
      </c>
      <c r="I1937">
        <v>77.5</v>
      </c>
      <c r="J1937">
        <v>0</v>
      </c>
      <c r="K1937">
        <v>179.8</v>
      </c>
      <c r="L1937">
        <v>2247.5</v>
      </c>
      <c r="M1937">
        <v>2427.3000000000002</v>
      </c>
      <c r="N1937" t="s">
        <v>36</v>
      </c>
      <c r="O1937" t="s">
        <v>161</v>
      </c>
      <c r="P1937" t="s">
        <v>32</v>
      </c>
      <c r="Q1937" t="s">
        <v>73</v>
      </c>
      <c r="R1937" s="30">
        <v>42370</v>
      </c>
      <c r="S1937" s="30">
        <v>42655</v>
      </c>
      <c r="T1937" t="s">
        <v>25</v>
      </c>
      <c r="U1937" t="s">
        <v>230</v>
      </c>
      <c r="V1937" t="s">
        <v>717</v>
      </c>
      <c r="W1937" t="s">
        <v>186</v>
      </c>
      <c r="X1937" s="16" t="str">
        <f t="shared" si="400"/>
        <v xml:space="preserve">MEC (Switzerland) - CHE - Audi - 2016_Range_Sport - </v>
      </c>
      <c r="Y1937" s="17" t="s">
        <v>410</v>
      </c>
      <c r="Z1937" s="16" t="str">
        <f t="shared" si="401"/>
        <v>Mediacom (Switzerland)</v>
      </c>
      <c r="AA1937" s="16" t="str">
        <f t="shared" si="402"/>
        <v>MEC (Switzerland) - CHE - Audi</v>
      </c>
      <c r="AB1937" s="16" t="str">
        <f t="shared" si="403"/>
        <v>Xaxis TV_XAXIS-XT-ROLLS-D</v>
      </c>
      <c r="AC1937" s="16" t="str">
        <f>VLOOKUP($U1937,Sheet3!$A$1:$D$500,3,FALSE)</f>
        <v>18.04.2016</v>
      </c>
      <c r="AD1937" s="16" t="str">
        <f>VLOOKUP($U1937,Sheet3!$A$1:$D$500,4,FALSE)</f>
        <v>30.04.2016</v>
      </c>
      <c r="AE1937" s="20" t="str">
        <f t="shared" si="404"/>
        <v>Xaxis TV_XAXIS-XT-ROLLS-D_September 2016</v>
      </c>
      <c r="AF1937" s="20" t="s">
        <v>816</v>
      </c>
      <c r="AG1937" s="20" t="str">
        <f t="shared" si="405"/>
        <v>Xaxis TV</v>
      </c>
      <c r="AH1937" s="20" t="s">
        <v>420</v>
      </c>
      <c r="AI1937" s="21">
        <f t="shared" si="397"/>
        <v>29</v>
      </c>
      <c r="AJ1937" s="21">
        <f t="shared" si="398"/>
        <v>2247.5</v>
      </c>
      <c r="AK1937" s="22">
        <f t="shared" si="399"/>
        <v>77500</v>
      </c>
      <c r="AL1937" s="20" t="s">
        <v>809</v>
      </c>
      <c r="AM1937" s="21">
        <f>$AJ1937*VLOOKUP($AL1937,Sheet2!$C$1:$D$82,2,FALSE)</f>
        <v>1132.8999107915226</v>
      </c>
    </row>
    <row r="1938" spans="1:39" x14ac:dyDescent="0.25">
      <c r="A1938" s="30">
        <v>42650</v>
      </c>
      <c r="B1938">
        <v>19806</v>
      </c>
      <c r="C1938">
        <v>0</v>
      </c>
      <c r="D1938">
        <v>4</v>
      </c>
      <c r="E1938" t="s">
        <v>72</v>
      </c>
      <c r="F1938">
        <v>779.32</v>
      </c>
      <c r="G1938" t="s">
        <v>22</v>
      </c>
      <c r="H1938" t="s">
        <v>23</v>
      </c>
      <c r="I1938">
        <v>46.1</v>
      </c>
      <c r="J1938">
        <v>0</v>
      </c>
      <c r="K1938">
        <v>106.95</v>
      </c>
      <c r="L1938">
        <v>1336.9</v>
      </c>
      <c r="M1938">
        <v>1443.85</v>
      </c>
      <c r="N1938" t="s">
        <v>105</v>
      </c>
      <c r="O1938" t="s">
        <v>161</v>
      </c>
      <c r="P1938" t="s">
        <v>32</v>
      </c>
      <c r="Q1938" t="s">
        <v>73</v>
      </c>
      <c r="R1938" s="30">
        <v>42370</v>
      </c>
      <c r="S1938" s="30">
        <v>42655</v>
      </c>
      <c r="T1938" t="s">
        <v>25</v>
      </c>
      <c r="U1938" t="s">
        <v>241</v>
      </c>
      <c r="V1938" t="s">
        <v>717</v>
      </c>
      <c r="W1938" t="s">
        <v>189</v>
      </c>
      <c r="X1938" s="16" t="str">
        <f t="shared" si="400"/>
        <v xml:space="preserve">Mediacom (Switzerland) - CHE - BSH - 2016_Online_Kampagne_2016 - </v>
      </c>
      <c r="Y1938" s="17" t="s">
        <v>410</v>
      </c>
      <c r="Z1938" s="16" t="str">
        <f t="shared" si="401"/>
        <v>Mediacom (Switzerland)</v>
      </c>
      <c r="AA1938" s="16" t="str">
        <f t="shared" si="402"/>
        <v>Mediacom (Switzerland) - CHE - BSH</v>
      </c>
      <c r="AB1938" s="16" t="str">
        <f t="shared" si="403"/>
        <v>Xaxis TV_XAXIS-XT-ROLLS-D</v>
      </c>
      <c r="AC1938" s="16" t="str">
        <f>VLOOKUP($U1938,Sheet3!$A$1:$D$500,3,FALSE)</f>
        <v>08.02.2016</v>
      </c>
      <c r="AD1938" s="16" t="str">
        <f>VLOOKUP($U1938,Sheet3!$A$1:$D$500,4,FALSE)</f>
        <v>16.10.2016</v>
      </c>
      <c r="AE1938" s="20" t="str">
        <f t="shared" si="404"/>
        <v>Xaxis TV_XAXIS-XT-ROLLS-D_September 2016</v>
      </c>
      <c r="AF1938" s="20" t="s">
        <v>816</v>
      </c>
      <c r="AG1938" s="20" t="str">
        <f t="shared" si="405"/>
        <v>Xaxis TV</v>
      </c>
      <c r="AH1938" s="20" t="s">
        <v>420</v>
      </c>
      <c r="AI1938" s="21">
        <f t="shared" si="397"/>
        <v>29</v>
      </c>
      <c r="AJ1938" s="21">
        <f t="shared" si="398"/>
        <v>1336.9</v>
      </c>
      <c r="AK1938" s="22">
        <f t="shared" si="399"/>
        <v>46100</v>
      </c>
      <c r="AL1938" s="20" t="s">
        <v>809</v>
      </c>
      <c r="AM1938" s="21">
        <f>$AJ1938*VLOOKUP($AL1938,Sheet2!$C$1:$D$82,2,FALSE)</f>
        <v>673.89272112889284</v>
      </c>
    </row>
    <row r="1939" spans="1:39" x14ac:dyDescent="0.25">
      <c r="A1939" s="30">
        <v>42650</v>
      </c>
      <c r="B1939">
        <v>19814</v>
      </c>
      <c r="C1939">
        <v>0</v>
      </c>
      <c r="D1939">
        <v>1</v>
      </c>
      <c r="E1939" t="s">
        <v>72</v>
      </c>
      <c r="F1939">
        <v>2232.42</v>
      </c>
      <c r="G1939" t="s">
        <v>22</v>
      </c>
      <c r="H1939" t="s">
        <v>23</v>
      </c>
      <c r="I1939">
        <v>132.05699999999999</v>
      </c>
      <c r="J1939">
        <v>0</v>
      </c>
      <c r="K1939">
        <v>348.65</v>
      </c>
      <c r="L1939">
        <v>4357.8999999999996</v>
      </c>
      <c r="M1939">
        <v>4706.55</v>
      </c>
      <c r="N1939" t="s">
        <v>74</v>
      </c>
      <c r="O1939" t="s">
        <v>161</v>
      </c>
      <c r="P1939" t="s">
        <v>32</v>
      </c>
      <c r="Q1939" t="s">
        <v>73</v>
      </c>
      <c r="R1939" s="30">
        <v>42370</v>
      </c>
      <c r="S1939" s="30">
        <v>42655</v>
      </c>
      <c r="T1939" t="s">
        <v>25</v>
      </c>
      <c r="U1939" t="s">
        <v>731</v>
      </c>
      <c r="V1939" t="s">
        <v>717</v>
      </c>
      <c r="W1939" t="s">
        <v>193</v>
      </c>
      <c r="X1939" s="16" t="str">
        <f t="shared" si="400"/>
        <v xml:space="preserve">Mediacom (Switzerland) - CHE - Emmi - 2016_Aktifit_Online-Video_2016_2._HY - </v>
      </c>
      <c r="Y1939" s="17" t="s">
        <v>410</v>
      </c>
      <c r="Z1939" s="16" t="str">
        <f t="shared" si="401"/>
        <v>Mediacom (Switzerland)</v>
      </c>
      <c r="AA1939" s="16" t="str">
        <f t="shared" si="402"/>
        <v>Mediacom (Switzerland) - CHE - Emmi</v>
      </c>
      <c r="AB1939" s="16" t="str">
        <f t="shared" si="403"/>
        <v>Xaxis TV_XAXIS-XT-ROLLS-D</v>
      </c>
      <c r="AC1939" s="16" t="str">
        <f>VLOOKUP($U1939,Sheet3!$A$1:$D$500,3,FALSE)</f>
        <v>29.08.2016</v>
      </c>
      <c r="AD1939" s="16" t="str">
        <f>VLOOKUP($U1939,Sheet3!$A$1:$D$500,4,FALSE)</f>
        <v>04.12.2016</v>
      </c>
      <c r="AE1939" s="20" t="str">
        <f t="shared" si="404"/>
        <v>Xaxis TV_XAXIS-XT-ROLLS-D_September 2016</v>
      </c>
      <c r="AF1939" s="20" t="s">
        <v>816</v>
      </c>
      <c r="AG1939" s="20" t="str">
        <f t="shared" si="405"/>
        <v>Xaxis TV</v>
      </c>
      <c r="AH1939" s="20" t="s">
        <v>420</v>
      </c>
      <c r="AI1939" s="21">
        <f t="shared" si="397"/>
        <v>33.000143877265117</v>
      </c>
      <c r="AJ1939" s="21">
        <f t="shared" si="398"/>
        <v>4357.8999999999996</v>
      </c>
      <c r="AK1939" s="22">
        <f t="shared" si="399"/>
        <v>132057</v>
      </c>
      <c r="AL1939" s="20" t="s">
        <v>809</v>
      </c>
      <c r="AM1939" s="21">
        <f>$AJ1939*VLOOKUP($AL1939,Sheet2!$C$1:$D$82,2,FALSE)</f>
        <v>2196.6916668468857</v>
      </c>
    </row>
    <row r="1940" spans="1:39" x14ac:dyDescent="0.25">
      <c r="A1940" s="30">
        <v>42650</v>
      </c>
      <c r="B1940">
        <v>19817</v>
      </c>
      <c r="C1940">
        <v>0</v>
      </c>
      <c r="D1940">
        <v>1</v>
      </c>
      <c r="E1940" t="s">
        <v>72</v>
      </c>
      <c r="F1940">
        <v>3321.82</v>
      </c>
      <c r="G1940" t="s">
        <v>22</v>
      </c>
      <c r="H1940" t="s">
        <v>23</v>
      </c>
      <c r="I1940">
        <v>196.499</v>
      </c>
      <c r="J1940">
        <v>0</v>
      </c>
      <c r="K1940">
        <v>518.75</v>
      </c>
      <c r="L1940">
        <v>6484.45</v>
      </c>
      <c r="M1940">
        <v>7003.2</v>
      </c>
      <c r="N1940" t="s">
        <v>74</v>
      </c>
      <c r="O1940" t="s">
        <v>161</v>
      </c>
      <c r="P1940" t="s">
        <v>32</v>
      </c>
      <c r="Q1940" t="s">
        <v>73</v>
      </c>
      <c r="R1940" s="30">
        <v>42370</v>
      </c>
      <c r="S1940" s="30">
        <v>42655</v>
      </c>
      <c r="T1940" t="s">
        <v>25</v>
      </c>
      <c r="U1940" t="s">
        <v>280</v>
      </c>
      <c r="V1940" t="s">
        <v>717</v>
      </c>
      <c r="W1940" t="s">
        <v>193</v>
      </c>
      <c r="X1940" s="16" t="str">
        <f t="shared" si="400"/>
        <v xml:space="preserve">Mediacom (Switzerland) - CHE - Emmi - 2016_Emmi_ECL_Dose_Brief_Video - </v>
      </c>
      <c r="Y1940" s="17" t="s">
        <v>410</v>
      </c>
      <c r="Z1940" s="16" t="str">
        <f t="shared" si="401"/>
        <v>Mediacom (Switzerland)</v>
      </c>
      <c r="AA1940" s="16" t="str">
        <f t="shared" si="402"/>
        <v>Mediacom (Switzerland) - CHE - Emmi</v>
      </c>
      <c r="AB1940" s="16" t="str">
        <f t="shared" si="403"/>
        <v>Xaxis TV_XAXIS-XT-ROLLS-D</v>
      </c>
      <c r="AC1940" s="16" t="str">
        <f>VLOOKUP($U1940,Sheet3!$A$1:$D$500,3,FALSE)</f>
        <v>11.07.2016</v>
      </c>
      <c r="AD1940" s="16" t="str">
        <f>VLOOKUP($U1940,Sheet3!$A$1:$D$500,4,FALSE)</f>
        <v>09.10.2016</v>
      </c>
      <c r="AE1940" s="20" t="str">
        <f t="shared" si="404"/>
        <v>Xaxis TV_XAXIS-XT-ROLLS-D_September 2016</v>
      </c>
      <c r="AF1940" s="20" t="s">
        <v>816</v>
      </c>
      <c r="AG1940" s="20" t="str">
        <f t="shared" si="405"/>
        <v>Xaxis TV</v>
      </c>
      <c r="AH1940" s="20" t="s">
        <v>420</v>
      </c>
      <c r="AI1940" s="21">
        <f t="shared" si="397"/>
        <v>32.999913485564811</v>
      </c>
      <c r="AJ1940" s="21">
        <f t="shared" si="398"/>
        <v>6484.45</v>
      </c>
      <c r="AK1940" s="22">
        <f t="shared" si="399"/>
        <v>196499</v>
      </c>
      <c r="AL1940" s="20" t="s">
        <v>809</v>
      </c>
      <c r="AM1940" s="21">
        <f>$AJ1940*VLOOKUP($AL1940,Sheet2!$C$1:$D$82,2,FALSE)</f>
        <v>3268.6241719831314</v>
      </c>
    </row>
    <row r="1941" spans="1:39" x14ac:dyDescent="0.25">
      <c r="A1941" s="30">
        <v>42650</v>
      </c>
      <c r="B1941">
        <v>19817</v>
      </c>
      <c r="C1941">
        <v>0</v>
      </c>
      <c r="D1941">
        <v>7</v>
      </c>
      <c r="E1941" t="s">
        <v>72</v>
      </c>
      <c r="F1941">
        <v>1487.79</v>
      </c>
      <c r="G1941" t="s">
        <v>22</v>
      </c>
      <c r="H1941" t="s">
        <v>23</v>
      </c>
      <c r="I1941">
        <v>88.009</v>
      </c>
      <c r="J1941">
        <v>0</v>
      </c>
      <c r="K1941">
        <v>218.25</v>
      </c>
      <c r="L1941">
        <v>2728.3</v>
      </c>
      <c r="M1941">
        <v>2946.55</v>
      </c>
      <c r="N1941" t="s">
        <v>74</v>
      </c>
      <c r="O1941" t="s">
        <v>161</v>
      </c>
      <c r="P1941" t="s">
        <v>32</v>
      </c>
      <c r="Q1941" t="s">
        <v>73</v>
      </c>
      <c r="R1941" s="30">
        <v>42370</v>
      </c>
      <c r="S1941" s="30">
        <v>42655</v>
      </c>
      <c r="T1941" t="s">
        <v>25</v>
      </c>
      <c r="U1941" t="s">
        <v>280</v>
      </c>
      <c r="V1941" t="s">
        <v>717</v>
      </c>
      <c r="W1941" t="s">
        <v>193</v>
      </c>
      <c r="X1941" s="16" t="str">
        <f t="shared" si="400"/>
        <v xml:space="preserve">Mediacom (Switzerland) - CHE - Emmi - 2016_Emmi_ECL_Dose_Brief_Video - </v>
      </c>
      <c r="Y1941" s="17" t="s">
        <v>410</v>
      </c>
      <c r="Z1941" s="16" t="str">
        <f t="shared" si="401"/>
        <v>Mediacom (Switzerland)</v>
      </c>
      <c r="AA1941" s="16" t="str">
        <f t="shared" si="402"/>
        <v>Mediacom (Switzerland) - CHE - Emmi</v>
      </c>
      <c r="AB1941" s="16" t="str">
        <f t="shared" si="403"/>
        <v>Xaxis TV_XAXIS-XT-ROLLS-D</v>
      </c>
      <c r="AC1941" s="16" t="str">
        <f>VLOOKUP($U1941,Sheet3!$A$1:$D$500,3,FALSE)</f>
        <v>11.07.2016</v>
      </c>
      <c r="AD1941" s="16" t="str">
        <f>VLOOKUP($U1941,Sheet3!$A$1:$D$500,4,FALSE)</f>
        <v>09.10.2016</v>
      </c>
      <c r="AE1941" s="20" t="str">
        <f t="shared" si="404"/>
        <v>Xaxis TV_XAXIS-XT-ROLLS-D_September 2016</v>
      </c>
      <c r="AF1941" s="20" t="s">
        <v>816</v>
      </c>
      <c r="AG1941" s="20" t="str">
        <f t="shared" si="405"/>
        <v>Xaxis TV</v>
      </c>
      <c r="AH1941" s="20" t="s">
        <v>420</v>
      </c>
      <c r="AI1941" s="21">
        <f t="shared" si="397"/>
        <v>31.000238611960143</v>
      </c>
      <c r="AJ1941" s="21">
        <f t="shared" si="398"/>
        <v>2728.3</v>
      </c>
      <c r="AK1941" s="22">
        <f t="shared" si="399"/>
        <v>88009</v>
      </c>
      <c r="AL1941" s="20" t="s">
        <v>809</v>
      </c>
      <c r="AM1941" s="21">
        <f>$AJ1941*VLOOKUP($AL1941,Sheet2!$C$1:$D$82,2,FALSE)</f>
        <v>1375.2573199610729</v>
      </c>
    </row>
    <row r="1942" spans="1:39" x14ac:dyDescent="0.25">
      <c r="A1942" s="30">
        <v>42650</v>
      </c>
      <c r="B1942">
        <v>19818</v>
      </c>
      <c r="C1942">
        <v>0</v>
      </c>
      <c r="D1942">
        <v>1</v>
      </c>
      <c r="E1942" t="s">
        <v>72</v>
      </c>
      <c r="F1942">
        <v>291.81</v>
      </c>
      <c r="G1942" t="s">
        <v>22</v>
      </c>
      <c r="H1942" t="s">
        <v>23</v>
      </c>
      <c r="I1942">
        <v>17.262</v>
      </c>
      <c r="J1942">
        <v>0</v>
      </c>
      <c r="K1942">
        <v>40.049999999999997</v>
      </c>
      <c r="L1942">
        <v>500.6</v>
      </c>
      <c r="M1942">
        <v>540.65</v>
      </c>
      <c r="N1942" t="s">
        <v>74</v>
      </c>
      <c r="O1942" t="s">
        <v>161</v>
      </c>
      <c r="P1942" t="s">
        <v>32</v>
      </c>
      <c r="Q1942" t="s">
        <v>73</v>
      </c>
      <c r="R1942" s="30">
        <v>42370</v>
      </c>
      <c r="S1942" s="30">
        <v>42655</v>
      </c>
      <c r="T1942" t="s">
        <v>25</v>
      </c>
      <c r="U1942" t="s">
        <v>274</v>
      </c>
      <c r="V1942" t="s">
        <v>717</v>
      </c>
      <c r="W1942" t="s">
        <v>193</v>
      </c>
      <c r="X1942" s="16" t="str">
        <f t="shared" si="400"/>
        <v xml:space="preserve">Mediacom (Switzerland) - CHE - Emmi - 2016_ECL_Make_it_a_Yay_Day - </v>
      </c>
      <c r="Y1942" s="17" t="s">
        <v>410</v>
      </c>
      <c r="Z1942" s="16" t="str">
        <f t="shared" si="401"/>
        <v>Mediacom (Switzerland)</v>
      </c>
      <c r="AA1942" s="16" t="str">
        <f t="shared" si="402"/>
        <v>Mediacom (Switzerland) - CHE - Emmi</v>
      </c>
      <c r="AB1942" s="16" t="str">
        <f t="shared" si="403"/>
        <v>Xaxis TV_XAXIS-XT-ROLLS-D</v>
      </c>
      <c r="AC1942" s="16" t="str">
        <f>VLOOKUP($U1942,Sheet3!$A$1:$D$500,3,FALSE)</f>
        <v>18.04.2016</v>
      </c>
      <c r="AD1942" s="16" t="str">
        <f>VLOOKUP($U1942,Sheet3!$A$1:$D$500,4,FALSE)</f>
        <v>18.09.2016</v>
      </c>
      <c r="AE1942" s="20" t="str">
        <f t="shared" si="404"/>
        <v>Xaxis TV_XAXIS-XT-ROLLS-D_September 2016</v>
      </c>
      <c r="AF1942" s="20" t="s">
        <v>816</v>
      </c>
      <c r="AG1942" s="20" t="str">
        <f t="shared" si="405"/>
        <v>Xaxis TV</v>
      </c>
      <c r="AH1942" s="20" t="s">
        <v>420</v>
      </c>
      <c r="AI1942" s="21">
        <f t="shared" si="397"/>
        <v>29.000115861429734</v>
      </c>
      <c r="AJ1942" s="21">
        <f t="shared" si="398"/>
        <v>500.6</v>
      </c>
      <c r="AK1942" s="22">
        <f t="shared" si="399"/>
        <v>17262</v>
      </c>
      <c r="AL1942" s="20" t="s">
        <v>809</v>
      </c>
      <c r="AM1942" s="21">
        <f>$AJ1942*VLOOKUP($AL1942,Sheet2!$C$1:$D$82,2,FALSE)</f>
        <v>252.33801794982702</v>
      </c>
    </row>
    <row r="1943" spans="1:39" x14ac:dyDescent="0.25">
      <c r="A1943" s="30">
        <v>42650</v>
      </c>
      <c r="B1943">
        <v>19819</v>
      </c>
      <c r="C1943">
        <v>0</v>
      </c>
      <c r="D1943">
        <v>1</v>
      </c>
      <c r="E1943" t="s">
        <v>72</v>
      </c>
      <c r="F1943">
        <v>2000.74</v>
      </c>
      <c r="G1943" t="s">
        <v>22</v>
      </c>
      <c r="H1943" t="s">
        <v>23</v>
      </c>
      <c r="I1943">
        <v>118.352</v>
      </c>
      <c r="J1943">
        <v>0</v>
      </c>
      <c r="K1943">
        <v>274.60000000000002</v>
      </c>
      <c r="L1943">
        <v>3432.2</v>
      </c>
      <c r="M1943">
        <v>3706.8</v>
      </c>
      <c r="N1943" t="s">
        <v>74</v>
      </c>
      <c r="O1943" t="s">
        <v>161</v>
      </c>
      <c r="P1943" t="s">
        <v>32</v>
      </c>
      <c r="Q1943" t="s">
        <v>73</v>
      </c>
      <c r="R1943" s="30">
        <v>42370</v>
      </c>
      <c r="S1943" s="30">
        <v>42655</v>
      </c>
      <c r="T1943" t="s">
        <v>25</v>
      </c>
      <c r="U1943" t="s">
        <v>730</v>
      </c>
      <c r="V1943" t="s">
        <v>717</v>
      </c>
      <c r="W1943" t="s">
        <v>193</v>
      </c>
      <c r="X1943" s="16" t="str">
        <f t="shared" si="400"/>
        <v xml:space="preserve">Mediacom (Switzerland) - CHE - Emmi - 2016_EOS_Pur_OLV_KW_35-38 - </v>
      </c>
      <c r="Y1943" s="17" t="s">
        <v>410</v>
      </c>
      <c r="Z1943" s="16" t="str">
        <f t="shared" si="401"/>
        <v>Mediacom (Switzerland)</v>
      </c>
      <c r="AA1943" s="16" t="str">
        <f t="shared" si="402"/>
        <v>Mediacom (Switzerland) - CHE - Emmi</v>
      </c>
      <c r="AB1943" s="16" t="str">
        <f t="shared" si="403"/>
        <v>Xaxis TV_XAXIS-XT-ROLLS-D</v>
      </c>
      <c r="AC1943" s="16" t="str">
        <f>VLOOKUP($U1943,Sheet3!$A$1:$D$500,3,FALSE)</f>
        <v>29.08.2016</v>
      </c>
      <c r="AD1943" s="16" t="str">
        <f>VLOOKUP($U1943,Sheet3!$A$1:$D$500,4,FALSE)</f>
        <v>25.09.2016</v>
      </c>
      <c r="AE1943" s="20" t="str">
        <f t="shared" si="404"/>
        <v>Xaxis TV_XAXIS-XT-ROLLS-D_September 2016</v>
      </c>
      <c r="AF1943" s="20" t="s">
        <v>816</v>
      </c>
      <c r="AG1943" s="20" t="str">
        <f t="shared" si="405"/>
        <v>Xaxis TV</v>
      </c>
      <c r="AH1943" s="20" t="s">
        <v>420</v>
      </c>
      <c r="AI1943" s="21">
        <f t="shared" si="397"/>
        <v>28.999932405029064</v>
      </c>
      <c r="AJ1943" s="21">
        <f t="shared" si="398"/>
        <v>3432.2</v>
      </c>
      <c r="AK1943" s="22">
        <f t="shared" si="399"/>
        <v>118352</v>
      </c>
      <c r="AL1943" s="20" t="s">
        <v>809</v>
      </c>
      <c r="AM1943" s="21">
        <f>$AJ1943*VLOOKUP($AL1943,Sheet2!$C$1:$D$82,2,FALSE)</f>
        <v>1730.0730028114187</v>
      </c>
    </row>
    <row r="1944" spans="1:39" x14ac:dyDescent="0.25">
      <c r="A1944" s="30">
        <v>42650</v>
      </c>
      <c r="B1944">
        <v>19820</v>
      </c>
      <c r="C1944">
        <v>0</v>
      </c>
      <c r="D1944">
        <v>1</v>
      </c>
      <c r="E1944" t="s">
        <v>72</v>
      </c>
      <c r="F1944">
        <v>1421.66</v>
      </c>
      <c r="G1944" t="s">
        <v>22</v>
      </c>
      <c r="H1944" t="s">
        <v>23</v>
      </c>
      <c r="I1944">
        <v>84.096999999999994</v>
      </c>
      <c r="J1944">
        <v>0</v>
      </c>
      <c r="K1944">
        <v>195.1</v>
      </c>
      <c r="L1944">
        <v>2438.8000000000002</v>
      </c>
      <c r="M1944">
        <v>2633.9</v>
      </c>
      <c r="N1944" t="s">
        <v>74</v>
      </c>
      <c r="O1944" t="s">
        <v>161</v>
      </c>
      <c r="P1944" t="s">
        <v>32</v>
      </c>
      <c r="Q1944" t="s">
        <v>73</v>
      </c>
      <c r="R1944" s="30">
        <v>42370</v>
      </c>
      <c r="S1944" s="30">
        <v>42655</v>
      </c>
      <c r="T1944" t="s">
        <v>25</v>
      </c>
      <c r="U1944" t="s">
        <v>756</v>
      </c>
      <c r="V1944" t="s">
        <v>717</v>
      </c>
      <c r="W1944" t="s">
        <v>193</v>
      </c>
      <c r="X1944" s="16" t="str">
        <f t="shared" si="400"/>
        <v xml:space="preserve">Mediacom (Switzerland) - CHE - Emmi - 2016_Kaltbach_OLV_KW_38-40 - </v>
      </c>
      <c r="Y1944" s="17" t="s">
        <v>410</v>
      </c>
      <c r="Z1944" s="16" t="str">
        <f t="shared" si="401"/>
        <v>Mediacom (Switzerland)</v>
      </c>
      <c r="AA1944" s="16" t="str">
        <f t="shared" si="402"/>
        <v>Mediacom (Switzerland) - CHE - Emmi</v>
      </c>
      <c r="AB1944" s="16" t="str">
        <f t="shared" si="403"/>
        <v>Xaxis TV_XAXIS-XT-ROLLS-D</v>
      </c>
      <c r="AC1944" s="16" t="str">
        <f>VLOOKUP($U1944,Sheet3!$A$1:$D$500,3,FALSE)</f>
        <v>19.09.2016</v>
      </c>
      <c r="AD1944" s="16" t="str">
        <f>VLOOKUP($U1944,Sheet3!$A$1:$D$500,4,FALSE)</f>
        <v>09.10.2016</v>
      </c>
      <c r="AE1944" s="20" t="str">
        <f t="shared" si="404"/>
        <v>Xaxis TV_XAXIS-XT-ROLLS-D_September 2016</v>
      </c>
      <c r="AF1944" s="20" t="s">
        <v>816</v>
      </c>
      <c r="AG1944" s="20" t="str">
        <f t="shared" si="405"/>
        <v>Xaxis TV</v>
      </c>
      <c r="AH1944" s="20" t="s">
        <v>420</v>
      </c>
      <c r="AI1944" s="21">
        <f t="shared" si="397"/>
        <v>28.999845416602259</v>
      </c>
      <c r="AJ1944" s="21">
        <f t="shared" si="398"/>
        <v>2438.8000000000002</v>
      </c>
      <c r="AK1944" s="22">
        <f t="shared" si="399"/>
        <v>84097</v>
      </c>
      <c r="AL1944" s="20" t="s">
        <v>809</v>
      </c>
      <c r="AM1944" s="21">
        <f>$AJ1944*VLOOKUP($AL1944,Sheet2!$C$1:$D$82,2,FALSE)</f>
        <v>1229.3287218858134</v>
      </c>
    </row>
    <row r="1945" spans="1:39" x14ac:dyDescent="0.25">
      <c r="A1945" s="30">
        <v>42650</v>
      </c>
      <c r="B1945">
        <v>19821</v>
      </c>
      <c r="C1945">
        <v>0</v>
      </c>
      <c r="D1945">
        <v>1</v>
      </c>
      <c r="E1945" t="s">
        <v>72</v>
      </c>
      <c r="F1945">
        <v>2221.94</v>
      </c>
      <c r="G1945" t="s">
        <v>22</v>
      </c>
      <c r="H1945" t="s">
        <v>23</v>
      </c>
      <c r="I1945">
        <v>131.43700000000001</v>
      </c>
      <c r="J1945">
        <v>0</v>
      </c>
      <c r="K1945">
        <v>304.95</v>
      </c>
      <c r="L1945">
        <v>3811.65</v>
      </c>
      <c r="M1945">
        <v>4116.6000000000004</v>
      </c>
      <c r="N1945" t="s">
        <v>74</v>
      </c>
      <c r="O1945" t="s">
        <v>161</v>
      </c>
      <c r="P1945" t="s">
        <v>32</v>
      </c>
      <c r="Q1945" t="s">
        <v>73</v>
      </c>
      <c r="R1945" s="30">
        <v>42370</v>
      </c>
      <c r="S1945" s="30">
        <v>42655</v>
      </c>
      <c r="T1945" t="s">
        <v>25</v>
      </c>
      <c r="U1945" t="s">
        <v>728</v>
      </c>
      <c r="V1945" t="s">
        <v>717</v>
      </c>
      <c r="W1945" t="s">
        <v>193</v>
      </c>
      <c r="X1945" s="16" t="str">
        <f t="shared" si="400"/>
        <v xml:space="preserve">Mediacom (Switzerland) - CHE - Emmi - 2016_Luzerner_Kaltbach_OLV_KW_34-37 - </v>
      </c>
      <c r="Y1945" s="17" t="s">
        <v>410</v>
      </c>
      <c r="Z1945" s="16" t="str">
        <f t="shared" si="401"/>
        <v>Mediacom (Switzerland)</v>
      </c>
      <c r="AA1945" s="16" t="str">
        <f t="shared" si="402"/>
        <v>Mediacom (Switzerland) - CHE - Emmi</v>
      </c>
      <c r="AB1945" s="16" t="str">
        <f t="shared" si="403"/>
        <v>Xaxis TV_XAXIS-XT-ROLLS-D</v>
      </c>
      <c r="AC1945" s="16" t="str">
        <f>VLOOKUP($U1945,Sheet3!$A$1:$D$500,3,FALSE)</f>
        <v>22.08.2016</v>
      </c>
      <c r="AD1945" s="16" t="str">
        <f>VLOOKUP($U1945,Sheet3!$A$1:$D$500,4,FALSE)</f>
        <v>18.09.2016</v>
      </c>
      <c r="AE1945" s="20" t="str">
        <f t="shared" si="404"/>
        <v>Xaxis TV_XAXIS-XT-ROLLS-D_September 2016</v>
      </c>
      <c r="AF1945" s="20" t="s">
        <v>816</v>
      </c>
      <c r="AG1945" s="20" t="str">
        <f t="shared" si="405"/>
        <v>Xaxis TV</v>
      </c>
      <c r="AH1945" s="20" t="s">
        <v>420</v>
      </c>
      <c r="AI1945" s="21">
        <f t="shared" si="397"/>
        <v>28.999825011222107</v>
      </c>
      <c r="AJ1945" s="21">
        <f t="shared" si="398"/>
        <v>3811.65</v>
      </c>
      <c r="AK1945" s="22">
        <f t="shared" si="399"/>
        <v>131437</v>
      </c>
      <c r="AL1945" s="20" t="s">
        <v>809</v>
      </c>
      <c r="AM1945" s="21">
        <f>$AJ1945*VLOOKUP($AL1945,Sheet2!$C$1:$D$82,2,FALSE)</f>
        <v>1921.3428008758651</v>
      </c>
    </row>
    <row r="1946" spans="1:39" x14ac:dyDescent="0.25">
      <c r="A1946" s="30">
        <v>42650</v>
      </c>
      <c r="B1946">
        <v>19822</v>
      </c>
      <c r="C1946">
        <v>0</v>
      </c>
      <c r="D1946">
        <v>1</v>
      </c>
      <c r="E1946" t="s">
        <v>72</v>
      </c>
      <c r="F1946">
        <v>1461.69</v>
      </c>
      <c r="G1946" t="s">
        <v>22</v>
      </c>
      <c r="H1946" t="s">
        <v>23</v>
      </c>
      <c r="I1946">
        <v>86.465000000000003</v>
      </c>
      <c r="J1946">
        <v>0</v>
      </c>
      <c r="K1946">
        <v>228.25</v>
      </c>
      <c r="L1946">
        <v>2853.35</v>
      </c>
      <c r="M1946">
        <v>3081.6</v>
      </c>
      <c r="N1946" t="s">
        <v>74</v>
      </c>
      <c r="O1946" t="s">
        <v>161</v>
      </c>
      <c r="P1946" t="s">
        <v>32</v>
      </c>
      <c r="Q1946" t="s">
        <v>73</v>
      </c>
      <c r="R1946" s="30">
        <v>42370</v>
      </c>
      <c r="S1946" s="30">
        <v>42655</v>
      </c>
      <c r="T1946" t="s">
        <v>25</v>
      </c>
      <c r="U1946" t="s">
        <v>729</v>
      </c>
      <c r="V1946" t="s">
        <v>717</v>
      </c>
      <c r="W1946" t="s">
        <v>193</v>
      </c>
      <c r="X1946" s="16" t="str">
        <f t="shared" si="400"/>
        <v xml:space="preserve">Mediacom (Switzerland) - CHE - Emmi - 2016_OLV_EEM_High_Protein - </v>
      </c>
      <c r="Y1946" s="17" t="s">
        <v>410</v>
      </c>
      <c r="Z1946" s="16" t="str">
        <f t="shared" si="401"/>
        <v>Mediacom (Switzerland)</v>
      </c>
      <c r="AA1946" s="16" t="str">
        <f t="shared" si="402"/>
        <v>Mediacom (Switzerland) - CHE - Emmi</v>
      </c>
      <c r="AB1946" s="16" t="str">
        <f t="shared" si="403"/>
        <v>Xaxis TV_XAXIS-XT-ROLLS-D</v>
      </c>
      <c r="AC1946" s="16" t="str">
        <f>VLOOKUP($U1946,Sheet3!$A$1:$D$500,3,FALSE)</f>
        <v>15.08.2016</v>
      </c>
      <c r="AD1946" s="16" t="str">
        <f>VLOOKUP($U1946,Sheet3!$A$1:$D$500,4,FALSE)</f>
        <v>13.11.2016</v>
      </c>
      <c r="AE1946" s="20" t="str">
        <f t="shared" si="404"/>
        <v>Xaxis TV_XAXIS-XT-ROLLS-D_September 2016</v>
      </c>
      <c r="AF1946" s="20" t="s">
        <v>816</v>
      </c>
      <c r="AG1946" s="20" t="str">
        <f t="shared" si="405"/>
        <v>Xaxis TV</v>
      </c>
      <c r="AH1946" s="20" t="s">
        <v>420</v>
      </c>
      <c r="AI1946" s="21">
        <f t="shared" si="397"/>
        <v>33.00005782686636</v>
      </c>
      <c r="AJ1946" s="21">
        <f t="shared" si="398"/>
        <v>2853.35</v>
      </c>
      <c r="AK1946" s="22">
        <f t="shared" si="399"/>
        <v>86465</v>
      </c>
      <c r="AL1946" s="20" t="s">
        <v>809</v>
      </c>
      <c r="AM1946" s="21">
        <f>$AJ1946*VLOOKUP($AL1946,Sheet2!$C$1:$D$82,2,FALSE)</f>
        <v>1438.2914173334775</v>
      </c>
    </row>
    <row r="1947" spans="1:39" x14ac:dyDescent="0.25">
      <c r="A1947" s="30">
        <v>42650</v>
      </c>
      <c r="B1947">
        <v>19823</v>
      </c>
      <c r="C1947">
        <v>0</v>
      </c>
      <c r="D1947">
        <v>1</v>
      </c>
      <c r="E1947" t="s">
        <v>72</v>
      </c>
      <c r="F1947">
        <v>425.77</v>
      </c>
      <c r="G1947" t="s">
        <v>22</v>
      </c>
      <c r="H1947" t="s">
        <v>23</v>
      </c>
      <c r="I1947">
        <v>25.186</v>
      </c>
      <c r="J1947">
        <v>0</v>
      </c>
      <c r="K1947">
        <v>58.45</v>
      </c>
      <c r="L1947">
        <v>730.4</v>
      </c>
      <c r="M1947">
        <v>788.85</v>
      </c>
      <c r="N1947" t="s">
        <v>74</v>
      </c>
      <c r="O1947" t="s">
        <v>161</v>
      </c>
      <c r="P1947" t="s">
        <v>32</v>
      </c>
      <c r="Q1947" t="s">
        <v>73</v>
      </c>
      <c r="R1947" s="30">
        <v>42370</v>
      </c>
      <c r="S1947" s="30">
        <v>42655</v>
      </c>
      <c r="T1947" t="s">
        <v>25</v>
      </c>
      <c r="U1947" t="s">
        <v>757</v>
      </c>
      <c r="V1947" t="s">
        <v>717</v>
      </c>
      <c r="W1947" t="s">
        <v>193</v>
      </c>
      <c r="X1947" s="16" t="str">
        <f t="shared" si="400"/>
        <v xml:space="preserve">Mediacom (Switzerland) - CHE - Emmi - 2016_YoQua_OLV_KW_39-43 - </v>
      </c>
      <c r="Y1947" s="17" t="s">
        <v>410</v>
      </c>
      <c r="Z1947" s="16" t="str">
        <f t="shared" si="401"/>
        <v>Mediacom (Switzerland)</v>
      </c>
      <c r="AA1947" s="16" t="str">
        <f t="shared" si="402"/>
        <v>Mediacom (Switzerland) - CHE - Emmi</v>
      </c>
      <c r="AB1947" s="16" t="str">
        <f t="shared" si="403"/>
        <v>Xaxis TV_XAXIS-XT-ROLLS-D</v>
      </c>
      <c r="AC1947" s="16" t="str">
        <f>VLOOKUP($U1947,Sheet3!$A$1:$D$500,3,FALSE)</f>
        <v>26.09.2016</v>
      </c>
      <c r="AD1947" s="16" t="str">
        <f>VLOOKUP($U1947,Sheet3!$A$1:$D$500,4,FALSE)</f>
        <v>30.10.2016</v>
      </c>
      <c r="AE1947" s="20" t="str">
        <f t="shared" si="404"/>
        <v>Xaxis TV_XAXIS-XT-ROLLS-D_September 2016</v>
      </c>
      <c r="AF1947" s="20" t="s">
        <v>816</v>
      </c>
      <c r="AG1947" s="20" t="str">
        <f t="shared" si="405"/>
        <v>Xaxis TV</v>
      </c>
      <c r="AH1947" s="20" t="s">
        <v>420</v>
      </c>
      <c r="AI1947" s="21">
        <f t="shared" si="397"/>
        <v>29.000238227586753</v>
      </c>
      <c r="AJ1947" s="21">
        <f t="shared" si="398"/>
        <v>730.4</v>
      </c>
      <c r="AK1947" s="22">
        <f t="shared" si="399"/>
        <v>25186</v>
      </c>
      <c r="AL1947" s="20" t="s">
        <v>809</v>
      </c>
      <c r="AM1947" s="21">
        <f>$AJ1947*VLOOKUP($AL1947,Sheet2!$C$1:$D$82,2,FALSE)</f>
        <v>368.17356833910037</v>
      </c>
    </row>
    <row r="1948" spans="1:39" x14ac:dyDescent="0.25">
      <c r="A1948" s="30">
        <v>42650</v>
      </c>
      <c r="B1948">
        <v>19824</v>
      </c>
      <c r="C1948">
        <v>0</v>
      </c>
      <c r="D1948">
        <v>1</v>
      </c>
      <c r="E1948" t="s">
        <v>72</v>
      </c>
      <c r="F1948">
        <v>2665.48</v>
      </c>
      <c r="G1948" t="s">
        <v>22</v>
      </c>
      <c r="H1948" t="s">
        <v>23</v>
      </c>
      <c r="I1948">
        <v>157.67400000000001</v>
      </c>
      <c r="J1948">
        <v>0</v>
      </c>
      <c r="K1948">
        <v>365.8</v>
      </c>
      <c r="L1948">
        <v>4572.55</v>
      </c>
      <c r="M1948">
        <v>4938.3500000000004</v>
      </c>
      <c r="N1948" t="s">
        <v>95</v>
      </c>
      <c r="O1948" t="s">
        <v>161</v>
      </c>
      <c r="P1948" t="s">
        <v>32</v>
      </c>
      <c r="Q1948" t="s">
        <v>73</v>
      </c>
      <c r="R1948" s="30">
        <v>42370</v>
      </c>
      <c r="S1948" s="30">
        <v>42655</v>
      </c>
      <c r="T1948" t="s">
        <v>25</v>
      </c>
      <c r="U1948" t="s">
        <v>723</v>
      </c>
      <c r="V1948" t="s">
        <v>717</v>
      </c>
      <c r="W1948" t="s">
        <v>195</v>
      </c>
      <c r="X1948" s="16" t="str">
        <f t="shared" si="400"/>
        <v xml:space="preserve">Mediacom (Switzerland) - CHE - Ikea - 2016_Catalogue_&amp;_Food_(Awareness_&amp;_Trigger) - </v>
      </c>
      <c r="Y1948" s="17" t="s">
        <v>410</v>
      </c>
      <c r="Z1948" s="16" t="str">
        <f t="shared" si="401"/>
        <v>Mediacom (Switzerland)</v>
      </c>
      <c r="AA1948" s="16" t="str">
        <f t="shared" si="402"/>
        <v>Mediacom (Switzerland) - CHE - Ikea</v>
      </c>
      <c r="AB1948" s="16" t="str">
        <f t="shared" si="403"/>
        <v>Xaxis TV_XAXIS-XT-ROLLS-D</v>
      </c>
      <c r="AC1948" s="16" t="str">
        <f>VLOOKUP($U1948,Sheet3!$A$1:$D$500,3,FALSE)</f>
        <v>29.08.2016</v>
      </c>
      <c r="AD1948" s="16" t="str">
        <f>VLOOKUP($U1948,Sheet3!$A$1:$D$500,4,FALSE)</f>
        <v>18.09.2016</v>
      </c>
      <c r="AE1948" s="20" t="str">
        <f t="shared" si="404"/>
        <v>Xaxis TV_XAXIS-XT-ROLLS-D_September 2016</v>
      </c>
      <c r="AF1948" s="20" t="s">
        <v>816</v>
      </c>
      <c r="AG1948" s="20" t="str">
        <f t="shared" si="405"/>
        <v>Xaxis TV</v>
      </c>
      <c r="AH1948" s="20" t="s">
        <v>420</v>
      </c>
      <c r="AI1948" s="21">
        <f t="shared" si="397"/>
        <v>29.000025368798912</v>
      </c>
      <c r="AJ1948" s="21">
        <f t="shared" si="398"/>
        <v>4572.55</v>
      </c>
      <c r="AK1948" s="22">
        <f t="shared" si="399"/>
        <v>157674</v>
      </c>
      <c r="AL1948" s="20" t="s">
        <v>809</v>
      </c>
      <c r="AM1948" s="21">
        <f>$AJ1948*VLOOKUP($AL1948,Sheet2!$C$1:$D$82,2,FALSE)</f>
        <v>2304.8905393057962</v>
      </c>
    </row>
    <row r="1949" spans="1:39" x14ac:dyDescent="0.25">
      <c r="A1949" s="30">
        <v>42650</v>
      </c>
      <c r="B1949">
        <v>19832</v>
      </c>
      <c r="C1949">
        <v>0</v>
      </c>
      <c r="D1949">
        <v>1</v>
      </c>
      <c r="E1949" t="s">
        <v>72</v>
      </c>
      <c r="F1949">
        <v>30.29</v>
      </c>
      <c r="G1949" t="s">
        <v>22</v>
      </c>
      <c r="H1949" t="s">
        <v>23</v>
      </c>
      <c r="I1949">
        <v>1.792</v>
      </c>
      <c r="J1949">
        <v>0</v>
      </c>
      <c r="K1949">
        <v>4.75</v>
      </c>
      <c r="L1949">
        <v>59.15</v>
      </c>
      <c r="M1949">
        <v>63.9</v>
      </c>
      <c r="N1949" t="s">
        <v>26</v>
      </c>
      <c r="O1949" t="s">
        <v>161</v>
      </c>
      <c r="P1949" t="s">
        <v>32</v>
      </c>
      <c r="Q1949" t="s">
        <v>73</v>
      </c>
      <c r="R1949" s="30">
        <v>42370</v>
      </c>
      <c r="S1949" s="30">
        <v>42655</v>
      </c>
      <c r="T1949" t="s">
        <v>25</v>
      </c>
      <c r="U1949" t="s">
        <v>741</v>
      </c>
      <c r="V1949" t="s">
        <v>717</v>
      </c>
      <c r="W1949" t="s">
        <v>204</v>
      </c>
      <c r="X1949" s="16" t="str">
        <f t="shared" si="400"/>
        <v xml:space="preserve">Mediacom (Switzerland) - CHE - Volkswagen AG - 2016_VW_Up - </v>
      </c>
      <c r="Y1949" s="17" t="s">
        <v>410</v>
      </c>
      <c r="Z1949" s="16" t="str">
        <f t="shared" si="401"/>
        <v>Mediacom (Switzerland)</v>
      </c>
      <c r="AA1949" s="16" t="str">
        <f t="shared" si="402"/>
        <v>Mediacom (Switzerland) - CHE - Volkswagen AG</v>
      </c>
      <c r="AB1949" s="16" t="str">
        <f t="shared" si="403"/>
        <v>Xaxis TV_XAXIS-XT-ROLLS-D</v>
      </c>
      <c r="AC1949" s="16" t="str">
        <f>VLOOKUP($U1949,Sheet3!$A$1:$D$500,3,FALSE)</f>
        <v>19.09.2016</v>
      </c>
      <c r="AD1949" s="16" t="str">
        <f>VLOOKUP($U1949,Sheet3!$A$1:$D$500,4,FALSE)</f>
        <v>16.10.2016</v>
      </c>
      <c r="AE1949" s="20" t="str">
        <f t="shared" si="404"/>
        <v>Xaxis TV_XAXIS-XT-ROLLS-D_September 2016</v>
      </c>
      <c r="AF1949" s="20" t="s">
        <v>816</v>
      </c>
      <c r="AG1949" s="20" t="str">
        <f t="shared" si="405"/>
        <v>Xaxis TV</v>
      </c>
      <c r="AH1949" s="20" t="s">
        <v>420</v>
      </c>
      <c r="AI1949" s="21">
        <f t="shared" si="397"/>
        <v>33.0078125</v>
      </c>
      <c r="AJ1949" s="21">
        <f t="shared" si="398"/>
        <v>59.15</v>
      </c>
      <c r="AK1949" s="22">
        <f t="shared" si="399"/>
        <v>1792</v>
      </c>
      <c r="AL1949" s="20" t="s">
        <v>809</v>
      </c>
      <c r="AM1949" s="21">
        <f>$AJ1949*VLOOKUP($AL1949,Sheet2!$C$1:$D$82,2,FALSE)</f>
        <v>29.815808553200693</v>
      </c>
    </row>
    <row r="1950" spans="1:39" x14ac:dyDescent="0.25">
      <c r="A1950" s="30">
        <v>42650</v>
      </c>
      <c r="B1950">
        <v>19832</v>
      </c>
      <c r="C1950">
        <v>0</v>
      </c>
      <c r="D1950">
        <v>4</v>
      </c>
      <c r="E1950" t="s">
        <v>72</v>
      </c>
      <c r="F1950">
        <v>923.27</v>
      </c>
      <c r="G1950" t="s">
        <v>22</v>
      </c>
      <c r="H1950" t="s">
        <v>23</v>
      </c>
      <c r="I1950">
        <v>54.615000000000002</v>
      </c>
      <c r="J1950">
        <v>0</v>
      </c>
      <c r="K1950">
        <v>144.19999999999999</v>
      </c>
      <c r="L1950">
        <v>1802.3</v>
      </c>
      <c r="M1950">
        <v>1946.5</v>
      </c>
      <c r="N1950" t="s">
        <v>26</v>
      </c>
      <c r="O1950" t="s">
        <v>161</v>
      </c>
      <c r="P1950" t="s">
        <v>32</v>
      </c>
      <c r="Q1950" t="s">
        <v>73</v>
      </c>
      <c r="R1950" s="30">
        <v>42370</v>
      </c>
      <c r="S1950" s="30">
        <v>42655</v>
      </c>
      <c r="T1950" t="s">
        <v>25</v>
      </c>
      <c r="U1950" t="s">
        <v>741</v>
      </c>
      <c r="V1950" t="s">
        <v>717</v>
      </c>
      <c r="W1950" t="s">
        <v>204</v>
      </c>
      <c r="X1950" s="16" t="str">
        <f t="shared" si="400"/>
        <v xml:space="preserve">Mediacom (Switzerland) - CHE - Volkswagen AG - 2016_VW_Up - </v>
      </c>
      <c r="Y1950" s="17" t="s">
        <v>410</v>
      </c>
      <c r="Z1950" s="16" t="str">
        <f t="shared" si="401"/>
        <v>Mediacom (Switzerland)</v>
      </c>
      <c r="AA1950" s="16" t="str">
        <f t="shared" si="402"/>
        <v>Mediacom (Switzerland) - CHE - Volkswagen AG</v>
      </c>
      <c r="AB1950" s="16" t="str">
        <f t="shared" si="403"/>
        <v>Xaxis TV_XAXIS-XT-ROLLS-D</v>
      </c>
      <c r="AC1950" s="16" t="str">
        <f>VLOOKUP($U1950,Sheet3!$A$1:$D$500,3,FALSE)</f>
        <v>19.09.2016</v>
      </c>
      <c r="AD1950" s="16" t="str">
        <f>VLOOKUP($U1950,Sheet3!$A$1:$D$500,4,FALSE)</f>
        <v>16.10.2016</v>
      </c>
      <c r="AE1950" s="20" t="str">
        <f t="shared" si="404"/>
        <v>Xaxis TV_XAXIS-XT-ROLLS-D_September 2016</v>
      </c>
      <c r="AF1950" s="20" t="s">
        <v>816</v>
      </c>
      <c r="AG1950" s="20" t="str">
        <f t="shared" si="405"/>
        <v>Xaxis TV</v>
      </c>
      <c r="AH1950" s="20" t="s">
        <v>420</v>
      </c>
      <c r="AI1950" s="21">
        <f t="shared" si="397"/>
        <v>33.000091549940493</v>
      </c>
      <c r="AJ1950" s="21">
        <f t="shared" si="398"/>
        <v>1802.3</v>
      </c>
      <c r="AK1950" s="22">
        <f t="shared" si="399"/>
        <v>54615</v>
      </c>
      <c r="AL1950" s="20" t="s">
        <v>809</v>
      </c>
      <c r="AM1950" s="21">
        <f>$AJ1950*VLOOKUP($AL1950,Sheet2!$C$1:$D$82,2,FALSE)</f>
        <v>908.48743458044987</v>
      </c>
    </row>
    <row r="1951" spans="1:39" x14ac:dyDescent="0.25">
      <c r="A1951" s="30">
        <v>42650</v>
      </c>
      <c r="B1951">
        <v>19765</v>
      </c>
      <c r="C1951">
        <v>0</v>
      </c>
      <c r="D1951">
        <v>2</v>
      </c>
      <c r="E1951" t="s">
        <v>76</v>
      </c>
      <c r="F1951">
        <v>261.64999999999998</v>
      </c>
      <c r="G1951" t="s">
        <v>22</v>
      </c>
      <c r="H1951" t="s">
        <v>23</v>
      </c>
      <c r="I1951">
        <v>16.173999999999999</v>
      </c>
      <c r="J1951">
        <v>0</v>
      </c>
      <c r="K1951">
        <v>32.35</v>
      </c>
      <c r="L1951">
        <v>404.35</v>
      </c>
      <c r="M1951">
        <v>436.7</v>
      </c>
      <c r="N1951" t="s">
        <v>42</v>
      </c>
      <c r="O1951" t="s">
        <v>162</v>
      </c>
      <c r="P1951" t="s">
        <v>32</v>
      </c>
      <c r="Q1951" t="s">
        <v>73</v>
      </c>
      <c r="R1951" s="30">
        <v>42370</v>
      </c>
      <c r="S1951" s="30">
        <v>42655</v>
      </c>
      <c r="T1951" t="s">
        <v>25</v>
      </c>
      <c r="U1951" t="s">
        <v>246</v>
      </c>
      <c r="V1951" t="s">
        <v>717</v>
      </c>
      <c r="W1951" t="s">
        <v>178</v>
      </c>
      <c r="X1951" s="16" t="str">
        <f t="shared" si="400"/>
        <v xml:space="preserve">MEC (Switzerland) - CHE - Geberit - 2016_Aquaclean_2016 - </v>
      </c>
      <c r="Y1951" s="17" t="s">
        <v>410</v>
      </c>
      <c r="Z1951" s="16" t="str">
        <f t="shared" si="401"/>
        <v>MEC (Switzerland)</v>
      </c>
      <c r="AA1951" s="16" t="str">
        <f t="shared" si="402"/>
        <v>MEC (Switzerland) - CHE - Geberit</v>
      </c>
      <c r="AB1951" s="16" t="str">
        <f t="shared" si="403"/>
        <v>Xaxis TV_XAXIS-XT-ROLLS-F</v>
      </c>
      <c r="AC1951" s="16" t="str">
        <f>VLOOKUP($U1951,Sheet3!$A$1:$D$500,3,FALSE)</f>
        <v>04.01.2016</v>
      </c>
      <c r="AD1951" s="16" t="str">
        <f>VLOOKUP($U1951,Sheet3!$A$1:$D$500,4,FALSE)</f>
        <v>26.06.2016</v>
      </c>
      <c r="AE1951" s="20" t="str">
        <f t="shared" si="404"/>
        <v>Xaxis TV_XAXIS-XT-ROLLS-F_September 2016</v>
      </c>
      <c r="AF1951" s="20" t="s">
        <v>816</v>
      </c>
      <c r="AG1951" s="20" t="str">
        <f t="shared" si="405"/>
        <v>Xaxis TV</v>
      </c>
      <c r="AH1951" s="20" t="s">
        <v>420</v>
      </c>
      <c r="AI1951" s="21">
        <f t="shared" si="397"/>
        <v>25</v>
      </c>
      <c r="AJ1951" s="21">
        <f t="shared" si="398"/>
        <v>404.35</v>
      </c>
      <c r="AK1951" s="22">
        <f t="shared" si="399"/>
        <v>16174</v>
      </c>
      <c r="AL1951" s="20" t="s">
        <v>809</v>
      </c>
      <c r="AM1951" s="21">
        <f>$AJ1951*VLOOKUP($AL1951,Sheet2!$C$1:$D$82,2,FALSE)</f>
        <v>203.82116971237028</v>
      </c>
    </row>
    <row r="1952" spans="1:39" x14ac:dyDescent="0.25">
      <c r="A1952" s="30">
        <v>42650</v>
      </c>
      <c r="B1952">
        <v>19770</v>
      </c>
      <c r="C1952">
        <v>0</v>
      </c>
      <c r="D1952">
        <v>1</v>
      </c>
      <c r="E1952" t="s">
        <v>76</v>
      </c>
      <c r="F1952">
        <v>2156.9699999999998</v>
      </c>
      <c r="G1952" t="s">
        <v>22</v>
      </c>
      <c r="H1952" t="s">
        <v>23</v>
      </c>
      <c r="I1952">
        <v>133.333</v>
      </c>
      <c r="J1952">
        <v>0</v>
      </c>
      <c r="K1952">
        <v>352</v>
      </c>
      <c r="L1952">
        <v>4400</v>
      </c>
      <c r="M1952">
        <v>4752</v>
      </c>
      <c r="N1952" t="s">
        <v>719</v>
      </c>
      <c r="O1952" t="s">
        <v>162</v>
      </c>
      <c r="P1952" t="s">
        <v>32</v>
      </c>
      <c r="Q1952" t="s">
        <v>73</v>
      </c>
      <c r="R1952" s="30">
        <v>42370</v>
      </c>
      <c r="S1952" s="30">
        <v>42655</v>
      </c>
      <c r="T1952" t="s">
        <v>25</v>
      </c>
      <c r="U1952" t="s">
        <v>758</v>
      </c>
      <c r="V1952" t="s">
        <v>717</v>
      </c>
      <c r="W1952" t="s">
        <v>813</v>
      </c>
      <c r="X1952" s="16" t="str">
        <f t="shared" si="400"/>
        <v xml:space="preserve">MEC (Switzerland) - CHE - NETPLUS.CH S.A.  - 2016_Online_Video - </v>
      </c>
      <c r="Y1952" s="17" t="s">
        <v>410</v>
      </c>
      <c r="Z1952" s="16" t="str">
        <f t="shared" si="401"/>
        <v>MEC (Switzerland)</v>
      </c>
      <c r="AA1952" s="16" t="str">
        <f t="shared" si="402"/>
        <v>MEC (Switzerland) - CHE - NETPLUS.CH S.A. </v>
      </c>
      <c r="AB1952" s="16" t="str">
        <f t="shared" si="403"/>
        <v>Xaxis TV_XAXIS-XT-ROLLS-F</v>
      </c>
      <c r="AC1952" s="16" t="str">
        <f>VLOOKUP($U1952,Sheet3!$A$1:$D$500,3,FALSE)</f>
        <v>05.09.2016</v>
      </c>
      <c r="AD1952" s="16" t="str">
        <f>VLOOKUP($U1952,Sheet3!$A$1:$D$500,4,FALSE)</f>
        <v>13.11.2016</v>
      </c>
      <c r="AE1952" s="20" t="str">
        <f t="shared" si="404"/>
        <v>Xaxis TV_XAXIS-XT-ROLLS-F_September 2016</v>
      </c>
      <c r="AF1952" s="20" t="s">
        <v>816</v>
      </c>
      <c r="AG1952" s="20" t="str">
        <f t="shared" si="405"/>
        <v>Xaxis TV</v>
      </c>
      <c r="AH1952" s="20" t="s">
        <v>420</v>
      </c>
      <c r="AI1952" s="21">
        <f t="shared" si="397"/>
        <v>33.000082500206254</v>
      </c>
      <c r="AJ1952" s="21">
        <f t="shared" si="398"/>
        <v>4400</v>
      </c>
      <c r="AK1952" s="22">
        <f t="shared" si="399"/>
        <v>133333</v>
      </c>
      <c r="AL1952" s="20" t="s">
        <v>809</v>
      </c>
      <c r="AM1952" s="21">
        <f>$AJ1952*VLOOKUP($AL1952,Sheet2!$C$1:$D$82,2,FALSE)</f>
        <v>2217.913062283737</v>
      </c>
    </row>
    <row r="1953" spans="1:39" x14ac:dyDescent="0.25">
      <c r="A1953" s="30">
        <v>42650</v>
      </c>
      <c r="B1953">
        <v>19770</v>
      </c>
      <c r="C1953">
        <v>0</v>
      </c>
      <c r="D1953">
        <v>2</v>
      </c>
      <c r="E1953" t="s">
        <v>76</v>
      </c>
      <c r="F1953">
        <v>2156.9699999999998</v>
      </c>
      <c r="G1953" t="s">
        <v>22</v>
      </c>
      <c r="H1953" t="s">
        <v>23</v>
      </c>
      <c r="I1953">
        <v>133.333</v>
      </c>
      <c r="J1953">
        <v>0</v>
      </c>
      <c r="K1953">
        <v>352</v>
      </c>
      <c r="L1953">
        <v>4400</v>
      </c>
      <c r="M1953">
        <v>4752</v>
      </c>
      <c r="N1953" t="s">
        <v>719</v>
      </c>
      <c r="O1953" t="s">
        <v>162</v>
      </c>
      <c r="P1953" t="s">
        <v>32</v>
      </c>
      <c r="Q1953" t="s">
        <v>73</v>
      </c>
      <c r="R1953" s="30">
        <v>42370</v>
      </c>
      <c r="S1953" s="30">
        <v>42655</v>
      </c>
      <c r="T1953" t="s">
        <v>25</v>
      </c>
      <c r="U1953" t="s">
        <v>758</v>
      </c>
      <c r="V1953" t="s">
        <v>717</v>
      </c>
      <c r="W1953" t="s">
        <v>813</v>
      </c>
      <c r="X1953" s="16" t="str">
        <f t="shared" si="400"/>
        <v xml:space="preserve">MEC (Switzerland) - CHE - NETPLUS.CH S.A.  - 2016_Online_Video - </v>
      </c>
      <c r="Y1953" s="17" t="s">
        <v>410</v>
      </c>
      <c r="Z1953" s="16" t="str">
        <f t="shared" si="401"/>
        <v>MEC (Switzerland)</v>
      </c>
      <c r="AA1953" s="16" t="str">
        <f t="shared" si="402"/>
        <v>MEC (Switzerland) - CHE - NETPLUS.CH S.A. </v>
      </c>
      <c r="AB1953" s="16" t="str">
        <f t="shared" si="403"/>
        <v>Xaxis TV_XAXIS-XT-ROLLS-F</v>
      </c>
      <c r="AC1953" s="16" t="str">
        <f>VLOOKUP($U1953,Sheet3!$A$1:$D$500,3,FALSE)</f>
        <v>05.09.2016</v>
      </c>
      <c r="AD1953" s="16" t="str">
        <f>VLOOKUP($U1953,Sheet3!$A$1:$D$500,4,FALSE)</f>
        <v>13.11.2016</v>
      </c>
      <c r="AE1953" s="20" t="str">
        <f t="shared" si="404"/>
        <v>Xaxis TV_XAXIS-XT-ROLLS-F_September 2016</v>
      </c>
      <c r="AF1953" s="20" t="s">
        <v>816</v>
      </c>
      <c r="AG1953" s="20" t="str">
        <f t="shared" si="405"/>
        <v>Xaxis TV</v>
      </c>
      <c r="AH1953" s="20" t="s">
        <v>420</v>
      </c>
      <c r="AI1953" s="21">
        <f t="shared" si="397"/>
        <v>33.000082500206254</v>
      </c>
      <c r="AJ1953" s="21">
        <f t="shared" si="398"/>
        <v>4400</v>
      </c>
      <c r="AK1953" s="22">
        <f t="shared" si="399"/>
        <v>133333</v>
      </c>
      <c r="AL1953" s="20" t="s">
        <v>809</v>
      </c>
      <c r="AM1953" s="21">
        <f>$AJ1953*VLOOKUP($AL1953,Sheet2!$C$1:$D$82,2,FALSE)</f>
        <v>2217.913062283737</v>
      </c>
    </row>
    <row r="1954" spans="1:39" x14ac:dyDescent="0.25">
      <c r="A1954" s="30">
        <v>42650</v>
      </c>
      <c r="B1954">
        <v>19781</v>
      </c>
      <c r="C1954">
        <v>0</v>
      </c>
      <c r="D1954">
        <v>2</v>
      </c>
      <c r="E1954" t="s">
        <v>76</v>
      </c>
      <c r="F1954">
        <v>1245.8499999999999</v>
      </c>
      <c r="G1954" t="s">
        <v>22</v>
      </c>
      <c r="H1954" t="s">
        <v>23</v>
      </c>
      <c r="I1954">
        <v>77.012</v>
      </c>
      <c r="J1954">
        <v>0</v>
      </c>
      <c r="K1954">
        <v>215.65</v>
      </c>
      <c r="L1954">
        <v>2695.4</v>
      </c>
      <c r="M1954">
        <v>2911.05</v>
      </c>
      <c r="N1954" t="s">
        <v>86</v>
      </c>
      <c r="O1954" t="s">
        <v>163</v>
      </c>
      <c r="P1954" t="s">
        <v>32</v>
      </c>
      <c r="Q1954" t="s">
        <v>73</v>
      </c>
      <c r="R1954" s="30">
        <v>42370</v>
      </c>
      <c r="S1954" s="30">
        <v>42655</v>
      </c>
      <c r="T1954" t="s">
        <v>25</v>
      </c>
      <c r="U1954" t="s">
        <v>376</v>
      </c>
      <c r="V1954" t="s">
        <v>717</v>
      </c>
      <c r="W1954" t="s">
        <v>210</v>
      </c>
      <c r="X1954" s="16" t="str">
        <f t="shared" si="400"/>
        <v xml:space="preserve">Mindshare (Switzerland) - CHE - Mazda - 2016_MX_5_Speed_Dating_2._Flight - </v>
      </c>
      <c r="Y1954" s="17" t="s">
        <v>410</v>
      </c>
      <c r="Z1954" s="16" t="str">
        <f t="shared" si="401"/>
        <v>Mindshare (Switzerland)</v>
      </c>
      <c r="AA1954" s="16" t="str">
        <f t="shared" si="402"/>
        <v>Mindshare (Switzerland) - CHE - Mazda</v>
      </c>
      <c r="AB1954" s="16" t="str">
        <f t="shared" si="403"/>
        <v>Xaxis TV_XAXIS-XT-ROLLS-F</v>
      </c>
      <c r="AC1954" s="16" t="str">
        <f>VLOOKUP($U1954,Sheet3!$A$1:$D$500,3,FALSE)</f>
        <v>27.06.2016</v>
      </c>
      <c r="AD1954" s="16" t="str">
        <f>VLOOKUP($U1954,Sheet3!$A$1:$D$500,4,FALSE)</f>
        <v>02.10.2016</v>
      </c>
      <c r="AE1954" s="20" t="str">
        <f t="shared" si="404"/>
        <v>Xaxis TV_XAXIS-XT-ROLLS-F_September 2016</v>
      </c>
      <c r="AF1954" s="20" t="s">
        <v>816</v>
      </c>
      <c r="AG1954" s="20" t="str">
        <f t="shared" si="405"/>
        <v>Xaxis TV</v>
      </c>
      <c r="AH1954" s="20" t="s">
        <v>420</v>
      </c>
      <c r="AI1954" s="21">
        <f t="shared" si="397"/>
        <v>34.999740300212956</v>
      </c>
      <c r="AJ1954" s="21">
        <f t="shared" si="398"/>
        <v>2695.4</v>
      </c>
      <c r="AK1954" s="22">
        <f t="shared" si="399"/>
        <v>77012</v>
      </c>
      <c r="AL1954" s="20" t="s">
        <v>809</v>
      </c>
      <c r="AM1954" s="21">
        <f>$AJ1954*VLOOKUP($AL1954,Sheet2!$C$1:$D$82,2,FALSE)</f>
        <v>1358.6733791089966</v>
      </c>
    </row>
    <row r="1955" spans="1:39" x14ac:dyDescent="0.25">
      <c r="A1955" s="30">
        <v>42650</v>
      </c>
      <c r="B1955">
        <v>19782</v>
      </c>
      <c r="C1955">
        <v>0</v>
      </c>
      <c r="D1955">
        <v>2</v>
      </c>
      <c r="E1955" t="s">
        <v>76</v>
      </c>
      <c r="F1955">
        <v>861.51</v>
      </c>
      <c r="G1955" t="s">
        <v>22</v>
      </c>
      <c r="H1955" t="s">
        <v>23</v>
      </c>
      <c r="I1955">
        <v>53.253999999999998</v>
      </c>
      <c r="J1955">
        <v>0</v>
      </c>
      <c r="K1955">
        <v>140.6</v>
      </c>
      <c r="L1955">
        <v>1757.35</v>
      </c>
      <c r="M1955">
        <v>1897.95</v>
      </c>
      <c r="N1955" t="s">
        <v>138</v>
      </c>
      <c r="O1955" t="s">
        <v>160</v>
      </c>
      <c r="P1955" t="s">
        <v>32</v>
      </c>
      <c r="Q1955" t="s">
        <v>73</v>
      </c>
      <c r="R1955" s="30">
        <v>42370</v>
      </c>
      <c r="S1955" s="30">
        <v>42655</v>
      </c>
      <c r="T1955" t="s">
        <v>25</v>
      </c>
      <c r="U1955" t="s">
        <v>749</v>
      </c>
      <c r="V1955" t="s">
        <v>717</v>
      </c>
      <c r="W1955" t="s">
        <v>171</v>
      </c>
      <c r="X1955" s="16" t="str">
        <f t="shared" si="400"/>
        <v xml:space="preserve">Maxus (Switzerland) - CHE - Essilor - 2016_Varilux_Fall_2016 - </v>
      </c>
      <c r="Y1955" s="17" t="s">
        <v>410</v>
      </c>
      <c r="Z1955" s="16" t="str">
        <f t="shared" si="401"/>
        <v>Maxus (Switzerland)</v>
      </c>
      <c r="AA1955" s="16" t="str">
        <f t="shared" si="402"/>
        <v>Maxus (Switzerland) - CHE - Essilor</v>
      </c>
      <c r="AB1955" s="16" t="str">
        <f t="shared" si="403"/>
        <v>Xaxis TV_XAXIS-XT-ROLLS-F</v>
      </c>
      <c r="AC1955" s="16" t="str">
        <f>VLOOKUP($U1955,Sheet3!$A$1:$D$500,3,FALSE)</f>
        <v>05.09.2016</v>
      </c>
      <c r="AD1955" s="16" t="str">
        <f>VLOOKUP($U1955,Sheet3!$A$1:$D$500,4,FALSE)</f>
        <v>06.11.2016</v>
      </c>
      <c r="AE1955" s="20" t="str">
        <f t="shared" si="404"/>
        <v>Xaxis TV_XAXIS-XT-ROLLS-F_September 2016</v>
      </c>
      <c r="AF1955" s="20" t="s">
        <v>816</v>
      </c>
      <c r="AG1955" s="20" t="str">
        <f t="shared" si="405"/>
        <v>Xaxis TV</v>
      </c>
      <c r="AH1955" s="20" t="s">
        <v>420</v>
      </c>
      <c r="AI1955" s="21">
        <f t="shared" si="397"/>
        <v>32.999399106170422</v>
      </c>
      <c r="AJ1955" s="21">
        <f t="shared" si="398"/>
        <v>1757.35</v>
      </c>
      <c r="AK1955" s="22">
        <f t="shared" si="399"/>
        <v>53254</v>
      </c>
      <c r="AL1955" s="20" t="s">
        <v>809</v>
      </c>
      <c r="AM1955" s="21">
        <f>$AJ1955*VLOOKUP($AL1955,Sheet2!$C$1:$D$82,2,FALSE)</f>
        <v>885.82943636461937</v>
      </c>
    </row>
    <row r="1956" spans="1:39" x14ac:dyDescent="0.25">
      <c r="A1956" s="30">
        <v>42650</v>
      </c>
      <c r="B1956">
        <v>19783</v>
      </c>
      <c r="C1956">
        <v>0</v>
      </c>
      <c r="D1956">
        <v>2</v>
      </c>
      <c r="E1956" t="s">
        <v>76</v>
      </c>
      <c r="F1956">
        <v>6.55</v>
      </c>
      <c r="G1956" t="s">
        <v>22</v>
      </c>
      <c r="H1956" t="s">
        <v>23</v>
      </c>
      <c r="I1956">
        <v>0.40500000000000003</v>
      </c>
      <c r="J1956">
        <v>0</v>
      </c>
      <c r="K1956">
        <v>0.95</v>
      </c>
      <c r="L1956">
        <v>11.75</v>
      </c>
      <c r="M1956">
        <v>12.7</v>
      </c>
      <c r="N1956" t="s">
        <v>138</v>
      </c>
      <c r="O1956" t="s">
        <v>160</v>
      </c>
      <c r="P1956" t="s">
        <v>32</v>
      </c>
      <c r="Q1956" t="s">
        <v>73</v>
      </c>
      <c r="R1956" s="30">
        <v>42370</v>
      </c>
      <c r="S1956" s="30">
        <v>42655</v>
      </c>
      <c r="T1956" t="s">
        <v>25</v>
      </c>
      <c r="U1956" t="s">
        <v>750</v>
      </c>
      <c r="V1956" t="s">
        <v>717</v>
      </c>
      <c r="W1956" t="s">
        <v>171</v>
      </c>
      <c r="X1956" s="16" t="str">
        <f t="shared" si="400"/>
        <v xml:space="preserve">Maxus (Switzerland) - CHE - Essilor - 2016_Varilux_Herbst_OLV - </v>
      </c>
      <c r="Y1956" s="17" t="s">
        <v>410</v>
      </c>
      <c r="Z1956" s="16" t="str">
        <f t="shared" si="401"/>
        <v>Maxus (Switzerland)</v>
      </c>
      <c r="AA1956" s="16" t="str">
        <f t="shared" si="402"/>
        <v>Maxus (Switzerland) - CHE - Essilor</v>
      </c>
      <c r="AB1956" s="16" t="str">
        <f t="shared" si="403"/>
        <v>Xaxis TV_XAXIS-XT-ROLLS-F</v>
      </c>
      <c r="AC1956" s="16" t="str">
        <f>VLOOKUP($U1956,Sheet3!$A$1:$D$500,3,FALSE)</f>
        <v>26.09.2016</v>
      </c>
      <c r="AD1956" s="16" t="str">
        <f>VLOOKUP($U1956,Sheet3!$A$1:$D$500,4,FALSE)</f>
        <v>06.11.2016</v>
      </c>
      <c r="AE1956" s="20" t="str">
        <f t="shared" si="404"/>
        <v>Xaxis TV_XAXIS-XT-ROLLS-F_September 2016</v>
      </c>
      <c r="AF1956" s="20" t="s">
        <v>816</v>
      </c>
      <c r="AG1956" s="20" t="str">
        <f t="shared" si="405"/>
        <v>Xaxis TV</v>
      </c>
      <c r="AH1956" s="20" t="s">
        <v>420</v>
      </c>
      <c r="AI1956" s="21">
        <f t="shared" si="397"/>
        <v>29.012345679012345</v>
      </c>
      <c r="AJ1956" s="21">
        <f t="shared" si="398"/>
        <v>11.75</v>
      </c>
      <c r="AK1956" s="22">
        <f t="shared" si="399"/>
        <v>405</v>
      </c>
      <c r="AL1956" s="20" t="s">
        <v>809</v>
      </c>
      <c r="AM1956" s="21">
        <f>$AJ1956*VLOOKUP($AL1956,Sheet2!$C$1:$D$82,2,FALSE)</f>
        <v>5.9228360185986162</v>
      </c>
    </row>
    <row r="1957" spans="1:39" x14ac:dyDescent="0.25">
      <c r="A1957" s="30">
        <v>42650</v>
      </c>
      <c r="B1957">
        <v>19786</v>
      </c>
      <c r="C1957">
        <v>0</v>
      </c>
      <c r="D1957">
        <v>2</v>
      </c>
      <c r="E1957" t="s">
        <v>76</v>
      </c>
      <c r="F1957">
        <v>2658.38</v>
      </c>
      <c r="G1957" t="s">
        <v>22</v>
      </c>
      <c r="H1957" t="s">
        <v>23</v>
      </c>
      <c r="I1957">
        <v>164.328</v>
      </c>
      <c r="J1957">
        <v>0</v>
      </c>
      <c r="K1957">
        <v>381.25</v>
      </c>
      <c r="L1957">
        <v>4765.5</v>
      </c>
      <c r="M1957">
        <v>5146.75</v>
      </c>
      <c r="N1957" t="s">
        <v>67</v>
      </c>
      <c r="O1957" t="s">
        <v>160</v>
      </c>
      <c r="P1957" t="s">
        <v>32</v>
      </c>
      <c r="Q1957" t="s">
        <v>73</v>
      </c>
      <c r="R1957" s="30">
        <v>42370</v>
      </c>
      <c r="S1957" s="30">
        <v>42655</v>
      </c>
      <c r="T1957" t="s">
        <v>25</v>
      </c>
      <c r="U1957" t="s">
        <v>751</v>
      </c>
      <c r="V1957" t="s">
        <v>717</v>
      </c>
      <c r="W1957" t="s">
        <v>168</v>
      </c>
      <c r="X1957" s="16" t="str">
        <f t="shared" si="400"/>
        <v xml:space="preserve">Maxus (Switzerland) - CHE - Fiat Group - 2016_Fiat_Riva_OLV - </v>
      </c>
      <c r="Y1957" s="17" t="s">
        <v>410</v>
      </c>
      <c r="Z1957" s="16" t="str">
        <f t="shared" si="401"/>
        <v>Maxus (Switzerland)</v>
      </c>
      <c r="AA1957" s="16" t="str">
        <f t="shared" si="402"/>
        <v>Maxus (Switzerland) - CHE - Fiat Group</v>
      </c>
      <c r="AB1957" s="16" t="str">
        <f t="shared" si="403"/>
        <v>Xaxis TV_XAXIS-XT-ROLLS-F</v>
      </c>
      <c r="AC1957" s="16" t="str">
        <f>VLOOKUP($U1957,Sheet3!$A$1:$D$500,3,FALSE)</f>
        <v>29.08.2016</v>
      </c>
      <c r="AD1957" s="16" t="str">
        <f>VLOOKUP($U1957,Sheet3!$A$1:$D$500,4,FALSE)</f>
        <v>11.09.2016</v>
      </c>
      <c r="AE1957" s="20" t="str">
        <f t="shared" si="404"/>
        <v>Xaxis TV_XAXIS-XT-ROLLS-F_September 2016</v>
      </c>
      <c r="AF1957" s="20" t="s">
        <v>816</v>
      </c>
      <c r="AG1957" s="20" t="str">
        <f t="shared" si="405"/>
        <v>Xaxis TV</v>
      </c>
      <c r="AH1957" s="20" t="s">
        <v>420</v>
      </c>
      <c r="AI1957" s="21">
        <f t="shared" si="397"/>
        <v>28.99992697531766</v>
      </c>
      <c r="AJ1957" s="21">
        <f t="shared" si="398"/>
        <v>4765.5</v>
      </c>
      <c r="AK1957" s="22">
        <f t="shared" si="399"/>
        <v>164328</v>
      </c>
      <c r="AL1957" s="20" t="s">
        <v>809</v>
      </c>
      <c r="AM1957" s="21">
        <f>$AJ1957*VLOOKUP($AL1957,Sheet2!$C$1:$D$82,2,FALSE)</f>
        <v>2402.1510677984429</v>
      </c>
    </row>
    <row r="1958" spans="1:39" x14ac:dyDescent="0.25">
      <c r="A1958" s="30">
        <v>42650</v>
      </c>
      <c r="B1958">
        <v>19787</v>
      </c>
      <c r="C1958">
        <v>0</v>
      </c>
      <c r="D1958">
        <v>2</v>
      </c>
      <c r="E1958" t="s">
        <v>76</v>
      </c>
      <c r="F1958">
        <v>16.260000000000002</v>
      </c>
      <c r="G1958" t="s">
        <v>22</v>
      </c>
      <c r="H1958" t="s">
        <v>23</v>
      </c>
      <c r="I1958">
        <v>1.0049999999999999</v>
      </c>
      <c r="J1958">
        <v>0</v>
      </c>
      <c r="K1958">
        <v>2.35</v>
      </c>
      <c r="L1958">
        <v>29.15</v>
      </c>
      <c r="M1958">
        <v>31.5</v>
      </c>
      <c r="N1958" t="s">
        <v>67</v>
      </c>
      <c r="O1958" t="s">
        <v>160</v>
      </c>
      <c r="P1958" t="s">
        <v>32</v>
      </c>
      <c r="Q1958" t="s">
        <v>73</v>
      </c>
      <c r="R1958" s="30">
        <v>42370</v>
      </c>
      <c r="S1958" s="30">
        <v>42655</v>
      </c>
      <c r="T1958" t="s">
        <v>25</v>
      </c>
      <c r="U1958" t="s">
        <v>752</v>
      </c>
      <c r="V1958" t="s">
        <v>717</v>
      </c>
      <c r="W1958" t="s">
        <v>168</v>
      </c>
      <c r="X1958" s="16" t="str">
        <f t="shared" si="400"/>
        <v xml:space="preserve">Maxus (Switzerland) - CHE - Fiat Group - 2016_Tipo_SW - </v>
      </c>
      <c r="Y1958" s="17" t="s">
        <v>410</v>
      </c>
      <c r="Z1958" s="16" t="str">
        <f t="shared" si="401"/>
        <v>Maxus (Switzerland)</v>
      </c>
      <c r="AA1958" s="16" t="str">
        <f t="shared" si="402"/>
        <v>Maxus (Switzerland) - CHE - Fiat Group</v>
      </c>
      <c r="AB1958" s="16" t="str">
        <f t="shared" si="403"/>
        <v>Xaxis TV_XAXIS-XT-ROLLS-F</v>
      </c>
      <c r="AC1958" s="16" t="str">
        <f>VLOOKUP($U1958,Sheet3!$A$1:$D$500,3,FALSE)</f>
        <v>26.09.2016</v>
      </c>
      <c r="AD1958" s="16" t="str">
        <f>VLOOKUP($U1958,Sheet3!$A$1:$D$500,4,FALSE)</f>
        <v>27.11.2016</v>
      </c>
      <c r="AE1958" s="20" t="str">
        <f t="shared" si="404"/>
        <v>Xaxis TV_XAXIS-XT-ROLLS-F_September 2016</v>
      </c>
      <c r="AF1958" s="20" t="s">
        <v>816</v>
      </c>
      <c r="AG1958" s="20" t="str">
        <f t="shared" si="405"/>
        <v>Xaxis TV</v>
      </c>
      <c r="AH1958" s="20" t="s">
        <v>420</v>
      </c>
      <c r="AI1958" s="21">
        <f t="shared" ref="AI1958:AI1993" si="406">(AJ1958/AK1958)*1000</f>
        <v>29.00497512437811</v>
      </c>
      <c r="AJ1958" s="21">
        <f t="shared" ref="AJ1958:AJ1993" si="407">L1958</f>
        <v>29.15</v>
      </c>
      <c r="AK1958" s="22">
        <f t="shared" ref="AK1958:AK1993" si="408">I1958*1000</f>
        <v>1004.9999999999999</v>
      </c>
      <c r="AL1958" s="20" t="s">
        <v>809</v>
      </c>
      <c r="AM1958" s="21">
        <f>$AJ1958*VLOOKUP($AL1958,Sheet2!$C$1:$D$82,2,FALSE)</f>
        <v>14.693674037629759</v>
      </c>
    </row>
    <row r="1959" spans="1:39" x14ac:dyDescent="0.25">
      <c r="A1959" s="30">
        <v>42650</v>
      </c>
      <c r="B1959">
        <v>19788</v>
      </c>
      <c r="C1959">
        <v>0</v>
      </c>
      <c r="D1959">
        <v>2</v>
      </c>
      <c r="E1959" t="s">
        <v>76</v>
      </c>
      <c r="F1959">
        <v>227.21</v>
      </c>
      <c r="G1959" t="s">
        <v>22</v>
      </c>
      <c r="H1959" t="s">
        <v>23</v>
      </c>
      <c r="I1959">
        <v>14.045</v>
      </c>
      <c r="J1959">
        <v>0</v>
      </c>
      <c r="K1959">
        <v>32.6</v>
      </c>
      <c r="L1959">
        <v>407.3</v>
      </c>
      <c r="M1959">
        <v>439.9</v>
      </c>
      <c r="N1959" t="s">
        <v>67</v>
      </c>
      <c r="O1959" t="s">
        <v>160</v>
      </c>
      <c r="P1959" t="s">
        <v>32</v>
      </c>
      <c r="Q1959" t="s">
        <v>73</v>
      </c>
      <c r="R1959" s="30">
        <v>42370</v>
      </c>
      <c r="S1959" s="30">
        <v>42655</v>
      </c>
      <c r="T1959" t="s">
        <v>25</v>
      </c>
      <c r="U1959" t="s">
        <v>753</v>
      </c>
      <c r="V1959" t="s">
        <v>717</v>
      </c>
      <c r="W1959" t="s">
        <v>168</v>
      </c>
      <c r="X1959" s="16" t="str">
        <f t="shared" si="400"/>
        <v xml:space="preserve">Maxus (Switzerland) - CHE - Fiat Group - 2016_Fiat_Tipo_SW_OLV - </v>
      </c>
      <c r="Y1959" s="17" t="s">
        <v>410</v>
      </c>
      <c r="Z1959" s="16" t="str">
        <f t="shared" si="401"/>
        <v>Maxus (Switzerland)</v>
      </c>
      <c r="AA1959" s="16" t="str">
        <f t="shared" si="402"/>
        <v>Maxus (Switzerland) - CHE - Fiat Group</v>
      </c>
      <c r="AB1959" s="16" t="str">
        <f t="shared" si="403"/>
        <v>Xaxis TV_XAXIS-XT-ROLLS-F</v>
      </c>
      <c r="AC1959" s="16" t="str">
        <f>VLOOKUP($U1959,Sheet3!$A$1:$D$500,3,FALSE)</f>
        <v>26.09.2016</v>
      </c>
      <c r="AD1959" s="16" t="str">
        <f>VLOOKUP($U1959,Sheet3!$A$1:$D$500,4,FALSE)</f>
        <v>16.10.2016</v>
      </c>
      <c r="AE1959" s="20" t="str">
        <f t="shared" si="404"/>
        <v>Xaxis TV_XAXIS-XT-ROLLS-F_September 2016</v>
      </c>
      <c r="AF1959" s="20" t="s">
        <v>816</v>
      </c>
      <c r="AG1959" s="20" t="str">
        <f t="shared" si="405"/>
        <v>Xaxis TV</v>
      </c>
      <c r="AH1959" s="20" t="s">
        <v>420</v>
      </c>
      <c r="AI1959" s="21">
        <f t="shared" si="406"/>
        <v>28.999644001423995</v>
      </c>
      <c r="AJ1959" s="21">
        <f t="shared" si="407"/>
        <v>407.3</v>
      </c>
      <c r="AK1959" s="22">
        <f t="shared" si="408"/>
        <v>14045</v>
      </c>
      <c r="AL1959" s="20" t="s">
        <v>809</v>
      </c>
      <c r="AM1959" s="21">
        <f>$AJ1959*VLOOKUP($AL1959,Sheet2!$C$1:$D$82,2,FALSE)</f>
        <v>205.30817960640141</v>
      </c>
    </row>
    <row r="1960" spans="1:39" x14ac:dyDescent="0.25">
      <c r="A1960" s="30">
        <v>42650</v>
      </c>
      <c r="B1960">
        <v>19790</v>
      </c>
      <c r="C1960">
        <v>0</v>
      </c>
      <c r="D1960">
        <v>2</v>
      </c>
      <c r="E1960" t="s">
        <v>76</v>
      </c>
      <c r="F1960">
        <v>3000.89</v>
      </c>
      <c r="G1960" t="s">
        <v>22</v>
      </c>
      <c r="H1960" t="s">
        <v>23</v>
      </c>
      <c r="I1960">
        <v>185.5</v>
      </c>
      <c r="J1960">
        <v>0</v>
      </c>
      <c r="K1960">
        <v>430.35</v>
      </c>
      <c r="L1960">
        <v>5379.5</v>
      </c>
      <c r="M1960">
        <v>5809.85</v>
      </c>
      <c r="N1960" t="s">
        <v>67</v>
      </c>
      <c r="O1960" t="s">
        <v>160</v>
      </c>
      <c r="P1960" t="s">
        <v>32</v>
      </c>
      <c r="Q1960" t="s">
        <v>73</v>
      </c>
      <c r="R1960" s="30">
        <v>42370</v>
      </c>
      <c r="S1960" s="30">
        <v>42655</v>
      </c>
      <c r="T1960" t="s">
        <v>25</v>
      </c>
      <c r="U1960" t="s">
        <v>754</v>
      </c>
      <c r="V1960" t="s">
        <v>717</v>
      </c>
      <c r="W1960" t="s">
        <v>168</v>
      </c>
      <c r="X1960" s="16" t="str">
        <f t="shared" si="400"/>
        <v xml:space="preserve">Maxus (Switzerland) - CHE - Fiat Group - 2016_Jeep_Range_KW_36-38_OLV - </v>
      </c>
      <c r="Y1960" s="17" t="s">
        <v>410</v>
      </c>
      <c r="Z1960" s="16" t="str">
        <f t="shared" si="401"/>
        <v>Maxus (Switzerland)</v>
      </c>
      <c r="AA1960" s="16" t="str">
        <f t="shared" si="402"/>
        <v>Maxus (Switzerland) - CHE - Fiat Group</v>
      </c>
      <c r="AB1960" s="16" t="str">
        <f t="shared" si="403"/>
        <v>Xaxis TV_XAXIS-XT-ROLLS-F</v>
      </c>
      <c r="AC1960" s="16" t="str">
        <f>VLOOKUP($U1960,Sheet3!$A$1:$D$500,3,FALSE)</f>
        <v>05.09.2016</v>
      </c>
      <c r="AD1960" s="16" t="str">
        <f>VLOOKUP($U1960,Sheet3!$A$1:$D$500,4,FALSE)</f>
        <v>25.09.2016</v>
      </c>
      <c r="AE1960" s="20" t="str">
        <f t="shared" si="404"/>
        <v>Xaxis TV_XAXIS-XT-ROLLS-F_September 2016</v>
      </c>
      <c r="AF1960" s="20" t="s">
        <v>816</v>
      </c>
      <c r="AG1960" s="20" t="str">
        <f t="shared" si="405"/>
        <v>Xaxis TV</v>
      </c>
      <c r="AH1960" s="20" t="s">
        <v>420</v>
      </c>
      <c r="AI1960" s="21">
        <f t="shared" si="406"/>
        <v>29</v>
      </c>
      <c r="AJ1960" s="21">
        <f t="shared" si="407"/>
        <v>5379.5</v>
      </c>
      <c r="AK1960" s="22">
        <f t="shared" si="408"/>
        <v>185500</v>
      </c>
      <c r="AL1960" s="20" t="s">
        <v>809</v>
      </c>
      <c r="AM1960" s="21">
        <f>$AJ1960*VLOOKUP($AL1960,Sheet2!$C$1:$D$82,2,FALSE)</f>
        <v>2711.650754217128</v>
      </c>
    </row>
    <row r="1961" spans="1:39" x14ac:dyDescent="0.25">
      <c r="A1961" s="30">
        <v>42650</v>
      </c>
      <c r="B1961">
        <v>19791</v>
      </c>
      <c r="C1961">
        <v>0</v>
      </c>
      <c r="D1961">
        <v>2</v>
      </c>
      <c r="E1961" t="s">
        <v>76</v>
      </c>
      <c r="F1961">
        <v>342.12</v>
      </c>
      <c r="G1961" t="s">
        <v>22</v>
      </c>
      <c r="H1961" t="s">
        <v>23</v>
      </c>
      <c r="I1961">
        <v>21.148</v>
      </c>
      <c r="J1961">
        <v>0</v>
      </c>
      <c r="K1961">
        <v>62.6</v>
      </c>
      <c r="L1961">
        <v>782.45</v>
      </c>
      <c r="M1961">
        <v>845.05</v>
      </c>
      <c r="N1961" t="s">
        <v>718</v>
      </c>
      <c r="O1961" t="s">
        <v>160</v>
      </c>
      <c r="P1961" t="s">
        <v>32</v>
      </c>
      <c r="Q1961" t="s">
        <v>73</v>
      </c>
      <c r="R1961" s="30">
        <v>42370</v>
      </c>
      <c r="S1961" s="30">
        <v>42655</v>
      </c>
      <c r="T1961" t="s">
        <v>25</v>
      </c>
      <c r="U1961" t="s">
        <v>746</v>
      </c>
      <c r="V1961" t="s">
        <v>717</v>
      </c>
      <c r="W1961" t="s">
        <v>815</v>
      </c>
      <c r="X1961" s="16" t="str">
        <f t="shared" si="400"/>
        <v xml:space="preserve">Maxus (Switzerland) - CHE - Saxo Bank - 2016_Trader_Go - </v>
      </c>
      <c r="Y1961" s="17" t="s">
        <v>410</v>
      </c>
      <c r="Z1961" s="16" t="str">
        <f t="shared" si="401"/>
        <v>Maxus (Switzerland)</v>
      </c>
      <c r="AA1961" s="16" t="str">
        <f t="shared" si="402"/>
        <v>Maxus (Switzerland) - CHE - Saxo Bank</v>
      </c>
      <c r="AB1961" s="16" t="str">
        <f t="shared" si="403"/>
        <v>Xaxis TV_XAXIS-XT-ROLLS-F</v>
      </c>
      <c r="AC1961" s="16" t="str">
        <f>VLOOKUP($U1961,Sheet3!$A$1:$D$500,3,FALSE)</f>
        <v>01.09.2016</v>
      </c>
      <c r="AD1961" s="16" t="str">
        <f>VLOOKUP($U1961,Sheet3!$A$1:$D$500,4,FALSE)</f>
        <v>11.12.2016</v>
      </c>
      <c r="AE1961" s="20" t="str">
        <f t="shared" si="404"/>
        <v>Xaxis TV_XAXIS-XT-ROLLS-F_September 2016</v>
      </c>
      <c r="AF1961" s="20" t="s">
        <v>816</v>
      </c>
      <c r="AG1961" s="20" t="str">
        <f t="shared" si="405"/>
        <v>Xaxis TV</v>
      </c>
      <c r="AH1961" s="20" t="s">
        <v>420</v>
      </c>
      <c r="AI1961" s="21">
        <f t="shared" si="406"/>
        <v>36.998770569320982</v>
      </c>
      <c r="AJ1961" s="21">
        <f t="shared" si="407"/>
        <v>782.45</v>
      </c>
      <c r="AK1961" s="22">
        <f t="shared" si="408"/>
        <v>21148</v>
      </c>
      <c r="AL1961" s="20" t="s">
        <v>809</v>
      </c>
      <c r="AM1961" s="21">
        <f>$AJ1961*VLOOKUP($AL1961,Sheet2!$C$1:$D$82,2,FALSE)</f>
        <v>394.41047172361596</v>
      </c>
    </row>
    <row r="1962" spans="1:39" x14ac:dyDescent="0.25">
      <c r="A1962" s="30">
        <v>42650</v>
      </c>
      <c r="B1962">
        <v>19798</v>
      </c>
      <c r="C1962">
        <v>0</v>
      </c>
      <c r="D1962">
        <v>2</v>
      </c>
      <c r="E1962" t="s">
        <v>76</v>
      </c>
      <c r="F1962">
        <v>752.97</v>
      </c>
      <c r="G1962" t="s">
        <v>22</v>
      </c>
      <c r="H1962" t="s">
        <v>23</v>
      </c>
      <c r="I1962">
        <v>46.545000000000002</v>
      </c>
      <c r="J1962">
        <v>0</v>
      </c>
      <c r="K1962">
        <v>108</v>
      </c>
      <c r="L1962">
        <v>1349.8</v>
      </c>
      <c r="M1962">
        <v>1457.8</v>
      </c>
      <c r="N1962" t="s">
        <v>78</v>
      </c>
      <c r="O1962" t="s">
        <v>161</v>
      </c>
      <c r="P1962" t="s">
        <v>32</v>
      </c>
      <c r="Q1962" t="s">
        <v>73</v>
      </c>
      <c r="R1962" s="30">
        <v>42370</v>
      </c>
      <c r="S1962" s="30">
        <v>42655</v>
      </c>
      <c r="T1962" t="s">
        <v>25</v>
      </c>
      <c r="U1962" t="s">
        <v>742</v>
      </c>
      <c r="V1962" t="s">
        <v>717</v>
      </c>
      <c r="W1962" t="s">
        <v>184</v>
      </c>
      <c r="X1962" s="16" t="str">
        <f t="shared" si="400"/>
        <v xml:space="preserve">MEC (Switzerland) - CHE - ALLIANZ - 2016_2016_Elvia_Display_Branding_OLV_Herbst - </v>
      </c>
      <c r="Y1962" s="17" t="s">
        <v>410</v>
      </c>
      <c r="Z1962" s="16" t="str">
        <f t="shared" si="401"/>
        <v>Mediacom (Switzerland)</v>
      </c>
      <c r="AA1962" s="16" t="str">
        <f t="shared" si="402"/>
        <v>MEC (Switzerland) - CHE - ALLIANZ</v>
      </c>
      <c r="AB1962" s="16" t="str">
        <f t="shared" si="403"/>
        <v>Xaxis TV_XAXIS-XT-ROLLS-F</v>
      </c>
      <c r="AC1962" s="16" t="str">
        <f>VLOOKUP($U1962,Sheet3!$A$1:$D$500,3,FALSE)</f>
        <v>19.09.2016</v>
      </c>
      <c r="AD1962" s="16" t="str">
        <f>VLOOKUP($U1962,Sheet3!$A$1:$D$500,4,FALSE)</f>
        <v>17.10.2016</v>
      </c>
      <c r="AE1962" s="20" t="str">
        <f t="shared" si="404"/>
        <v>Xaxis TV_XAXIS-XT-ROLLS-F_September 2016</v>
      </c>
      <c r="AF1962" s="20" t="s">
        <v>816</v>
      </c>
      <c r="AG1962" s="20" t="str">
        <f t="shared" si="405"/>
        <v>Xaxis TV</v>
      </c>
      <c r="AH1962" s="20" t="s">
        <v>420</v>
      </c>
      <c r="AI1962" s="21">
        <f t="shared" si="406"/>
        <v>28.999892577075947</v>
      </c>
      <c r="AJ1962" s="21">
        <f t="shared" si="407"/>
        <v>1349.8</v>
      </c>
      <c r="AK1962" s="22">
        <f t="shared" si="408"/>
        <v>46545</v>
      </c>
      <c r="AL1962" s="20" t="s">
        <v>809</v>
      </c>
      <c r="AM1962" s="21">
        <f>$AJ1962*VLOOKUP($AL1962,Sheet2!$C$1:$D$82,2,FALSE)</f>
        <v>680.39523897058825</v>
      </c>
    </row>
    <row r="1963" spans="1:39" x14ac:dyDescent="0.25">
      <c r="A1963" s="30">
        <v>42650</v>
      </c>
      <c r="B1963">
        <v>19801</v>
      </c>
      <c r="C1963">
        <v>0</v>
      </c>
      <c r="D1963">
        <v>2</v>
      </c>
      <c r="E1963" t="s">
        <v>76</v>
      </c>
      <c r="F1963">
        <v>597.48</v>
      </c>
      <c r="G1963" t="s">
        <v>22</v>
      </c>
      <c r="H1963" t="s">
        <v>23</v>
      </c>
      <c r="I1963">
        <v>36.933</v>
      </c>
      <c r="J1963">
        <v>0</v>
      </c>
      <c r="K1963">
        <v>97.5</v>
      </c>
      <c r="L1963">
        <v>1218.8</v>
      </c>
      <c r="M1963">
        <v>1316.3</v>
      </c>
      <c r="N1963" t="s">
        <v>36</v>
      </c>
      <c r="O1963" t="s">
        <v>161</v>
      </c>
      <c r="P1963" t="s">
        <v>32</v>
      </c>
      <c r="Q1963" t="s">
        <v>73</v>
      </c>
      <c r="R1963" s="30">
        <v>42370</v>
      </c>
      <c r="S1963" s="30">
        <v>42655</v>
      </c>
      <c r="T1963" t="s">
        <v>25</v>
      </c>
      <c r="U1963" t="s">
        <v>721</v>
      </c>
      <c r="V1963" t="s">
        <v>717</v>
      </c>
      <c r="W1963" t="s">
        <v>186</v>
      </c>
      <c r="X1963" s="16" t="str">
        <f t="shared" si="400"/>
        <v xml:space="preserve">MEC (Switzerland) - CHE - Audi - 2016_A3_Launch - </v>
      </c>
      <c r="Y1963" s="17" t="s">
        <v>410</v>
      </c>
      <c r="Z1963" s="16" t="str">
        <f t="shared" si="401"/>
        <v>Mediacom (Switzerland)</v>
      </c>
      <c r="AA1963" s="16" t="str">
        <f t="shared" si="402"/>
        <v>MEC (Switzerland) - CHE - Audi</v>
      </c>
      <c r="AB1963" s="16" t="str">
        <f t="shared" si="403"/>
        <v>Xaxis TV_XAXIS-XT-ROLLS-F</v>
      </c>
      <c r="AC1963" s="16" t="str">
        <f>VLOOKUP($U1963,Sheet3!$A$1:$D$500,3,FALSE)</f>
        <v>15.08.2016</v>
      </c>
      <c r="AD1963" s="16" t="str">
        <f>VLOOKUP($U1963,Sheet3!$A$1:$D$500,4,FALSE)</f>
        <v>19.09.2016</v>
      </c>
      <c r="AE1963" s="20" t="str">
        <f t="shared" si="404"/>
        <v>Xaxis TV_XAXIS-XT-ROLLS-F_September 2016</v>
      </c>
      <c r="AF1963" s="20" t="s">
        <v>816</v>
      </c>
      <c r="AG1963" s="20" t="str">
        <f t="shared" si="405"/>
        <v>Xaxis TV</v>
      </c>
      <c r="AH1963" s="20" t="s">
        <v>420</v>
      </c>
      <c r="AI1963" s="21">
        <f t="shared" si="406"/>
        <v>33.000297836623076</v>
      </c>
      <c r="AJ1963" s="21">
        <f t="shared" si="407"/>
        <v>1218.8</v>
      </c>
      <c r="AK1963" s="22">
        <f t="shared" si="408"/>
        <v>36933</v>
      </c>
      <c r="AL1963" s="20" t="s">
        <v>809</v>
      </c>
      <c r="AM1963" s="21">
        <f>$AJ1963*VLOOKUP($AL1963,Sheet2!$C$1:$D$82,2,FALSE)</f>
        <v>614.36191825259516</v>
      </c>
    </row>
    <row r="1964" spans="1:39" x14ac:dyDescent="0.25">
      <c r="A1964" s="30">
        <v>42650</v>
      </c>
      <c r="B1964">
        <v>19802</v>
      </c>
      <c r="C1964">
        <v>0</v>
      </c>
      <c r="D1964">
        <v>2</v>
      </c>
      <c r="E1964" t="s">
        <v>76</v>
      </c>
      <c r="F1964">
        <v>2699.8</v>
      </c>
      <c r="G1964" t="s">
        <v>22</v>
      </c>
      <c r="H1964" t="s">
        <v>23</v>
      </c>
      <c r="I1964">
        <v>166.88800000000001</v>
      </c>
      <c r="J1964">
        <v>0</v>
      </c>
      <c r="K1964">
        <v>387.2</v>
      </c>
      <c r="L1964">
        <v>4839.75</v>
      </c>
      <c r="M1964">
        <v>5226.95</v>
      </c>
      <c r="N1964" t="s">
        <v>36</v>
      </c>
      <c r="O1964" t="s">
        <v>161</v>
      </c>
      <c r="P1964" t="s">
        <v>32</v>
      </c>
      <c r="Q1964" t="s">
        <v>73</v>
      </c>
      <c r="R1964" s="30">
        <v>42370</v>
      </c>
      <c r="S1964" s="30">
        <v>42655</v>
      </c>
      <c r="T1964" t="s">
        <v>25</v>
      </c>
      <c r="U1964" t="s">
        <v>755</v>
      </c>
      <c r="V1964" t="s">
        <v>717</v>
      </c>
      <c r="W1964" t="s">
        <v>186</v>
      </c>
      <c r="X1964" s="16" t="str">
        <f t="shared" si="400"/>
        <v xml:space="preserve">MEC (Switzerland) - CHE - Audi - 2016_Audi_quattro_Q_Kampagne - </v>
      </c>
      <c r="Y1964" s="17" t="s">
        <v>410</v>
      </c>
      <c r="Z1964" s="16" t="str">
        <f t="shared" si="401"/>
        <v>Mediacom (Switzerland)</v>
      </c>
      <c r="AA1964" s="16" t="str">
        <f t="shared" si="402"/>
        <v>MEC (Switzerland) - CHE - Audi</v>
      </c>
      <c r="AB1964" s="16" t="str">
        <f t="shared" si="403"/>
        <v>Xaxis TV_XAXIS-XT-ROLLS-F</v>
      </c>
      <c r="AC1964" s="16" t="str">
        <f>VLOOKUP($U1964,Sheet3!$A$1:$D$500,3,FALSE)</f>
        <v>05.09.2016</v>
      </c>
      <c r="AD1964" s="16" t="str">
        <f>VLOOKUP($U1964,Sheet3!$A$1:$D$500,4,FALSE)</f>
        <v>25.09.2016</v>
      </c>
      <c r="AE1964" s="20" t="str">
        <f t="shared" si="404"/>
        <v>Xaxis TV_XAXIS-XT-ROLLS-F_September 2016</v>
      </c>
      <c r="AF1964" s="20" t="s">
        <v>816</v>
      </c>
      <c r="AG1964" s="20" t="str">
        <f t="shared" si="405"/>
        <v>Xaxis TV</v>
      </c>
      <c r="AH1964" s="20" t="s">
        <v>420</v>
      </c>
      <c r="AI1964" s="21">
        <f t="shared" si="406"/>
        <v>28.999988015914862</v>
      </c>
      <c r="AJ1964" s="21">
        <f t="shared" si="407"/>
        <v>4839.75</v>
      </c>
      <c r="AK1964" s="22">
        <f t="shared" si="408"/>
        <v>166888</v>
      </c>
      <c r="AL1964" s="20" t="s">
        <v>809</v>
      </c>
      <c r="AM1964" s="21">
        <f>$AJ1964*VLOOKUP($AL1964,Sheet2!$C$1:$D$82,2,FALSE)</f>
        <v>2439.578350724481</v>
      </c>
    </row>
    <row r="1965" spans="1:39" x14ac:dyDescent="0.25">
      <c r="A1965" s="30">
        <v>42650</v>
      </c>
      <c r="B1965">
        <v>19803</v>
      </c>
      <c r="C1965">
        <v>0</v>
      </c>
      <c r="D1965">
        <v>2</v>
      </c>
      <c r="E1965" t="s">
        <v>76</v>
      </c>
      <c r="F1965">
        <v>390.05</v>
      </c>
      <c r="G1965" t="s">
        <v>22</v>
      </c>
      <c r="H1965" t="s">
        <v>23</v>
      </c>
      <c r="I1965">
        <v>24.111000000000001</v>
      </c>
      <c r="J1965">
        <v>0</v>
      </c>
      <c r="K1965">
        <v>55.95</v>
      </c>
      <c r="L1965">
        <v>699.2</v>
      </c>
      <c r="M1965">
        <v>755.15</v>
      </c>
      <c r="N1965" t="s">
        <v>36</v>
      </c>
      <c r="O1965" t="s">
        <v>161</v>
      </c>
      <c r="P1965" t="s">
        <v>32</v>
      </c>
      <c r="Q1965" t="s">
        <v>73</v>
      </c>
      <c r="R1965" s="30">
        <v>42370</v>
      </c>
      <c r="S1965" s="30">
        <v>42655</v>
      </c>
      <c r="T1965" t="s">
        <v>25</v>
      </c>
      <c r="U1965" t="s">
        <v>230</v>
      </c>
      <c r="V1965" t="s">
        <v>717</v>
      </c>
      <c r="W1965" t="s">
        <v>186</v>
      </c>
      <c r="X1965" s="16" t="str">
        <f t="shared" si="400"/>
        <v xml:space="preserve">MEC (Switzerland) - CHE - Audi - 2016_Range_Sport - </v>
      </c>
      <c r="Y1965" s="17" t="s">
        <v>410</v>
      </c>
      <c r="Z1965" s="16" t="str">
        <f t="shared" si="401"/>
        <v>Mediacom (Switzerland)</v>
      </c>
      <c r="AA1965" s="16" t="str">
        <f t="shared" si="402"/>
        <v>MEC (Switzerland) - CHE - Audi</v>
      </c>
      <c r="AB1965" s="16" t="str">
        <f t="shared" si="403"/>
        <v>Xaxis TV_XAXIS-XT-ROLLS-F</v>
      </c>
      <c r="AC1965" s="16" t="str">
        <f>VLOOKUP($U1965,Sheet3!$A$1:$D$500,3,FALSE)</f>
        <v>18.04.2016</v>
      </c>
      <c r="AD1965" s="16" t="str">
        <f>VLOOKUP($U1965,Sheet3!$A$1:$D$500,4,FALSE)</f>
        <v>30.04.2016</v>
      </c>
      <c r="AE1965" s="20" t="str">
        <f t="shared" si="404"/>
        <v>Xaxis TV_XAXIS-XT-ROLLS-F_September 2016</v>
      </c>
      <c r="AF1965" s="20" t="s">
        <v>816</v>
      </c>
      <c r="AG1965" s="20" t="str">
        <f t="shared" si="405"/>
        <v>Xaxis TV</v>
      </c>
      <c r="AH1965" s="20" t="s">
        <v>420</v>
      </c>
      <c r="AI1965" s="21">
        <f t="shared" si="406"/>
        <v>28.999211977935381</v>
      </c>
      <c r="AJ1965" s="21">
        <f t="shared" si="407"/>
        <v>699.2</v>
      </c>
      <c r="AK1965" s="22">
        <f t="shared" si="408"/>
        <v>24111</v>
      </c>
      <c r="AL1965" s="20" t="s">
        <v>809</v>
      </c>
      <c r="AM1965" s="21">
        <f>$AJ1965*VLOOKUP($AL1965,Sheet2!$C$1:$D$82,2,FALSE)</f>
        <v>352.44654844290665</v>
      </c>
    </row>
    <row r="1966" spans="1:39" x14ac:dyDescent="0.25">
      <c r="A1966" s="30">
        <v>42650</v>
      </c>
      <c r="B1966">
        <v>19806</v>
      </c>
      <c r="C1966">
        <v>0</v>
      </c>
      <c r="D1966">
        <v>5</v>
      </c>
      <c r="E1966" t="s">
        <v>76</v>
      </c>
      <c r="F1966">
        <v>265.13</v>
      </c>
      <c r="G1966" t="s">
        <v>22</v>
      </c>
      <c r="H1966" t="s">
        <v>23</v>
      </c>
      <c r="I1966">
        <v>16.388999999999999</v>
      </c>
      <c r="J1966">
        <v>0</v>
      </c>
      <c r="K1966">
        <v>38</v>
      </c>
      <c r="L1966">
        <v>475.3</v>
      </c>
      <c r="M1966">
        <v>513.29999999999995</v>
      </c>
      <c r="N1966" t="s">
        <v>105</v>
      </c>
      <c r="O1966" t="s">
        <v>161</v>
      </c>
      <c r="P1966" t="s">
        <v>32</v>
      </c>
      <c r="Q1966" t="s">
        <v>73</v>
      </c>
      <c r="R1966" s="30">
        <v>42370</v>
      </c>
      <c r="S1966" s="30">
        <v>42655</v>
      </c>
      <c r="T1966" t="s">
        <v>25</v>
      </c>
      <c r="U1966" t="s">
        <v>241</v>
      </c>
      <c r="V1966" t="s">
        <v>717</v>
      </c>
      <c r="W1966" t="s">
        <v>189</v>
      </c>
      <c r="X1966" s="16" t="str">
        <f t="shared" si="400"/>
        <v xml:space="preserve">Mediacom (Switzerland) - CHE - BSH - 2016_Online_Kampagne_2016 - </v>
      </c>
      <c r="Y1966" s="17" t="s">
        <v>410</v>
      </c>
      <c r="Z1966" s="16" t="str">
        <f t="shared" si="401"/>
        <v>Mediacom (Switzerland)</v>
      </c>
      <c r="AA1966" s="16" t="str">
        <f t="shared" si="402"/>
        <v>Mediacom (Switzerland) - CHE - BSH</v>
      </c>
      <c r="AB1966" s="16" t="str">
        <f t="shared" si="403"/>
        <v>Xaxis TV_XAXIS-XT-ROLLS-F</v>
      </c>
      <c r="AC1966" s="16" t="str">
        <f>VLOOKUP($U1966,Sheet3!$A$1:$D$500,3,FALSE)</f>
        <v>08.02.2016</v>
      </c>
      <c r="AD1966" s="16" t="str">
        <f>VLOOKUP($U1966,Sheet3!$A$1:$D$500,4,FALSE)</f>
        <v>16.10.2016</v>
      </c>
      <c r="AE1966" s="20" t="str">
        <f t="shared" si="404"/>
        <v>Xaxis TV_XAXIS-XT-ROLLS-F_September 2016</v>
      </c>
      <c r="AF1966" s="20" t="s">
        <v>816</v>
      </c>
      <c r="AG1966" s="20" t="str">
        <f t="shared" si="405"/>
        <v>Xaxis TV</v>
      </c>
      <c r="AH1966" s="20" t="s">
        <v>420</v>
      </c>
      <c r="AI1966" s="21">
        <f t="shared" si="406"/>
        <v>29.001159314174142</v>
      </c>
      <c r="AJ1966" s="21">
        <f t="shared" si="407"/>
        <v>475.3</v>
      </c>
      <c r="AK1966" s="22">
        <f t="shared" si="408"/>
        <v>16389</v>
      </c>
      <c r="AL1966" s="20" t="s">
        <v>809</v>
      </c>
      <c r="AM1966" s="21">
        <f>$AJ1966*VLOOKUP($AL1966,Sheet2!$C$1:$D$82,2,FALSE)</f>
        <v>239.58501784169553</v>
      </c>
    </row>
    <row r="1967" spans="1:39" x14ac:dyDescent="0.25">
      <c r="A1967" s="30">
        <v>42650</v>
      </c>
      <c r="B1967">
        <v>19814</v>
      </c>
      <c r="C1967">
        <v>0</v>
      </c>
      <c r="D1967">
        <v>2</v>
      </c>
      <c r="E1967" t="s">
        <v>76</v>
      </c>
      <c r="F1967">
        <v>796.59</v>
      </c>
      <c r="G1967" t="s">
        <v>22</v>
      </c>
      <c r="H1967" t="s">
        <v>23</v>
      </c>
      <c r="I1967">
        <v>49.241</v>
      </c>
      <c r="J1967">
        <v>0</v>
      </c>
      <c r="K1967">
        <v>130</v>
      </c>
      <c r="L1967">
        <v>1624.95</v>
      </c>
      <c r="M1967">
        <v>1754.95</v>
      </c>
      <c r="N1967" t="s">
        <v>74</v>
      </c>
      <c r="O1967" t="s">
        <v>161</v>
      </c>
      <c r="P1967" t="s">
        <v>32</v>
      </c>
      <c r="Q1967" t="s">
        <v>73</v>
      </c>
      <c r="R1967" s="30">
        <v>42370</v>
      </c>
      <c r="S1967" s="30">
        <v>42655</v>
      </c>
      <c r="T1967" t="s">
        <v>25</v>
      </c>
      <c r="U1967" t="s">
        <v>731</v>
      </c>
      <c r="V1967" t="s">
        <v>717</v>
      </c>
      <c r="W1967" t="s">
        <v>193</v>
      </c>
      <c r="X1967" s="16" t="str">
        <f t="shared" si="400"/>
        <v xml:space="preserve">Mediacom (Switzerland) - CHE - Emmi - 2016_Aktifit_Online-Video_2016_2._HY - </v>
      </c>
      <c r="Y1967" s="17" t="s">
        <v>410</v>
      </c>
      <c r="Z1967" s="16" t="str">
        <f t="shared" si="401"/>
        <v>Mediacom (Switzerland)</v>
      </c>
      <c r="AA1967" s="16" t="str">
        <f t="shared" si="402"/>
        <v>Mediacom (Switzerland) - CHE - Emmi</v>
      </c>
      <c r="AB1967" s="16" t="str">
        <f t="shared" si="403"/>
        <v>Xaxis TV_XAXIS-XT-ROLLS-F</v>
      </c>
      <c r="AC1967" s="16" t="str">
        <f>VLOOKUP($U1967,Sheet3!$A$1:$D$500,3,FALSE)</f>
        <v>29.08.2016</v>
      </c>
      <c r="AD1967" s="16" t="str">
        <f>VLOOKUP($U1967,Sheet3!$A$1:$D$500,4,FALSE)</f>
        <v>04.12.2016</v>
      </c>
      <c r="AE1967" s="20" t="str">
        <f t="shared" si="404"/>
        <v>Xaxis TV_XAXIS-XT-ROLLS-F_September 2016</v>
      </c>
      <c r="AF1967" s="20" t="s">
        <v>816</v>
      </c>
      <c r="AG1967" s="20" t="str">
        <f t="shared" si="405"/>
        <v>Xaxis TV</v>
      </c>
      <c r="AH1967" s="20" t="s">
        <v>420</v>
      </c>
      <c r="AI1967" s="21">
        <f t="shared" si="406"/>
        <v>32.999939075160945</v>
      </c>
      <c r="AJ1967" s="21">
        <f t="shared" si="407"/>
        <v>1624.95</v>
      </c>
      <c r="AK1967" s="22">
        <f t="shared" si="408"/>
        <v>49241</v>
      </c>
      <c r="AL1967" s="20" t="s">
        <v>809</v>
      </c>
      <c r="AM1967" s="21">
        <f>$AJ1967*VLOOKUP($AL1967,Sheet2!$C$1:$D$82,2,FALSE)</f>
        <v>819.09041603589969</v>
      </c>
    </row>
    <row r="1968" spans="1:39" x14ac:dyDescent="0.25">
      <c r="A1968" s="30">
        <v>42650</v>
      </c>
      <c r="B1968">
        <v>19817</v>
      </c>
      <c r="C1968">
        <v>0</v>
      </c>
      <c r="D1968">
        <v>2</v>
      </c>
      <c r="E1968" t="s">
        <v>76</v>
      </c>
      <c r="F1968">
        <v>632.37</v>
      </c>
      <c r="G1968" t="s">
        <v>22</v>
      </c>
      <c r="H1968" t="s">
        <v>23</v>
      </c>
      <c r="I1968">
        <v>39.090000000000003</v>
      </c>
      <c r="J1968">
        <v>0</v>
      </c>
      <c r="K1968">
        <v>103.2</v>
      </c>
      <c r="L1968">
        <v>1289.95</v>
      </c>
      <c r="M1968">
        <v>1393.15</v>
      </c>
      <c r="N1968" t="s">
        <v>74</v>
      </c>
      <c r="O1968" t="s">
        <v>161</v>
      </c>
      <c r="P1968" t="s">
        <v>32</v>
      </c>
      <c r="Q1968" t="s">
        <v>73</v>
      </c>
      <c r="R1968" s="30">
        <v>42370</v>
      </c>
      <c r="S1968" s="30">
        <v>42655</v>
      </c>
      <c r="T1968" t="s">
        <v>25</v>
      </c>
      <c r="U1968" t="s">
        <v>280</v>
      </c>
      <c r="V1968" t="s">
        <v>717</v>
      </c>
      <c r="W1968" t="s">
        <v>193</v>
      </c>
      <c r="X1968" s="16" t="str">
        <f t="shared" si="400"/>
        <v xml:space="preserve">Mediacom (Switzerland) - CHE - Emmi - 2016_Emmi_ECL_Dose_Brief_Video - </v>
      </c>
      <c r="Y1968" s="17" t="s">
        <v>410</v>
      </c>
      <c r="Z1968" s="16" t="str">
        <f t="shared" si="401"/>
        <v>Mediacom (Switzerland)</v>
      </c>
      <c r="AA1968" s="16" t="str">
        <f t="shared" si="402"/>
        <v>Mediacom (Switzerland) - CHE - Emmi</v>
      </c>
      <c r="AB1968" s="16" t="str">
        <f t="shared" si="403"/>
        <v>Xaxis TV_XAXIS-XT-ROLLS-F</v>
      </c>
      <c r="AC1968" s="16" t="str">
        <f>VLOOKUP($U1968,Sheet3!$A$1:$D$500,3,FALSE)</f>
        <v>11.07.2016</v>
      </c>
      <c r="AD1968" s="16" t="str">
        <f>VLOOKUP($U1968,Sheet3!$A$1:$D$500,4,FALSE)</f>
        <v>09.10.2016</v>
      </c>
      <c r="AE1968" s="20" t="str">
        <f t="shared" si="404"/>
        <v>Xaxis TV_XAXIS-XT-ROLLS-F_September 2016</v>
      </c>
      <c r="AF1968" s="20" t="s">
        <v>816</v>
      </c>
      <c r="AG1968" s="20" t="str">
        <f t="shared" si="405"/>
        <v>Xaxis TV</v>
      </c>
      <c r="AH1968" s="20" t="s">
        <v>420</v>
      </c>
      <c r="AI1968" s="21">
        <f t="shared" si="406"/>
        <v>32.999488360194427</v>
      </c>
      <c r="AJ1968" s="21">
        <f t="shared" si="407"/>
        <v>1289.95</v>
      </c>
      <c r="AK1968" s="22">
        <f t="shared" si="408"/>
        <v>39090</v>
      </c>
      <c r="AL1968" s="20" t="s">
        <v>809</v>
      </c>
      <c r="AM1968" s="21">
        <f>$AJ1968*VLOOKUP($AL1968,Sheet2!$C$1:$D$82,2,FALSE)</f>
        <v>650.22658061202424</v>
      </c>
    </row>
    <row r="1969" spans="1:39" x14ac:dyDescent="0.25">
      <c r="A1969" s="30">
        <v>42650</v>
      </c>
      <c r="B1969">
        <v>19817</v>
      </c>
      <c r="C1969">
        <v>0</v>
      </c>
      <c r="D1969">
        <v>8</v>
      </c>
      <c r="E1969" t="s">
        <v>76</v>
      </c>
      <c r="F1969">
        <v>776.46</v>
      </c>
      <c r="G1969" t="s">
        <v>22</v>
      </c>
      <c r="H1969" t="s">
        <v>23</v>
      </c>
      <c r="I1969">
        <v>47.997</v>
      </c>
      <c r="J1969">
        <v>0</v>
      </c>
      <c r="K1969">
        <v>119.05</v>
      </c>
      <c r="L1969">
        <v>1487.9</v>
      </c>
      <c r="M1969">
        <v>1606.95</v>
      </c>
      <c r="N1969" t="s">
        <v>74</v>
      </c>
      <c r="O1969" t="s">
        <v>161</v>
      </c>
      <c r="P1969" t="s">
        <v>32</v>
      </c>
      <c r="Q1969" t="s">
        <v>73</v>
      </c>
      <c r="R1969" s="30">
        <v>42370</v>
      </c>
      <c r="S1969" s="30">
        <v>42655</v>
      </c>
      <c r="T1969" t="s">
        <v>25</v>
      </c>
      <c r="U1969" t="s">
        <v>280</v>
      </c>
      <c r="V1969" t="s">
        <v>717</v>
      </c>
      <c r="W1969" t="s">
        <v>193</v>
      </c>
      <c r="X1969" s="16" t="str">
        <f t="shared" si="400"/>
        <v xml:space="preserve">Mediacom (Switzerland) - CHE - Emmi - 2016_Emmi_ECL_Dose_Brief_Video - </v>
      </c>
      <c r="Y1969" s="17" t="s">
        <v>410</v>
      </c>
      <c r="Z1969" s="16" t="str">
        <f t="shared" si="401"/>
        <v>Mediacom (Switzerland)</v>
      </c>
      <c r="AA1969" s="16" t="str">
        <f t="shared" si="402"/>
        <v>Mediacom (Switzerland) - CHE - Emmi</v>
      </c>
      <c r="AB1969" s="16" t="str">
        <f t="shared" si="403"/>
        <v>Xaxis TV_XAXIS-XT-ROLLS-F</v>
      </c>
      <c r="AC1969" s="16" t="str">
        <f>VLOOKUP($U1969,Sheet3!$A$1:$D$500,3,FALSE)</f>
        <v>11.07.2016</v>
      </c>
      <c r="AD1969" s="16" t="str">
        <f>VLOOKUP($U1969,Sheet3!$A$1:$D$500,4,FALSE)</f>
        <v>09.10.2016</v>
      </c>
      <c r="AE1969" s="20" t="str">
        <f t="shared" si="404"/>
        <v>Xaxis TV_XAXIS-XT-ROLLS-F_September 2016</v>
      </c>
      <c r="AF1969" s="20" t="s">
        <v>816</v>
      </c>
      <c r="AG1969" s="20" t="str">
        <f t="shared" si="405"/>
        <v>Xaxis TV</v>
      </c>
      <c r="AH1969" s="20" t="s">
        <v>420</v>
      </c>
      <c r="AI1969" s="21">
        <f t="shared" si="406"/>
        <v>30.999854157551514</v>
      </c>
      <c r="AJ1969" s="21">
        <f t="shared" si="407"/>
        <v>1487.9</v>
      </c>
      <c r="AK1969" s="22">
        <f t="shared" si="408"/>
        <v>47997</v>
      </c>
      <c r="AL1969" s="20" t="s">
        <v>809</v>
      </c>
      <c r="AM1969" s="21">
        <f>$AJ1969*VLOOKUP($AL1969,Sheet2!$C$1:$D$82,2,FALSE)</f>
        <v>750.00746485726654</v>
      </c>
    </row>
    <row r="1970" spans="1:39" x14ac:dyDescent="0.25">
      <c r="A1970" s="30">
        <v>42650</v>
      </c>
      <c r="B1970">
        <v>19818</v>
      </c>
      <c r="C1970">
        <v>0</v>
      </c>
      <c r="D1970">
        <v>2</v>
      </c>
      <c r="E1970" t="s">
        <v>76</v>
      </c>
      <c r="F1970">
        <v>255.28</v>
      </c>
      <c r="G1970" t="s">
        <v>22</v>
      </c>
      <c r="H1970" t="s">
        <v>23</v>
      </c>
      <c r="I1970">
        <v>15.78</v>
      </c>
      <c r="J1970">
        <v>0</v>
      </c>
      <c r="K1970">
        <v>36.6</v>
      </c>
      <c r="L1970">
        <v>457.6</v>
      </c>
      <c r="M1970">
        <v>494.2</v>
      </c>
      <c r="N1970" t="s">
        <v>74</v>
      </c>
      <c r="O1970" t="s">
        <v>161</v>
      </c>
      <c r="P1970" t="s">
        <v>32</v>
      </c>
      <c r="Q1970" t="s">
        <v>73</v>
      </c>
      <c r="R1970" s="30">
        <v>42370</v>
      </c>
      <c r="S1970" s="30">
        <v>42655</v>
      </c>
      <c r="T1970" t="s">
        <v>25</v>
      </c>
      <c r="U1970" t="s">
        <v>274</v>
      </c>
      <c r="V1970" t="s">
        <v>717</v>
      </c>
      <c r="W1970" t="s">
        <v>193</v>
      </c>
      <c r="X1970" s="16" t="str">
        <f t="shared" si="400"/>
        <v xml:space="preserve">Mediacom (Switzerland) - CHE - Emmi - 2016_ECL_Make_it_a_Yay_Day - </v>
      </c>
      <c r="Y1970" s="17" t="s">
        <v>410</v>
      </c>
      <c r="Z1970" s="16" t="str">
        <f t="shared" si="401"/>
        <v>Mediacom (Switzerland)</v>
      </c>
      <c r="AA1970" s="16" t="str">
        <f t="shared" si="402"/>
        <v>Mediacom (Switzerland) - CHE - Emmi</v>
      </c>
      <c r="AB1970" s="16" t="str">
        <f t="shared" si="403"/>
        <v>Xaxis TV_XAXIS-XT-ROLLS-F</v>
      </c>
      <c r="AC1970" s="16" t="str">
        <f>VLOOKUP($U1970,Sheet3!$A$1:$D$500,3,FALSE)</f>
        <v>18.04.2016</v>
      </c>
      <c r="AD1970" s="16" t="str">
        <f>VLOOKUP($U1970,Sheet3!$A$1:$D$500,4,FALSE)</f>
        <v>18.09.2016</v>
      </c>
      <c r="AE1970" s="20" t="str">
        <f t="shared" si="404"/>
        <v>Xaxis TV_XAXIS-XT-ROLLS-F_September 2016</v>
      </c>
      <c r="AF1970" s="20" t="s">
        <v>816</v>
      </c>
      <c r="AG1970" s="20" t="str">
        <f t="shared" si="405"/>
        <v>Xaxis TV</v>
      </c>
      <c r="AH1970" s="20" t="s">
        <v>420</v>
      </c>
      <c r="AI1970" s="21">
        <f t="shared" si="406"/>
        <v>28.99873257287706</v>
      </c>
      <c r="AJ1970" s="21">
        <f t="shared" si="407"/>
        <v>457.6</v>
      </c>
      <c r="AK1970" s="22">
        <f t="shared" si="408"/>
        <v>15780</v>
      </c>
      <c r="AL1970" s="20" t="s">
        <v>809</v>
      </c>
      <c r="AM1970" s="21">
        <f>$AJ1970*VLOOKUP($AL1970,Sheet2!$C$1:$D$82,2,FALSE)</f>
        <v>230.66295847750868</v>
      </c>
    </row>
    <row r="1971" spans="1:39" x14ac:dyDescent="0.25">
      <c r="A1971" s="30">
        <v>42650</v>
      </c>
      <c r="B1971">
        <v>19819</v>
      </c>
      <c r="C1971">
        <v>0</v>
      </c>
      <c r="D1971">
        <v>2</v>
      </c>
      <c r="E1971" t="s">
        <v>76</v>
      </c>
      <c r="F1971">
        <v>546.97</v>
      </c>
      <c r="G1971" t="s">
        <v>22</v>
      </c>
      <c r="H1971" t="s">
        <v>23</v>
      </c>
      <c r="I1971">
        <v>33.811</v>
      </c>
      <c r="J1971">
        <v>0</v>
      </c>
      <c r="K1971">
        <v>78.45</v>
      </c>
      <c r="L1971">
        <v>980.5</v>
      </c>
      <c r="M1971">
        <v>1058.95</v>
      </c>
      <c r="N1971" t="s">
        <v>74</v>
      </c>
      <c r="O1971" t="s">
        <v>161</v>
      </c>
      <c r="P1971" t="s">
        <v>32</v>
      </c>
      <c r="Q1971" t="s">
        <v>73</v>
      </c>
      <c r="R1971" s="30">
        <v>42370</v>
      </c>
      <c r="S1971" s="30">
        <v>42655</v>
      </c>
      <c r="T1971" t="s">
        <v>25</v>
      </c>
      <c r="U1971" t="s">
        <v>730</v>
      </c>
      <c r="V1971" t="s">
        <v>717</v>
      </c>
      <c r="W1971" t="s">
        <v>193</v>
      </c>
      <c r="X1971" s="16" t="str">
        <f t="shared" si="400"/>
        <v xml:space="preserve">Mediacom (Switzerland) - CHE - Emmi - 2016_EOS_Pur_OLV_KW_35-38 - </v>
      </c>
      <c r="Y1971" s="17" t="s">
        <v>410</v>
      </c>
      <c r="Z1971" s="16" t="str">
        <f t="shared" si="401"/>
        <v>Mediacom (Switzerland)</v>
      </c>
      <c r="AA1971" s="16" t="str">
        <f t="shared" si="402"/>
        <v>Mediacom (Switzerland) - CHE - Emmi</v>
      </c>
      <c r="AB1971" s="16" t="str">
        <f t="shared" si="403"/>
        <v>Xaxis TV_XAXIS-XT-ROLLS-F</v>
      </c>
      <c r="AC1971" s="16" t="str">
        <f>VLOOKUP($U1971,Sheet3!$A$1:$D$500,3,FALSE)</f>
        <v>29.08.2016</v>
      </c>
      <c r="AD1971" s="16" t="str">
        <f>VLOOKUP($U1971,Sheet3!$A$1:$D$500,4,FALSE)</f>
        <v>25.09.2016</v>
      </c>
      <c r="AE1971" s="20" t="str">
        <f t="shared" si="404"/>
        <v>Xaxis TV_XAXIS-XT-ROLLS-F_September 2016</v>
      </c>
      <c r="AF1971" s="20" t="s">
        <v>816</v>
      </c>
      <c r="AG1971" s="20" t="str">
        <f t="shared" si="405"/>
        <v>Xaxis TV</v>
      </c>
      <c r="AH1971" s="20" t="s">
        <v>420</v>
      </c>
      <c r="AI1971" s="21">
        <f t="shared" si="406"/>
        <v>28.999438052704743</v>
      </c>
      <c r="AJ1971" s="21">
        <f t="shared" si="407"/>
        <v>980.5</v>
      </c>
      <c r="AK1971" s="22">
        <f t="shared" si="408"/>
        <v>33811</v>
      </c>
      <c r="AL1971" s="20" t="s">
        <v>809</v>
      </c>
      <c r="AM1971" s="21">
        <f>$AJ1971*VLOOKUP($AL1971,Sheet2!$C$1:$D$82,2,FALSE)</f>
        <v>494.24176308391009</v>
      </c>
    </row>
    <row r="1972" spans="1:39" x14ac:dyDescent="0.25">
      <c r="A1972" s="30">
        <v>42650</v>
      </c>
      <c r="B1972">
        <v>19820</v>
      </c>
      <c r="C1972">
        <v>0</v>
      </c>
      <c r="D1972">
        <v>2</v>
      </c>
      <c r="E1972" t="s">
        <v>76</v>
      </c>
      <c r="F1972">
        <v>511.98</v>
      </c>
      <c r="G1972" t="s">
        <v>22</v>
      </c>
      <c r="H1972" t="s">
        <v>23</v>
      </c>
      <c r="I1972">
        <v>31.648</v>
      </c>
      <c r="J1972">
        <v>0</v>
      </c>
      <c r="K1972">
        <v>73.400000000000006</v>
      </c>
      <c r="L1972">
        <v>917.8</v>
      </c>
      <c r="M1972">
        <v>991.2</v>
      </c>
      <c r="N1972" t="s">
        <v>74</v>
      </c>
      <c r="O1972" t="s">
        <v>161</v>
      </c>
      <c r="P1972" t="s">
        <v>32</v>
      </c>
      <c r="Q1972" t="s">
        <v>73</v>
      </c>
      <c r="R1972" s="30">
        <v>42370</v>
      </c>
      <c r="S1972" s="30">
        <v>42655</v>
      </c>
      <c r="T1972" t="s">
        <v>25</v>
      </c>
      <c r="U1972" t="s">
        <v>756</v>
      </c>
      <c r="V1972" t="s">
        <v>717</v>
      </c>
      <c r="W1972" t="s">
        <v>193</v>
      </c>
      <c r="X1972" s="16" t="str">
        <f t="shared" si="400"/>
        <v xml:space="preserve">Mediacom (Switzerland) - CHE - Emmi - 2016_Kaltbach_OLV_KW_38-40 - </v>
      </c>
      <c r="Y1972" s="17" t="s">
        <v>410</v>
      </c>
      <c r="Z1972" s="16" t="str">
        <f t="shared" si="401"/>
        <v>Mediacom (Switzerland)</v>
      </c>
      <c r="AA1972" s="16" t="str">
        <f t="shared" si="402"/>
        <v>Mediacom (Switzerland) - CHE - Emmi</v>
      </c>
      <c r="AB1972" s="16" t="str">
        <f t="shared" si="403"/>
        <v>Xaxis TV_XAXIS-XT-ROLLS-F</v>
      </c>
      <c r="AC1972" s="16" t="str">
        <f>VLOOKUP($U1972,Sheet3!$A$1:$D$500,3,FALSE)</f>
        <v>19.09.2016</v>
      </c>
      <c r="AD1972" s="16" t="str">
        <f>VLOOKUP($U1972,Sheet3!$A$1:$D$500,4,FALSE)</f>
        <v>09.10.2016</v>
      </c>
      <c r="AE1972" s="20" t="str">
        <f t="shared" si="404"/>
        <v>Xaxis TV_XAXIS-XT-ROLLS-F_September 2016</v>
      </c>
      <c r="AF1972" s="20" t="s">
        <v>816</v>
      </c>
      <c r="AG1972" s="20" t="str">
        <f t="shared" si="405"/>
        <v>Xaxis TV</v>
      </c>
      <c r="AH1972" s="20" t="s">
        <v>420</v>
      </c>
      <c r="AI1972" s="21">
        <f t="shared" si="406"/>
        <v>29.00025278058645</v>
      </c>
      <c r="AJ1972" s="21">
        <f t="shared" si="407"/>
        <v>917.8</v>
      </c>
      <c r="AK1972" s="22">
        <f t="shared" si="408"/>
        <v>31648</v>
      </c>
      <c r="AL1972" s="20" t="s">
        <v>809</v>
      </c>
      <c r="AM1972" s="21">
        <f>$AJ1972*VLOOKUP($AL1972,Sheet2!$C$1:$D$82,2,FALSE)</f>
        <v>462.63650194636676</v>
      </c>
    </row>
    <row r="1973" spans="1:39" x14ac:dyDescent="0.25">
      <c r="A1973" s="30">
        <v>42650</v>
      </c>
      <c r="B1973">
        <v>19821</v>
      </c>
      <c r="C1973">
        <v>0</v>
      </c>
      <c r="D1973">
        <v>2</v>
      </c>
      <c r="E1973" t="s">
        <v>76</v>
      </c>
      <c r="F1973">
        <v>810.32</v>
      </c>
      <c r="G1973" t="s">
        <v>22</v>
      </c>
      <c r="H1973" t="s">
        <v>23</v>
      </c>
      <c r="I1973">
        <v>50.09</v>
      </c>
      <c r="J1973">
        <v>0</v>
      </c>
      <c r="K1973">
        <v>116.2</v>
      </c>
      <c r="L1973">
        <v>1452.6</v>
      </c>
      <c r="M1973">
        <v>1568.8</v>
      </c>
      <c r="N1973" t="s">
        <v>74</v>
      </c>
      <c r="O1973" t="s">
        <v>161</v>
      </c>
      <c r="P1973" t="s">
        <v>32</v>
      </c>
      <c r="Q1973" t="s">
        <v>73</v>
      </c>
      <c r="R1973" s="30">
        <v>42370</v>
      </c>
      <c r="S1973" s="30">
        <v>42655</v>
      </c>
      <c r="T1973" t="s">
        <v>25</v>
      </c>
      <c r="U1973" t="s">
        <v>728</v>
      </c>
      <c r="V1973" t="s">
        <v>717</v>
      </c>
      <c r="W1973" t="s">
        <v>193</v>
      </c>
      <c r="X1973" s="16" t="str">
        <f t="shared" ref="X1973:X1993" si="409">CONCATENATE(W1973," - ","2016_",U1973," - ")</f>
        <v xml:space="preserve">Mediacom (Switzerland) - CHE - Emmi - 2016_Luzerner_Kaltbach_OLV_KW_34-37 - </v>
      </c>
      <c r="Y1973" s="17" t="s">
        <v>410</v>
      </c>
      <c r="Z1973" s="16" t="str">
        <f t="shared" ref="Z1973:Z1993" si="410">O1973</f>
        <v>Mediacom (Switzerland)</v>
      </c>
      <c r="AA1973" s="16" t="str">
        <f t="shared" ref="AA1973:AA1993" si="411">W1973</f>
        <v>Mediacom (Switzerland) - CHE - Emmi</v>
      </c>
      <c r="AB1973" s="16" t="str">
        <f t="shared" ref="AB1973:AB1993" si="412">CONCATENATE(Q1973,"_",E1973)</f>
        <v>Xaxis TV_XAXIS-XT-ROLLS-F</v>
      </c>
      <c r="AC1973" s="16" t="str">
        <f>VLOOKUP($U1973,Sheet3!$A$1:$D$500,3,FALSE)</f>
        <v>22.08.2016</v>
      </c>
      <c r="AD1973" s="16" t="str">
        <f>VLOOKUP($U1973,Sheet3!$A$1:$D$500,4,FALSE)</f>
        <v>18.09.2016</v>
      </c>
      <c r="AE1973" s="20" t="str">
        <f t="shared" ref="AE1973:AE1993" si="413">CONCATENATE(AB1973,"_",V1973)</f>
        <v>Xaxis TV_XAXIS-XT-ROLLS-F_September 2016</v>
      </c>
      <c r="AF1973" s="20" t="s">
        <v>816</v>
      </c>
      <c r="AG1973" s="20" t="str">
        <f t="shared" ref="AG1973:AG1993" si="414">Q1973</f>
        <v>Xaxis TV</v>
      </c>
      <c r="AH1973" s="20" t="s">
        <v>420</v>
      </c>
      <c r="AI1973" s="21">
        <f t="shared" si="406"/>
        <v>28.999800359353159</v>
      </c>
      <c r="AJ1973" s="21">
        <f t="shared" si="407"/>
        <v>1452.6</v>
      </c>
      <c r="AK1973" s="22">
        <f t="shared" si="408"/>
        <v>50090</v>
      </c>
      <c r="AL1973" s="20" t="s">
        <v>809</v>
      </c>
      <c r="AM1973" s="21">
        <f>$AJ1973*VLOOKUP($AL1973,Sheet2!$C$1:$D$82,2,FALSE)</f>
        <v>732.21375324394467</v>
      </c>
    </row>
    <row r="1974" spans="1:39" x14ac:dyDescent="0.25">
      <c r="A1974" s="30">
        <v>42650</v>
      </c>
      <c r="B1974">
        <v>19823</v>
      </c>
      <c r="C1974">
        <v>0</v>
      </c>
      <c r="D1974">
        <v>2</v>
      </c>
      <c r="E1974" t="s">
        <v>76</v>
      </c>
      <c r="F1974">
        <v>104.86</v>
      </c>
      <c r="G1974" t="s">
        <v>22</v>
      </c>
      <c r="H1974" t="s">
        <v>23</v>
      </c>
      <c r="I1974">
        <v>6.4820000000000002</v>
      </c>
      <c r="J1974">
        <v>0</v>
      </c>
      <c r="K1974">
        <v>15.05</v>
      </c>
      <c r="L1974">
        <v>188</v>
      </c>
      <c r="M1974">
        <v>203.05</v>
      </c>
      <c r="N1974" t="s">
        <v>74</v>
      </c>
      <c r="O1974" t="s">
        <v>161</v>
      </c>
      <c r="P1974" t="s">
        <v>32</v>
      </c>
      <c r="Q1974" t="s">
        <v>73</v>
      </c>
      <c r="R1974" s="30">
        <v>42370</v>
      </c>
      <c r="S1974" s="30">
        <v>42655</v>
      </c>
      <c r="T1974" t="s">
        <v>25</v>
      </c>
      <c r="U1974" t="s">
        <v>757</v>
      </c>
      <c r="V1974" t="s">
        <v>717</v>
      </c>
      <c r="W1974" t="s">
        <v>193</v>
      </c>
      <c r="X1974" s="16" t="str">
        <f t="shared" si="409"/>
        <v xml:space="preserve">Mediacom (Switzerland) - CHE - Emmi - 2016_YoQua_OLV_KW_39-43 - </v>
      </c>
      <c r="Y1974" s="17" t="s">
        <v>410</v>
      </c>
      <c r="Z1974" s="16" t="str">
        <f t="shared" si="410"/>
        <v>Mediacom (Switzerland)</v>
      </c>
      <c r="AA1974" s="16" t="str">
        <f t="shared" si="411"/>
        <v>Mediacom (Switzerland) - CHE - Emmi</v>
      </c>
      <c r="AB1974" s="16" t="str">
        <f t="shared" si="412"/>
        <v>Xaxis TV_XAXIS-XT-ROLLS-F</v>
      </c>
      <c r="AC1974" s="16" t="str">
        <f>VLOOKUP($U1974,Sheet3!$A$1:$D$500,3,FALSE)</f>
        <v>26.09.2016</v>
      </c>
      <c r="AD1974" s="16" t="str">
        <f>VLOOKUP($U1974,Sheet3!$A$1:$D$500,4,FALSE)</f>
        <v>30.10.2016</v>
      </c>
      <c r="AE1974" s="20" t="str">
        <f t="shared" si="413"/>
        <v>Xaxis TV_XAXIS-XT-ROLLS-F_September 2016</v>
      </c>
      <c r="AF1974" s="20" t="s">
        <v>816</v>
      </c>
      <c r="AG1974" s="20" t="str">
        <f t="shared" si="414"/>
        <v>Xaxis TV</v>
      </c>
      <c r="AH1974" s="20" t="s">
        <v>420</v>
      </c>
      <c r="AI1974" s="21">
        <f t="shared" si="406"/>
        <v>29.003394014193152</v>
      </c>
      <c r="AJ1974" s="21">
        <f t="shared" si="407"/>
        <v>188</v>
      </c>
      <c r="AK1974" s="22">
        <f t="shared" si="408"/>
        <v>6482</v>
      </c>
      <c r="AL1974" s="20" t="s">
        <v>809</v>
      </c>
      <c r="AM1974" s="21">
        <f>$AJ1974*VLOOKUP($AL1974,Sheet2!$C$1:$D$82,2,FALSE)</f>
        <v>94.765376297577859</v>
      </c>
    </row>
    <row r="1975" spans="1:39" x14ac:dyDescent="0.25">
      <c r="A1975" s="30">
        <v>42650</v>
      </c>
      <c r="B1975">
        <v>19824</v>
      </c>
      <c r="C1975">
        <v>0</v>
      </c>
      <c r="D1975">
        <v>2</v>
      </c>
      <c r="E1975" t="s">
        <v>76</v>
      </c>
      <c r="F1975">
        <v>810.64</v>
      </c>
      <c r="G1975" t="s">
        <v>22</v>
      </c>
      <c r="H1975" t="s">
        <v>23</v>
      </c>
      <c r="I1975">
        <v>50.11</v>
      </c>
      <c r="J1975">
        <v>0</v>
      </c>
      <c r="K1975">
        <v>116.25</v>
      </c>
      <c r="L1975">
        <v>1453.2</v>
      </c>
      <c r="M1975">
        <v>1569.45</v>
      </c>
      <c r="N1975" t="s">
        <v>95</v>
      </c>
      <c r="O1975" t="s">
        <v>161</v>
      </c>
      <c r="P1975" t="s">
        <v>32</v>
      </c>
      <c r="Q1975" t="s">
        <v>73</v>
      </c>
      <c r="R1975" s="30">
        <v>42370</v>
      </c>
      <c r="S1975" s="30">
        <v>42655</v>
      </c>
      <c r="T1975" t="s">
        <v>25</v>
      </c>
      <c r="U1975" t="s">
        <v>723</v>
      </c>
      <c r="V1975" t="s">
        <v>717</v>
      </c>
      <c r="W1975" t="s">
        <v>195</v>
      </c>
      <c r="X1975" s="16" t="str">
        <f t="shared" si="409"/>
        <v xml:space="preserve">Mediacom (Switzerland) - CHE - Ikea - 2016_Catalogue_&amp;_Food_(Awareness_&amp;_Trigger) - </v>
      </c>
      <c r="Y1975" s="17" t="s">
        <v>410</v>
      </c>
      <c r="Z1975" s="16" t="str">
        <f t="shared" si="410"/>
        <v>Mediacom (Switzerland)</v>
      </c>
      <c r="AA1975" s="16" t="str">
        <f t="shared" si="411"/>
        <v>Mediacom (Switzerland) - CHE - Ikea</v>
      </c>
      <c r="AB1975" s="16" t="str">
        <f t="shared" si="412"/>
        <v>Xaxis TV_XAXIS-XT-ROLLS-F</v>
      </c>
      <c r="AC1975" s="16" t="str">
        <f>VLOOKUP($U1975,Sheet3!$A$1:$D$500,3,FALSE)</f>
        <v>29.08.2016</v>
      </c>
      <c r="AD1975" s="16" t="str">
        <f>VLOOKUP($U1975,Sheet3!$A$1:$D$500,4,FALSE)</f>
        <v>18.09.2016</v>
      </c>
      <c r="AE1975" s="20" t="str">
        <f t="shared" si="413"/>
        <v>Xaxis TV_XAXIS-XT-ROLLS-F_September 2016</v>
      </c>
      <c r="AF1975" s="20" t="s">
        <v>816</v>
      </c>
      <c r="AG1975" s="20" t="str">
        <f t="shared" si="414"/>
        <v>Xaxis TV</v>
      </c>
      <c r="AH1975" s="20" t="s">
        <v>420</v>
      </c>
      <c r="AI1975" s="21">
        <f t="shared" si="406"/>
        <v>29.000199560965875</v>
      </c>
      <c r="AJ1975" s="21">
        <f t="shared" si="407"/>
        <v>1453.2</v>
      </c>
      <c r="AK1975" s="22">
        <f t="shared" si="408"/>
        <v>50110</v>
      </c>
      <c r="AL1975" s="20" t="s">
        <v>809</v>
      </c>
      <c r="AM1975" s="21">
        <f>$AJ1975*VLOOKUP($AL1975,Sheet2!$C$1:$D$82,2,FALSE)</f>
        <v>732.51619593425607</v>
      </c>
    </row>
    <row r="1976" spans="1:39" x14ac:dyDescent="0.25">
      <c r="A1976" s="30">
        <v>42650</v>
      </c>
      <c r="B1976">
        <v>19832</v>
      </c>
      <c r="C1976">
        <v>0</v>
      </c>
      <c r="D1976">
        <v>2</v>
      </c>
      <c r="E1976" t="s">
        <v>76</v>
      </c>
      <c r="F1976">
        <v>1.36</v>
      </c>
      <c r="G1976" t="s">
        <v>22</v>
      </c>
      <c r="H1976" t="s">
        <v>23</v>
      </c>
      <c r="I1976">
        <v>8.4000000000000005E-2</v>
      </c>
      <c r="J1976">
        <v>0</v>
      </c>
      <c r="K1976">
        <v>0.2</v>
      </c>
      <c r="L1976">
        <v>2.75</v>
      </c>
      <c r="M1976">
        <v>2.95</v>
      </c>
      <c r="N1976" t="s">
        <v>26</v>
      </c>
      <c r="O1976" t="s">
        <v>161</v>
      </c>
      <c r="P1976" t="s">
        <v>32</v>
      </c>
      <c r="Q1976" t="s">
        <v>73</v>
      </c>
      <c r="R1976" s="30">
        <v>42370</v>
      </c>
      <c r="S1976" s="30">
        <v>42655</v>
      </c>
      <c r="T1976" t="s">
        <v>25</v>
      </c>
      <c r="U1976" t="s">
        <v>741</v>
      </c>
      <c r="V1976" t="s">
        <v>717</v>
      </c>
      <c r="W1976" t="s">
        <v>204</v>
      </c>
      <c r="X1976" s="16" t="str">
        <f t="shared" si="409"/>
        <v xml:space="preserve">Mediacom (Switzerland) - CHE - Volkswagen AG - 2016_VW_Up - </v>
      </c>
      <c r="Y1976" s="17" t="s">
        <v>410</v>
      </c>
      <c r="Z1976" s="16" t="str">
        <f t="shared" si="410"/>
        <v>Mediacom (Switzerland)</v>
      </c>
      <c r="AA1976" s="16" t="str">
        <f t="shared" si="411"/>
        <v>Mediacom (Switzerland) - CHE - Volkswagen AG</v>
      </c>
      <c r="AB1976" s="16" t="str">
        <f t="shared" si="412"/>
        <v>Xaxis TV_XAXIS-XT-ROLLS-F</v>
      </c>
      <c r="AC1976" s="16" t="str">
        <f>VLOOKUP($U1976,Sheet3!$A$1:$D$500,3,FALSE)</f>
        <v>19.09.2016</v>
      </c>
      <c r="AD1976" s="16" t="str">
        <f>VLOOKUP($U1976,Sheet3!$A$1:$D$500,4,FALSE)</f>
        <v>16.10.2016</v>
      </c>
      <c r="AE1976" s="20" t="str">
        <f t="shared" si="413"/>
        <v>Xaxis TV_XAXIS-XT-ROLLS-F_September 2016</v>
      </c>
      <c r="AF1976" s="20" t="s">
        <v>816</v>
      </c>
      <c r="AG1976" s="20" t="str">
        <f t="shared" si="414"/>
        <v>Xaxis TV</v>
      </c>
      <c r="AH1976" s="20" t="s">
        <v>420</v>
      </c>
      <c r="AI1976" s="21">
        <f t="shared" si="406"/>
        <v>32.738095238095241</v>
      </c>
      <c r="AJ1976" s="21">
        <f t="shared" si="407"/>
        <v>2.75</v>
      </c>
      <c r="AK1976" s="22">
        <f t="shared" si="408"/>
        <v>84</v>
      </c>
      <c r="AL1976" s="20" t="s">
        <v>809</v>
      </c>
      <c r="AM1976" s="21">
        <f>$AJ1976*VLOOKUP($AL1976,Sheet2!$C$1:$D$82,2,FALSE)</f>
        <v>1.3861956639273356</v>
      </c>
    </row>
    <row r="1977" spans="1:39" x14ac:dyDescent="0.25">
      <c r="A1977" s="30">
        <v>42650</v>
      </c>
      <c r="B1977">
        <v>19832</v>
      </c>
      <c r="C1977">
        <v>0</v>
      </c>
      <c r="D1977">
        <v>5</v>
      </c>
      <c r="E1977" t="s">
        <v>76</v>
      </c>
      <c r="F1977">
        <v>204.43</v>
      </c>
      <c r="G1977" t="s">
        <v>22</v>
      </c>
      <c r="H1977" t="s">
        <v>23</v>
      </c>
      <c r="I1977">
        <v>12.637</v>
      </c>
      <c r="J1977">
        <v>0</v>
      </c>
      <c r="K1977">
        <v>33.35</v>
      </c>
      <c r="L1977">
        <v>417</v>
      </c>
      <c r="M1977">
        <v>450.35</v>
      </c>
      <c r="N1977" t="s">
        <v>26</v>
      </c>
      <c r="O1977" t="s">
        <v>161</v>
      </c>
      <c r="P1977" t="s">
        <v>32</v>
      </c>
      <c r="Q1977" t="s">
        <v>73</v>
      </c>
      <c r="R1977" s="30">
        <v>42370</v>
      </c>
      <c r="S1977" s="30">
        <v>42655</v>
      </c>
      <c r="T1977" t="s">
        <v>25</v>
      </c>
      <c r="U1977" t="s">
        <v>741</v>
      </c>
      <c r="V1977" t="s">
        <v>717</v>
      </c>
      <c r="W1977" t="s">
        <v>204</v>
      </c>
      <c r="X1977" s="16" t="str">
        <f t="shared" si="409"/>
        <v xml:space="preserve">Mediacom (Switzerland) - CHE - Volkswagen AG - 2016_VW_Up - </v>
      </c>
      <c r="Y1977" s="17" t="s">
        <v>410</v>
      </c>
      <c r="Z1977" s="16" t="str">
        <f t="shared" si="410"/>
        <v>Mediacom (Switzerland)</v>
      </c>
      <c r="AA1977" s="16" t="str">
        <f t="shared" si="411"/>
        <v>Mediacom (Switzerland) - CHE - Volkswagen AG</v>
      </c>
      <c r="AB1977" s="16" t="str">
        <f t="shared" si="412"/>
        <v>Xaxis TV_XAXIS-XT-ROLLS-F</v>
      </c>
      <c r="AC1977" s="16" t="str">
        <f>VLOOKUP($U1977,Sheet3!$A$1:$D$500,3,FALSE)</f>
        <v>19.09.2016</v>
      </c>
      <c r="AD1977" s="16" t="str">
        <f>VLOOKUP($U1977,Sheet3!$A$1:$D$500,4,FALSE)</f>
        <v>16.10.2016</v>
      </c>
      <c r="AE1977" s="20" t="str">
        <f t="shared" si="413"/>
        <v>Xaxis TV_XAXIS-XT-ROLLS-F_September 2016</v>
      </c>
      <c r="AF1977" s="20" t="s">
        <v>816</v>
      </c>
      <c r="AG1977" s="20" t="str">
        <f t="shared" si="414"/>
        <v>Xaxis TV</v>
      </c>
      <c r="AH1977" s="20" t="s">
        <v>420</v>
      </c>
      <c r="AI1977" s="21">
        <f t="shared" si="406"/>
        <v>32.998338213183509</v>
      </c>
      <c r="AJ1977" s="21">
        <f t="shared" si="407"/>
        <v>417</v>
      </c>
      <c r="AK1977" s="22">
        <f t="shared" si="408"/>
        <v>12637</v>
      </c>
      <c r="AL1977" s="20" t="s">
        <v>809</v>
      </c>
      <c r="AM1977" s="21">
        <f>$AJ1977*VLOOKUP($AL1977,Sheet2!$C$1:$D$82,2,FALSE)</f>
        <v>210.19766976643601</v>
      </c>
    </row>
    <row r="1978" spans="1:39" x14ac:dyDescent="0.25">
      <c r="A1978" s="30">
        <v>42650</v>
      </c>
      <c r="B1978">
        <v>19781</v>
      </c>
      <c r="C1978">
        <v>0</v>
      </c>
      <c r="D1978">
        <v>3</v>
      </c>
      <c r="E1978" t="s">
        <v>77</v>
      </c>
      <c r="F1978">
        <v>319.13</v>
      </c>
      <c r="G1978" t="s">
        <v>22</v>
      </c>
      <c r="H1978" t="s">
        <v>23</v>
      </c>
      <c r="I1978">
        <v>19.548999999999999</v>
      </c>
      <c r="J1978">
        <v>0</v>
      </c>
      <c r="K1978">
        <v>54.75</v>
      </c>
      <c r="L1978">
        <v>684.2</v>
      </c>
      <c r="M1978">
        <v>738.95</v>
      </c>
      <c r="N1978" t="s">
        <v>86</v>
      </c>
      <c r="O1978" t="s">
        <v>163</v>
      </c>
      <c r="P1978" t="s">
        <v>32</v>
      </c>
      <c r="Q1978" t="s">
        <v>73</v>
      </c>
      <c r="R1978" s="30">
        <v>42370</v>
      </c>
      <c r="S1978" s="30">
        <v>42655</v>
      </c>
      <c r="T1978" t="s">
        <v>25</v>
      </c>
      <c r="U1978" t="s">
        <v>376</v>
      </c>
      <c r="V1978" t="s">
        <v>717</v>
      </c>
      <c r="W1978" t="s">
        <v>210</v>
      </c>
      <c r="X1978" s="16" t="str">
        <f t="shared" si="409"/>
        <v xml:space="preserve">Mindshare (Switzerland) - CHE - Mazda - 2016_MX_5_Speed_Dating_2._Flight - </v>
      </c>
      <c r="Y1978" s="17" t="s">
        <v>410</v>
      </c>
      <c r="Z1978" s="16" t="str">
        <f t="shared" si="410"/>
        <v>Mindshare (Switzerland)</v>
      </c>
      <c r="AA1978" s="16" t="str">
        <f t="shared" si="411"/>
        <v>Mindshare (Switzerland) - CHE - Mazda</v>
      </c>
      <c r="AB1978" s="16" t="str">
        <f t="shared" si="412"/>
        <v>Xaxis TV_XAXIS-XT-ROLLS-I</v>
      </c>
      <c r="AC1978" s="16" t="str">
        <f>VLOOKUP($U1978,Sheet3!$A$1:$D$500,3,FALSE)</f>
        <v>27.06.2016</v>
      </c>
      <c r="AD1978" s="16" t="str">
        <f>VLOOKUP($U1978,Sheet3!$A$1:$D$500,4,FALSE)</f>
        <v>02.10.2016</v>
      </c>
      <c r="AE1978" s="20" t="str">
        <f t="shared" si="413"/>
        <v>Xaxis TV_XAXIS-XT-ROLLS-I_September 2016</v>
      </c>
      <c r="AF1978" s="20" t="s">
        <v>816</v>
      </c>
      <c r="AG1978" s="20" t="str">
        <f t="shared" si="414"/>
        <v>Xaxis TV</v>
      </c>
      <c r="AH1978" s="20" t="s">
        <v>420</v>
      </c>
      <c r="AI1978" s="21">
        <f t="shared" si="406"/>
        <v>34.999232697324672</v>
      </c>
      <c r="AJ1978" s="21">
        <f t="shared" si="407"/>
        <v>684.2</v>
      </c>
      <c r="AK1978" s="22">
        <f t="shared" si="408"/>
        <v>19549</v>
      </c>
      <c r="AL1978" s="20" t="s">
        <v>809</v>
      </c>
      <c r="AM1978" s="21">
        <f>$AJ1978*VLOOKUP($AL1978,Sheet2!$C$1:$D$82,2,FALSE)</f>
        <v>344.88548118512114</v>
      </c>
    </row>
    <row r="1979" spans="1:39" x14ac:dyDescent="0.25">
      <c r="A1979" s="30">
        <v>42650</v>
      </c>
      <c r="B1979">
        <v>19786</v>
      </c>
      <c r="C1979">
        <v>0</v>
      </c>
      <c r="D1979">
        <v>3</v>
      </c>
      <c r="E1979" t="s">
        <v>77</v>
      </c>
      <c r="F1979">
        <v>536.52</v>
      </c>
      <c r="G1979" t="s">
        <v>22</v>
      </c>
      <c r="H1979" t="s">
        <v>23</v>
      </c>
      <c r="I1979">
        <v>32.866</v>
      </c>
      <c r="J1979">
        <v>0</v>
      </c>
      <c r="K1979">
        <v>76.25</v>
      </c>
      <c r="L1979">
        <v>953.1</v>
      </c>
      <c r="M1979">
        <v>1029.3499999999999</v>
      </c>
      <c r="N1979" t="s">
        <v>67</v>
      </c>
      <c r="O1979" t="s">
        <v>160</v>
      </c>
      <c r="P1979" t="s">
        <v>32</v>
      </c>
      <c r="Q1979" t="s">
        <v>73</v>
      </c>
      <c r="R1979" s="30">
        <v>42370</v>
      </c>
      <c r="S1979" s="30">
        <v>42655</v>
      </c>
      <c r="T1979" t="s">
        <v>25</v>
      </c>
      <c r="U1979" t="s">
        <v>751</v>
      </c>
      <c r="V1979" t="s">
        <v>717</v>
      </c>
      <c r="W1979" t="s">
        <v>168</v>
      </c>
      <c r="X1979" s="16" t="str">
        <f t="shared" si="409"/>
        <v xml:space="preserve">Maxus (Switzerland) - CHE - Fiat Group - 2016_Fiat_Riva_OLV - </v>
      </c>
      <c r="Y1979" s="17" t="s">
        <v>410</v>
      </c>
      <c r="Z1979" s="16" t="str">
        <f t="shared" si="410"/>
        <v>Maxus (Switzerland)</v>
      </c>
      <c r="AA1979" s="16" t="str">
        <f t="shared" si="411"/>
        <v>Maxus (Switzerland) - CHE - Fiat Group</v>
      </c>
      <c r="AB1979" s="16" t="str">
        <f t="shared" si="412"/>
        <v>Xaxis TV_XAXIS-XT-ROLLS-I</v>
      </c>
      <c r="AC1979" s="16" t="str">
        <f>VLOOKUP($U1979,Sheet3!$A$1:$D$500,3,FALSE)</f>
        <v>29.08.2016</v>
      </c>
      <c r="AD1979" s="16" t="str">
        <f>VLOOKUP($U1979,Sheet3!$A$1:$D$500,4,FALSE)</f>
        <v>11.09.2016</v>
      </c>
      <c r="AE1979" s="20" t="str">
        <f t="shared" si="413"/>
        <v>Xaxis TV_XAXIS-XT-ROLLS-I_September 2016</v>
      </c>
      <c r="AF1979" s="20" t="s">
        <v>816</v>
      </c>
      <c r="AG1979" s="20" t="str">
        <f t="shared" si="414"/>
        <v>Xaxis TV</v>
      </c>
      <c r="AH1979" s="20" t="s">
        <v>420</v>
      </c>
      <c r="AI1979" s="21">
        <f t="shared" si="406"/>
        <v>28.999574027870747</v>
      </c>
      <c r="AJ1979" s="21">
        <f t="shared" si="407"/>
        <v>953.1</v>
      </c>
      <c r="AK1979" s="22">
        <f t="shared" si="408"/>
        <v>32866</v>
      </c>
      <c r="AL1979" s="20" t="s">
        <v>809</v>
      </c>
      <c r="AM1979" s="21">
        <f>$AJ1979*VLOOKUP($AL1979,Sheet2!$C$1:$D$82,2,FALSE)</f>
        <v>480.43021355968864</v>
      </c>
    </row>
    <row r="1980" spans="1:39" x14ac:dyDescent="0.25">
      <c r="A1980" s="30">
        <v>42650</v>
      </c>
      <c r="B1980">
        <v>19787</v>
      </c>
      <c r="C1980">
        <v>0</v>
      </c>
      <c r="D1980">
        <v>3</v>
      </c>
      <c r="E1980" t="s">
        <v>77</v>
      </c>
      <c r="F1980">
        <v>70.08</v>
      </c>
      <c r="G1980" t="s">
        <v>22</v>
      </c>
      <c r="H1980" t="s">
        <v>23</v>
      </c>
      <c r="I1980">
        <v>4.2930000000000001</v>
      </c>
      <c r="J1980">
        <v>0</v>
      </c>
      <c r="K1980">
        <v>9.9499999999999993</v>
      </c>
      <c r="L1980">
        <v>124.5</v>
      </c>
      <c r="M1980">
        <v>134.44999999999999</v>
      </c>
      <c r="N1980" t="s">
        <v>67</v>
      </c>
      <c r="O1980" t="s">
        <v>160</v>
      </c>
      <c r="P1980" t="s">
        <v>32</v>
      </c>
      <c r="Q1980" t="s">
        <v>73</v>
      </c>
      <c r="R1980" s="30">
        <v>42370</v>
      </c>
      <c r="S1980" s="30">
        <v>42655</v>
      </c>
      <c r="T1980" t="s">
        <v>25</v>
      </c>
      <c r="U1980" t="s">
        <v>752</v>
      </c>
      <c r="V1980" t="s">
        <v>717</v>
      </c>
      <c r="W1980" t="s">
        <v>168</v>
      </c>
      <c r="X1980" s="16" t="str">
        <f t="shared" si="409"/>
        <v xml:space="preserve">Maxus (Switzerland) - CHE - Fiat Group - 2016_Tipo_SW - </v>
      </c>
      <c r="Y1980" s="17" t="s">
        <v>410</v>
      </c>
      <c r="Z1980" s="16" t="str">
        <f t="shared" si="410"/>
        <v>Maxus (Switzerland)</v>
      </c>
      <c r="AA1980" s="16" t="str">
        <f t="shared" si="411"/>
        <v>Maxus (Switzerland) - CHE - Fiat Group</v>
      </c>
      <c r="AB1980" s="16" t="str">
        <f t="shared" si="412"/>
        <v>Xaxis TV_XAXIS-XT-ROLLS-I</v>
      </c>
      <c r="AC1980" s="16" t="str">
        <f>VLOOKUP($U1980,Sheet3!$A$1:$D$500,3,FALSE)</f>
        <v>26.09.2016</v>
      </c>
      <c r="AD1980" s="16" t="str">
        <f>VLOOKUP($U1980,Sheet3!$A$1:$D$500,4,FALSE)</f>
        <v>27.11.2016</v>
      </c>
      <c r="AE1980" s="20" t="str">
        <f t="shared" si="413"/>
        <v>Xaxis TV_XAXIS-XT-ROLLS-I_September 2016</v>
      </c>
      <c r="AF1980" s="20" t="s">
        <v>816</v>
      </c>
      <c r="AG1980" s="20" t="str">
        <f t="shared" si="414"/>
        <v>Xaxis TV</v>
      </c>
      <c r="AH1980" s="20" t="s">
        <v>420</v>
      </c>
      <c r="AI1980" s="21">
        <f t="shared" si="406"/>
        <v>29.000698812019568</v>
      </c>
      <c r="AJ1980" s="21">
        <f t="shared" si="407"/>
        <v>124.5</v>
      </c>
      <c r="AK1980" s="22">
        <f t="shared" si="408"/>
        <v>4293</v>
      </c>
      <c r="AL1980" s="20" t="s">
        <v>809</v>
      </c>
      <c r="AM1980" s="21">
        <f>$AJ1980*VLOOKUP($AL1980,Sheet2!$C$1:$D$82,2,FALSE)</f>
        <v>62.756858239619383</v>
      </c>
    </row>
    <row r="1981" spans="1:39" x14ac:dyDescent="0.25">
      <c r="A1981" s="30">
        <v>42650</v>
      </c>
      <c r="B1981">
        <v>19788</v>
      </c>
      <c r="C1981">
        <v>0</v>
      </c>
      <c r="D1981">
        <v>3</v>
      </c>
      <c r="E1981" t="s">
        <v>77</v>
      </c>
      <c r="F1981">
        <v>76.510000000000005</v>
      </c>
      <c r="G1981" t="s">
        <v>22</v>
      </c>
      <c r="H1981" t="s">
        <v>23</v>
      </c>
      <c r="I1981">
        <v>4.6870000000000003</v>
      </c>
      <c r="J1981">
        <v>0</v>
      </c>
      <c r="K1981">
        <v>10.85</v>
      </c>
      <c r="L1981">
        <v>135.94999999999999</v>
      </c>
      <c r="M1981">
        <v>146.80000000000001</v>
      </c>
      <c r="N1981" t="s">
        <v>67</v>
      </c>
      <c r="O1981" t="s">
        <v>160</v>
      </c>
      <c r="P1981" t="s">
        <v>32</v>
      </c>
      <c r="Q1981" t="s">
        <v>73</v>
      </c>
      <c r="R1981" s="30">
        <v>42370</v>
      </c>
      <c r="S1981" s="30">
        <v>42655</v>
      </c>
      <c r="T1981" t="s">
        <v>25</v>
      </c>
      <c r="U1981" t="s">
        <v>753</v>
      </c>
      <c r="V1981" t="s">
        <v>717</v>
      </c>
      <c r="W1981" t="s">
        <v>168</v>
      </c>
      <c r="X1981" s="16" t="str">
        <f t="shared" si="409"/>
        <v xml:space="preserve">Maxus (Switzerland) - CHE - Fiat Group - 2016_Fiat_Tipo_SW_OLV - </v>
      </c>
      <c r="Y1981" s="17" t="s">
        <v>410</v>
      </c>
      <c r="Z1981" s="16" t="str">
        <f t="shared" si="410"/>
        <v>Maxus (Switzerland)</v>
      </c>
      <c r="AA1981" s="16" t="str">
        <f t="shared" si="411"/>
        <v>Maxus (Switzerland) - CHE - Fiat Group</v>
      </c>
      <c r="AB1981" s="16" t="str">
        <f t="shared" si="412"/>
        <v>Xaxis TV_XAXIS-XT-ROLLS-I</v>
      </c>
      <c r="AC1981" s="16" t="str">
        <f>VLOOKUP($U1981,Sheet3!$A$1:$D$500,3,FALSE)</f>
        <v>26.09.2016</v>
      </c>
      <c r="AD1981" s="16" t="str">
        <f>VLOOKUP($U1981,Sheet3!$A$1:$D$500,4,FALSE)</f>
        <v>16.10.2016</v>
      </c>
      <c r="AE1981" s="20" t="str">
        <f t="shared" si="413"/>
        <v>Xaxis TV_XAXIS-XT-ROLLS-I_September 2016</v>
      </c>
      <c r="AF1981" s="20" t="s">
        <v>816</v>
      </c>
      <c r="AG1981" s="20" t="str">
        <f t="shared" si="414"/>
        <v>Xaxis TV</v>
      </c>
      <c r="AH1981" s="20" t="s">
        <v>420</v>
      </c>
      <c r="AI1981" s="21">
        <f t="shared" si="406"/>
        <v>29.00576061446554</v>
      </c>
      <c r="AJ1981" s="21">
        <f t="shared" si="407"/>
        <v>135.94999999999999</v>
      </c>
      <c r="AK1981" s="22">
        <f t="shared" si="408"/>
        <v>4687</v>
      </c>
      <c r="AL1981" s="20" t="s">
        <v>809</v>
      </c>
      <c r="AM1981" s="21">
        <f>$AJ1981*VLOOKUP($AL1981,Sheet2!$C$1:$D$82,2,FALSE)</f>
        <v>68.528472913062288</v>
      </c>
    </row>
    <row r="1982" spans="1:39" x14ac:dyDescent="0.25">
      <c r="A1982" s="30">
        <v>42650</v>
      </c>
      <c r="B1982">
        <v>19790</v>
      </c>
      <c r="C1982">
        <v>0</v>
      </c>
      <c r="D1982">
        <v>3</v>
      </c>
      <c r="E1982" t="s">
        <v>77</v>
      </c>
      <c r="F1982">
        <v>605.64</v>
      </c>
      <c r="G1982" t="s">
        <v>22</v>
      </c>
      <c r="H1982" t="s">
        <v>23</v>
      </c>
      <c r="I1982">
        <v>37.1</v>
      </c>
      <c r="J1982">
        <v>0</v>
      </c>
      <c r="K1982">
        <v>86.05</v>
      </c>
      <c r="L1982">
        <v>1075.9000000000001</v>
      </c>
      <c r="M1982">
        <v>1161.95</v>
      </c>
      <c r="N1982" t="s">
        <v>67</v>
      </c>
      <c r="O1982" t="s">
        <v>160</v>
      </c>
      <c r="P1982" t="s">
        <v>32</v>
      </c>
      <c r="Q1982" t="s">
        <v>73</v>
      </c>
      <c r="R1982" s="30">
        <v>42370</v>
      </c>
      <c r="S1982" s="30">
        <v>42655</v>
      </c>
      <c r="T1982" t="s">
        <v>25</v>
      </c>
      <c r="U1982" t="s">
        <v>754</v>
      </c>
      <c r="V1982" t="s">
        <v>717</v>
      </c>
      <c r="W1982" t="s">
        <v>168</v>
      </c>
      <c r="X1982" s="16" t="str">
        <f t="shared" si="409"/>
        <v xml:space="preserve">Maxus (Switzerland) - CHE - Fiat Group - 2016_Jeep_Range_KW_36-38_OLV - </v>
      </c>
      <c r="Y1982" s="17" t="s">
        <v>410</v>
      </c>
      <c r="Z1982" s="16" t="str">
        <f t="shared" si="410"/>
        <v>Maxus (Switzerland)</v>
      </c>
      <c r="AA1982" s="16" t="str">
        <f t="shared" si="411"/>
        <v>Maxus (Switzerland) - CHE - Fiat Group</v>
      </c>
      <c r="AB1982" s="16" t="str">
        <f t="shared" si="412"/>
        <v>Xaxis TV_XAXIS-XT-ROLLS-I</v>
      </c>
      <c r="AC1982" s="16" t="str">
        <f>VLOOKUP($U1982,Sheet3!$A$1:$D$500,3,FALSE)</f>
        <v>05.09.2016</v>
      </c>
      <c r="AD1982" s="16" t="str">
        <f>VLOOKUP($U1982,Sheet3!$A$1:$D$500,4,FALSE)</f>
        <v>25.09.2016</v>
      </c>
      <c r="AE1982" s="20" t="str">
        <f t="shared" si="413"/>
        <v>Xaxis TV_XAXIS-XT-ROLLS-I_September 2016</v>
      </c>
      <c r="AF1982" s="20" t="s">
        <v>816</v>
      </c>
      <c r="AG1982" s="20" t="str">
        <f t="shared" si="414"/>
        <v>Xaxis TV</v>
      </c>
      <c r="AH1982" s="20" t="s">
        <v>420</v>
      </c>
      <c r="AI1982" s="21">
        <f t="shared" si="406"/>
        <v>29</v>
      </c>
      <c r="AJ1982" s="21">
        <f t="shared" si="407"/>
        <v>1075.9000000000001</v>
      </c>
      <c r="AK1982" s="22">
        <f t="shared" si="408"/>
        <v>37100</v>
      </c>
      <c r="AL1982" s="20" t="s">
        <v>809</v>
      </c>
      <c r="AM1982" s="21">
        <f>$AJ1982*VLOOKUP($AL1982,Sheet2!$C$1:$D$82,2,FALSE)</f>
        <v>542.33015084342571</v>
      </c>
    </row>
    <row r="1983" spans="1:39" x14ac:dyDescent="0.25">
      <c r="A1983" s="30">
        <v>42650</v>
      </c>
      <c r="B1983">
        <v>19798</v>
      </c>
      <c r="C1983">
        <v>0</v>
      </c>
      <c r="D1983">
        <v>3</v>
      </c>
      <c r="E1983" t="s">
        <v>77</v>
      </c>
      <c r="F1983">
        <v>160.68</v>
      </c>
      <c r="G1983" t="s">
        <v>22</v>
      </c>
      <c r="H1983" t="s">
        <v>23</v>
      </c>
      <c r="I1983">
        <v>9.843</v>
      </c>
      <c r="J1983">
        <v>0</v>
      </c>
      <c r="K1983">
        <v>22.85</v>
      </c>
      <c r="L1983">
        <v>285.45</v>
      </c>
      <c r="M1983">
        <v>308.3</v>
      </c>
      <c r="N1983" t="s">
        <v>78</v>
      </c>
      <c r="O1983" t="s">
        <v>161</v>
      </c>
      <c r="P1983" t="s">
        <v>32</v>
      </c>
      <c r="Q1983" t="s">
        <v>73</v>
      </c>
      <c r="R1983" s="30">
        <v>42370</v>
      </c>
      <c r="S1983" s="30">
        <v>42655</v>
      </c>
      <c r="T1983" t="s">
        <v>25</v>
      </c>
      <c r="U1983" t="s">
        <v>742</v>
      </c>
      <c r="V1983" t="s">
        <v>717</v>
      </c>
      <c r="W1983" t="s">
        <v>184</v>
      </c>
      <c r="X1983" s="16" t="str">
        <f t="shared" si="409"/>
        <v xml:space="preserve">MEC (Switzerland) - CHE - ALLIANZ - 2016_2016_Elvia_Display_Branding_OLV_Herbst - </v>
      </c>
      <c r="Y1983" s="17" t="s">
        <v>410</v>
      </c>
      <c r="Z1983" s="16" t="str">
        <f t="shared" si="410"/>
        <v>Mediacom (Switzerland)</v>
      </c>
      <c r="AA1983" s="16" t="str">
        <f t="shared" si="411"/>
        <v>MEC (Switzerland) - CHE - ALLIANZ</v>
      </c>
      <c r="AB1983" s="16" t="str">
        <f t="shared" si="412"/>
        <v>Xaxis TV_XAXIS-XT-ROLLS-I</v>
      </c>
      <c r="AC1983" s="16" t="str">
        <f>VLOOKUP($U1983,Sheet3!$A$1:$D$500,3,FALSE)</f>
        <v>19.09.2016</v>
      </c>
      <c r="AD1983" s="16" t="str">
        <f>VLOOKUP($U1983,Sheet3!$A$1:$D$500,4,FALSE)</f>
        <v>17.10.2016</v>
      </c>
      <c r="AE1983" s="20" t="str">
        <f t="shared" si="413"/>
        <v>Xaxis TV_XAXIS-XT-ROLLS-I_September 2016</v>
      </c>
      <c r="AF1983" s="20" t="s">
        <v>816</v>
      </c>
      <c r="AG1983" s="20" t="str">
        <f t="shared" si="414"/>
        <v>Xaxis TV</v>
      </c>
      <c r="AH1983" s="20" t="s">
        <v>420</v>
      </c>
      <c r="AI1983" s="21">
        <f t="shared" si="406"/>
        <v>29.000304785126485</v>
      </c>
      <c r="AJ1983" s="21">
        <f t="shared" si="407"/>
        <v>285.45</v>
      </c>
      <c r="AK1983" s="22">
        <f t="shared" si="408"/>
        <v>9843</v>
      </c>
      <c r="AL1983" s="20" t="s">
        <v>809</v>
      </c>
      <c r="AM1983" s="21">
        <f>$AJ1983*VLOOKUP($AL1983,Sheet2!$C$1:$D$82,2,FALSE)</f>
        <v>143.88710991565745</v>
      </c>
    </row>
    <row r="1984" spans="1:39" x14ac:dyDescent="0.25">
      <c r="A1984" s="30">
        <v>42650</v>
      </c>
      <c r="B1984">
        <v>19799</v>
      </c>
      <c r="C1984">
        <v>0</v>
      </c>
      <c r="D1984">
        <v>2</v>
      </c>
      <c r="E1984" t="s">
        <v>77</v>
      </c>
      <c r="F1984">
        <v>371</v>
      </c>
      <c r="G1984" t="s">
        <v>22</v>
      </c>
      <c r="H1984" t="s">
        <v>23</v>
      </c>
      <c r="I1984">
        <v>22.727</v>
      </c>
      <c r="J1984">
        <v>0</v>
      </c>
      <c r="K1984">
        <v>60</v>
      </c>
      <c r="L1984">
        <v>750</v>
      </c>
      <c r="M1984">
        <v>810</v>
      </c>
      <c r="N1984" t="s">
        <v>78</v>
      </c>
      <c r="O1984" t="s">
        <v>161</v>
      </c>
      <c r="P1984" t="s">
        <v>32</v>
      </c>
      <c r="Q1984" t="s">
        <v>73</v>
      </c>
      <c r="R1984" s="30">
        <v>42370</v>
      </c>
      <c r="S1984" s="30">
        <v>42655</v>
      </c>
      <c r="T1984" t="s">
        <v>25</v>
      </c>
      <c r="U1984" t="s">
        <v>224</v>
      </c>
      <c r="V1984" t="s">
        <v>717</v>
      </c>
      <c r="W1984" t="s">
        <v>184</v>
      </c>
      <c r="X1984" s="16" t="str">
        <f t="shared" si="409"/>
        <v xml:space="preserve">MEC (Switzerland) - CHE - ALLIANZ - 2016_Disney_OLV - </v>
      </c>
      <c r="Y1984" s="17" t="s">
        <v>410</v>
      </c>
      <c r="Z1984" s="16" t="str">
        <f t="shared" si="410"/>
        <v>Mediacom (Switzerland)</v>
      </c>
      <c r="AA1984" s="16" t="str">
        <f t="shared" si="411"/>
        <v>MEC (Switzerland) - CHE - ALLIANZ</v>
      </c>
      <c r="AB1984" s="16" t="str">
        <f t="shared" si="412"/>
        <v>Xaxis TV_XAXIS-XT-ROLLS-I</v>
      </c>
      <c r="AC1984" s="16" t="str">
        <f>VLOOKUP($U1984,Sheet3!$A$1:$D$500,3,FALSE)</f>
        <v>20.06.2016</v>
      </c>
      <c r="AD1984" s="16" t="str">
        <f>VLOOKUP($U1984,Sheet3!$A$1:$D$500,4,FALSE)</f>
        <v>09.10.2016</v>
      </c>
      <c r="AE1984" s="20" t="str">
        <f t="shared" si="413"/>
        <v>Xaxis TV_XAXIS-XT-ROLLS-I_September 2016</v>
      </c>
      <c r="AF1984" s="20" t="s">
        <v>816</v>
      </c>
      <c r="AG1984" s="20" t="str">
        <f t="shared" si="414"/>
        <v>Xaxis TV</v>
      </c>
      <c r="AH1984" s="20" t="s">
        <v>420</v>
      </c>
      <c r="AI1984" s="21">
        <f t="shared" si="406"/>
        <v>33.000396004752055</v>
      </c>
      <c r="AJ1984" s="21">
        <f t="shared" si="407"/>
        <v>750</v>
      </c>
      <c r="AK1984" s="22">
        <f t="shared" si="408"/>
        <v>22727</v>
      </c>
      <c r="AL1984" s="20" t="s">
        <v>809</v>
      </c>
      <c r="AM1984" s="21">
        <f>$AJ1984*VLOOKUP($AL1984,Sheet2!$C$1:$D$82,2,FALSE)</f>
        <v>378.05336288927339</v>
      </c>
    </row>
    <row r="1985" spans="1:39" x14ac:dyDescent="0.25">
      <c r="A1985" s="30">
        <v>42650</v>
      </c>
      <c r="B1985">
        <v>19799</v>
      </c>
      <c r="C1985">
        <v>0</v>
      </c>
      <c r="D1985">
        <v>4</v>
      </c>
      <c r="E1985" t="s">
        <v>77</v>
      </c>
      <c r="F1985">
        <v>32</v>
      </c>
      <c r="G1985" t="s">
        <v>22</v>
      </c>
      <c r="H1985" t="s">
        <v>23</v>
      </c>
      <c r="I1985">
        <v>1.96</v>
      </c>
      <c r="J1985">
        <v>0</v>
      </c>
      <c r="K1985">
        <v>5.2</v>
      </c>
      <c r="L1985">
        <v>64.7</v>
      </c>
      <c r="M1985">
        <v>69.900000000000006</v>
      </c>
      <c r="N1985" t="s">
        <v>78</v>
      </c>
      <c r="O1985" t="s">
        <v>161</v>
      </c>
      <c r="P1985" t="s">
        <v>32</v>
      </c>
      <c r="Q1985" t="s">
        <v>73</v>
      </c>
      <c r="R1985" s="30">
        <v>42370</v>
      </c>
      <c r="S1985" s="30">
        <v>42655</v>
      </c>
      <c r="T1985" t="s">
        <v>25</v>
      </c>
      <c r="U1985" t="s">
        <v>224</v>
      </c>
      <c r="V1985" t="s">
        <v>717</v>
      </c>
      <c r="W1985" t="s">
        <v>184</v>
      </c>
      <c r="X1985" s="16" t="str">
        <f t="shared" si="409"/>
        <v xml:space="preserve">MEC (Switzerland) - CHE - ALLIANZ - 2016_Disney_OLV - </v>
      </c>
      <c r="Y1985" s="17" t="s">
        <v>410</v>
      </c>
      <c r="Z1985" s="16" t="str">
        <f t="shared" si="410"/>
        <v>Mediacom (Switzerland)</v>
      </c>
      <c r="AA1985" s="16" t="str">
        <f t="shared" si="411"/>
        <v>MEC (Switzerland) - CHE - ALLIANZ</v>
      </c>
      <c r="AB1985" s="16" t="str">
        <f t="shared" si="412"/>
        <v>Xaxis TV_XAXIS-XT-ROLLS-I</v>
      </c>
      <c r="AC1985" s="16" t="str">
        <f>VLOOKUP($U1985,Sheet3!$A$1:$D$500,3,FALSE)</f>
        <v>20.06.2016</v>
      </c>
      <c r="AD1985" s="16" t="str">
        <f>VLOOKUP($U1985,Sheet3!$A$1:$D$500,4,FALSE)</f>
        <v>09.10.2016</v>
      </c>
      <c r="AE1985" s="20" t="str">
        <f t="shared" si="413"/>
        <v>Xaxis TV_XAXIS-XT-ROLLS-I_September 2016</v>
      </c>
      <c r="AF1985" s="20" t="s">
        <v>816</v>
      </c>
      <c r="AG1985" s="20" t="str">
        <f t="shared" si="414"/>
        <v>Xaxis TV</v>
      </c>
      <c r="AH1985" s="20" t="s">
        <v>420</v>
      </c>
      <c r="AI1985" s="21">
        <f t="shared" si="406"/>
        <v>33.010204081632651</v>
      </c>
      <c r="AJ1985" s="21">
        <f t="shared" si="407"/>
        <v>64.7</v>
      </c>
      <c r="AK1985" s="22">
        <f t="shared" si="408"/>
        <v>1960</v>
      </c>
      <c r="AL1985" s="20" t="s">
        <v>809</v>
      </c>
      <c r="AM1985" s="21">
        <f>$AJ1985*VLOOKUP($AL1985,Sheet2!$C$1:$D$82,2,FALSE)</f>
        <v>32.613403438581315</v>
      </c>
    </row>
    <row r="1986" spans="1:39" x14ac:dyDescent="0.25">
      <c r="A1986" s="30">
        <v>42650</v>
      </c>
      <c r="B1986">
        <v>19802</v>
      </c>
      <c r="C1986">
        <v>0</v>
      </c>
      <c r="D1986">
        <v>3</v>
      </c>
      <c r="E1986" t="s">
        <v>77</v>
      </c>
      <c r="F1986">
        <v>544.86</v>
      </c>
      <c r="G1986" t="s">
        <v>22</v>
      </c>
      <c r="H1986" t="s">
        <v>23</v>
      </c>
      <c r="I1986">
        <v>33.377000000000002</v>
      </c>
      <c r="J1986">
        <v>0</v>
      </c>
      <c r="K1986">
        <v>77.45</v>
      </c>
      <c r="L1986">
        <v>967.95</v>
      </c>
      <c r="M1986">
        <v>1045.4000000000001</v>
      </c>
      <c r="N1986" t="s">
        <v>36</v>
      </c>
      <c r="O1986" t="s">
        <v>161</v>
      </c>
      <c r="P1986" t="s">
        <v>32</v>
      </c>
      <c r="Q1986" t="s">
        <v>73</v>
      </c>
      <c r="R1986" s="30">
        <v>42370</v>
      </c>
      <c r="S1986" s="30">
        <v>42655</v>
      </c>
      <c r="T1986" t="s">
        <v>25</v>
      </c>
      <c r="U1986" t="s">
        <v>755</v>
      </c>
      <c r="V1986" t="s">
        <v>717</v>
      </c>
      <c r="W1986" t="s">
        <v>186</v>
      </c>
      <c r="X1986" s="16" t="str">
        <f t="shared" si="409"/>
        <v xml:space="preserve">MEC (Switzerland) - CHE - Audi - 2016_Audi_quattro_Q_Kampagne - </v>
      </c>
      <c r="Y1986" s="17" t="s">
        <v>410</v>
      </c>
      <c r="Z1986" s="16" t="str">
        <f t="shared" si="410"/>
        <v>Mediacom (Switzerland)</v>
      </c>
      <c r="AA1986" s="16" t="str">
        <f t="shared" si="411"/>
        <v>MEC (Switzerland) - CHE - Audi</v>
      </c>
      <c r="AB1986" s="16" t="str">
        <f t="shared" si="412"/>
        <v>Xaxis TV_XAXIS-XT-ROLLS-I</v>
      </c>
      <c r="AC1986" s="16" t="str">
        <f>VLOOKUP($U1986,Sheet3!$A$1:$D$500,3,FALSE)</f>
        <v>05.09.2016</v>
      </c>
      <c r="AD1986" s="16" t="str">
        <f>VLOOKUP($U1986,Sheet3!$A$1:$D$500,4,FALSE)</f>
        <v>25.09.2016</v>
      </c>
      <c r="AE1986" s="20" t="str">
        <f t="shared" si="413"/>
        <v>Xaxis TV_XAXIS-XT-ROLLS-I_September 2016</v>
      </c>
      <c r="AF1986" s="20" t="s">
        <v>816</v>
      </c>
      <c r="AG1986" s="20" t="str">
        <f t="shared" si="414"/>
        <v>Xaxis TV</v>
      </c>
      <c r="AH1986" s="20" t="s">
        <v>420</v>
      </c>
      <c r="AI1986" s="21">
        <f t="shared" si="406"/>
        <v>29.000509332774065</v>
      </c>
      <c r="AJ1986" s="21">
        <f t="shared" si="407"/>
        <v>967.95</v>
      </c>
      <c r="AK1986" s="22">
        <f t="shared" si="408"/>
        <v>33377</v>
      </c>
      <c r="AL1986" s="20" t="s">
        <v>809</v>
      </c>
      <c r="AM1986" s="21">
        <f>$AJ1986*VLOOKUP($AL1986,Sheet2!$C$1:$D$82,2,FALSE)</f>
        <v>487.91567014489624</v>
      </c>
    </row>
    <row r="1987" spans="1:39" x14ac:dyDescent="0.25">
      <c r="A1987" s="30">
        <v>42650</v>
      </c>
      <c r="B1987">
        <v>19803</v>
      </c>
      <c r="C1987">
        <v>0</v>
      </c>
      <c r="D1987">
        <v>3</v>
      </c>
      <c r="E1987" t="s">
        <v>77</v>
      </c>
      <c r="F1987">
        <v>100.04</v>
      </c>
      <c r="G1987" t="s">
        <v>22</v>
      </c>
      <c r="H1987" t="s">
        <v>23</v>
      </c>
      <c r="I1987">
        <v>6.1280000000000001</v>
      </c>
      <c r="J1987">
        <v>0</v>
      </c>
      <c r="K1987">
        <v>14.2</v>
      </c>
      <c r="L1987">
        <v>177.7</v>
      </c>
      <c r="M1987">
        <v>191.9</v>
      </c>
      <c r="N1987" t="s">
        <v>36</v>
      </c>
      <c r="O1987" t="s">
        <v>161</v>
      </c>
      <c r="P1987" t="s">
        <v>32</v>
      </c>
      <c r="Q1987" t="s">
        <v>73</v>
      </c>
      <c r="R1987" s="30">
        <v>42370</v>
      </c>
      <c r="S1987" s="30">
        <v>42655</v>
      </c>
      <c r="T1987" t="s">
        <v>25</v>
      </c>
      <c r="U1987" t="s">
        <v>230</v>
      </c>
      <c r="V1987" t="s">
        <v>717</v>
      </c>
      <c r="W1987" t="s">
        <v>186</v>
      </c>
      <c r="X1987" s="16" t="str">
        <f t="shared" si="409"/>
        <v xml:space="preserve">MEC (Switzerland) - CHE - Audi - 2016_Range_Sport - </v>
      </c>
      <c r="Y1987" s="17" t="s">
        <v>410</v>
      </c>
      <c r="Z1987" s="16" t="str">
        <f t="shared" si="410"/>
        <v>Mediacom (Switzerland)</v>
      </c>
      <c r="AA1987" s="16" t="str">
        <f t="shared" si="411"/>
        <v>MEC (Switzerland) - CHE - Audi</v>
      </c>
      <c r="AB1987" s="16" t="str">
        <f t="shared" si="412"/>
        <v>Xaxis TV_XAXIS-XT-ROLLS-I</v>
      </c>
      <c r="AC1987" s="16" t="str">
        <f>VLOOKUP($U1987,Sheet3!$A$1:$D$500,3,FALSE)</f>
        <v>18.04.2016</v>
      </c>
      <c r="AD1987" s="16" t="str">
        <f>VLOOKUP($U1987,Sheet3!$A$1:$D$500,4,FALSE)</f>
        <v>30.04.2016</v>
      </c>
      <c r="AE1987" s="20" t="str">
        <f t="shared" si="413"/>
        <v>Xaxis TV_XAXIS-XT-ROLLS-I_September 2016</v>
      </c>
      <c r="AF1987" s="20" t="s">
        <v>816</v>
      </c>
      <c r="AG1987" s="20" t="str">
        <f t="shared" si="414"/>
        <v>Xaxis TV</v>
      </c>
      <c r="AH1987" s="20" t="s">
        <v>420</v>
      </c>
      <c r="AI1987" s="21">
        <f t="shared" si="406"/>
        <v>28.998041775456915</v>
      </c>
      <c r="AJ1987" s="21">
        <f t="shared" si="407"/>
        <v>177.7</v>
      </c>
      <c r="AK1987" s="22">
        <f t="shared" si="408"/>
        <v>6128</v>
      </c>
      <c r="AL1987" s="20" t="s">
        <v>809</v>
      </c>
      <c r="AM1987" s="21">
        <f>$AJ1987*VLOOKUP($AL1987,Sheet2!$C$1:$D$82,2,FALSE)</f>
        <v>89.573443447231838</v>
      </c>
    </row>
    <row r="1988" spans="1:39" x14ac:dyDescent="0.25">
      <c r="A1988" s="30">
        <v>42650</v>
      </c>
      <c r="B1988">
        <v>19806</v>
      </c>
      <c r="C1988">
        <v>0</v>
      </c>
      <c r="D1988">
        <v>6</v>
      </c>
      <c r="E1988" t="s">
        <v>77</v>
      </c>
      <c r="F1988">
        <v>56.68</v>
      </c>
      <c r="G1988" t="s">
        <v>22</v>
      </c>
      <c r="H1988" t="s">
        <v>23</v>
      </c>
      <c r="I1988">
        <v>3.472</v>
      </c>
      <c r="J1988">
        <v>0</v>
      </c>
      <c r="K1988">
        <v>8.0500000000000007</v>
      </c>
      <c r="L1988">
        <v>100.7</v>
      </c>
      <c r="M1988">
        <v>108.75</v>
      </c>
      <c r="N1988" t="s">
        <v>105</v>
      </c>
      <c r="O1988" t="s">
        <v>161</v>
      </c>
      <c r="P1988" t="s">
        <v>32</v>
      </c>
      <c r="Q1988" t="s">
        <v>73</v>
      </c>
      <c r="R1988" s="30">
        <v>42370</v>
      </c>
      <c r="S1988" s="30">
        <v>42655</v>
      </c>
      <c r="T1988" t="s">
        <v>25</v>
      </c>
      <c r="U1988" t="s">
        <v>241</v>
      </c>
      <c r="V1988" t="s">
        <v>717</v>
      </c>
      <c r="W1988" t="s">
        <v>189</v>
      </c>
      <c r="X1988" s="16" t="str">
        <f t="shared" si="409"/>
        <v xml:space="preserve">Mediacom (Switzerland) - CHE - BSH - 2016_Online_Kampagne_2016 - </v>
      </c>
      <c r="Y1988" s="17" t="s">
        <v>410</v>
      </c>
      <c r="Z1988" s="16" t="str">
        <f t="shared" si="410"/>
        <v>Mediacom (Switzerland)</v>
      </c>
      <c r="AA1988" s="16" t="str">
        <f t="shared" si="411"/>
        <v>Mediacom (Switzerland) - CHE - BSH</v>
      </c>
      <c r="AB1988" s="16" t="str">
        <f t="shared" si="412"/>
        <v>Xaxis TV_XAXIS-XT-ROLLS-I</v>
      </c>
      <c r="AC1988" s="16" t="str">
        <f>VLOOKUP($U1988,Sheet3!$A$1:$D$500,3,FALSE)</f>
        <v>08.02.2016</v>
      </c>
      <c r="AD1988" s="16" t="str">
        <f>VLOOKUP($U1988,Sheet3!$A$1:$D$500,4,FALSE)</f>
        <v>16.10.2016</v>
      </c>
      <c r="AE1988" s="20" t="str">
        <f t="shared" si="413"/>
        <v>Xaxis TV_XAXIS-XT-ROLLS-I_September 2016</v>
      </c>
      <c r="AF1988" s="20" t="s">
        <v>816</v>
      </c>
      <c r="AG1988" s="20" t="str">
        <f t="shared" si="414"/>
        <v>Xaxis TV</v>
      </c>
      <c r="AH1988" s="20" t="s">
        <v>420</v>
      </c>
      <c r="AI1988" s="21">
        <f t="shared" si="406"/>
        <v>29.003456221198157</v>
      </c>
      <c r="AJ1988" s="21">
        <f t="shared" si="407"/>
        <v>100.7</v>
      </c>
      <c r="AK1988" s="22">
        <f t="shared" si="408"/>
        <v>3472</v>
      </c>
      <c r="AL1988" s="20" t="s">
        <v>809</v>
      </c>
      <c r="AM1988" s="21">
        <f>$AJ1988*VLOOKUP($AL1988,Sheet2!$C$1:$D$82,2,FALSE)</f>
        <v>50.759964857266439</v>
      </c>
    </row>
    <row r="1989" spans="1:39" x14ac:dyDescent="0.25">
      <c r="A1989" s="30">
        <v>42650</v>
      </c>
      <c r="B1989">
        <v>19818</v>
      </c>
      <c r="C1989">
        <v>0</v>
      </c>
      <c r="D1989">
        <v>3</v>
      </c>
      <c r="E1989" t="s">
        <v>77</v>
      </c>
      <c r="F1989">
        <v>127.1</v>
      </c>
      <c r="G1989" t="s">
        <v>22</v>
      </c>
      <c r="H1989" t="s">
        <v>23</v>
      </c>
      <c r="I1989">
        <v>7.7859999999999996</v>
      </c>
      <c r="J1989">
        <v>0</v>
      </c>
      <c r="K1989">
        <v>18.05</v>
      </c>
      <c r="L1989">
        <v>225.8</v>
      </c>
      <c r="M1989">
        <v>243.85</v>
      </c>
      <c r="N1989" t="s">
        <v>74</v>
      </c>
      <c r="O1989" t="s">
        <v>161</v>
      </c>
      <c r="P1989" t="s">
        <v>32</v>
      </c>
      <c r="Q1989" t="s">
        <v>73</v>
      </c>
      <c r="R1989" s="30">
        <v>42370</v>
      </c>
      <c r="S1989" s="30">
        <v>42655</v>
      </c>
      <c r="T1989" t="s">
        <v>25</v>
      </c>
      <c r="U1989" t="s">
        <v>274</v>
      </c>
      <c r="V1989" t="s">
        <v>717</v>
      </c>
      <c r="W1989" t="s">
        <v>193</v>
      </c>
      <c r="X1989" s="16" t="str">
        <f t="shared" si="409"/>
        <v xml:space="preserve">Mediacom (Switzerland) - CHE - Emmi - 2016_ECL_Make_it_a_Yay_Day - </v>
      </c>
      <c r="Y1989" s="17" t="s">
        <v>410</v>
      </c>
      <c r="Z1989" s="16" t="str">
        <f t="shared" si="410"/>
        <v>Mediacom (Switzerland)</v>
      </c>
      <c r="AA1989" s="16" t="str">
        <f t="shared" si="411"/>
        <v>Mediacom (Switzerland) - CHE - Emmi</v>
      </c>
      <c r="AB1989" s="16" t="str">
        <f t="shared" si="412"/>
        <v>Xaxis TV_XAXIS-XT-ROLLS-I</v>
      </c>
      <c r="AC1989" s="16" t="str">
        <f>VLOOKUP($U1989,Sheet3!$A$1:$D$500,3,FALSE)</f>
        <v>18.04.2016</v>
      </c>
      <c r="AD1989" s="16" t="str">
        <f>VLOOKUP($U1989,Sheet3!$A$1:$D$500,4,FALSE)</f>
        <v>18.09.2016</v>
      </c>
      <c r="AE1989" s="20" t="str">
        <f t="shared" si="413"/>
        <v>Xaxis TV_XAXIS-XT-ROLLS-I_September 2016</v>
      </c>
      <c r="AF1989" s="20" t="s">
        <v>816</v>
      </c>
      <c r="AG1989" s="20" t="str">
        <f t="shared" si="414"/>
        <v>Xaxis TV</v>
      </c>
      <c r="AH1989" s="20" t="s">
        <v>420</v>
      </c>
      <c r="AI1989" s="21">
        <f t="shared" si="406"/>
        <v>29.000770613922427</v>
      </c>
      <c r="AJ1989" s="21">
        <f t="shared" si="407"/>
        <v>225.8</v>
      </c>
      <c r="AK1989" s="22">
        <f t="shared" si="408"/>
        <v>7786</v>
      </c>
      <c r="AL1989" s="20" t="s">
        <v>809</v>
      </c>
      <c r="AM1989" s="21">
        <f>$AJ1989*VLOOKUP($AL1989,Sheet2!$C$1:$D$82,2,FALSE)</f>
        <v>113.81926578719724</v>
      </c>
    </row>
    <row r="1990" spans="1:39" x14ac:dyDescent="0.25">
      <c r="A1990" s="30">
        <v>42650</v>
      </c>
      <c r="B1990">
        <v>19823</v>
      </c>
      <c r="C1990">
        <v>0</v>
      </c>
      <c r="D1990">
        <v>3</v>
      </c>
      <c r="E1990" t="s">
        <v>77</v>
      </c>
      <c r="F1990">
        <v>39.72</v>
      </c>
      <c r="G1990" t="s">
        <v>22</v>
      </c>
      <c r="H1990" t="s">
        <v>23</v>
      </c>
      <c r="I1990">
        <v>2.4329999999999998</v>
      </c>
      <c r="J1990">
        <v>0</v>
      </c>
      <c r="K1990">
        <v>5.65</v>
      </c>
      <c r="L1990">
        <v>70.55</v>
      </c>
      <c r="M1990">
        <v>76.2</v>
      </c>
      <c r="N1990" t="s">
        <v>74</v>
      </c>
      <c r="O1990" t="s">
        <v>161</v>
      </c>
      <c r="P1990" t="s">
        <v>32</v>
      </c>
      <c r="Q1990" t="s">
        <v>73</v>
      </c>
      <c r="R1990" s="30">
        <v>42370</v>
      </c>
      <c r="S1990" s="30">
        <v>42655</v>
      </c>
      <c r="T1990" t="s">
        <v>25</v>
      </c>
      <c r="U1990" t="s">
        <v>757</v>
      </c>
      <c r="V1990" t="s">
        <v>717</v>
      </c>
      <c r="W1990" t="s">
        <v>193</v>
      </c>
      <c r="X1990" s="16" t="str">
        <f t="shared" si="409"/>
        <v xml:space="preserve">Mediacom (Switzerland) - CHE - Emmi - 2016_YoQua_OLV_KW_39-43 - </v>
      </c>
      <c r="Y1990" s="17" t="s">
        <v>410</v>
      </c>
      <c r="Z1990" s="16" t="str">
        <f t="shared" si="410"/>
        <v>Mediacom (Switzerland)</v>
      </c>
      <c r="AA1990" s="16" t="str">
        <f t="shared" si="411"/>
        <v>Mediacom (Switzerland) - CHE - Emmi</v>
      </c>
      <c r="AB1990" s="16" t="str">
        <f t="shared" si="412"/>
        <v>Xaxis TV_XAXIS-XT-ROLLS-I</v>
      </c>
      <c r="AC1990" s="16" t="str">
        <f>VLOOKUP($U1990,Sheet3!$A$1:$D$500,3,FALSE)</f>
        <v>26.09.2016</v>
      </c>
      <c r="AD1990" s="16" t="str">
        <f>VLOOKUP($U1990,Sheet3!$A$1:$D$500,4,FALSE)</f>
        <v>30.10.2016</v>
      </c>
      <c r="AE1990" s="20" t="str">
        <f t="shared" si="413"/>
        <v>Xaxis TV_XAXIS-XT-ROLLS-I_September 2016</v>
      </c>
      <c r="AF1990" s="20" t="s">
        <v>816</v>
      </c>
      <c r="AG1990" s="20" t="str">
        <f t="shared" si="414"/>
        <v>Xaxis TV</v>
      </c>
      <c r="AH1990" s="20" t="s">
        <v>420</v>
      </c>
      <c r="AI1990" s="21">
        <f t="shared" si="406"/>
        <v>28.997122893547058</v>
      </c>
      <c r="AJ1990" s="21">
        <f t="shared" si="407"/>
        <v>70.55</v>
      </c>
      <c r="AK1990" s="22">
        <f t="shared" si="408"/>
        <v>2433</v>
      </c>
      <c r="AL1990" s="20" t="s">
        <v>809</v>
      </c>
      <c r="AM1990" s="21">
        <f>$AJ1990*VLOOKUP($AL1990,Sheet2!$C$1:$D$82,2,FALSE)</f>
        <v>35.562219669117646</v>
      </c>
    </row>
    <row r="1991" spans="1:39" x14ac:dyDescent="0.25">
      <c r="A1991" s="30">
        <v>42650</v>
      </c>
      <c r="B1991">
        <v>19824</v>
      </c>
      <c r="C1991">
        <v>0</v>
      </c>
      <c r="D1991">
        <v>3</v>
      </c>
      <c r="E1991" t="s">
        <v>77</v>
      </c>
      <c r="F1991">
        <v>164.24</v>
      </c>
      <c r="G1991" t="s">
        <v>22</v>
      </c>
      <c r="H1991" t="s">
        <v>23</v>
      </c>
      <c r="I1991">
        <v>10.061</v>
      </c>
      <c r="J1991">
        <v>0</v>
      </c>
      <c r="K1991">
        <v>23.35</v>
      </c>
      <c r="L1991">
        <v>291.75</v>
      </c>
      <c r="M1991">
        <v>315.10000000000002</v>
      </c>
      <c r="N1991" t="s">
        <v>95</v>
      </c>
      <c r="O1991" t="s">
        <v>161</v>
      </c>
      <c r="P1991" t="s">
        <v>32</v>
      </c>
      <c r="Q1991" t="s">
        <v>73</v>
      </c>
      <c r="R1991" s="30">
        <v>42370</v>
      </c>
      <c r="S1991" s="30">
        <v>42655</v>
      </c>
      <c r="T1991" t="s">
        <v>25</v>
      </c>
      <c r="U1991" t="s">
        <v>723</v>
      </c>
      <c r="V1991" t="s">
        <v>717</v>
      </c>
      <c r="W1991" t="s">
        <v>195</v>
      </c>
      <c r="X1991" s="16" t="str">
        <f t="shared" si="409"/>
        <v xml:space="preserve">Mediacom (Switzerland) - CHE - Ikea - 2016_Catalogue_&amp;_Food_(Awareness_&amp;_Trigger) - </v>
      </c>
      <c r="Y1991" s="17" t="s">
        <v>410</v>
      </c>
      <c r="Z1991" s="16" t="str">
        <f t="shared" si="410"/>
        <v>Mediacom (Switzerland)</v>
      </c>
      <c r="AA1991" s="16" t="str">
        <f t="shared" si="411"/>
        <v>Mediacom (Switzerland) - CHE - Ikea</v>
      </c>
      <c r="AB1991" s="16" t="str">
        <f t="shared" si="412"/>
        <v>Xaxis TV_XAXIS-XT-ROLLS-I</v>
      </c>
      <c r="AC1991" s="16" t="str">
        <f>VLOOKUP($U1991,Sheet3!$A$1:$D$500,3,FALSE)</f>
        <v>29.08.2016</v>
      </c>
      <c r="AD1991" s="16" t="str">
        <f>VLOOKUP($U1991,Sheet3!$A$1:$D$500,4,FALSE)</f>
        <v>18.09.2016</v>
      </c>
      <c r="AE1991" s="20" t="str">
        <f t="shared" si="413"/>
        <v>Xaxis TV_XAXIS-XT-ROLLS-I_September 2016</v>
      </c>
      <c r="AF1991" s="20" t="s">
        <v>816</v>
      </c>
      <c r="AG1991" s="20" t="str">
        <f t="shared" si="414"/>
        <v>Xaxis TV</v>
      </c>
      <c r="AH1991" s="20" t="s">
        <v>420</v>
      </c>
      <c r="AI1991" s="21">
        <f t="shared" si="406"/>
        <v>28.998111519729648</v>
      </c>
      <c r="AJ1991" s="21">
        <f t="shared" si="407"/>
        <v>291.75</v>
      </c>
      <c r="AK1991" s="22">
        <f t="shared" si="408"/>
        <v>10061</v>
      </c>
      <c r="AL1991" s="20" t="s">
        <v>809</v>
      </c>
      <c r="AM1991" s="21">
        <f>$AJ1991*VLOOKUP($AL1991,Sheet2!$C$1:$D$82,2,FALSE)</f>
        <v>147.06275816392736</v>
      </c>
    </row>
    <row r="1992" spans="1:39" x14ac:dyDescent="0.25">
      <c r="A1992" s="30">
        <v>42650</v>
      </c>
      <c r="B1992">
        <v>19832</v>
      </c>
      <c r="C1992">
        <v>0</v>
      </c>
      <c r="D1992">
        <v>3</v>
      </c>
      <c r="E1992" t="s">
        <v>77</v>
      </c>
      <c r="F1992">
        <v>0.96</v>
      </c>
      <c r="G1992" t="s">
        <v>22</v>
      </c>
      <c r="H1992" t="s">
        <v>23</v>
      </c>
      <c r="I1992">
        <v>5.8999999999999997E-2</v>
      </c>
      <c r="J1992">
        <v>0</v>
      </c>
      <c r="K1992">
        <v>0.15</v>
      </c>
      <c r="L1992">
        <v>1.95</v>
      </c>
      <c r="M1992">
        <v>2.1</v>
      </c>
      <c r="N1992" t="s">
        <v>26</v>
      </c>
      <c r="O1992" t="s">
        <v>161</v>
      </c>
      <c r="P1992" t="s">
        <v>32</v>
      </c>
      <c r="Q1992" t="s">
        <v>73</v>
      </c>
      <c r="R1992" s="30">
        <v>42370</v>
      </c>
      <c r="S1992" s="30">
        <v>42655</v>
      </c>
      <c r="T1992" t="s">
        <v>25</v>
      </c>
      <c r="U1992" t="s">
        <v>741</v>
      </c>
      <c r="V1992" t="s">
        <v>717</v>
      </c>
      <c r="W1992" t="s">
        <v>204</v>
      </c>
      <c r="X1992" s="16" t="str">
        <f t="shared" si="409"/>
        <v xml:space="preserve">Mediacom (Switzerland) - CHE - Volkswagen AG - 2016_VW_Up - </v>
      </c>
      <c r="Y1992" s="17" t="s">
        <v>410</v>
      </c>
      <c r="Z1992" s="16" t="str">
        <f t="shared" si="410"/>
        <v>Mediacom (Switzerland)</v>
      </c>
      <c r="AA1992" s="16" t="str">
        <f t="shared" si="411"/>
        <v>Mediacom (Switzerland) - CHE - Volkswagen AG</v>
      </c>
      <c r="AB1992" s="16" t="str">
        <f t="shared" si="412"/>
        <v>Xaxis TV_XAXIS-XT-ROLLS-I</v>
      </c>
      <c r="AC1992" s="16" t="str">
        <f>VLOOKUP($U1992,Sheet3!$A$1:$D$500,3,FALSE)</f>
        <v>19.09.2016</v>
      </c>
      <c r="AD1992" s="16" t="str">
        <f>VLOOKUP($U1992,Sheet3!$A$1:$D$500,4,FALSE)</f>
        <v>16.10.2016</v>
      </c>
      <c r="AE1992" s="20" t="str">
        <f t="shared" si="413"/>
        <v>Xaxis TV_XAXIS-XT-ROLLS-I_September 2016</v>
      </c>
      <c r="AF1992" s="20" t="s">
        <v>816</v>
      </c>
      <c r="AG1992" s="20" t="str">
        <f t="shared" si="414"/>
        <v>Xaxis TV</v>
      </c>
      <c r="AH1992" s="20" t="s">
        <v>420</v>
      </c>
      <c r="AI1992" s="21">
        <f t="shared" si="406"/>
        <v>33.050847457627121</v>
      </c>
      <c r="AJ1992" s="21">
        <f t="shared" si="407"/>
        <v>1.95</v>
      </c>
      <c r="AK1992" s="22">
        <f t="shared" si="408"/>
        <v>59</v>
      </c>
      <c r="AL1992" s="20" t="s">
        <v>809</v>
      </c>
      <c r="AM1992" s="21">
        <f>$AJ1992*VLOOKUP($AL1992,Sheet2!$C$1:$D$82,2,FALSE)</f>
        <v>0.98293874351211075</v>
      </c>
    </row>
    <row r="1993" spans="1:39" x14ac:dyDescent="0.25">
      <c r="A1993" s="30">
        <v>42650</v>
      </c>
      <c r="B1993">
        <v>19832</v>
      </c>
      <c r="C1993">
        <v>0</v>
      </c>
      <c r="D1993">
        <v>6</v>
      </c>
      <c r="E1993" t="s">
        <v>77</v>
      </c>
      <c r="F1993">
        <v>97.2</v>
      </c>
      <c r="G1993" t="s">
        <v>22</v>
      </c>
      <c r="H1993" t="s">
        <v>23</v>
      </c>
      <c r="I1993">
        <v>5.9539999999999997</v>
      </c>
      <c r="J1993">
        <v>0</v>
      </c>
      <c r="K1993">
        <v>15.7</v>
      </c>
      <c r="L1993">
        <v>196.5</v>
      </c>
      <c r="M1993">
        <v>212.2</v>
      </c>
      <c r="N1993" t="s">
        <v>26</v>
      </c>
      <c r="O1993" t="s">
        <v>161</v>
      </c>
      <c r="P1993" t="s">
        <v>32</v>
      </c>
      <c r="Q1993" t="s">
        <v>73</v>
      </c>
      <c r="R1993" s="30">
        <v>42370</v>
      </c>
      <c r="S1993" s="30">
        <v>42655</v>
      </c>
      <c r="T1993" t="s">
        <v>25</v>
      </c>
      <c r="U1993" t="s">
        <v>741</v>
      </c>
      <c r="V1993" t="s">
        <v>717</v>
      </c>
      <c r="W1993" t="s">
        <v>204</v>
      </c>
      <c r="X1993" s="16" t="str">
        <f t="shared" si="409"/>
        <v xml:space="preserve">Mediacom (Switzerland) - CHE - Volkswagen AG - 2016_VW_Up - </v>
      </c>
      <c r="Y1993" s="17" t="s">
        <v>410</v>
      </c>
      <c r="Z1993" s="16" t="str">
        <f t="shared" si="410"/>
        <v>Mediacom (Switzerland)</v>
      </c>
      <c r="AA1993" s="16" t="str">
        <f t="shared" si="411"/>
        <v>Mediacom (Switzerland) - CHE - Volkswagen AG</v>
      </c>
      <c r="AB1993" s="16" t="str">
        <f t="shared" si="412"/>
        <v>Xaxis TV_XAXIS-XT-ROLLS-I</v>
      </c>
      <c r="AC1993" s="16" t="str">
        <f>VLOOKUP($U1993,Sheet3!$A$1:$D$500,3,FALSE)</f>
        <v>19.09.2016</v>
      </c>
      <c r="AD1993" s="16" t="str">
        <f>VLOOKUP($U1993,Sheet3!$A$1:$D$500,4,FALSE)</f>
        <v>16.10.2016</v>
      </c>
      <c r="AE1993" s="20" t="str">
        <f t="shared" si="413"/>
        <v>Xaxis TV_XAXIS-XT-ROLLS-I_September 2016</v>
      </c>
      <c r="AF1993" s="20" t="s">
        <v>816</v>
      </c>
      <c r="AG1993" s="20" t="str">
        <f t="shared" si="414"/>
        <v>Xaxis TV</v>
      </c>
      <c r="AH1993" s="20" t="s">
        <v>420</v>
      </c>
      <c r="AI1993" s="21">
        <f t="shared" si="406"/>
        <v>33.003023177695667</v>
      </c>
      <c r="AJ1993" s="21">
        <f t="shared" si="407"/>
        <v>196.5</v>
      </c>
      <c r="AK1993" s="22">
        <f t="shared" si="408"/>
        <v>5954</v>
      </c>
      <c r="AL1993" s="20" t="s">
        <v>809</v>
      </c>
      <c r="AM1993" s="21">
        <f>$AJ1993*VLOOKUP($AL1993,Sheet2!$C$1:$D$82,2,FALSE)</f>
        <v>99.049981076989624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52" workbookViewId="0">
      <selection activeCell="D74" sqref="D74"/>
    </sheetView>
  </sheetViews>
  <sheetFormatPr defaultRowHeight="15" x14ac:dyDescent="0.25"/>
  <cols>
    <col min="1" max="1" width="14.42578125" bestFit="1" customWidth="1"/>
    <col min="2" max="2" width="31" bestFit="1" customWidth="1"/>
    <col min="3" max="3" width="38.85546875" bestFit="1" customWidth="1"/>
    <col min="8" max="8" width="21.42578125" bestFit="1" customWidth="1"/>
    <col min="9" max="9" width="31" bestFit="1" customWidth="1"/>
  </cols>
  <sheetData>
    <row r="1" spans="1:4" x14ac:dyDescent="0.25">
      <c r="A1" s="29" t="s">
        <v>85</v>
      </c>
      <c r="B1" s="26" t="s">
        <v>640</v>
      </c>
      <c r="C1" s="26" t="str">
        <f>CONCATENATE(A1,B1)</f>
        <v>Januar 2016Xaxis Premium UAP</v>
      </c>
      <c r="D1" s="27">
        <v>0.31</v>
      </c>
    </row>
    <row r="2" spans="1:4" x14ac:dyDescent="0.25">
      <c r="A2" s="29" t="s">
        <v>85</v>
      </c>
      <c r="B2" s="26" t="s">
        <v>641</v>
      </c>
      <c r="C2" s="26" t="str">
        <f t="shared" ref="C2:C65" si="0">CONCATENATE(A2,B2)</f>
        <v>Januar 2016Xaxis Premium HalfpageAD</v>
      </c>
      <c r="D2" s="27">
        <v>0.43</v>
      </c>
    </row>
    <row r="3" spans="1:4" x14ac:dyDescent="0.25">
      <c r="A3" s="29" t="s">
        <v>85</v>
      </c>
      <c r="B3" s="26" t="s">
        <v>642</v>
      </c>
      <c r="C3" s="26" t="str">
        <f t="shared" si="0"/>
        <v>Januar 2016Xaxis Premium Wideboard</v>
      </c>
      <c r="D3" s="27">
        <v>0.56000000000000005</v>
      </c>
    </row>
    <row r="4" spans="1:4" x14ac:dyDescent="0.25">
      <c r="A4" s="29" t="s">
        <v>85</v>
      </c>
      <c r="B4" s="26" t="s">
        <v>643</v>
      </c>
      <c r="C4" s="26" t="str">
        <f t="shared" si="0"/>
        <v>Januar 2016Xaxis TV Sync</v>
      </c>
      <c r="D4" s="27">
        <v>0.4</v>
      </c>
    </row>
    <row r="5" spans="1:4" x14ac:dyDescent="0.25">
      <c r="A5" s="29" t="s">
        <v>85</v>
      </c>
      <c r="B5" s="28" t="s">
        <v>84</v>
      </c>
      <c r="C5" s="26" t="str">
        <f t="shared" si="0"/>
        <v>Januar 2016Xaxis Masthead</v>
      </c>
      <c r="D5" s="27">
        <v>0.88</v>
      </c>
    </row>
    <row r="6" spans="1:4" x14ac:dyDescent="0.25">
      <c r="A6" s="29" t="s">
        <v>85</v>
      </c>
      <c r="B6" s="26" t="s">
        <v>644</v>
      </c>
      <c r="C6" s="26" t="str">
        <f t="shared" si="0"/>
        <v>Januar 2016Xaxis-TV</v>
      </c>
      <c r="D6" s="27">
        <v>0.61</v>
      </c>
    </row>
    <row r="7" spans="1:4" x14ac:dyDescent="0.25">
      <c r="A7" s="29" t="s">
        <v>85</v>
      </c>
      <c r="B7" s="26" t="s">
        <v>645</v>
      </c>
      <c r="C7" s="26" t="str">
        <f t="shared" si="0"/>
        <v>Januar 2016Xaxis-TV-Multi-Screen</v>
      </c>
      <c r="D7" s="27">
        <v>0.76</v>
      </c>
    </row>
    <row r="8" spans="1:4" x14ac:dyDescent="0.25">
      <c r="A8" s="29" t="s">
        <v>85</v>
      </c>
      <c r="B8" s="25" t="s">
        <v>646</v>
      </c>
      <c r="C8" s="26" t="str">
        <f t="shared" si="0"/>
        <v>Januar 2016Xaxis Mobile Interstitial</v>
      </c>
      <c r="D8" s="27">
        <v>0</v>
      </c>
    </row>
    <row r="9" spans="1:4" x14ac:dyDescent="0.25">
      <c r="A9" s="29" t="s">
        <v>85</v>
      </c>
      <c r="B9" s="25" t="s">
        <v>647</v>
      </c>
      <c r="C9" s="26" t="str">
        <f t="shared" si="0"/>
        <v>Januar 2016Xaxis Mobile Rectangle</v>
      </c>
      <c r="D9" s="27">
        <v>0.52</v>
      </c>
    </row>
    <row r="10" spans="1:4" x14ac:dyDescent="0.25">
      <c r="A10" s="29" t="s">
        <v>85</v>
      </c>
      <c r="B10" s="25" t="s">
        <v>648</v>
      </c>
      <c r="C10" s="26" t="str">
        <f t="shared" si="0"/>
        <v>Januar 2016Xaxis Mobile Rich Media Cube Ad</v>
      </c>
      <c r="D10" s="27">
        <v>0</v>
      </c>
    </row>
    <row r="11" spans="1:4" x14ac:dyDescent="0.25">
      <c r="A11" s="29" t="s">
        <v>101</v>
      </c>
      <c r="B11" s="26" t="s">
        <v>640</v>
      </c>
      <c r="C11" s="26" t="str">
        <f t="shared" si="0"/>
        <v>Februar 2016Xaxis Premium UAP</v>
      </c>
      <c r="D11" s="27">
        <v>0.25371341405281728</v>
      </c>
    </row>
    <row r="12" spans="1:4" x14ac:dyDescent="0.25">
      <c r="A12" s="29" t="s">
        <v>101</v>
      </c>
      <c r="B12" s="26" t="s">
        <v>641</v>
      </c>
      <c r="C12" s="26" t="str">
        <f t="shared" si="0"/>
        <v>Februar 2016Xaxis Premium HalfpageAD</v>
      </c>
      <c r="D12" s="27">
        <v>0.36141403791261073</v>
      </c>
    </row>
    <row r="13" spans="1:4" x14ac:dyDescent="0.25">
      <c r="A13" s="29" t="s">
        <v>101</v>
      </c>
      <c r="B13" s="26" t="s">
        <v>642</v>
      </c>
      <c r="C13" s="26" t="str">
        <f t="shared" si="0"/>
        <v>Februar 2016Xaxis Premium Wideboard</v>
      </c>
      <c r="D13" s="27">
        <v>0.39393100584754848</v>
      </c>
    </row>
    <row r="14" spans="1:4" x14ac:dyDescent="0.25">
      <c r="A14" s="29" t="s">
        <v>101</v>
      </c>
      <c r="B14" s="26" t="s">
        <v>643</v>
      </c>
      <c r="C14" s="26" t="str">
        <f t="shared" si="0"/>
        <v>Februar 2016Xaxis TV Sync</v>
      </c>
      <c r="D14" s="27">
        <v>0</v>
      </c>
    </row>
    <row r="15" spans="1:4" x14ac:dyDescent="0.25">
      <c r="A15" s="29" t="s">
        <v>101</v>
      </c>
      <c r="B15" s="28" t="s">
        <v>84</v>
      </c>
      <c r="C15" s="26" t="str">
        <f t="shared" si="0"/>
        <v>Februar 2016Xaxis Masthead</v>
      </c>
      <c r="D15" s="27">
        <v>0.87496774193548388</v>
      </c>
    </row>
    <row r="16" spans="1:4" x14ac:dyDescent="0.25">
      <c r="A16" s="29" t="s">
        <v>101</v>
      </c>
      <c r="B16" s="26" t="s">
        <v>644</v>
      </c>
      <c r="C16" s="26" t="str">
        <f t="shared" si="0"/>
        <v>Februar 2016Xaxis-TV</v>
      </c>
      <c r="D16" s="27">
        <v>0.45</v>
      </c>
    </row>
    <row r="17" spans="1:4" x14ac:dyDescent="0.25">
      <c r="A17" s="29" t="s">
        <v>101</v>
      </c>
      <c r="B17" s="26" t="s">
        <v>645</v>
      </c>
      <c r="C17" s="26" t="str">
        <f t="shared" si="0"/>
        <v>Februar 2016Xaxis-TV-Multi-Screen</v>
      </c>
      <c r="D17" s="27">
        <v>0.75</v>
      </c>
    </row>
    <row r="18" spans="1:4" x14ac:dyDescent="0.25">
      <c r="A18" s="29" t="s">
        <v>101</v>
      </c>
      <c r="B18" s="26" t="s">
        <v>646</v>
      </c>
      <c r="C18" s="26" t="str">
        <f t="shared" si="0"/>
        <v>Februar 2016Xaxis Mobile Interstitial</v>
      </c>
      <c r="D18" s="27">
        <v>0.42</v>
      </c>
    </row>
    <row r="19" spans="1:4" x14ac:dyDescent="0.25">
      <c r="A19" s="29" t="s">
        <v>101</v>
      </c>
      <c r="B19" s="26" t="s">
        <v>647</v>
      </c>
      <c r="C19" s="26" t="str">
        <f t="shared" si="0"/>
        <v>Februar 2016Xaxis Mobile Rectangle</v>
      </c>
      <c r="D19" s="27">
        <v>0.24</v>
      </c>
    </row>
    <row r="20" spans="1:4" x14ac:dyDescent="0.25">
      <c r="A20" s="29" t="s">
        <v>101</v>
      </c>
      <c r="B20" s="26" t="s">
        <v>648</v>
      </c>
      <c r="C20" s="26" t="str">
        <f t="shared" si="0"/>
        <v>Februar 2016Xaxis Mobile Rich Media Cube Ad</v>
      </c>
      <c r="D20" s="27">
        <v>0</v>
      </c>
    </row>
    <row r="21" spans="1:4" x14ac:dyDescent="0.25">
      <c r="A21" s="29" t="s">
        <v>114</v>
      </c>
      <c r="B21" s="26" t="s">
        <v>640</v>
      </c>
      <c r="C21" s="26" t="str">
        <f t="shared" si="0"/>
        <v>März 2016Xaxis Premium UAP</v>
      </c>
      <c r="D21" s="27">
        <v>0.28021399297118604</v>
      </c>
    </row>
    <row r="22" spans="1:4" x14ac:dyDescent="0.25">
      <c r="A22" s="29" t="s">
        <v>114</v>
      </c>
      <c r="B22" s="26" t="s">
        <v>641</v>
      </c>
      <c r="C22" s="26" t="str">
        <f t="shared" si="0"/>
        <v>März 2016Xaxis Premium HalfpageAD</v>
      </c>
      <c r="D22" s="27">
        <v>0.37708195759043212</v>
      </c>
    </row>
    <row r="23" spans="1:4" x14ac:dyDescent="0.25">
      <c r="A23" s="29" t="s">
        <v>114</v>
      </c>
      <c r="B23" s="26" t="s">
        <v>642</v>
      </c>
      <c r="C23" s="26" t="str">
        <f t="shared" si="0"/>
        <v>März 2016Xaxis Premium Wideboard</v>
      </c>
      <c r="D23" s="27">
        <v>0.40545895118643038</v>
      </c>
    </row>
    <row r="24" spans="1:4" x14ac:dyDescent="0.25">
      <c r="A24" s="29" t="s">
        <v>114</v>
      </c>
      <c r="B24" s="26" t="s">
        <v>643</v>
      </c>
      <c r="C24" s="26" t="str">
        <f t="shared" si="0"/>
        <v>März 2016Xaxis TV Sync</v>
      </c>
      <c r="D24" s="27">
        <v>0</v>
      </c>
    </row>
    <row r="25" spans="1:4" x14ac:dyDescent="0.25">
      <c r="A25" s="29" t="s">
        <v>114</v>
      </c>
      <c r="B25" s="28" t="s">
        <v>84</v>
      </c>
      <c r="C25" s="26" t="str">
        <f t="shared" si="0"/>
        <v>März 2016Xaxis Masthead</v>
      </c>
      <c r="D25" s="27">
        <v>0.87437794497379517</v>
      </c>
    </row>
    <row r="26" spans="1:4" x14ac:dyDescent="0.25">
      <c r="A26" s="29" t="s">
        <v>114</v>
      </c>
      <c r="B26" s="26" t="s">
        <v>644</v>
      </c>
      <c r="C26" s="26" t="str">
        <f t="shared" si="0"/>
        <v>März 2016Xaxis-TV</v>
      </c>
      <c r="D26" s="27">
        <v>0.49</v>
      </c>
    </row>
    <row r="27" spans="1:4" x14ac:dyDescent="0.25">
      <c r="A27" s="29" t="s">
        <v>114</v>
      </c>
      <c r="B27" s="26" t="s">
        <v>645</v>
      </c>
      <c r="C27" s="26" t="str">
        <f t="shared" si="0"/>
        <v>März 2016Xaxis-TV-Multi-Screen</v>
      </c>
      <c r="D27" s="27">
        <v>0.75</v>
      </c>
    </row>
    <row r="28" spans="1:4" x14ac:dyDescent="0.25">
      <c r="A28" s="29" t="s">
        <v>114</v>
      </c>
      <c r="B28" s="26" t="s">
        <v>646</v>
      </c>
      <c r="C28" s="26" t="str">
        <f t="shared" si="0"/>
        <v>März 2016Xaxis Mobile Interstitial</v>
      </c>
      <c r="D28" s="27">
        <v>0.34</v>
      </c>
    </row>
    <row r="29" spans="1:4" x14ac:dyDescent="0.25">
      <c r="A29" s="29" t="s">
        <v>114</v>
      </c>
      <c r="B29" s="26" t="s">
        <v>647</v>
      </c>
      <c r="C29" s="26" t="str">
        <f t="shared" si="0"/>
        <v>März 2016Xaxis Mobile Rectangle</v>
      </c>
      <c r="D29" s="27">
        <v>0.24</v>
      </c>
    </row>
    <row r="30" spans="1:4" x14ac:dyDescent="0.25">
      <c r="A30" s="29" t="s">
        <v>114</v>
      </c>
      <c r="B30" s="26" t="s">
        <v>648</v>
      </c>
      <c r="C30" s="26" t="str">
        <f t="shared" si="0"/>
        <v>März 2016Xaxis Mobile Rich Media Cube Ad</v>
      </c>
      <c r="D30" s="27">
        <v>0.6</v>
      </c>
    </row>
    <row r="31" spans="1:4" x14ac:dyDescent="0.25">
      <c r="A31" s="29" t="s">
        <v>131</v>
      </c>
      <c r="B31" s="26" t="s">
        <v>640</v>
      </c>
      <c r="C31" s="26" t="str">
        <f t="shared" si="0"/>
        <v>April 2016Xaxis Premium UAP</v>
      </c>
      <c r="D31" s="27">
        <v>0.22524386234107849</v>
      </c>
    </row>
    <row r="32" spans="1:4" x14ac:dyDescent="0.25">
      <c r="A32" s="29" t="s">
        <v>131</v>
      </c>
      <c r="B32" s="26" t="s">
        <v>641</v>
      </c>
      <c r="C32" s="26" t="str">
        <f t="shared" si="0"/>
        <v>April 2016Xaxis Premium HalfpageAD</v>
      </c>
      <c r="D32" s="27">
        <v>0.42993221834516504</v>
      </c>
    </row>
    <row r="33" spans="1:8" x14ac:dyDescent="0.25">
      <c r="A33" s="29" t="s">
        <v>131</v>
      </c>
      <c r="B33" s="26" t="s">
        <v>642</v>
      </c>
      <c r="C33" s="26" t="str">
        <f t="shared" si="0"/>
        <v>April 2016Xaxis Premium Wideboard</v>
      </c>
      <c r="D33" s="27">
        <v>0.49506869835035844</v>
      </c>
    </row>
    <row r="34" spans="1:8" x14ac:dyDescent="0.25">
      <c r="A34" s="29" t="s">
        <v>131</v>
      </c>
      <c r="B34" s="28" t="s">
        <v>84</v>
      </c>
      <c r="C34" s="26" t="str">
        <f t="shared" si="0"/>
        <v>April 2016Xaxis Masthead</v>
      </c>
      <c r="D34" s="27">
        <v>0.87496774193548388</v>
      </c>
      <c r="H34" s="20"/>
    </row>
    <row r="35" spans="1:8" x14ac:dyDescent="0.25">
      <c r="A35" s="29" t="s">
        <v>131</v>
      </c>
      <c r="B35" s="26" t="s">
        <v>644</v>
      </c>
      <c r="C35" s="26" t="str">
        <f t="shared" si="0"/>
        <v>April 2016Xaxis-TV</v>
      </c>
      <c r="D35" s="27">
        <v>0.52</v>
      </c>
    </row>
    <row r="36" spans="1:8" x14ac:dyDescent="0.25">
      <c r="A36" s="29" t="s">
        <v>131</v>
      </c>
      <c r="B36" s="26" t="s">
        <v>645</v>
      </c>
      <c r="C36" s="26" t="str">
        <f t="shared" si="0"/>
        <v>April 2016Xaxis-TV-Multi-Screen</v>
      </c>
      <c r="D36" s="27">
        <v>0.75</v>
      </c>
    </row>
    <row r="37" spans="1:8" x14ac:dyDescent="0.25">
      <c r="A37" s="29" t="s">
        <v>131</v>
      </c>
      <c r="B37" s="26" t="s">
        <v>646</v>
      </c>
      <c r="C37" s="26" t="str">
        <f t="shared" si="0"/>
        <v>April 2016Xaxis Mobile Interstitial</v>
      </c>
      <c r="D37" s="27">
        <v>0.37</v>
      </c>
    </row>
    <row r="38" spans="1:8" x14ac:dyDescent="0.25">
      <c r="A38" s="29" t="s">
        <v>131</v>
      </c>
      <c r="B38" s="26" t="s">
        <v>647</v>
      </c>
      <c r="C38" s="26" t="str">
        <f t="shared" si="0"/>
        <v>April 2016Xaxis Mobile Rectangle</v>
      </c>
      <c r="D38" s="27">
        <v>0.31</v>
      </c>
    </row>
    <row r="39" spans="1:8" x14ac:dyDescent="0.25">
      <c r="A39" s="29" t="s">
        <v>131</v>
      </c>
      <c r="B39" s="26" t="s">
        <v>648</v>
      </c>
      <c r="C39" s="26" t="str">
        <f t="shared" si="0"/>
        <v>April 2016Xaxis Mobile Rich Media Cube Ad</v>
      </c>
      <c r="D39" s="27">
        <v>0.56999999999999995</v>
      </c>
    </row>
    <row r="40" spans="1:8" x14ac:dyDescent="0.25">
      <c r="A40" s="29" t="s">
        <v>136</v>
      </c>
      <c r="B40" s="26" t="s">
        <v>640</v>
      </c>
      <c r="C40" s="26" t="str">
        <f t="shared" si="0"/>
        <v>Mai 2016Xaxis Premium UAP</v>
      </c>
      <c r="D40" s="27">
        <v>0.28911417161868713</v>
      </c>
    </row>
    <row r="41" spans="1:8" x14ac:dyDescent="0.25">
      <c r="A41" s="29" t="s">
        <v>136</v>
      </c>
      <c r="B41" s="26" t="s">
        <v>641</v>
      </c>
      <c r="C41" s="26" t="str">
        <f t="shared" si="0"/>
        <v>Mai 2016Xaxis Premium HalfpageAD</v>
      </c>
      <c r="D41" s="27">
        <v>0.4305109768382861</v>
      </c>
    </row>
    <row r="42" spans="1:8" x14ac:dyDescent="0.25">
      <c r="A42" s="29" t="s">
        <v>136</v>
      </c>
      <c r="B42" s="26" t="s">
        <v>642</v>
      </c>
      <c r="C42" s="26" t="str">
        <f t="shared" si="0"/>
        <v>Mai 2016Xaxis Premium Wideboard</v>
      </c>
      <c r="D42" s="27">
        <v>0.41802452532920598</v>
      </c>
    </row>
    <row r="43" spans="1:8" x14ac:dyDescent="0.25">
      <c r="A43" s="29" t="s">
        <v>136</v>
      </c>
      <c r="B43" s="28" t="s">
        <v>84</v>
      </c>
      <c r="C43" s="26" t="str">
        <f t="shared" si="0"/>
        <v>Mai 2016Xaxis Masthead</v>
      </c>
      <c r="D43" s="27">
        <v>0.88200000000000001</v>
      </c>
    </row>
    <row r="44" spans="1:8" x14ac:dyDescent="0.25">
      <c r="A44" s="29" t="s">
        <v>136</v>
      </c>
      <c r="B44" s="26" t="s">
        <v>644</v>
      </c>
      <c r="C44" s="26" t="str">
        <f t="shared" si="0"/>
        <v>Mai 2016Xaxis-TV</v>
      </c>
      <c r="D44" s="27">
        <v>0.49</v>
      </c>
    </row>
    <row r="45" spans="1:8" x14ac:dyDescent="0.25">
      <c r="A45" s="29" t="s">
        <v>136</v>
      </c>
      <c r="B45" s="26" t="s">
        <v>645</v>
      </c>
      <c r="C45" s="26" t="str">
        <f t="shared" si="0"/>
        <v>Mai 2016Xaxis-TV-Multi-Screen</v>
      </c>
      <c r="D45" s="27">
        <v>0.75</v>
      </c>
    </row>
    <row r="46" spans="1:8" x14ac:dyDescent="0.25">
      <c r="A46" s="29" t="s">
        <v>136</v>
      </c>
      <c r="B46" s="26" t="s">
        <v>646</v>
      </c>
      <c r="C46" s="26" t="str">
        <f t="shared" si="0"/>
        <v>Mai 2016Xaxis Mobile Interstitial</v>
      </c>
      <c r="D46" s="27">
        <v>0.41</v>
      </c>
    </row>
    <row r="47" spans="1:8" x14ac:dyDescent="0.25">
      <c r="A47" s="29" t="s">
        <v>136</v>
      </c>
      <c r="B47" s="26" t="s">
        <v>647</v>
      </c>
      <c r="C47" s="26" t="str">
        <f t="shared" si="0"/>
        <v>Mai 2016Xaxis Mobile Rectangle</v>
      </c>
      <c r="D47" s="27">
        <v>0.31</v>
      </c>
    </row>
    <row r="48" spans="1:8" x14ac:dyDescent="0.25">
      <c r="A48" s="29" t="s">
        <v>136</v>
      </c>
      <c r="B48" s="26" t="s">
        <v>648</v>
      </c>
      <c r="C48" s="26" t="str">
        <f t="shared" si="0"/>
        <v>Mai 2016Xaxis Mobile Rich Media Cube Ad</v>
      </c>
      <c r="D48" s="27">
        <v>0.61</v>
      </c>
    </row>
    <row r="49" spans="1:9" x14ac:dyDescent="0.25">
      <c r="A49" s="29" t="s">
        <v>142</v>
      </c>
      <c r="B49" s="26" t="s">
        <v>640</v>
      </c>
      <c r="C49" s="26" t="str">
        <f t="shared" si="0"/>
        <v>Juni 2016Xaxis Premium UAP</v>
      </c>
      <c r="D49" s="27">
        <v>0.24777434167369508</v>
      </c>
    </row>
    <row r="50" spans="1:9" x14ac:dyDescent="0.25">
      <c r="A50" s="29" t="s">
        <v>142</v>
      </c>
      <c r="B50" s="26" t="s">
        <v>641</v>
      </c>
      <c r="C50" s="26" t="str">
        <f t="shared" si="0"/>
        <v>Juni 2016Xaxis Premium HalfpageAD</v>
      </c>
      <c r="D50" s="27">
        <v>0.51121274973851694</v>
      </c>
    </row>
    <row r="51" spans="1:9" x14ac:dyDescent="0.25">
      <c r="A51" s="29" t="s">
        <v>142</v>
      </c>
      <c r="B51" s="26" t="s">
        <v>642</v>
      </c>
      <c r="C51" s="26" t="str">
        <f t="shared" si="0"/>
        <v>Juni 2016Xaxis Premium Wideboard</v>
      </c>
      <c r="D51" s="27">
        <v>0.53118732528515777</v>
      </c>
    </row>
    <row r="52" spans="1:9" x14ac:dyDescent="0.25">
      <c r="A52" s="29" t="s">
        <v>142</v>
      </c>
      <c r="B52" s="28" t="s">
        <v>84</v>
      </c>
      <c r="C52" s="26" t="str">
        <f t="shared" si="0"/>
        <v>Juni 2016Xaxis Masthead</v>
      </c>
      <c r="D52" s="27">
        <v>0.89372043010752678</v>
      </c>
    </row>
    <row r="53" spans="1:9" x14ac:dyDescent="0.25">
      <c r="A53" s="29" t="s">
        <v>142</v>
      </c>
      <c r="B53" s="26" t="s">
        <v>644</v>
      </c>
      <c r="C53" s="26" t="str">
        <f t="shared" si="0"/>
        <v>Juni 2016Xaxis-TV</v>
      </c>
      <c r="D53" s="27">
        <v>0.55000000000000004</v>
      </c>
    </row>
    <row r="54" spans="1:9" x14ac:dyDescent="0.25">
      <c r="A54" s="29" t="s">
        <v>142</v>
      </c>
      <c r="B54" s="26" t="s">
        <v>645</v>
      </c>
      <c r="C54" s="26" t="str">
        <f t="shared" si="0"/>
        <v>Juni 2016Xaxis-TV-Multi-Screen</v>
      </c>
      <c r="D54" s="27">
        <v>0.75</v>
      </c>
    </row>
    <row r="55" spans="1:9" x14ac:dyDescent="0.25">
      <c r="A55" s="29" t="s">
        <v>142</v>
      </c>
      <c r="B55" s="26" t="s">
        <v>646</v>
      </c>
      <c r="C55" s="26" t="str">
        <f t="shared" si="0"/>
        <v>Juni 2016Xaxis Mobile Interstitial</v>
      </c>
      <c r="D55" s="27">
        <v>0.43</v>
      </c>
    </row>
    <row r="56" spans="1:9" x14ac:dyDescent="0.25">
      <c r="A56" s="29" t="s">
        <v>142</v>
      </c>
      <c r="B56" s="26" t="s">
        <v>647</v>
      </c>
      <c r="C56" s="26" t="str">
        <f t="shared" si="0"/>
        <v>Juni 2016Xaxis Mobile Rectangle</v>
      </c>
      <c r="D56" s="27">
        <v>0.38</v>
      </c>
    </row>
    <row r="57" spans="1:9" x14ac:dyDescent="0.25">
      <c r="A57" s="29" t="s">
        <v>142</v>
      </c>
      <c r="B57" s="26" t="s">
        <v>648</v>
      </c>
      <c r="C57" s="26" t="str">
        <f t="shared" si="0"/>
        <v>Juni 2016Xaxis Mobile Rich Media Cube Ad</v>
      </c>
      <c r="D57" s="27">
        <v>0.68</v>
      </c>
    </row>
    <row r="58" spans="1:9" x14ac:dyDescent="0.25">
      <c r="A58" s="29" t="s">
        <v>148</v>
      </c>
      <c r="B58" s="26" t="s">
        <v>640</v>
      </c>
      <c r="C58" s="26" t="str">
        <f t="shared" si="0"/>
        <v>Juli 2016Xaxis Premium UAP</v>
      </c>
      <c r="D58" s="27">
        <v>0.33</v>
      </c>
    </row>
    <row r="59" spans="1:9" x14ac:dyDescent="0.25">
      <c r="A59" s="29" t="s">
        <v>148</v>
      </c>
      <c r="B59" s="26" t="s">
        <v>641</v>
      </c>
      <c r="C59" s="26" t="str">
        <f t="shared" si="0"/>
        <v>Juli 2016Xaxis Premium HalfpageAD</v>
      </c>
      <c r="D59" s="27">
        <v>0.54</v>
      </c>
    </row>
    <row r="60" spans="1:9" x14ac:dyDescent="0.25">
      <c r="A60" s="29" t="s">
        <v>148</v>
      </c>
      <c r="B60" s="26" t="s">
        <v>642</v>
      </c>
      <c r="C60" s="26" t="str">
        <f t="shared" si="0"/>
        <v>Juli 2016Xaxis Premium Wideboard</v>
      </c>
      <c r="D60" s="27">
        <v>0.5</v>
      </c>
    </row>
    <row r="61" spans="1:9" x14ac:dyDescent="0.25">
      <c r="A61" s="29" t="s">
        <v>148</v>
      </c>
      <c r="B61" s="28" t="s">
        <v>84</v>
      </c>
      <c r="C61" s="26" t="str">
        <f t="shared" si="0"/>
        <v>Juli 2016Xaxis Masthead</v>
      </c>
      <c r="D61" s="27">
        <v>0.88</v>
      </c>
    </row>
    <row r="62" spans="1:9" x14ac:dyDescent="0.25">
      <c r="A62" s="29" t="s">
        <v>148</v>
      </c>
      <c r="B62" s="26" t="s">
        <v>644</v>
      </c>
      <c r="C62" s="26" t="str">
        <f t="shared" si="0"/>
        <v>Juli 2016Xaxis-TV</v>
      </c>
      <c r="D62" s="27">
        <v>0.55000000000000004</v>
      </c>
    </row>
    <row r="63" spans="1:9" x14ac:dyDescent="0.25">
      <c r="A63" s="29" t="s">
        <v>148</v>
      </c>
      <c r="B63" s="26" t="s">
        <v>645</v>
      </c>
      <c r="C63" s="26" t="str">
        <f t="shared" si="0"/>
        <v>Juli 2016Xaxis-TV-Multi-Screen</v>
      </c>
      <c r="D63" s="27">
        <v>0.75</v>
      </c>
      <c r="I63" s="26"/>
    </row>
    <row r="64" spans="1:9" x14ac:dyDescent="0.25">
      <c r="A64" s="29" t="s">
        <v>148</v>
      </c>
      <c r="B64" s="26" t="s">
        <v>646</v>
      </c>
      <c r="C64" s="26" t="str">
        <f t="shared" si="0"/>
        <v>Juli 2016Xaxis Mobile Interstitial</v>
      </c>
      <c r="D64" s="27">
        <v>0.44</v>
      </c>
      <c r="I64" s="26"/>
    </row>
    <row r="65" spans="1:4" x14ac:dyDescent="0.25">
      <c r="A65" s="29" t="s">
        <v>148</v>
      </c>
      <c r="B65" s="26" t="s">
        <v>647</v>
      </c>
      <c r="C65" s="26" t="str">
        <f t="shared" si="0"/>
        <v>Juli 2016Xaxis Mobile Rectangle</v>
      </c>
      <c r="D65" s="27">
        <v>0.42</v>
      </c>
    </row>
    <row r="66" spans="1:4" x14ac:dyDescent="0.25">
      <c r="A66" s="29" t="s">
        <v>148</v>
      </c>
      <c r="B66" s="26" t="s">
        <v>649</v>
      </c>
      <c r="C66" s="26" t="str">
        <f t="shared" ref="C66:C82" si="1">CONCATENATE(A66,B66)</f>
        <v>Juli 2016Xaxis Mobile Rich Media</v>
      </c>
      <c r="D66" s="27">
        <v>0</v>
      </c>
    </row>
    <row r="67" spans="1:4" x14ac:dyDescent="0.25">
      <c r="A67" s="23" t="s">
        <v>712</v>
      </c>
      <c r="B67" t="s">
        <v>640</v>
      </c>
      <c r="C67" s="26" t="str">
        <f t="shared" si="1"/>
        <v>August 2016Xaxis Premium UAP</v>
      </c>
      <c r="D67" s="31">
        <v>0.40818302868902068</v>
      </c>
    </row>
    <row r="68" spans="1:4" x14ac:dyDescent="0.25">
      <c r="A68" s="23" t="s">
        <v>712</v>
      </c>
      <c r="B68" t="s">
        <v>641</v>
      </c>
      <c r="C68" s="26" t="str">
        <f t="shared" si="1"/>
        <v>August 2016Xaxis Premium HalfpageAD</v>
      </c>
      <c r="D68" s="31">
        <v>0.4889099127509724</v>
      </c>
    </row>
    <row r="69" spans="1:4" x14ac:dyDescent="0.25">
      <c r="A69" s="23" t="s">
        <v>712</v>
      </c>
      <c r="B69" t="s">
        <v>642</v>
      </c>
      <c r="C69" s="26" t="str">
        <f t="shared" si="1"/>
        <v>August 2016Xaxis Premium Wideboard</v>
      </c>
      <c r="D69" s="31">
        <v>0.52402482269503547</v>
      </c>
    </row>
    <row r="70" spans="1:4" x14ac:dyDescent="0.25">
      <c r="A70" s="23" t="s">
        <v>712</v>
      </c>
      <c r="B70" t="s">
        <v>84</v>
      </c>
      <c r="C70" s="26" t="str">
        <f t="shared" si="1"/>
        <v>August 2016Xaxis Masthead</v>
      </c>
      <c r="D70" s="31">
        <v>0.87951448111411024</v>
      </c>
    </row>
    <row r="71" spans="1:4" x14ac:dyDescent="0.25">
      <c r="A71" s="23" t="s">
        <v>712</v>
      </c>
      <c r="B71" t="s">
        <v>644</v>
      </c>
      <c r="C71" s="26" t="str">
        <f t="shared" si="1"/>
        <v>August 2016Xaxis-TV</v>
      </c>
      <c r="D71" s="31">
        <v>0.58564982452231085</v>
      </c>
    </row>
    <row r="72" spans="1:4" x14ac:dyDescent="0.25">
      <c r="A72" s="23" t="s">
        <v>712</v>
      </c>
      <c r="B72" t="s">
        <v>646</v>
      </c>
      <c r="C72" s="26" t="str">
        <f t="shared" si="1"/>
        <v>August 2016Xaxis Mobile Interstitial</v>
      </c>
      <c r="D72" s="31">
        <v>0.44101362862010229</v>
      </c>
    </row>
    <row r="73" spans="1:4" x14ac:dyDescent="0.25">
      <c r="A73" s="23" t="s">
        <v>712</v>
      </c>
      <c r="B73" t="s">
        <v>647</v>
      </c>
      <c r="C73" s="26" t="str">
        <f t="shared" si="1"/>
        <v>August 2016Xaxis Mobile Rectangle</v>
      </c>
      <c r="D73" s="31">
        <v>0.41920050361976713</v>
      </c>
    </row>
    <row r="74" spans="1:4" x14ac:dyDescent="0.25">
      <c r="A74" s="23" t="s">
        <v>717</v>
      </c>
      <c r="B74" t="s">
        <v>640</v>
      </c>
      <c r="C74" s="26" t="str">
        <f t="shared" si="1"/>
        <v>September 2016Xaxis Premium UAP</v>
      </c>
      <c r="D74" s="31">
        <v>0.48392096086788072</v>
      </c>
    </row>
    <row r="75" spans="1:4" x14ac:dyDescent="0.25">
      <c r="A75" s="23" t="s">
        <v>717</v>
      </c>
      <c r="B75" t="s">
        <v>641</v>
      </c>
      <c r="C75" s="26" t="str">
        <f t="shared" si="1"/>
        <v>September 2016Xaxis Premium HalfpageAD</v>
      </c>
      <c r="D75" s="31">
        <v>0.45013763406471652</v>
      </c>
    </row>
    <row r="76" spans="1:4" x14ac:dyDescent="0.25">
      <c r="A76" s="23" t="s">
        <v>717</v>
      </c>
      <c r="B76" t="s">
        <v>642</v>
      </c>
      <c r="C76" s="26" t="str">
        <f t="shared" si="1"/>
        <v>September 2016Xaxis Premium Wideboard</v>
      </c>
      <c r="D76" s="31">
        <v>0.47792951004190343</v>
      </c>
    </row>
    <row r="77" spans="1:4" x14ac:dyDescent="0.25">
      <c r="A77" s="23" t="s">
        <v>717</v>
      </c>
      <c r="B77" t="s">
        <v>84</v>
      </c>
      <c r="C77" s="26" t="str">
        <f t="shared" si="1"/>
        <v>September 2016Xaxis Masthead</v>
      </c>
      <c r="D77" s="31">
        <v>0.87496774193548377</v>
      </c>
    </row>
    <row r="78" spans="1:4" x14ac:dyDescent="0.25">
      <c r="A78" s="23" t="s">
        <v>717</v>
      </c>
      <c r="B78" t="s">
        <v>644</v>
      </c>
      <c r="C78" s="26" t="str">
        <f t="shared" si="1"/>
        <v>September 2016Xaxis-TV</v>
      </c>
      <c r="D78" s="31">
        <v>0.50407115051903117</v>
      </c>
    </row>
    <row r="79" spans="1:4" x14ac:dyDescent="0.25">
      <c r="A79" s="23" t="s">
        <v>717</v>
      </c>
      <c r="B79" t="s">
        <v>645</v>
      </c>
      <c r="C79" s="26" t="str">
        <f t="shared" si="1"/>
        <v>September 2016Xaxis-TV-Multi-Screen</v>
      </c>
      <c r="D79" s="31">
        <v>0.74468085106382975</v>
      </c>
    </row>
    <row r="80" spans="1:4" x14ac:dyDescent="0.25">
      <c r="A80" s="23" t="s">
        <v>717</v>
      </c>
      <c r="B80" t="s">
        <v>646</v>
      </c>
      <c r="C80" s="26" t="str">
        <f t="shared" si="1"/>
        <v>September 2016Xaxis Mobile Interstitial</v>
      </c>
      <c r="D80" s="31">
        <v>0.50859188544152756</v>
      </c>
    </row>
    <row r="81" spans="1:4" x14ac:dyDescent="0.25">
      <c r="A81" s="23" t="s">
        <v>717</v>
      </c>
      <c r="B81" t="s">
        <v>647</v>
      </c>
      <c r="C81" s="26" t="str">
        <f t="shared" si="1"/>
        <v>September 2016Xaxis Mobile Rectangle</v>
      </c>
      <c r="D81" s="31">
        <v>0.43739565943238723</v>
      </c>
    </row>
    <row r="82" spans="1:4" x14ac:dyDescent="0.25">
      <c r="A82" s="23" t="s">
        <v>717</v>
      </c>
      <c r="B82" t="s">
        <v>649</v>
      </c>
      <c r="C82" s="26" t="str">
        <f t="shared" si="1"/>
        <v>September 2016Xaxis Mobile Rich Media</v>
      </c>
      <c r="D82" s="32">
        <v>0.60575000000000001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10"/>
  <sheetViews>
    <sheetView topLeftCell="A451" workbookViewId="0">
      <selection activeCell="B482" sqref="B482"/>
    </sheetView>
  </sheetViews>
  <sheetFormatPr defaultRowHeight="15" x14ac:dyDescent="0.25"/>
  <cols>
    <col min="1" max="1" width="56.28515625" bestFit="1" customWidth="1"/>
    <col min="2" max="2" width="46.7109375" bestFit="1" customWidth="1"/>
    <col min="3" max="3" width="10.140625" bestFit="1" customWidth="1"/>
  </cols>
  <sheetData>
    <row r="1" spans="1:4" x14ac:dyDescent="0.25">
      <c r="A1" t="s">
        <v>485</v>
      </c>
      <c r="B1" t="s">
        <v>486</v>
      </c>
      <c r="C1" t="s">
        <v>487</v>
      </c>
      <c r="D1" t="s">
        <v>486</v>
      </c>
    </row>
    <row r="2" spans="1:4" x14ac:dyDescent="0.25">
      <c r="A2" s="13" t="s">
        <v>216</v>
      </c>
      <c r="B2" s="24" t="s">
        <v>450</v>
      </c>
      <c r="C2" t="str">
        <f>LEFT(B2,10)</f>
        <v>14.09.2015</v>
      </c>
      <c r="D2" t="str">
        <f>RIGHT(B2,10)</f>
        <v>07.01.2016</v>
      </c>
    </row>
    <row r="3" spans="1:4" x14ac:dyDescent="0.25">
      <c r="A3" t="s">
        <v>245</v>
      </c>
      <c r="B3" s="23" t="s">
        <v>444</v>
      </c>
      <c r="C3" t="str">
        <f t="shared" ref="C3:C66" si="0">LEFT(B3,10)</f>
        <v>11.01.2016</v>
      </c>
      <c r="D3" t="str">
        <f t="shared" ref="D3:D66" si="1">RIGHT(B3,10)</f>
        <v>31.12.2016</v>
      </c>
    </row>
    <row r="4" spans="1:4" x14ac:dyDescent="0.25">
      <c r="A4" t="s">
        <v>218</v>
      </c>
      <c r="B4" s="23" t="s">
        <v>498</v>
      </c>
      <c r="C4" t="str">
        <f t="shared" si="0"/>
        <v>25.01.2016</v>
      </c>
      <c r="D4" t="str">
        <f t="shared" si="1"/>
        <v>20.03.2016</v>
      </c>
    </row>
    <row r="5" spans="1:4" x14ac:dyDescent="0.25">
      <c r="A5" t="s">
        <v>225</v>
      </c>
      <c r="B5" s="23" t="s">
        <v>499</v>
      </c>
      <c r="C5" t="str">
        <f t="shared" si="0"/>
        <v>04.01.2016</v>
      </c>
      <c r="D5" t="str">
        <f t="shared" si="1"/>
        <v>28.02.2016</v>
      </c>
    </row>
    <row r="6" spans="1:4" x14ac:dyDescent="0.25">
      <c r="A6" t="s">
        <v>242</v>
      </c>
      <c r="B6" s="23" t="s">
        <v>500</v>
      </c>
      <c r="C6" t="str">
        <f t="shared" si="0"/>
        <v>25.01.2016</v>
      </c>
      <c r="D6" t="str">
        <f t="shared" si="1"/>
        <v>16.03.2016</v>
      </c>
    </row>
    <row r="7" spans="1:4" x14ac:dyDescent="0.25">
      <c r="A7" t="s">
        <v>263</v>
      </c>
      <c r="B7" s="23" t="s">
        <v>501</v>
      </c>
      <c r="C7" t="str">
        <f t="shared" si="0"/>
        <v>25.01.2016</v>
      </c>
      <c r="D7" t="str">
        <f t="shared" si="1"/>
        <v>08.05.2016</v>
      </c>
    </row>
    <row r="8" spans="1:4" x14ac:dyDescent="0.25">
      <c r="A8" t="s">
        <v>264</v>
      </c>
      <c r="B8" s="23" t="s">
        <v>502</v>
      </c>
      <c r="C8" t="str">
        <f t="shared" si="0"/>
        <v>25.01.2016</v>
      </c>
      <c r="D8" t="str">
        <f t="shared" si="1"/>
        <v>21.02.2016</v>
      </c>
    </row>
    <row r="9" spans="1:4" x14ac:dyDescent="0.25">
      <c r="A9" t="s">
        <v>282</v>
      </c>
      <c r="B9" s="23" t="s">
        <v>503</v>
      </c>
      <c r="C9" t="str">
        <f t="shared" si="0"/>
        <v>31.01.2016</v>
      </c>
      <c r="D9" t="str">
        <f t="shared" si="1"/>
        <v>21.02.2016</v>
      </c>
    </row>
    <row r="10" spans="1:4" x14ac:dyDescent="0.25">
      <c r="A10" t="s">
        <v>99</v>
      </c>
      <c r="B10" s="23" t="s">
        <v>504</v>
      </c>
      <c r="C10" t="str">
        <f t="shared" si="0"/>
        <v>19.01.2016</v>
      </c>
      <c r="D10" t="str">
        <f t="shared" si="1"/>
        <v>24.01.2016</v>
      </c>
    </row>
    <row r="11" spans="1:4" x14ac:dyDescent="0.25">
      <c r="A11" t="s">
        <v>75</v>
      </c>
      <c r="B11" s="23" t="s">
        <v>505</v>
      </c>
      <c r="C11" t="str">
        <f t="shared" si="0"/>
        <v>29.12.2016</v>
      </c>
      <c r="D11" t="str">
        <f t="shared" si="1"/>
        <v>04.01.2016</v>
      </c>
    </row>
    <row r="12" spans="1:4" x14ac:dyDescent="0.25">
      <c r="A12" t="s">
        <v>89</v>
      </c>
      <c r="B12" s="23" t="s">
        <v>504</v>
      </c>
      <c r="C12" t="str">
        <f t="shared" si="0"/>
        <v>19.01.2016</v>
      </c>
      <c r="D12" t="str">
        <f t="shared" si="1"/>
        <v>24.01.2016</v>
      </c>
    </row>
    <row r="13" spans="1:4" x14ac:dyDescent="0.25">
      <c r="A13" t="s">
        <v>88</v>
      </c>
      <c r="B13" s="23" t="s">
        <v>506</v>
      </c>
      <c r="C13" t="str">
        <f t="shared" si="0"/>
        <v>27.01.2016</v>
      </c>
      <c r="D13" t="str">
        <f t="shared" si="1"/>
        <v>31.01.2016</v>
      </c>
    </row>
    <row r="14" spans="1:4" x14ac:dyDescent="0.25">
      <c r="A14" t="s">
        <v>43</v>
      </c>
      <c r="B14" s="23" t="s">
        <v>505</v>
      </c>
      <c r="C14" t="str">
        <f t="shared" si="0"/>
        <v>29.12.2016</v>
      </c>
      <c r="D14" t="str">
        <f t="shared" si="1"/>
        <v>04.01.2016</v>
      </c>
    </row>
    <row r="15" spans="1:4" x14ac:dyDescent="0.25">
      <c r="A15" t="s">
        <v>87</v>
      </c>
      <c r="B15" s="23" t="s">
        <v>507</v>
      </c>
      <c r="C15" t="str">
        <f t="shared" si="0"/>
        <v>05.01.2016</v>
      </c>
      <c r="D15" t="str">
        <f t="shared" si="1"/>
        <v>10.01.2016</v>
      </c>
    </row>
    <row r="16" spans="1:4" x14ac:dyDescent="0.25">
      <c r="A16" t="s">
        <v>98</v>
      </c>
      <c r="B16" s="23" t="s">
        <v>508</v>
      </c>
      <c r="C16" t="str">
        <f t="shared" si="0"/>
        <v>26.01.2016</v>
      </c>
      <c r="D16" t="str">
        <f t="shared" si="1"/>
        <v>31.01.2016</v>
      </c>
    </row>
    <row r="17" spans="1:4" x14ac:dyDescent="0.25">
      <c r="A17" t="s">
        <v>337</v>
      </c>
      <c r="B17" s="23" t="s">
        <v>509</v>
      </c>
      <c r="C17" t="str">
        <f t="shared" si="0"/>
        <v>23.11.2016</v>
      </c>
      <c r="D17" t="str">
        <f t="shared" si="1"/>
        <v>10.01.2016</v>
      </c>
    </row>
    <row r="18" spans="1:4" x14ac:dyDescent="0.25">
      <c r="A18" t="s">
        <v>334</v>
      </c>
      <c r="B18" s="23" t="s">
        <v>509</v>
      </c>
      <c r="C18" t="str">
        <f t="shared" si="0"/>
        <v>23.11.2016</v>
      </c>
      <c r="D18" t="str">
        <f t="shared" si="1"/>
        <v>10.01.2016</v>
      </c>
    </row>
    <row r="19" spans="1:4" x14ac:dyDescent="0.25">
      <c r="A19" t="s">
        <v>345</v>
      </c>
      <c r="B19" s="23" t="s">
        <v>451</v>
      </c>
      <c r="C19" t="str">
        <f t="shared" si="0"/>
        <v>06.01.2016</v>
      </c>
      <c r="D19" t="str">
        <f t="shared" si="1"/>
        <v>31.01.2016</v>
      </c>
    </row>
    <row r="20" spans="1:4" x14ac:dyDescent="0.25">
      <c r="A20" t="s">
        <v>342</v>
      </c>
      <c r="B20" s="23" t="s">
        <v>452</v>
      </c>
      <c r="C20" t="str">
        <f t="shared" si="0"/>
        <v>25.01.2016</v>
      </c>
      <c r="D20" t="str">
        <f t="shared" si="1"/>
        <v>12.02.2016</v>
      </c>
    </row>
    <row r="21" spans="1:4" x14ac:dyDescent="0.25">
      <c r="A21" t="s">
        <v>341</v>
      </c>
      <c r="B21" s="23" t="s">
        <v>453</v>
      </c>
      <c r="C21" t="str">
        <f t="shared" si="0"/>
        <v>01.01.2016</v>
      </c>
      <c r="D21" t="str">
        <f t="shared" si="1"/>
        <v>06.03.2016</v>
      </c>
    </row>
    <row r="22" spans="1:4" x14ac:dyDescent="0.25">
      <c r="A22" t="s">
        <v>363</v>
      </c>
      <c r="B22" s="23" t="s">
        <v>510</v>
      </c>
      <c r="C22" t="str">
        <f t="shared" si="0"/>
        <v>11.01.2016</v>
      </c>
      <c r="D22" t="str">
        <f t="shared" si="1"/>
        <v>03.04.2016</v>
      </c>
    </row>
    <row r="23" spans="1:4" x14ac:dyDescent="0.25">
      <c r="A23" t="s">
        <v>385</v>
      </c>
      <c r="B23" s="23" t="s">
        <v>511</v>
      </c>
      <c r="C23" t="str">
        <f t="shared" si="0"/>
        <v>09.11.2016</v>
      </c>
      <c r="D23" t="str">
        <f t="shared" si="1"/>
        <v>31.01.2016</v>
      </c>
    </row>
    <row r="24" spans="1:4" x14ac:dyDescent="0.25">
      <c r="A24" t="s">
        <v>386</v>
      </c>
      <c r="B24" s="23" t="s">
        <v>512</v>
      </c>
      <c r="C24" t="str">
        <f t="shared" si="0"/>
        <v>08.01.2016</v>
      </c>
      <c r="D24" t="str">
        <f t="shared" si="1"/>
        <v>31.01.2016</v>
      </c>
    </row>
    <row r="25" spans="1:4" x14ac:dyDescent="0.25">
      <c r="A25" t="s">
        <v>399</v>
      </c>
      <c r="B25" s="23" t="s">
        <v>454</v>
      </c>
      <c r="C25" t="str">
        <f t="shared" si="0"/>
        <v>11.01.2016</v>
      </c>
      <c r="D25" t="str">
        <f t="shared" si="1"/>
        <v>07.02.2016</v>
      </c>
    </row>
    <row r="26" spans="1:4" x14ac:dyDescent="0.25">
      <c r="A26" t="s">
        <v>308</v>
      </c>
      <c r="B26" s="23" t="s">
        <v>513</v>
      </c>
      <c r="C26" t="str">
        <f t="shared" si="0"/>
        <v>18.01.2016</v>
      </c>
      <c r="D26" t="str">
        <f t="shared" si="1"/>
        <v>24.01.2016</v>
      </c>
    </row>
    <row r="27" spans="1:4" x14ac:dyDescent="0.25">
      <c r="A27" t="s">
        <v>356</v>
      </c>
      <c r="B27" s="23" t="s">
        <v>514</v>
      </c>
      <c r="C27" t="str">
        <f t="shared" si="0"/>
        <v>28.12.2016</v>
      </c>
      <c r="D27" t="str">
        <f t="shared" si="1"/>
        <v>17.01.2016</v>
      </c>
    </row>
    <row r="28" spans="1:4" x14ac:dyDescent="0.25">
      <c r="A28" t="s">
        <v>355</v>
      </c>
      <c r="B28" s="23" t="s">
        <v>515</v>
      </c>
      <c r="C28" t="str">
        <f t="shared" si="0"/>
        <v>25.01.2016</v>
      </c>
      <c r="D28" t="str">
        <f t="shared" si="1"/>
        <v>03.07.2016</v>
      </c>
    </row>
    <row r="29" spans="1:4" x14ac:dyDescent="0.25">
      <c r="A29" t="s">
        <v>372</v>
      </c>
      <c r="B29" s="23" t="s">
        <v>516</v>
      </c>
      <c r="C29" t="str">
        <f t="shared" si="0"/>
        <v>18.01.2016</v>
      </c>
      <c r="D29" t="str">
        <f t="shared" si="1"/>
        <v>31.01.2016</v>
      </c>
    </row>
    <row r="30" spans="1:4" x14ac:dyDescent="0.25">
      <c r="A30" t="s">
        <v>377</v>
      </c>
      <c r="B30" s="23" t="s">
        <v>517</v>
      </c>
      <c r="C30" t="str">
        <f t="shared" si="0"/>
        <v>16.12.2016</v>
      </c>
      <c r="D30" t="str">
        <f t="shared" si="1"/>
        <v>08.01.2016</v>
      </c>
    </row>
    <row r="31" spans="1:4" x14ac:dyDescent="0.25">
      <c r="A31" t="s">
        <v>383</v>
      </c>
      <c r="B31" s="23" t="s">
        <v>518</v>
      </c>
      <c r="C31" t="str">
        <f t="shared" si="0"/>
        <v>11.01.2016</v>
      </c>
      <c r="D31" t="str">
        <f t="shared" si="1"/>
        <v>21.02.2016</v>
      </c>
    </row>
    <row r="32" spans="1:4" x14ac:dyDescent="0.25">
      <c r="A32" t="s">
        <v>262</v>
      </c>
      <c r="B32" s="23" t="s">
        <v>519</v>
      </c>
      <c r="C32" t="str">
        <f t="shared" si="0"/>
        <v>11.01.2016</v>
      </c>
      <c r="D32" t="str">
        <f t="shared" si="1"/>
        <v>24.01.2016</v>
      </c>
    </row>
    <row r="33" spans="1:4" x14ac:dyDescent="0.25">
      <c r="A33" t="s">
        <v>258</v>
      </c>
      <c r="B33" s="23" t="s">
        <v>520</v>
      </c>
      <c r="C33" t="str">
        <f t="shared" si="0"/>
        <v>11.01.2016</v>
      </c>
      <c r="D33" t="str">
        <f t="shared" si="1"/>
        <v>31.01.2016</v>
      </c>
    </row>
    <row r="34" spans="1:4" x14ac:dyDescent="0.25">
      <c r="A34" t="s">
        <v>255</v>
      </c>
      <c r="B34" s="23" t="s">
        <v>455</v>
      </c>
      <c r="C34" t="str">
        <f t="shared" si="0"/>
        <v>07.01.2016</v>
      </c>
      <c r="D34" t="str">
        <f t="shared" si="1"/>
        <v>28.01.2016</v>
      </c>
    </row>
    <row r="35" spans="1:4" x14ac:dyDescent="0.25">
      <c r="A35" t="s">
        <v>261</v>
      </c>
      <c r="B35" s="23" t="s">
        <v>455</v>
      </c>
      <c r="C35" t="str">
        <f t="shared" si="0"/>
        <v>07.01.2016</v>
      </c>
      <c r="D35" t="str">
        <f t="shared" si="1"/>
        <v>28.01.2016</v>
      </c>
    </row>
    <row r="36" spans="1:4" x14ac:dyDescent="0.25">
      <c r="A36" t="s">
        <v>260</v>
      </c>
      <c r="B36" s="23" t="s">
        <v>521</v>
      </c>
      <c r="C36" t="str">
        <f t="shared" si="0"/>
        <v>25.01.2016</v>
      </c>
      <c r="D36" t="str">
        <f t="shared" si="1"/>
        <v>14.02.2016</v>
      </c>
    </row>
    <row r="37" spans="1:4" x14ac:dyDescent="0.25">
      <c r="A37" t="s">
        <v>257</v>
      </c>
      <c r="B37" s="23" t="s">
        <v>522</v>
      </c>
      <c r="C37" t="str">
        <f t="shared" si="0"/>
        <v>18.01.2016</v>
      </c>
      <c r="D37" t="str">
        <f t="shared" si="1"/>
        <v>07.02.2016</v>
      </c>
    </row>
    <row r="38" spans="1:4" x14ac:dyDescent="0.25">
      <c r="A38" t="s">
        <v>259</v>
      </c>
      <c r="B38" s="23" t="s">
        <v>516</v>
      </c>
      <c r="C38" t="str">
        <f t="shared" si="0"/>
        <v>18.01.2016</v>
      </c>
      <c r="D38" t="str">
        <f t="shared" si="1"/>
        <v>31.01.2016</v>
      </c>
    </row>
    <row r="39" spans="1:4" x14ac:dyDescent="0.25">
      <c r="A39" t="s">
        <v>406</v>
      </c>
      <c r="B39" s="23" t="s">
        <v>523</v>
      </c>
      <c r="C39" t="str">
        <f t="shared" si="0"/>
        <v>21.01.2016</v>
      </c>
      <c r="D39" t="str">
        <f t="shared" si="1"/>
        <v>31.03.2016</v>
      </c>
    </row>
    <row r="40" spans="1:4" x14ac:dyDescent="0.25">
      <c r="A40" t="s">
        <v>289</v>
      </c>
      <c r="B40" s="23" t="s">
        <v>520</v>
      </c>
      <c r="C40" t="str">
        <f t="shared" si="0"/>
        <v>11.01.2016</v>
      </c>
      <c r="D40" t="str">
        <f t="shared" si="1"/>
        <v>31.01.2016</v>
      </c>
    </row>
    <row r="41" spans="1:4" x14ac:dyDescent="0.25">
      <c r="A41" t="s">
        <v>288</v>
      </c>
      <c r="B41" s="23" t="s">
        <v>524</v>
      </c>
      <c r="C41" t="str">
        <f t="shared" si="0"/>
        <v>18.01.2016</v>
      </c>
      <c r="D41" t="str">
        <f t="shared" si="1"/>
        <v>14.02.2016</v>
      </c>
    </row>
    <row r="42" spans="1:4" x14ac:dyDescent="0.25">
      <c r="A42" t="s">
        <v>287</v>
      </c>
      <c r="B42" s="23" t="s">
        <v>522</v>
      </c>
      <c r="C42" t="str">
        <f t="shared" si="0"/>
        <v>18.01.2016</v>
      </c>
      <c r="D42" t="str">
        <f t="shared" si="1"/>
        <v>07.02.2016</v>
      </c>
    </row>
    <row r="43" spans="1:4" x14ac:dyDescent="0.25">
      <c r="A43" t="s">
        <v>286</v>
      </c>
      <c r="B43" s="23" t="s">
        <v>516</v>
      </c>
      <c r="C43" t="str">
        <f t="shared" si="0"/>
        <v>18.01.2016</v>
      </c>
      <c r="D43" t="str">
        <f t="shared" si="1"/>
        <v>31.01.2016</v>
      </c>
    </row>
    <row r="44" spans="1:4" x14ac:dyDescent="0.25">
      <c r="A44" t="s">
        <v>427</v>
      </c>
      <c r="B44" s="23" t="s">
        <v>456</v>
      </c>
      <c r="C44" t="str">
        <f t="shared" si="0"/>
        <v>01.01.2016</v>
      </c>
      <c r="D44" t="str">
        <f t="shared" si="1"/>
        <v>01.01.2016</v>
      </c>
    </row>
    <row r="45" spans="1:4" x14ac:dyDescent="0.25">
      <c r="A45" t="s">
        <v>428</v>
      </c>
      <c r="B45" s="23" t="s">
        <v>457</v>
      </c>
      <c r="C45" t="str">
        <f t="shared" si="0"/>
        <v>03.01.2016</v>
      </c>
      <c r="D45" t="str">
        <f t="shared" si="1"/>
        <v>03.01.2016</v>
      </c>
    </row>
    <row r="46" spans="1:4" x14ac:dyDescent="0.25">
      <c r="A46" t="s">
        <v>429</v>
      </c>
      <c r="B46" s="23" t="s">
        <v>458</v>
      </c>
      <c r="C46" t="str">
        <f t="shared" si="0"/>
        <v>06.01.2016</v>
      </c>
      <c r="D46" t="str">
        <f t="shared" si="1"/>
        <v>06.01.2016</v>
      </c>
    </row>
    <row r="47" spans="1:4" x14ac:dyDescent="0.25">
      <c r="A47" t="s">
        <v>355</v>
      </c>
      <c r="B47" s="23" t="s">
        <v>515</v>
      </c>
      <c r="C47" t="str">
        <f t="shared" si="0"/>
        <v>25.01.2016</v>
      </c>
      <c r="D47" t="str">
        <f t="shared" si="1"/>
        <v>03.07.2016</v>
      </c>
    </row>
    <row r="48" spans="1:4" x14ac:dyDescent="0.25">
      <c r="A48" t="s">
        <v>242</v>
      </c>
      <c r="B48" s="23" t="s">
        <v>500</v>
      </c>
      <c r="C48" t="str">
        <f t="shared" si="0"/>
        <v>25.01.2016</v>
      </c>
      <c r="D48" t="str">
        <f t="shared" si="1"/>
        <v>16.03.2016</v>
      </c>
    </row>
    <row r="49" spans="1:4" x14ac:dyDescent="0.25">
      <c r="A49" t="s">
        <v>363</v>
      </c>
      <c r="B49" s="23" t="s">
        <v>510</v>
      </c>
      <c r="C49" t="str">
        <f t="shared" si="0"/>
        <v>11.01.2016</v>
      </c>
      <c r="D49" t="str">
        <f t="shared" si="1"/>
        <v>03.04.2016</v>
      </c>
    </row>
    <row r="50" spans="1:4" x14ac:dyDescent="0.25">
      <c r="A50" t="s">
        <v>245</v>
      </c>
      <c r="B50" s="23" t="s">
        <v>444</v>
      </c>
      <c r="C50" t="str">
        <f t="shared" si="0"/>
        <v>11.01.2016</v>
      </c>
      <c r="D50" t="str">
        <f t="shared" si="1"/>
        <v>31.12.2016</v>
      </c>
    </row>
    <row r="51" spans="1:4" x14ac:dyDescent="0.25">
      <c r="A51" t="s">
        <v>246</v>
      </c>
      <c r="B51" s="23" t="s">
        <v>526</v>
      </c>
      <c r="C51" t="str">
        <f t="shared" si="0"/>
        <v>04.01.2016</v>
      </c>
      <c r="D51" t="str">
        <f t="shared" si="1"/>
        <v>26.06.2016</v>
      </c>
    </row>
    <row r="52" spans="1:4" x14ac:dyDescent="0.25">
      <c r="A52" t="s">
        <v>293</v>
      </c>
      <c r="B52" s="23" t="s">
        <v>459</v>
      </c>
      <c r="C52" t="str">
        <f t="shared" si="0"/>
        <v>08.02.2016</v>
      </c>
      <c r="D52" t="str">
        <f t="shared" si="1"/>
        <v>27.03.2016</v>
      </c>
    </row>
    <row r="53" spans="1:4" x14ac:dyDescent="0.25">
      <c r="A53" t="s">
        <v>288</v>
      </c>
      <c r="B53" s="23" t="s">
        <v>524</v>
      </c>
      <c r="C53" t="str">
        <f t="shared" si="0"/>
        <v>18.01.2016</v>
      </c>
      <c r="D53" t="str">
        <f t="shared" si="1"/>
        <v>14.02.2016</v>
      </c>
    </row>
    <row r="54" spans="1:4" x14ac:dyDescent="0.25">
      <c r="A54" t="s">
        <v>287</v>
      </c>
      <c r="B54" s="23" t="s">
        <v>522</v>
      </c>
      <c r="C54" t="str">
        <f t="shared" si="0"/>
        <v>18.01.2016</v>
      </c>
      <c r="D54" t="str">
        <f t="shared" si="1"/>
        <v>07.02.2016</v>
      </c>
    </row>
    <row r="55" spans="1:4" x14ac:dyDescent="0.25">
      <c r="A55" t="s">
        <v>305</v>
      </c>
      <c r="B55" s="23" t="s">
        <v>527</v>
      </c>
      <c r="C55" t="str">
        <f t="shared" si="0"/>
        <v>01.02.2016</v>
      </c>
      <c r="D55" t="str">
        <f t="shared" si="1"/>
        <v>21.02.2016</v>
      </c>
    </row>
    <row r="56" spans="1:4" x14ac:dyDescent="0.25">
      <c r="A56" t="s">
        <v>296</v>
      </c>
      <c r="B56" s="23" t="s">
        <v>527</v>
      </c>
      <c r="C56" t="str">
        <f t="shared" si="0"/>
        <v>01.02.2016</v>
      </c>
      <c r="D56" t="str">
        <f t="shared" si="1"/>
        <v>21.02.2016</v>
      </c>
    </row>
    <row r="57" spans="1:4" x14ac:dyDescent="0.25">
      <c r="A57" t="s">
        <v>297</v>
      </c>
      <c r="B57" s="23" t="s">
        <v>528</v>
      </c>
      <c r="C57" t="str">
        <f t="shared" si="0"/>
        <v>22.02.2016</v>
      </c>
      <c r="D57" t="str">
        <f t="shared" si="1"/>
        <v>06.03.2016</v>
      </c>
    </row>
    <row r="58" spans="1:4" x14ac:dyDescent="0.25">
      <c r="A58" t="s">
        <v>298</v>
      </c>
      <c r="B58" s="23" t="s">
        <v>529</v>
      </c>
      <c r="C58" t="str">
        <f t="shared" si="0"/>
        <v>08.02.2016</v>
      </c>
      <c r="D58" t="str">
        <f t="shared" si="1"/>
        <v>28.02.2016</v>
      </c>
    </row>
    <row r="59" spans="1:4" x14ac:dyDescent="0.25">
      <c r="A59" t="s">
        <v>299</v>
      </c>
      <c r="B59" s="23" t="s">
        <v>529</v>
      </c>
      <c r="C59" t="str">
        <f t="shared" si="0"/>
        <v>08.02.2016</v>
      </c>
      <c r="D59" t="str">
        <f t="shared" si="1"/>
        <v>28.02.2016</v>
      </c>
    </row>
    <row r="60" spans="1:4" x14ac:dyDescent="0.25">
      <c r="A60" t="s">
        <v>300</v>
      </c>
      <c r="B60" s="23" t="s">
        <v>530</v>
      </c>
      <c r="C60" t="str">
        <f t="shared" si="0"/>
        <v>22.02.2016</v>
      </c>
      <c r="D60" t="str">
        <f t="shared" si="1"/>
        <v>13.03.2016</v>
      </c>
    </row>
    <row r="61" spans="1:4" x14ac:dyDescent="0.25">
      <c r="A61" t="s">
        <v>301</v>
      </c>
      <c r="B61" s="23" t="s">
        <v>531</v>
      </c>
      <c r="C61" t="str">
        <f t="shared" si="0"/>
        <v>18.02.2016</v>
      </c>
      <c r="D61" t="str">
        <f t="shared" si="1"/>
        <v>13.03.2016</v>
      </c>
    </row>
    <row r="62" spans="1:4" x14ac:dyDescent="0.25">
      <c r="A62" t="s">
        <v>292</v>
      </c>
      <c r="B62" s="23" t="s">
        <v>531</v>
      </c>
      <c r="C62" t="str">
        <f t="shared" si="0"/>
        <v>18.02.2016</v>
      </c>
      <c r="D62" t="str">
        <f t="shared" si="1"/>
        <v>13.03.2016</v>
      </c>
    </row>
    <row r="63" spans="1:4" x14ac:dyDescent="0.25">
      <c r="A63" t="s">
        <v>393</v>
      </c>
      <c r="B63" s="23" t="s">
        <v>460</v>
      </c>
      <c r="C63" t="str">
        <f t="shared" si="0"/>
        <v>28.02.2016</v>
      </c>
      <c r="D63" t="str">
        <f t="shared" si="1"/>
        <v>28.02.2016</v>
      </c>
    </row>
    <row r="64" spans="1:4" x14ac:dyDescent="0.25">
      <c r="A64" t="s">
        <v>219</v>
      </c>
      <c r="B64" s="23" t="s">
        <v>461</v>
      </c>
      <c r="C64" t="str">
        <f t="shared" si="0"/>
        <v>11.02.2016</v>
      </c>
      <c r="D64" t="str">
        <f t="shared" si="1"/>
        <v>11.02.2016</v>
      </c>
    </row>
    <row r="65" spans="1:4" x14ac:dyDescent="0.25">
      <c r="A65" t="s">
        <v>220</v>
      </c>
      <c r="B65" s="23" t="s">
        <v>462</v>
      </c>
      <c r="C65" t="str">
        <f t="shared" si="0"/>
        <v>19.02.2016</v>
      </c>
      <c r="D65" t="str">
        <f t="shared" si="1"/>
        <v>19.02.2016</v>
      </c>
    </row>
    <row r="66" spans="1:4" x14ac:dyDescent="0.25">
      <c r="A66" t="s">
        <v>218</v>
      </c>
      <c r="B66" s="23" t="s">
        <v>498</v>
      </c>
      <c r="C66" t="str">
        <f t="shared" si="0"/>
        <v>25.01.2016</v>
      </c>
      <c r="D66" t="str">
        <f t="shared" si="1"/>
        <v>20.03.2016</v>
      </c>
    </row>
    <row r="67" spans="1:4" x14ac:dyDescent="0.25">
      <c r="A67" t="s">
        <v>222</v>
      </c>
      <c r="B67" s="23" t="s">
        <v>532</v>
      </c>
      <c r="C67" t="str">
        <f t="shared" ref="C67:C130" si="2">LEFT(B67,10)</f>
        <v>01.02.2016</v>
      </c>
      <c r="D67" t="str">
        <f t="shared" ref="D67:D130" si="3">RIGHT(B67,10)</f>
        <v>27.03.2016</v>
      </c>
    </row>
    <row r="68" spans="1:4" x14ac:dyDescent="0.25">
      <c r="A68" t="s">
        <v>221</v>
      </c>
      <c r="B68" s="23" t="s">
        <v>533</v>
      </c>
      <c r="C68" t="str">
        <f t="shared" si="2"/>
        <v>08.02.2016</v>
      </c>
      <c r="D68" t="str">
        <f t="shared" si="3"/>
        <v>20.03.2016</v>
      </c>
    </row>
    <row r="69" spans="1:4" x14ac:dyDescent="0.25">
      <c r="A69" t="s">
        <v>225</v>
      </c>
      <c r="B69" s="23" t="s">
        <v>499</v>
      </c>
      <c r="C69" t="str">
        <f t="shared" si="2"/>
        <v>04.01.2016</v>
      </c>
      <c r="D69" t="str">
        <f t="shared" si="3"/>
        <v>28.02.2016</v>
      </c>
    </row>
    <row r="70" spans="1:4" x14ac:dyDescent="0.25">
      <c r="A70" t="s">
        <v>232</v>
      </c>
      <c r="B70" s="23" t="s">
        <v>534</v>
      </c>
      <c r="C70" t="str">
        <f t="shared" si="2"/>
        <v>01.02.2016</v>
      </c>
      <c r="D70" t="str">
        <f t="shared" si="3"/>
        <v>03.04.2016</v>
      </c>
    </row>
    <row r="71" spans="1:4" x14ac:dyDescent="0.25">
      <c r="A71" t="s">
        <v>233</v>
      </c>
      <c r="B71" s="23" t="s">
        <v>529</v>
      </c>
      <c r="C71" t="str">
        <f t="shared" si="2"/>
        <v>08.02.2016</v>
      </c>
      <c r="D71" t="str">
        <f t="shared" si="3"/>
        <v>28.02.2016</v>
      </c>
    </row>
    <row r="72" spans="1:4" x14ac:dyDescent="0.25">
      <c r="A72" t="s">
        <v>238</v>
      </c>
      <c r="B72" s="23" t="s">
        <v>463</v>
      </c>
      <c r="C72" t="str">
        <f t="shared" si="2"/>
        <v>12.02.2016</v>
      </c>
      <c r="D72" t="str">
        <f t="shared" si="3"/>
        <v>12.02.2016</v>
      </c>
    </row>
    <row r="73" spans="1:4" x14ac:dyDescent="0.25">
      <c r="A73" t="s">
        <v>239</v>
      </c>
      <c r="B73" s="23" t="s">
        <v>535</v>
      </c>
      <c r="C73" t="str">
        <f t="shared" si="2"/>
        <v>08.02.2016</v>
      </c>
      <c r="D73" t="str">
        <f t="shared" si="3"/>
        <v>13.03.2016</v>
      </c>
    </row>
    <row r="74" spans="1:4" x14ac:dyDescent="0.25">
      <c r="A74" t="s">
        <v>240</v>
      </c>
      <c r="B74" s="23" t="s">
        <v>529</v>
      </c>
      <c r="C74" t="str">
        <f t="shared" si="2"/>
        <v>08.02.2016</v>
      </c>
      <c r="D74" t="str">
        <f t="shared" si="3"/>
        <v>28.02.2016</v>
      </c>
    </row>
    <row r="75" spans="1:4" x14ac:dyDescent="0.25">
      <c r="A75" t="s">
        <v>237</v>
      </c>
      <c r="B75" s="23" t="s">
        <v>536</v>
      </c>
      <c r="C75" t="str">
        <f t="shared" si="2"/>
        <v>29.02.2016</v>
      </c>
      <c r="D75" t="str">
        <f t="shared" si="3"/>
        <v>03.04.2016</v>
      </c>
    </row>
    <row r="76" spans="1:4" x14ac:dyDescent="0.25">
      <c r="A76" t="s">
        <v>242</v>
      </c>
      <c r="B76" s="23" t="s">
        <v>525</v>
      </c>
      <c r="C76" t="str">
        <f t="shared" si="2"/>
        <v>25.01.2016</v>
      </c>
      <c r="D76" t="str">
        <f t="shared" si="3"/>
        <v>16.03.2016</v>
      </c>
    </row>
    <row r="77" spans="1:4" x14ac:dyDescent="0.25">
      <c r="A77" t="s">
        <v>254</v>
      </c>
      <c r="B77" s="23" t="s">
        <v>537</v>
      </c>
      <c r="C77" t="str">
        <f t="shared" si="2"/>
        <v>29.02.2016</v>
      </c>
      <c r="D77" t="str">
        <f t="shared" si="3"/>
        <v>29.05.2016</v>
      </c>
    </row>
    <row r="78" spans="1:4" x14ac:dyDescent="0.25">
      <c r="A78" t="s">
        <v>263</v>
      </c>
      <c r="B78" s="23" t="s">
        <v>501</v>
      </c>
      <c r="C78" t="str">
        <f t="shared" si="2"/>
        <v>25.01.2016</v>
      </c>
      <c r="D78" t="str">
        <f t="shared" si="3"/>
        <v>08.05.2016</v>
      </c>
    </row>
    <row r="79" spans="1:4" x14ac:dyDescent="0.25">
      <c r="A79" t="s">
        <v>264</v>
      </c>
      <c r="B79" s="23" t="s">
        <v>502</v>
      </c>
      <c r="C79" t="str">
        <f t="shared" si="2"/>
        <v>25.01.2016</v>
      </c>
      <c r="D79" t="str">
        <f t="shared" si="3"/>
        <v>21.02.2016</v>
      </c>
    </row>
    <row r="80" spans="1:4" x14ac:dyDescent="0.25">
      <c r="A80" t="s">
        <v>265</v>
      </c>
      <c r="B80" s="23" t="s">
        <v>538</v>
      </c>
      <c r="C80" t="str">
        <f t="shared" si="2"/>
        <v>01.02.2016</v>
      </c>
      <c r="D80" t="str">
        <f t="shared" si="3"/>
        <v>10.04.2016</v>
      </c>
    </row>
    <row r="81" spans="1:4" x14ac:dyDescent="0.25">
      <c r="A81" t="s">
        <v>266</v>
      </c>
      <c r="B81" s="23" t="s">
        <v>539</v>
      </c>
      <c r="C81" t="str">
        <f t="shared" si="2"/>
        <v>29.02.2016</v>
      </c>
      <c r="D81" t="str">
        <f t="shared" si="3"/>
        <v>27.03.2016</v>
      </c>
    </row>
    <row r="82" spans="1:4" x14ac:dyDescent="0.25">
      <c r="A82" t="s">
        <v>282</v>
      </c>
      <c r="B82" s="23" t="s">
        <v>503</v>
      </c>
      <c r="C82" t="str">
        <f t="shared" si="2"/>
        <v>31.01.2016</v>
      </c>
      <c r="D82" t="str">
        <f t="shared" si="3"/>
        <v>21.02.2016</v>
      </c>
    </row>
    <row r="83" spans="1:4" x14ac:dyDescent="0.25">
      <c r="A83" t="s">
        <v>102</v>
      </c>
      <c r="B83" s="23" t="s">
        <v>540</v>
      </c>
      <c r="C83" t="str">
        <f t="shared" si="2"/>
        <v>02.02.2016</v>
      </c>
      <c r="D83" t="str">
        <f t="shared" si="3"/>
        <v>07.02.2016</v>
      </c>
    </row>
    <row r="84" spans="1:4" x14ac:dyDescent="0.25">
      <c r="A84" t="s">
        <v>103</v>
      </c>
      <c r="B84" s="23" t="s">
        <v>541</v>
      </c>
      <c r="C84" t="str">
        <f t="shared" si="2"/>
        <v>16.02.2016</v>
      </c>
      <c r="D84" t="str">
        <f t="shared" si="3"/>
        <v>21.02.2016</v>
      </c>
    </row>
    <row r="85" spans="1:4" x14ac:dyDescent="0.25">
      <c r="A85" t="s">
        <v>104</v>
      </c>
      <c r="B85" s="23" t="s">
        <v>542</v>
      </c>
      <c r="C85" t="str">
        <f t="shared" si="2"/>
        <v>24.02.2016</v>
      </c>
      <c r="D85" t="str">
        <f t="shared" si="3"/>
        <v>28.02.2016</v>
      </c>
    </row>
    <row r="86" spans="1:4" x14ac:dyDescent="0.25">
      <c r="A86" t="s">
        <v>111</v>
      </c>
      <c r="B86" s="23" t="s">
        <v>543</v>
      </c>
      <c r="C86" t="str">
        <f t="shared" si="2"/>
        <v>23.02.2016</v>
      </c>
      <c r="D86" t="str">
        <f t="shared" si="3"/>
        <v>28.02.2016</v>
      </c>
    </row>
    <row r="87" spans="1:4" x14ac:dyDescent="0.25">
      <c r="A87" t="s">
        <v>112</v>
      </c>
      <c r="B87" s="23" t="s">
        <v>544</v>
      </c>
      <c r="C87" t="str">
        <f t="shared" si="2"/>
        <v>17.02.2016</v>
      </c>
      <c r="D87" t="str">
        <f t="shared" si="3"/>
        <v>21.02.2016</v>
      </c>
    </row>
    <row r="88" spans="1:4" x14ac:dyDescent="0.25">
      <c r="A88" t="s">
        <v>342</v>
      </c>
      <c r="B88" s="23" t="s">
        <v>452</v>
      </c>
      <c r="C88" t="str">
        <f t="shared" si="2"/>
        <v>25.01.2016</v>
      </c>
      <c r="D88" t="str">
        <f t="shared" si="3"/>
        <v>12.02.2016</v>
      </c>
    </row>
    <row r="89" spans="1:4" x14ac:dyDescent="0.25">
      <c r="A89" t="s">
        <v>345</v>
      </c>
      <c r="B89" s="23" t="s">
        <v>451</v>
      </c>
      <c r="C89" t="str">
        <f t="shared" si="2"/>
        <v>06.01.2016</v>
      </c>
      <c r="D89" t="str">
        <f t="shared" si="3"/>
        <v>31.01.2016</v>
      </c>
    </row>
    <row r="90" spans="1:4" x14ac:dyDescent="0.25">
      <c r="A90" t="s">
        <v>341</v>
      </c>
      <c r="B90" s="23" t="s">
        <v>453</v>
      </c>
      <c r="C90" t="str">
        <f t="shared" si="2"/>
        <v>01.01.2016</v>
      </c>
      <c r="D90" t="str">
        <f t="shared" si="3"/>
        <v>06.03.2016</v>
      </c>
    </row>
    <row r="91" spans="1:4" x14ac:dyDescent="0.25">
      <c r="A91" t="s">
        <v>358</v>
      </c>
      <c r="B91" s="23" t="s">
        <v>545</v>
      </c>
      <c r="C91" t="str">
        <f t="shared" si="2"/>
        <v>01.02.2016</v>
      </c>
      <c r="D91" t="str">
        <f t="shared" si="3"/>
        <v>06.03.2016</v>
      </c>
    </row>
    <row r="92" spans="1:4" x14ac:dyDescent="0.25">
      <c r="A92" t="s">
        <v>363</v>
      </c>
      <c r="B92" s="23" t="s">
        <v>510</v>
      </c>
      <c r="C92" t="str">
        <f t="shared" si="2"/>
        <v>11.01.2016</v>
      </c>
      <c r="D92" t="str">
        <f t="shared" si="3"/>
        <v>03.04.2016</v>
      </c>
    </row>
    <row r="93" spans="1:4" x14ac:dyDescent="0.25">
      <c r="A93" t="s">
        <v>386</v>
      </c>
      <c r="B93" s="23" t="s">
        <v>512</v>
      </c>
      <c r="C93" t="str">
        <f t="shared" si="2"/>
        <v>08.01.2016</v>
      </c>
      <c r="D93" t="str">
        <f t="shared" si="3"/>
        <v>31.01.2016</v>
      </c>
    </row>
    <row r="94" spans="1:4" x14ac:dyDescent="0.25">
      <c r="A94" t="s">
        <v>390</v>
      </c>
      <c r="B94" s="23" t="s">
        <v>464</v>
      </c>
      <c r="C94" t="str">
        <f t="shared" si="2"/>
        <v>22.02.2016</v>
      </c>
      <c r="D94" t="str">
        <f t="shared" si="3"/>
        <v>20.03.2016</v>
      </c>
    </row>
    <row r="95" spans="1:4" x14ac:dyDescent="0.25">
      <c r="A95" t="s">
        <v>399</v>
      </c>
      <c r="B95" s="23" t="s">
        <v>454</v>
      </c>
      <c r="C95" t="str">
        <f t="shared" si="2"/>
        <v>11.01.2016</v>
      </c>
      <c r="D95" t="str">
        <f t="shared" si="3"/>
        <v>07.02.2016</v>
      </c>
    </row>
    <row r="96" spans="1:4" x14ac:dyDescent="0.25">
      <c r="A96" t="s">
        <v>241</v>
      </c>
      <c r="B96" s="23" t="s">
        <v>546</v>
      </c>
      <c r="C96" t="str">
        <f t="shared" si="2"/>
        <v>08.02.2016</v>
      </c>
      <c r="D96" t="str">
        <f t="shared" si="3"/>
        <v>16.10.2016</v>
      </c>
    </row>
    <row r="97" spans="1:4" x14ac:dyDescent="0.25">
      <c r="A97" t="s">
        <v>106</v>
      </c>
      <c r="B97" s="23" t="s">
        <v>547</v>
      </c>
      <c r="C97" t="str">
        <f t="shared" si="2"/>
        <v>15.02.2016</v>
      </c>
      <c r="D97" t="str">
        <f t="shared" si="3"/>
        <v>20.03.2016</v>
      </c>
    </row>
    <row r="98" spans="1:4" x14ac:dyDescent="0.25">
      <c r="A98" t="s">
        <v>107</v>
      </c>
      <c r="B98" s="23" t="s">
        <v>464</v>
      </c>
      <c r="C98" t="str">
        <f t="shared" si="2"/>
        <v>22.02.2016</v>
      </c>
      <c r="D98" t="str">
        <f t="shared" si="3"/>
        <v>20.03.2016</v>
      </c>
    </row>
    <row r="99" spans="1:4" x14ac:dyDescent="0.25">
      <c r="A99" t="s">
        <v>329</v>
      </c>
      <c r="B99" s="23" t="s">
        <v>488</v>
      </c>
      <c r="C99" t="str">
        <f t="shared" si="2"/>
        <v>15.02.2016</v>
      </c>
      <c r="D99" t="str">
        <f t="shared" si="3"/>
        <v>03.04.2016</v>
      </c>
    </row>
    <row r="100" spans="1:4" x14ac:dyDescent="0.25">
      <c r="A100" t="s">
        <v>355</v>
      </c>
      <c r="B100" s="23" t="s">
        <v>515</v>
      </c>
      <c r="C100" t="str">
        <f t="shared" si="2"/>
        <v>25.01.2016</v>
      </c>
      <c r="D100" t="str">
        <f t="shared" si="3"/>
        <v>03.07.2016</v>
      </c>
    </row>
    <row r="101" spans="1:4" x14ac:dyDescent="0.25">
      <c r="A101" t="s">
        <v>378</v>
      </c>
      <c r="B101" s="23" t="s">
        <v>465</v>
      </c>
      <c r="C101" t="str">
        <f t="shared" si="2"/>
        <v>17.02.2016</v>
      </c>
      <c r="D101" t="str">
        <f t="shared" si="3"/>
        <v>03.03.2016</v>
      </c>
    </row>
    <row r="102" spans="1:4" x14ac:dyDescent="0.25">
      <c r="A102" t="s">
        <v>383</v>
      </c>
      <c r="B102" s="23" t="s">
        <v>518</v>
      </c>
      <c r="C102" t="str">
        <f t="shared" si="2"/>
        <v>11.01.2016</v>
      </c>
      <c r="D102" t="str">
        <f t="shared" si="3"/>
        <v>21.02.2016</v>
      </c>
    </row>
    <row r="103" spans="1:4" x14ac:dyDescent="0.25">
      <c r="A103" t="s">
        <v>236</v>
      </c>
      <c r="B103" s="23" t="s">
        <v>466</v>
      </c>
      <c r="C103" t="str">
        <f t="shared" si="2"/>
        <v>15.02.2016</v>
      </c>
      <c r="D103" t="str">
        <f t="shared" si="3"/>
        <v>28.02.2016</v>
      </c>
    </row>
    <row r="104" spans="1:4" x14ac:dyDescent="0.25">
      <c r="A104" t="s">
        <v>283</v>
      </c>
      <c r="B104" s="23" t="s">
        <v>494</v>
      </c>
      <c r="C104" t="str">
        <f t="shared" si="2"/>
        <v>18.01.2016</v>
      </c>
      <c r="D104" t="str">
        <f t="shared" si="3"/>
        <v>31.12.2016</v>
      </c>
    </row>
    <row r="105" spans="1:4" x14ac:dyDescent="0.25">
      <c r="A105" t="s">
        <v>260</v>
      </c>
      <c r="B105" s="23" t="s">
        <v>521</v>
      </c>
      <c r="C105" t="str">
        <f t="shared" si="2"/>
        <v>25.01.2016</v>
      </c>
      <c r="D105" t="str">
        <f t="shared" si="3"/>
        <v>14.02.2016</v>
      </c>
    </row>
    <row r="106" spans="1:4" x14ac:dyDescent="0.25">
      <c r="A106" t="s">
        <v>285</v>
      </c>
      <c r="B106" s="23" t="s">
        <v>548</v>
      </c>
      <c r="C106" t="str">
        <f t="shared" si="2"/>
        <v>05.02.2016</v>
      </c>
      <c r="D106" t="str">
        <f t="shared" si="3"/>
        <v>31.03.2016</v>
      </c>
    </row>
    <row r="107" spans="1:4" x14ac:dyDescent="0.25">
      <c r="A107" t="s">
        <v>257</v>
      </c>
      <c r="B107" s="23" t="s">
        <v>522</v>
      </c>
      <c r="C107" t="str">
        <f t="shared" si="2"/>
        <v>18.01.2016</v>
      </c>
      <c r="D107" t="str">
        <f t="shared" si="3"/>
        <v>07.02.2016</v>
      </c>
    </row>
    <row r="108" spans="1:4" x14ac:dyDescent="0.25">
      <c r="A108" t="s">
        <v>406</v>
      </c>
      <c r="B108" s="23" t="s">
        <v>523</v>
      </c>
      <c r="C108" t="str">
        <f t="shared" si="2"/>
        <v>21.01.2016</v>
      </c>
      <c r="D108" t="str">
        <f t="shared" si="3"/>
        <v>31.03.2016</v>
      </c>
    </row>
    <row r="109" spans="1:4" x14ac:dyDescent="0.25">
      <c r="A109" t="s">
        <v>236</v>
      </c>
      <c r="B109" s="23" t="s">
        <v>466</v>
      </c>
      <c r="C109" t="str">
        <f t="shared" si="2"/>
        <v>15.02.2016</v>
      </c>
      <c r="D109" t="str">
        <f t="shared" si="3"/>
        <v>28.02.2016</v>
      </c>
    </row>
    <row r="110" spans="1:4" x14ac:dyDescent="0.25">
      <c r="A110" t="s">
        <v>238</v>
      </c>
      <c r="B110" s="23" t="s">
        <v>463</v>
      </c>
      <c r="C110" t="str">
        <f t="shared" si="2"/>
        <v>12.02.2016</v>
      </c>
      <c r="D110" t="str">
        <f t="shared" si="3"/>
        <v>12.02.2016</v>
      </c>
    </row>
    <row r="111" spans="1:4" x14ac:dyDescent="0.25">
      <c r="A111" t="s">
        <v>283</v>
      </c>
      <c r="B111" s="23" t="s">
        <v>494</v>
      </c>
      <c r="C111" t="str">
        <f t="shared" si="2"/>
        <v>18.01.2016</v>
      </c>
      <c r="D111" t="str">
        <f t="shared" si="3"/>
        <v>31.12.2016</v>
      </c>
    </row>
    <row r="112" spans="1:4" x14ac:dyDescent="0.25">
      <c r="A112" t="s">
        <v>306</v>
      </c>
      <c r="B112" s="23" t="s">
        <v>548</v>
      </c>
      <c r="C112" t="str">
        <f t="shared" si="2"/>
        <v>05.02.2016</v>
      </c>
      <c r="D112" t="str">
        <f t="shared" si="3"/>
        <v>31.03.2016</v>
      </c>
    </row>
    <row r="113" spans="1:4" x14ac:dyDescent="0.25">
      <c r="A113" t="s">
        <v>389</v>
      </c>
      <c r="B113" s="23" t="s">
        <v>549</v>
      </c>
      <c r="C113" t="str">
        <f t="shared" si="2"/>
        <v>22.02.2016</v>
      </c>
      <c r="D113" t="str">
        <f t="shared" si="3"/>
        <v>31.03.2016</v>
      </c>
    </row>
    <row r="114" spans="1:4" x14ac:dyDescent="0.25">
      <c r="A114" t="s">
        <v>307</v>
      </c>
      <c r="B114" s="23" t="s">
        <v>446</v>
      </c>
      <c r="C114" t="str">
        <f t="shared" si="2"/>
        <v>14.03.2016</v>
      </c>
      <c r="D114" t="str">
        <f t="shared" si="3"/>
        <v>03.04.2016</v>
      </c>
    </row>
    <row r="115" spans="1:4" x14ac:dyDescent="0.25">
      <c r="A115" t="s">
        <v>309</v>
      </c>
      <c r="B115" s="23" t="s">
        <v>446</v>
      </c>
      <c r="C115" t="str">
        <f t="shared" si="2"/>
        <v>14.03.2016</v>
      </c>
      <c r="D115" t="str">
        <f t="shared" si="3"/>
        <v>03.04.2016</v>
      </c>
    </row>
    <row r="116" spans="1:4" x14ac:dyDescent="0.25">
      <c r="A116" t="s">
        <v>406</v>
      </c>
      <c r="B116" s="23" t="s">
        <v>523</v>
      </c>
      <c r="C116" t="str">
        <f t="shared" si="2"/>
        <v>21.01.2016</v>
      </c>
      <c r="D116" t="str">
        <f t="shared" si="3"/>
        <v>31.03.2016</v>
      </c>
    </row>
    <row r="117" spans="1:4" x14ac:dyDescent="0.25">
      <c r="A117" t="s">
        <v>245</v>
      </c>
      <c r="B117" s="23" t="s">
        <v>444</v>
      </c>
      <c r="C117" t="str">
        <f t="shared" si="2"/>
        <v>11.01.2016</v>
      </c>
      <c r="D117" t="str">
        <f t="shared" si="3"/>
        <v>31.12.2016</v>
      </c>
    </row>
    <row r="118" spans="1:4" x14ac:dyDescent="0.25">
      <c r="A118" t="s">
        <v>246</v>
      </c>
      <c r="B118" s="23" t="s">
        <v>526</v>
      </c>
      <c r="C118" t="str">
        <f t="shared" si="2"/>
        <v>04.01.2016</v>
      </c>
      <c r="D118" t="str">
        <f t="shared" si="3"/>
        <v>26.06.2016</v>
      </c>
    </row>
    <row r="119" spans="1:4" x14ac:dyDescent="0.25">
      <c r="A119" t="s">
        <v>316</v>
      </c>
      <c r="B119" s="23" t="s">
        <v>447</v>
      </c>
      <c r="C119" t="str">
        <f t="shared" si="2"/>
        <v>29.02.2016</v>
      </c>
      <c r="D119" t="str">
        <f t="shared" si="3"/>
        <v>17.04.2016</v>
      </c>
    </row>
    <row r="120" spans="1:4" x14ac:dyDescent="0.25">
      <c r="A120" t="s">
        <v>317</v>
      </c>
      <c r="B120" s="23" t="s">
        <v>448</v>
      </c>
      <c r="C120" t="str">
        <f t="shared" si="2"/>
        <v>21.03.2016</v>
      </c>
      <c r="D120" t="str">
        <f t="shared" si="3"/>
        <v>10.04.2016</v>
      </c>
    </row>
    <row r="121" spans="1:4" x14ac:dyDescent="0.25">
      <c r="A121" t="s">
        <v>313</v>
      </c>
      <c r="B121" s="23" t="s">
        <v>539</v>
      </c>
      <c r="C121" t="str">
        <f t="shared" si="2"/>
        <v>29.02.2016</v>
      </c>
      <c r="D121" t="str">
        <f t="shared" si="3"/>
        <v>27.03.2016</v>
      </c>
    </row>
    <row r="122" spans="1:4" x14ac:dyDescent="0.25">
      <c r="A122" t="s">
        <v>320</v>
      </c>
      <c r="B122" s="23" t="s">
        <v>467</v>
      </c>
      <c r="C122" t="str">
        <f t="shared" si="2"/>
        <v>07.03.2016</v>
      </c>
      <c r="D122" t="str">
        <f t="shared" si="3"/>
        <v>27.03.2016</v>
      </c>
    </row>
    <row r="123" spans="1:4" x14ac:dyDescent="0.25">
      <c r="A123" t="s">
        <v>327</v>
      </c>
      <c r="B123" s="23" t="s">
        <v>446</v>
      </c>
      <c r="C123" t="str">
        <f t="shared" si="2"/>
        <v>14.03.2016</v>
      </c>
      <c r="D123" t="str">
        <f t="shared" si="3"/>
        <v>03.04.2016</v>
      </c>
    </row>
    <row r="124" spans="1:4" x14ac:dyDescent="0.25">
      <c r="A124" t="s">
        <v>300</v>
      </c>
      <c r="B124" s="23" t="s">
        <v>530</v>
      </c>
      <c r="C124" t="str">
        <f t="shared" si="2"/>
        <v>22.02.2016</v>
      </c>
      <c r="D124" t="str">
        <f t="shared" si="3"/>
        <v>13.03.2016</v>
      </c>
    </row>
    <row r="125" spans="1:4" x14ac:dyDescent="0.25">
      <c r="A125" t="s">
        <v>297</v>
      </c>
      <c r="B125" s="23" t="s">
        <v>528</v>
      </c>
      <c r="C125" t="str">
        <f t="shared" si="2"/>
        <v>22.02.2016</v>
      </c>
      <c r="D125" t="str">
        <f t="shared" si="3"/>
        <v>06.03.2016</v>
      </c>
    </row>
    <row r="126" spans="1:4" x14ac:dyDescent="0.25">
      <c r="A126" t="s">
        <v>322</v>
      </c>
      <c r="B126" s="23" t="s">
        <v>448</v>
      </c>
      <c r="C126" t="str">
        <f t="shared" si="2"/>
        <v>21.03.2016</v>
      </c>
      <c r="D126" t="str">
        <f t="shared" si="3"/>
        <v>10.04.2016</v>
      </c>
    </row>
    <row r="127" spans="1:4" x14ac:dyDescent="0.25">
      <c r="A127" t="s">
        <v>293</v>
      </c>
      <c r="B127" s="23" t="s">
        <v>459</v>
      </c>
      <c r="C127" t="str">
        <f t="shared" si="2"/>
        <v>08.02.2016</v>
      </c>
      <c r="D127" t="str">
        <f t="shared" si="3"/>
        <v>27.03.2016</v>
      </c>
    </row>
    <row r="128" spans="1:4" x14ac:dyDescent="0.25">
      <c r="A128" t="s">
        <v>301</v>
      </c>
      <c r="B128" s="23" t="s">
        <v>531</v>
      </c>
      <c r="C128" t="str">
        <f t="shared" si="2"/>
        <v>18.02.2016</v>
      </c>
      <c r="D128" t="str">
        <f t="shared" si="3"/>
        <v>13.03.2016</v>
      </c>
    </row>
    <row r="129" spans="1:4" x14ac:dyDescent="0.25">
      <c r="A129" t="s">
        <v>323</v>
      </c>
      <c r="B129" s="23" t="s">
        <v>433</v>
      </c>
      <c r="C129" t="str">
        <f t="shared" si="2"/>
        <v>28.03.2016</v>
      </c>
      <c r="D129" t="str">
        <f t="shared" si="3"/>
        <v>17.04.2016</v>
      </c>
    </row>
    <row r="130" spans="1:4" x14ac:dyDescent="0.25">
      <c r="A130" t="s">
        <v>324</v>
      </c>
      <c r="B130" s="23" t="s">
        <v>467</v>
      </c>
      <c r="C130" t="str">
        <f t="shared" si="2"/>
        <v>07.03.2016</v>
      </c>
      <c r="D130" t="str">
        <f t="shared" si="3"/>
        <v>27.03.2016</v>
      </c>
    </row>
    <row r="131" spans="1:4" x14ac:dyDescent="0.25">
      <c r="A131" t="s">
        <v>325</v>
      </c>
      <c r="B131" s="23" t="s">
        <v>550</v>
      </c>
      <c r="C131" t="str">
        <f t="shared" ref="C131:C194" si="4">LEFT(B131,10)</f>
        <v>29.02.2016</v>
      </c>
      <c r="D131" t="str">
        <f t="shared" ref="D131:D194" si="5">RIGHT(B131,10)</f>
        <v>13.03.2016</v>
      </c>
    </row>
    <row r="132" spans="1:4" x14ac:dyDescent="0.25">
      <c r="A132" t="s">
        <v>326</v>
      </c>
      <c r="B132" s="23" t="s">
        <v>432</v>
      </c>
      <c r="C132" t="str">
        <f t="shared" si="4"/>
        <v>21.03.2016</v>
      </c>
      <c r="D132" t="str">
        <f t="shared" si="5"/>
        <v>03.04.2016</v>
      </c>
    </row>
    <row r="133" spans="1:4" x14ac:dyDescent="0.25">
      <c r="A133" t="s">
        <v>292</v>
      </c>
      <c r="B133" s="23" t="s">
        <v>531</v>
      </c>
      <c r="C133" t="str">
        <f t="shared" si="4"/>
        <v>18.02.2016</v>
      </c>
      <c r="D133" t="str">
        <f t="shared" si="5"/>
        <v>13.03.2016</v>
      </c>
    </row>
    <row r="134" spans="1:4" x14ac:dyDescent="0.25">
      <c r="A134" t="s">
        <v>315</v>
      </c>
      <c r="B134" s="23" t="s">
        <v>437</v>
      </c>
      <c r="C134" t="str">
        <f t="shared" si="4"/>
        <v>07.03.2016</v>
      </c>
      <c r="D134" t="str">
        <f t="shared" si="5"/>
        <v>01.05.2016</v>
      </c>
    </row>
    <row r="135" spans="1:4" x14ac:dyDescent="0.25">
      <c r="A135" t="s">
        <v>314</v>
      </c>
      <c r="B135" s="23" t="s">
        <v>551</v>
      </c>
      <c r="C135" t="str">
        <f t="shared" si="4"/>
        <v>10.03.2016</v>
      </c>
      <c r="D135" t="str">
        <f t="shared" si="5"/>
        <v>09.05.2016</v>
      </c>
    </row>
    <row r="136" spans="1:4" x14ac:dyDescent="0.25">
      <c r="A136" t="s">
        <v>388</v>
      </c>
      <c r="B136" s="23" t="s">
        <v>434</v>
      </c>
      <c r="C136" t="str">
        <f t="shared" si="4"/>
        <v>10.03.2016</v>
      </c>
      <c r="D136" t="str">
        <f t="shared" si="5"/>
        <v>31.05.2016</v>
      </c>
    </row>
    <row r="137" spans="1:4" x14ac:dyDescent="0.25">
      <c r="A137" t="s">
        <v>121</v>
      </c>
      <c r="B137" s="23" t="s">
        <v>552</v>
      </c>
      <c r="C137" t="str">
        <f t="shared" si="4"/>
        <v>07.03.2016</v>
      </c>
      <c r="D137" t="str">
        <f t="shared" si="5"/>
        <v>21.04.2016</v>
      </c>
    </row>
    <row r="138" spans="1:4" x14ac:dyDescent="0.25">
      <c r="A138" t="s">
        <v>408</v>
      </c>
      <c r="B138" s="23" t="s">
        <v>437</v>
      </c>
      <c r="C138" t="str">
        <f t="shared" si="4"/>
        <v>07.03.2016</v>
      </c>
      <c r="D138" t="str">
        <f t="shared" si="5"/>
        <v>01.05.2016</v>
      </c>
    </row>
    <row r="139" spans="1:4" x14ac:dyDescent="0.25">
      <c r="A139" t="s">
        <v>407</v>
      </c>
      <c r="B139" s="23" t="s">
        <v>468</v>
      </c>
      <c r="C139" t="str">
        <f t="shared" si="4"/>
        <v>20.03.2016</v>
      </c>
      <c r="D139" t="str">
        <f t="shared" si="5"/>
        <v>20.03.2016</v>
      </c>
    </row>
    <row r="140" spans="1:4" x14ac:dyDescent="0.25">
      <c r="A140" t="s">
        <v>396</v>
      </c>
      <c r="B140" s="23" t="s">
        <v>469</v>
      </c>
      <c r="C140" t="str">
        <f t="shared" si="4"/>
        <v>06.03.2016</v>
      </c>
      <c r="D140" t="str">
        <f t="shared" si="5"/>
        <v>06.03.2016</v>
      </c>
    </row>
    <row r="141" spans="1:4" x14ac:dyDescent="0.25">
      <c r="A141" t="s">
        <v>397</v>
      </c>
      <c r="B141" s="23" t="s">
        <v>470</v>
      </c>
      <c r="C141" t="str">
        <f t="shared" si="4"/>
        <v>13.03.2016</v>
      </c>
      <c r="D141" t="str">
        <f t="shared" si="5"/>
        <v>13.03.2016</v>
      </c>
    </row>
    <row r="142" spans="1:4" x14ac:dyDescent="0.25">
      <c r="A142" t="s">
        <v>106</v>
      </c>
      <c r="B142" s="23" t="s">
        <v>547</v>
      </c>
      <c r="C142" t="str">
        <f t="shared" si="4"/>
        <v>15.02.2016</v>
      </c>
      <c r="D142" t="str">
        <f t="shared" si="5"/>
        <v>20.03.2016</v>
      </c>
    </row>
    <row r="143" spans="1:4" x14ac:dyDescent="0.25">
      <c r="A143" t="s">
        <v>107</v>
      </c>
      <c r="B143" s="23" t="s">
        <v>464</v>
      </c>
      <c r="C143" t="str">
        <f t="shared" si="4"/>
        <v>22.02.2016</v>
      </c>
      <c r="D143" t="str">
        <f t="shared" si="5"/>
        <v>20.03.2016</v>
      </c>
    </row>
    <row r="144" spans="1:4" x14ac:dyDescent="0.25">
      <c r="A144" t="s">
        <v>247</v>
      </c>
      <c r="B144" s="23" t="s">
        <v>471</v>
      </c>
      <c r="C144" t="str">
        <f t="shared" si="4"/>
        <v>29.02.2016</v>
      </c>
      <c r="D144" t="str">
        <f t="shared" si="5"/>
        <v>20.03.2016</v>
      </c>
    </row>
    <row r="145" spans="1:4" x14ac:dyDescent="0.25">
      <c r="A145" t="s">
        <v>234</v>
      </c>
      <c r="B145" s="23" t="s">
        <v>472</v>
      </c>
      <c r="C145" t="str">
        <f t="shared" si="4"/>
        <v>02.03.2016</v>
      </c>
      <c r="D145" t="str">
        <f t="shared" si="5"/>
        <v>30.03.2016</v>
      </c>
    </row>
    <row r="146" spans="1:4" x14ac:dyDescent="0.25">
      <c r="A146" t="s">
        <v>329</v>
      </c>
      <c r="B146" s="23" t="s">
        <v>488</v>
      </c>
      <c r="C146" t="str">
        <f t="shared" si="4"/>
        <v>15.02.2016</v>
      </c>
      <c r="D146" t="str">
        <f t="shared" si="5"/>
        <v>03.04.2016</v>
      </c>
    </row>
    <row r="147" spans="1:4" x14ac:dyDescent="0.25">
      <c r="A147" t="s">
        <v>355</v>
      </c>
      <c r="B147" s="23" t="s">
        <v>515</v>
      </c>
      <c r="C147" t="str">
        <f t="shared" si="4"/>
        <v>25.01.2016</v>
      </c>
      <c r="D147" t="str">
        <f t="shared" si="5"/>
        <v>03.07.2016</v>
      </c>
    </row>
    <row r="148" spans="1:4" x14ac:dyDescent="0.25">
      <c r="A148" t="s">
        <v>378</v>
      </c>
      <c r="B148" s="23" t="s">
        <v>465</v>
      </c>
      <c r="C148" t="str">
        <f t="shared" si="4"/>
        <v>17.02.2016</v>
      </c>
      <c r="D148" t="str">
        <f t="shared" si="5"/>
        <v>03.03.2016</v>
      </c>
    </row>
    <row r="149" spans="1:4" x14ac:dyDescent="0.25">
      <c r="A149" t="s">
        <v>126</v>
      </c>
      <c r="B149" s="23" t="s">
        <v>553</v>
      </c>
      <c r="C149" t="str">
        <f t="shared" si="4"/>
        <v>03.03.2016</v>
      </c>
      <c r="D149" t="str">
        <f t="shared" si="5"/>
        <v>20.03.2016</v>
      </c>
    </row>
    <row r="150" spans="1:4" x14ac:dyDescent="0.25">
      <c r="A150" t="s">
        <v>218</v>
      </c>
      <c r="B150" s="23" t="s">
        <v>498</v>
      </c>
      <c r="C150" t="str">
        <f t="shared" si="4"/>
        <v>25.01.2016</v>
      </c>
      <c r="D150" t="str">
        <f t="shared" si="5"/>
        <v>20.03.2016</v>
      </c>
    </row>
    <row r="151" spans="1:4" x14ac:dyDescent="0.25">
      <c r="A151" t="s">
        <v>222</v>
      </c>
      <c r="B151" s="23" t="s">
        <v>532</v>
      </c>
      <c r="C151" t="str">
        <f t="shared" si="4"/>
        <v>01.02.2016</v>
      </c>
      <c r="D151" t="str">
        <f t="shared" si="5"/>
        <v>27.03.2016</v>
      </c>
    </row>
    <row r="152" spans="1:4" x14ac:dyDescent="0.25">
      <c r="A152" t="s">
        <v>221</v>
      </c>
      <c r="B152" s="23" t="s">
        <v>533</v>
      </c>
      <c r="C152" t="str">
        <f t="shared" si="4"/>
        <v>08.02.2016</v>
      </c>
      <c r="D152" t="str">
        <f t="shared" si="5"/>
        <v>20.03.2016</v>
      </c>
    </row>
    <row r="153" spans="1:4" x14ac:dyDescent="0.25">
      <c r="A153" t="s">
        <v>223</v>
      </c>
      <c r="B153" s="23" t="s">
        <v>473</v>
      </c>
      <c r="C153" t="str">
        <f t="shared" si="4"/>
        <v>08.03.2016</v>
      </c>
      <c r="D153" t="str">
        <f t="shared" si="5"/>
        <v>08.03.2016</v>
      </c>
    </row>
    <row r="154" spans="1:4" x14ac:dyDescent="0.25">
      <c r="A154" t="s">
        <v>226</v>
      </c>
      <c r="B154" s="23" t="s">
        <v>553</v>
      </c>
      <c r="C154" t="str">
        <f t="shared" si="4"/>
        <v>03.03.2016</v>
      </c>
      <c r="D154" t="str">
        <f t="shared" si="5"/>
        <v>20.03.2016</v>
      </c>
    </row>
    <row r="155" spans="1:4" x14ac:dyDescent="0.25">
      <c r="A155" t="s">
        <v>228</v>
      </c>
      <c r="B155" s="23" t="s">
        <v>554</v>
      </c>
      <c r="C155" t="str">
        <f t="shared" si="4"/>
        <v>02.03.2016</v>
      </c>
      <c r="D155" t="str">
        <f t="shared" si="5"/>
        <v>13.03.2016</v>
      </c>
    </row>
    <row r="156" spans="1:4" x14ac:dyDescent="0.25">
      <c r="A156" t="s">
        <v>232</v>
      </c>
      <c r="B156" s="23" t="s">
        <v>534</v>
      </c>
      <c r="C156" t="str">
        <f t="shared" si="4"/>
        <v>01.02.2016</v>
      </c>
      <c r="D156" t="str">
        <f t="shared" si="5"/>
        <v>03.04.2016</v>
      </c>
    </row>
    <row r="157" spans="1:4" x14ac:dyDescent="0.25">
      <c r="A157" t="s">
        <v>239</v>
      </c>
      <c r="B157" s="23" t="s">
        <v>535</v>
      </c>
      <c r="C157" t="str">
        <f t="shared" si="4"/>
        <v>08.02.2016</v>
      </c>
      <c r="D157" t="str">
        <f t="shared" si="5"/>
        <v>13.03.2016</v>
      </c>
    </row>
    <row r="158" spans="1:4" x14ac:dyDescent="0.25">
      <c r="A158" t="s">
        <v>237</v>
      </c>
      <c r="B158" s="23" t="s">
        <v>536</v>
      </c>
      <c r="C158" t="str">
        <f t="shared" si="4"/>
        <v>29.02.2016</v>
      </c>
      <c r="D158" t="str">
        <f t="shared" si="5"/>
        <v>03.04.2016</v>
      </c>
    </row>
    <row r="159" spans="1:4" x14ac:dyDescent="0.25">
      <c r="A159" t="s">
        <v>357</v>
      </c>
      <c r="B159" s="23" t="s">
        <v>555</v>
      </c>
      <c r="C159" t="str">
        <f t="shared" si="4"/>
        <v>21.03.2016</v>
      </c>
      <c r="D159" t="str">
        <f t="shared" si="5"/>
        <v>24.04.2016</v>
      </c>
    </row>
    <row r="160" spans="1:4" x14ac:dyDescent="0.25">
      <c r="A160" t="s">
        <v>241</v>
      </c>
      <c r="B160" s="23" t="s">
        <v>546</v>
      </c>
      <c r="C160" t="str">
        <f t="shared" si="4"/>
        <v>08.02.2016</v>
      </c>
      <c r="D160" t="str">
        <f t="shared" si="5"/>
        <v>16.10.2016</v>
      </c>
    </row>
    <row r="161" spans="1:4" x14ac:dyDescent="0.25">
      <c r="A161" t="s">
        <v>242</v>
      </c>
      <c r="B161" s="23" t="s">
        <v>500</v>
      </c>
      <c r="C161" t="str">
        <f t="shared" si="4"/>
        <v>25.01.2016</v>
      </c>
      <c r="D161" t="str">
        <f t="shared" si="5"/>
        <v>16.03.2016</v>
      </c>
    </row>
    <row r="162" spans="1:4" x14ac:dyDescent="0.25">
      <c r="A162" t="s">
        <v>248</v>
      </c>
      <c r="B162" s="23" t="s">
        <v>556</v>
      </c>
      <c r="C162" t="str">
        <f t="shared" si="4"/>
        <v>28.03.2016</v>
      </c>
      <c r="D162" t="str">
        <f t="shared" si="5"/>
        <v>08.05.2016</v>
      </c>
    </row>
    <row r="163" spans="1:4" x14ac:dyDescent="0.25">
      <c r="A163" t="s">
        <v>249</v>
      </c>
      <c r="B163" s="23" t="s">
        <v>557</v>
      </c>
      <c r="C163" t="str">
        <f t="shared" si="4"/>
        <v>28.03.2016</v>
      </c>
      <c r="D163" t="str">
        <f t="shared" si="5"/>
        <v>30.06.2016</v>
      </c>
    </row>
    <row r="164" spans="1:4" x14ac:dyDescent="0.25">
      <c r="A164" t="s">
        <v>254</v>
      </c>
      <c r="B164" s="23" t="s">
        <v>537</v>
      </c>
      <c r="C164" t="str">
        <f t="shared" si="4"/>
        <v>29.02.2016</v>
      </c>
      <c r="D164" t="str">
        <f t="shared" si="5"/>
        <v>29.05.2016</v>
      </c>
    </row>
    <row r="165" spans="1:4" x14ac:dyDescent="0.25">
      <c r="A165" t="s">
        <v>263</v>
      </c>
      <c r="B165" s="23" t="s">
        <v>501</v>
      </c>
      <c r="C165" t="str">
        <f t="shared" si="4"/>
        <v>25.01.2016</v>
      </c>
      <c r="D165" t="str">
        <f t="shared" si="5"/>
        <v>08.05.2016</v>
      </c>
    </row>
    <row r="166" spans="1:4" x14ac:dyDescent="0.25">
      <c r="A166" t="s">
        <v>265</v>
      </c>
      <c r="B166" s="23" t="s">
        <v>538</v>
      </c>
      <c r="C166" t="str">
        <f t="shared" si="4"/>
        <v>01.02.2016</v>
      </c>
      <c r="D166" t="str">
        <f t="shared" si="5"/>
        <v>10.04.2016</v>
      </c>
    </row>
    <row r="167" spans="1:4" x14ac:dyDescent="0.25">
      <c r="A167" t="s">
        <v>266</v>
      </c>
      <c r="B167" s="23" t="s">
        <v>539</v>
      </c>
      <c r="C167" t="str">
        <f t="shared" si="4"/>
        <v>29.02.2016</v>
      </c>
      <c r="D167" t="str">
        <f t="shared" si="5"/>
        <v>27.03.2016</v>
      </c>
    </row>
    <row r="168" spans="1:4" x14ac:dyDescent="0.25">
      <c r="A168" t="s">
        <v>270</v>
      </c>
      <c r="B168" s="23" t="s">
        <v>558</v>
      </c>
      <c r="C168" t="str">
        <f t="shared" si="4"/>
        <v>07.03.2016</v>
      </c>
      <c r="D168" t="str">
        <f t="shared" si="5"/>
        <v>15.05.2016</v>
      </c>
    </row>
    <row r="169" spans="1:4" x14ac:dyDescent="0.25">
      <c r="A169" t="s">
        <v>128</v>
      </c>
      <c r="B169" s="23" t="s">
        <v>440</v>
      </c>
      <c r="C169" t="str">
        <f t="shared" si="4"/>
        <v>10.03.2016</v>
      </c>
      <c r="D169" t="str">
        <f t="shared" si="5"/>
        <v>29.05.2016</v>
      </c>
    </row>
    <row r="170" spans="1:4" x14ac:dyDescent="0.25">
      <c r="A170" t="s">
        <v>271</v>
      </c>
      <c r="B170" s="23" t="s">
        <v>559</v>
      </c>
      <c r="C170" t="str">
        <f t="shared" si="4"/>
        <v>14.03.2016</v>
      </c>
      <c r="D170" t="str">
        <f t="shared" si="5"/>
        <v>03.07.2016</v>
      </c>
    </row>
    <row r="171" spans="1:4" x14ac:dyDescent="0.25">
      <c r="A171" t="s">
        <v>129</v>
      </c>
      <c r="B171" s="23" t="s">
        <v>560</v>
      </c>
      <c r="C171" t="str">
        <f t="shared" si="4"/>
        <v>14.03.2016</v>
      </c>
      <c r="D171" t="str">
        <f t="shared" si="5"/>
        <v>10.04.2016</v>
      </c>
    </row>
    <row r="172" spans="1:4" x14ac:dyDescent="0.25">
      <c r="A172" t="s">
        <v>127</v>
      </c>
      <c r="B172" s="23" t="s">
        <v>561</v>
      </c>
      <c r="C172" t="str">
        <f t="shared" si="4"/>
        <v>17.03.2016</v>
      </c>
      <c r="D172" t="str">
        <f t="shared" si="5"/>
        <v>30.04.2016</v>
      </c>
    </row>
    <row r="173" spans="1:4" x14ac:dyDescent="0.25">
      <c r="A173" t="s">
        <v>284</v>
      </c>
      <c r="B173" s="23" t="s">
        <v>474</v>
      </c>
      <c r="C173" t="str">
        <f t="shared" si="4"/>
        <v>18.03.2016</v>
      </c>
      <c r="D173" t="str">
        <f t="shared" si="5"/>
        <v>18.03.2016</v>
      </c>
    </row>
    <row r="174" spans="1:4" x14ac:dyDescent="0.25">
      <c r="A174" t="s">
        <v>117</v>
      </c>
      <c r="B174" s="23" t="s">
        <v>562</v>
      </c>
      <c r="C174" t="str">
        <f t="shared" si="4"/>
        <v>01.03.2016</v>
      </c>
      <c r="D174" t="str">
        <f t="shared" si="5"/>
        <v>06.03.2016</v>
      </c>
    </row>
    <row r="175" spans="1:4" x14ac:dyDescent="0.25">
      <c r="A175" t="s">
        <v>118</v>
      </c>
      <c r="B175" s="23" t="s">
        <v>563</v>
      </c>
      <c r="C175" t="str">
        <f t="shared" si="4"/>
        <v>14.03.2016</v>
      </c>
      <c r="D175" t="str">
        <f t="shared" si="5"/>
        <v>18.03.2016</v>
      </c>
    </row>
    <row r="176" spans="1:4" x14ac:dyDescent="0.25">
      <c r="A176" t="s">
        <v>130</v>
      </c>
      <c r="B176" s="23" t="s">
        <v>564</v>
      </c>
      <c r="C176" t="str">
        <f t="shared" si="4"/>
        <v>15.03.2016</v>
      </c>
      <c r="D176" t="str">
        <f t="shared" si="5"/>
        <v>20.03.2016</v>
      </c>
    </row>
    <row r="177" spans="1:4" x14ac:dyDescent="0.25">
      <c r="A177" t="s">
        <v>119</v>
      </c>
      <c r="B177" s="23" t="s">
        <v>565</v>
      </c>
      <c r="C177" t="str">
        <f t="shared" si="4"/>
        <v>22.03.2016</v>
      </c>
      <c r="D177" t="str">
        <f t="shared" si="5"/>
        <v>26.03.2016</v>
      </c>
    </row>
    <row r="178" spans="1:4" x14ac:dyDescent="0.25">
      <c r="A178" t="s">
        <v>332</v>
      </c>
      <c r="B178" s="23" t="s">
        <v>565</v>
      </c>
      <c r="C178" t="str">
        <f t="shared" si="4"/>
        <v>22.03.2016</v>
      </c>
      <c r="D178" t="str">
        <f t="shared" si="5"/>
        <v>26.03.2016</v>
      </c>
    </row>
    <row r="179" spans="1:4" x14ac:dyDescent="0.25">
      <c r="A179" t="s">
        <v>328</v>
      </c>
      <c r="B179" s="23" t="s">
        <v>566</v>
      </c>
      <c r="C179" t="str">
        <f t="shared" si="4"/>
        <v>23.03.2016</v>
      </c>
      <c r="D179" t="str">
        <f t="shared" si="5"/>
        <v>26.03.2016</v>
      </c>
    </row>
    <row r="180" spans="1:4" x14ac:dyDescent="0.25">
      <c r="A180" t="s">
        <v>340</v>
      </c>
      <c r="B180" s="23" t="s">
        <v>453</v>
      </c>
      <c r="C180" t="str">
        <f t="shared" si="4"/>
        <v>01.01.2016</v>
      </c>
      <c r="D180" t="str">
        <f t="shared" si="5"/>
        <v>06.03.2016</v>
      </c>
    </row>
    <row r="181" spans="1:4" x14ac:dyDescent="0.25">
      <c r="A181" t="s">
        <v>358</v>
      </c>
      <c r="B181" s="23" t="s">
        <v>545</v>
      </c>
      <c r="C181" t="str">
        <f t="shared" si="4"/>
        <v>01.02.2016</v>
      </c>
      <c r="D181" t="str">
        <f t="shared" si="5"/>
        <v>06.03.2016</v>
      </c>
    </row>
    <row r="182" spans="1:4" x14ac:dyDescent="0.25">
      <c r="A182" t="s">
        <v>363</v>
      </c>
      <c r="B182" s="23" t="s">
        <v>510</v>
      </c>
      <c r="C182" t="str">
        <f t="shared" si="4"/>
        <v>11.01.2016</v>
      </c>
      <c r="D182" t="str">
        <f t="shared" si="5"/>
        <v>03.04.2016</v>
      </c>
    </row>
    <row r="183" spans="1:4" x14ac:dyDescent="0.25">
      <c r="A183" t="s">
        <v>390</v>
      </c>
      <c r="B183" s="23" t="s">
        <v>464</v>
      </c>
      <c r="C183" t="str">
        <f t="shared" si="4"/>
        <v>22.02.2016</v>
      </c>
      <c r="D183" t="str">
        <f t="shared" si="5"/>
        <v>20.03.2016</v>
      </c>
    </row>
    <row r="184" spans="1:4" x14ac:dyDescent="0.25">
      <c r="A184" t="s">
        <v>392</v>
      </c>
      <c r="B184" s="23" t="s">
        <v>489</v>
      </c>
      <c r="C184" t="str">
        <f t="shared" si="4"/>
        <v>14.03.2016</v>
      </c>
      <c r="D184" t="str">
        <f t="shared" si="5"/>
        <v>26.06.2016</v>
      </c>
    </row>
    <row r="185" spans="1:4" x14ac:dyDescent="0.25">
      <c r="A185" t="s">
        <v>232</v>
      </c>
      <c r="B185" s="23" t="s">
        <v>534</v>
      </c>
      <c r="C185" t="str">
        <f t="shared" si="4"/>
        <v>01.02.2016</v>
      </c>
      <c r="D185" t="str">
        <f t="shared" si="5"/>
        <v>03.04.2016</v>
      </c>
    </row>
    <row r="186" spans="1:4" x14ac:dyDescent="0.25">
      <c r="A186" t="s">
        <v>223</v>
      </c>
      <c r="B186" s="23" t="s">
        <v>473</v>
      </c>
      <c r="C186" t="str">
        <f t="shared" si="4"/>
        <v>08.03.2016</v>
      </c>
      <c r="D186" t="str">
        <f t="shared" si="5"/>
        <v>08.03.2016</v>
      </c>
    </row>
    <row r="187" spans="1:4" x14ac:dyDescent="0.25">
      <c r="A187" t="s">
        <v>223</v>
      </c>
      <c r="B187" s="23" t="s">
        <v>473</v>
      </c>
      <c r="C187" t="str">
        <f t="shared" si="4"/>
        <v>08.03.2016</v>
      </c>
      <c r="D187" t="str">
        <f t="shared" si="5"/>
        <v>08.03.2016</v>
      </c>
    </row>
    <row r="188" spans="1:4" x14ac:dyDescent="0.25">
      <c r="A188" t="s">
        <v>244</v>
      </c>
      <c r="B188" s="23" t="s">
        <v>430</v>
      </c>
      <c r="C188" t="str">
        <f t="shared" si="4"/>
        <v>20.04.2016</v>
      </c>
      <c r="D188" t="str">
        <f t="shared" si="5"/>
        <v>12.06.2016</v>
      </c>
    </row>
    <row r="189" spans="1:4" x14ac:dyDescent="0.25">
      <c r="A189" t="s">
        <v>245</v>
      </c>
      <c r="B189" s="23" t="s">
        <v>444</v>
      </c>
      <c r="C189" t="str">
        <f t="shared" si="4"/>
        <v>11.01.2016</v>
      </c>
      <c r="D189" t="str">
        <f t="shared" si="5"/>
        <v>31.12.2016</v>
      </c>
    </row>
    <row r="190" spans="1:4" x14ac:dyDescent="0.25">
      <c r="A190" t="s">
        <v>246</v>
      </c>
      <c r="B190" s="23" t="s">
        <v>431</v>
      </c>
      <c r="C190" t="str">
        <f t="shared" si="4"/>
        <v>01.02.2016</v>
      </c>
      <c r="D190" t="str">
        <f t="shared" si="5"/>
        <v>26.06.2016</v>
      </c>
    </row>
    <row r="191" spans="1:4" x14ac:dyDescent="0.25">
      <c r="A191" t="s">
        <v>339</v>
      </c>
      <c r="B191" s="23" t="s">
        <v>445</v>
      </c>
      <c r="C191" t="str">
        <f t="shared" si="4"/>
        <v>04.04.2016</v>
      </c>
      <c r="D191" t="str">
        <f t="shared" si="5"/>
        <v>30.04.2016</v>
      </c>
    </row>
    <row r="192" spans="1:4" x14ac:dyDescent="0.25">
      <c r="A192" t="s">
        <v>326</v>
      </c>
      <c r="B192" s="23" t="s">
        <v>432</v>
      </c>
      <c r="C192" t="str">
        <f t="shared" si="4"/>
        <v>21.03.2016</v>
      </c>
      <c r="D192" t="str">
        <f t="shared" si="5"/>
        <v>03.04.2016</v>
      </c>
    </row>
    <row r="193" spans="1:4" x14ac:dyDescent="0.25">
      <c r="A193" t="s">
        <v>327</v>
      </c>
      <c r="B193" s="23" t="s">
        <v>446</v>
      </c>
      <c r="C193" t="str">
        <f t="shared" si="4"/>
        <v>14.03.2016</v>
      </c>
      <c r="D193" t="str">
        <f t="shared" si="5"/>
        <v>03.04.2016</v>
      </c>
    </row>
    <row r="194" spans="1:4" x14ac:dyDescent="0.25">
      <c r="A194" t="s">
        <v>316</v>
      </c>
      <c r="B194" s="23" t="s">
        <v>447</v>
      </c>
      <c r="C194" t="str">
        <f t="shared" si="4"/>
        <v>29.02.2016</v>
      </c>
      <c r="D194" t="str">
        <f t="shared" si="5"/>
        <v>17.04.2016</v>
      </c>
    </row>
    <row r="195" spans="1:4" x14ac:dyDescent="0.25">
      <c r="A195" t="s">
        <v>322</v>
      </c>
      <c r="B195" s="23" t="s">
        <v>448</v>
      </c>
      <c r="C195" t="str">
        <f t="shared" ref="C195:C258" si="6">LEFT(B195,10)</f>
        <v>21.03.2016</v>
      </c>
      <c r="D195" t="str">
        <f t="shared" ref="D195:D258" si="7">RIGHT(B195,10)</f>
        <v>10.04.2016</v>
      </c>
    </row>
    <row r="196" spans="1:4" x14ac:dyDescent="0.25">
      <c r="A196" t="s">
        <v>317</v>
      </c>
      <c r="B196" s="23" t="s">
        <v>448</v>
      </c>
      <c r="C196" t="str">
        <f t="shared" si="6"/>
        <v>21.03.2016</v>
      </c>
      <c r="D196" t="str">
        <f t="shared" si="7"/>
        <v>10.04.2016</v>
      </c>
    </row>
    <row r="197" spans="1:4" x14ac:dyDescent="0.25">
      <c r="A197" t="s">
        <v>330</v>
      </c>
      <c r="B197" s="23" t="s">
        <v>449</v>
      </c>
      <c r="C197" t="str">
        <f t="shared" si="6"/>
        <v>28.03.2016</v>
      </c>
      <c r="D197" t="str">
        <f t="shared" si="7"/>
        <v>24.04.2016</v>
      </c>
    </row>
    <row r="198" spans="1:4" x14ac:dyDescent="0.25">
      <c r="A198" t="s">
        <v>323</v>
      </c>
      <c r="B198" s="23" t="s">
        <v>433</v>
      </c>
      <c r="C198" t="str">
        <f t="shared" si="6"/>
        <v>28.03.2016</v>
      </c>
      <c r="D198" t="str">
        <f t="shared" si="7"/>
        <v>17.04.2016</v>
      </c>
    </row>
    <row r="199" spans="1:4" x14ac:dyDescent="0.25">
      <c r="A199" t="s">
        <v>344</v>
      </c>
      <c r="B199" s="23" t="s">
        <v>437</v>
      </c>
      <c r="C199" t="str">
        <f t="shared" si="6"/>
        <v>07.03.2016</v>
      </c>
      <c r="D199" t="str">
        <f t="shared" si="7"/>
        <v>01.05.2016</v>
      </c>
    </row>
    <row r="200" spans="1:4" x14ac:dyDescent="0.25">
      <c r="A200" t="s">
        <v>331</v>
      </c>
      <c r="B200" s="23" t="s">
        <v>567</v>
      </c>
      <c r="C200" t="str">
        <f t="shared" si="6"/>
        <v>20.04.2016</v>
      </c>
      <c r="D200" t="str">
        <f t="shared" si="7"/>
        <v>07.05.2016</v>
      </c>
    </row>
    <row r="201" spans="1:4" x14ac:dyDescent="0.25">
      <c r="A201" t="s">
        <v>315</v>
      </c>
      <c r="B201" s="23" t="s">
        <v>437</v>
      </c>
      <c r="C201" t="str">
        <f t="shared" si="6"/>
        <v>07.03.2016</v>
      </c>
      <c r="D201" t="str">
        <f t="shared" si="7"/>
        <v>01.05.2016</v>
      </c>
    </row>
    <row r="202" spans="1:4" x14ac:dyDescent="0.25">
      <c r="A202" t="s">
        <v>314</v>
      </c>
      <c r="B202" s="23" t="s">
        <v>551</v>
      </c>
      <c r="C202" t="str">
        <f t="shared" si="6"/>
        <v>10.03.2016</v>
      </c>
      <c r="D202" t="str">
        <f t="shared" si="7"/>
        <v>09.05.2016</v>
      </c>
    </row>
    <row r="203" spans="1:4" x14ac:dyDescent="0.25">
      <c r="A203" t="s">
        <v>333</v>
      </c>
      <c r="B203" s="23" t="s">
        <v>568</v>
      </c>
      <c r="C203" t="str">
        <f t="shared" si="6"/>
        <v>06.04.2016</v>
      </c>
      <c r="D203" t="str">
        <f t="shared" si="7"/>
        <v>30.04.2016</v>
      </c>
    </row>
    <row r="204" spans="1:4" x14ac:dyDescent="0.25">
      <c r="A204" t="s">
        <v>343</v>
      </c>
      <c r="B204" s="23" t="s">
        <v>569</v>
      </c>
      <c r="C204" t="str">
        <f t="shared" si="6"/>
        <v>26.04.2016</v>
      </c>
      <c r="D204" t="str">
        <f t="shared" si="7"/>
        <v>13.05.2016</v>
      </c>
    </row>
    <row r="205" spans="1:4" x14ac:dyDescent="0.25">
      <c r="A205" t="s">
        <v>388</v>
      </c>
      <c r="B205" s="23" t="s">
        <v>434</v>
      </c>
      <c r="C205" t="str">
        <f t="shared" si="6"/>
        <v>10.03.2016</v>
      </c>
      <c r="D205" t="str">
        <f t="shared" si="7"/>
        <v>31.05.2016</v>
      </c>
    </row>
    <row r="206" spans="1:4" x14ac:dyDescent="0.25">
      <c r="A206" t="s">
        <v>398</v>
      </c>
      <c r="B206" s="23" t="s">
        <v>435</v>
      </c>
      <c r="C206" t="str">
        <f t="shared" si="6"/>
        <v>16.04.2016</v>
      </c>
      <c r="D206" t="str">
        <f t="shared" si="7"/>
        <v>16.04.2016</v>
      </c>
    </row>
    <row r="207" spans="1:4" x14ac:dyDescent="0.25">
      <c r="A207" t="s">
        <v>132</v>
      </c>
      <c r="B207" s="23" t="s">
        <v>436</v>
      </c>
      <c r="C207" t="str">
        <f t="shared" si="6"/>
        <v>23.04.2016</v>
      </c>
      <c r="D207" t="str">
        <f t="shared" si="7"/>
        <v>23.04.2016</v>
      </c>
    </row>
    <row r="208" spans="1:4" x14ac:dyDescent="0.25">
      <c r="A208" t="s">
        <v>121</v>
      </c>
      <c r="B208" s="23" t="s">
        <v>552</v>
      </c>
      <c r="C208" t="str">
        <f t="shared" si="6"/>
        <v>07.03.2016</v>
      </c>
      <c r="D208" t="str">
        <f t="shared" si="7"/>
        <v>21.04.2016</v>
      </c>
    </row>
    <row r="209" spans="1:4" x14ac:dyDescent="0.25">
      <c r="A209" t="s">
        <v>408</v>
      </c>
      <c r="B209" s="23" t="s">
        <v>437</v>
      </c>
      <c r="C209" t="str">
        <f t="shared" si="6"/>
        <v>07.03.2016</v>
      </c>
      <c r="D209" t="str">
        <f t="shared" si="7"/>
        <v>01.05.2016</v>
      </c>
    </row>
    <row r="210" spans="1:4" x14ac:dyDescent="0.25">
      <c r="A210" t="s">
        <v>133</v>
      </c>
      <c r="B210" s="23" t="s">
        <v>570</v>
      </c>
      <c r="C210" t="str">
        <f t="shared" si="6"/>
        <v>06.04.2016</v>
      </c>
      <c r="D210" t="str">
        <f t="shared" si="7"/>
        <v>01.05.2016</v>
      </c>
    </row>
    <row r="211" spans="1:4" x14ac:dyDescent="0.25">
      <c r="A211" t="s">
        <v>355</v>
      </c>
      <c r="B211" s="23" t="s">
        <v>515</v>
      </c>
      <c r="C211" t="str">
        <f t="shared" si="6"/>
        <v>25.01.2016</v>
      </c>
      <c r="D211" t="str">
        <f t="shared" si="7"/>
        <v>03.07.2016</v>
      </c>
    </row>
    <row r="212" spans="1:4" x14ac:dyDescent="0.25">
      <c r="A212" t="s">
        <v>373</v>
      </c>
      <c r="B212" s="23" t="s">
        <v>571</v>
      </c>
      <c r="C212" t="str">
        <f t="shared" si="6"/>
        <v>19.04.2016</v>
      </c>
      <c r="D212" t="str">
        <f t="shared" si="7"/>
        <v>08.05.2016</v>
      </c>
    </row>
    <row r="213" spans="1:4" x14ac:dyDescent="0.25">
      <c r="A213" t="s">
        <v>391</v>
      </c>
      <c r="B213" s="23" t="s">
        <v>572</v>
      </c>
      <c r="C213" t="str">
        <f t="shared" si="6"/>
        <v>20.04.2016</v>
      </c>
      <c r="D213" t="str">
        <f t="shared" si="7"/>
        <v>05.06.2016</v>
      </c>
    </row>
    <row r="214" spans="1:4" x14ac:dyDescent="0.25">
      <c r="A214" t="s">
        <v>335</v>
      </c>
      <c r="B214" s="23" t="s">
        <v>573</v>
      </c>
      <c r="C214" t="str">
        <f t="shared" si="6"/>
        <v>04.04.2016</v>
      </c>
      <c r="D214" t="str">
        <f t="shared" si="7"/>
        <v>17.04.2016</v>
      </c>
    </row>
    <row r="215" spans="1:4" x14ac:dyDescent="0.25">
      <c r="A215" t="s">
        <v>318</v>
      </c>
      <c r="B215" s="23" t="s">
        <v>574</v>
      </c>
      <c r="C215" t="str">
        <f t="shared" si="6"/>
        <v>11.04.2016</v>
      </c>
      <c r="D215" t="str">
        <f t="shared" si="7"/>
        <v>08.05.2016</v>
      </c>
    </row>
    <row r="216" spans="1:4" x14ac:dyDescent="0.25">
      <c r="A216" t="s">
        <v>283</v>
      </c>
      <c r="B216" s="23" t="s">
        <v>494</v>
      </c>
      <c r="C216" t="str">
        <f t="shared" si="6"/>
        <v>18.01.2016</v>
      </c>
      <c r="D216" t="str">
        <f t="shared" si="7"/>
        <v>31.12.2016</v>
      </c>
    </row>
    <row r="217" spans="1:4" x14ac:dyDescent="0.25">
      <c r="A217" t="s">
        <v>319</v>
      </c>
      <c r="B217" s="23" t="s">
        <v>575</v>
      </c>
      <c r="C217" t="str">
        <f t="shared" si="6"/>
        <v>11.04.2016</v>
      </c>
      <c r="D217" t="str">
        <f t="shared" si="7"/>
        <v>05.06.2016</v>
      </c>
    </row>
    <row r="218" spans="1:4" x14ac:dyDescent="0.25">
      <c r="A218" t="s">
        <v>336</v>
      </c>
      <c r="B218" s="23" t="s">
        <v>438</v>
      </c>
      <c r="C218" t="str">
        <f t="shared" si="6"/>
        <v>22.04.2016</v>
      </c>
      <c r="D218" t="str">
        <f t="shared" si="7"/>
        <v xml:space="preserve"> 15.05.216</v>
      </c>
    </row>
    <row r="219" spans="1:4" x14ac:dyDescent="0.25">
      <c r="A219" t="s">
        <v>395</v>
      </c>
      <c r="B219" s="23" t="s">
        <v>491</v>
      </c>
      <c r="C219" t="str">
        <f t="shared" si="6"/>
        <v>25.04.2016</v>
      </c>
      <c r="D219" t="str">
        <f t="shared" si="7"/>
        <v>31.07.2016</v>
      </c>
    </row>
    <row r="220" spans="1:4" x14ac:dyDescent="0.25">
      <c r="A220" t="s">
        <v>307</v>
      </c>
      <c r="B220" s="23" t="s">
        <v>446</v>
      </c>
      <c r="C220" t="str">
        <f t="shared" si="6"/>
        <v>14.03.2016</v>
      </c>
      <c r="D220" t="str">
        <f t="shared" si="7"/>
        <v>03.04.2016</v>
      </c>
    </row>
    <row r="221" spans="1:4" x14ac:dyDescent="0.25">
      <c r="A221" t="s">
        <v>309</v>
      </c>
      <c r="B221" s="23" t="s">
        <v>446</v>
      </c>
      <c r="C221" t="str">
        <f t="shared" si="6"/>
        <v>14.03.2016</v>
      </c>
      <c r="D221" t="str">
        <f t="shared" si="7"/>
        <v>03.04.2016</v>
      </c>
    </row>
    <row r="222" spans="1:4" x14ac:dyDescent="0.25">
      <c r="A222" t="s">
        <v>321</v>
      </c>
      <c r="B222" s="23" t="s">
        <v>576</v>
      </c>
      <c r="C222" t="str">
        <f t="shared" si="6"/>
        <v>11.04.2016</v>
      </c>
      <c r="D222" t="str">
        <f t="shared" si="7"/>
        <v>01.05.2016</v>
      </c>
    </row>
    <row r="223" spans="1:4" x14ac:dyDescent="0.25">
      <c r="A223" t="s">
        <v>338</v>
      </c>
      <c r="B223" s="23" t="s">
        <v>577</v>
      </c>
      <c r="C223" t="str">
        <f t="shared" si="6"/>
        <v>25.04.2016</v>
      </c>
      <c r="D223" t="str">
        <f t="shared" si="7"/>
        <v>08.05.2016</v>
      </c>
    </row>
    <row r="224" spans="1:4" x14ac:dyDescent="0.25">
      <c r="A224" t="s">
        <v>404</v>
      </c>
      <c r="B224" s="23" t="s">
        <v>433</v>
      </c>
      <c r="C224" t="str">
        <f t="shared" si="6"/>
        <v>28.03.2016</v>
      </c>
      <c r="D224" t="str">
        <f t="shared" si="7"/>
        <v>17.04.2016</v>
      </c>
    </row>
    <row r="225" spans="1:4" x14ac:dyDescent="0.25">
      <c r="A225" t="s">
        <v>405</v>
      </c>
      <c r="B225" s="23" t="s">
        <v>439</v>
      </c>
      <c r="C225" t="str">
        <f t="shared" si="6"/>
        <v>18.04.2016</v>
      </c>
      <c r="D225" t="str">
        <f t="shared" si="7"/>
        <v>03.07.2016</v>
      </c>
    </row>
    <row r="226" spans="1:4" x14ac:dyDescent="0.25">
      <c r="A226" t="s">
        <v>229</v>
      </c>
      <c r="B226" s="23" t="s">
        <v>578</v>
      </c>
      <c r="C226" t="str">
        <f t="shared" si="6"/>
        <v>18.04.2016</v>
      </c>
      <c r="D226" t="str">
        <f t="shared" si="7"/>
        <v>24.04.2016</v>
      </c>
    </row>
    <row r="227" spans="1:4" x14ac:dyDescent="0.25">
      <c r="A227" t="s">
        <v>230</v>
      </c>
      <c r="B227" s="23" t="s">
        <v>579</v>
      </c>
      <c r="C227" t="str">
        <f t="shared" si="6"/>
        <v>18.04.2016</v>
      </c>
      <c r="D227" t="str">
        <f t="shared" si="7"/>
        <v>30.04.2016</v>
      </c>
    </row>
    <row r="228" spans="1:4" x14ac:dyDescent="0.25">
      <c r="A228" t="s">
        <v>235</v>
      </c>
      <c r="B228" s="23" t="s">
        <v>580</v>
      </c>
      <c r="C228" t="str">
        <f t="shared" si="6"/>
        <v>25.04.2016</v>
      </c>
      <c r="D228" t="str">
        <f t="shared" si="7"/>
        <v>31.12.2016</v>
      </c>
    </row>
    <row r="229" spans="1:4" x14ac:dyDescent="0.25">
      <c r="A229" t="s">
        <v>237</v>
      </c>
      <c r="B229" s="23" t="s">
        <v>536</v>
      </c>
      <c r="C229" t="str">
        <f t="shared" si="6"/>
        <v>29.02.2016</v>
      </c>
      <c r="D229" t="str">
        <f t="shared" si="7"/>
        <v>03.04.2016</v>
      </c>
    </row>
    <row r="230" spans="1:4" x14ac:dyDescent="0.25">
      <c r="A230" t="s">
        <v>357</v>
      </c>
      <c r="B230" s="23" t="s">
        <v>555</v>
      </c>
      <c r="C230" t="str">
        <f t="shared" si="6"/>
        <v>21.03.2016</v>
      </c>
      <c r="D230" t="str">
        <f t="shared" si="7"/>
        <v>24.04.2016</v>
      </c>
    </row>
    <row r="231" spans="1:4" x14ac:dyDescent="0.25">
      <c r="A231" t="s">
        <v>241</v>
      </c>
      <c r="B231" s="23" t="s">
        <v>581</v>
      </c>
      <c r="C231" t="str">
        <f t="shared" si="6"/>
        <v>08.02.2016</v>
      </c>
      <c r="D231" t="str">
        <f t="shared" si="7"/>
        <v>24.04.2016</v>
      </c>
    </row>
    <row r="232" spans="1:4" x14ac:dyDescent="0.25">
      <c r="A232" t="s">
        <v>248</v>
      </c>
      <c r="B232" s="23" t="s">
        <v>556</v>
      </c>
      <c r="C232" t="str">
        <f t="shared" si="6"/>
        <v>28.03.2016</v>
      </c>
      <c r="D232" t="str">
        <f t="shared" si="7"/>
        <v>08.05.2016</v>
      </c>
    </row>
    <row r="233" spans="1:4" x14ac:dyDescent="0.25">
      <c r="A233" t="s">
        <v>249</v>
      </c>
      <c r="B233" s="23" t="s">
        <v>557</v>
      </c>
      <c r="C233" t="str">
        <f t="shared" si="6"/>
        <v>28.03.2016</v>
      </c>
      <c r="D233" t="str">
        <f t="shared" si="7"/>
        <v>30.06.2016</v>
      </c>
    </row>
    <row r="234" spans="1:4" x14ac:dyDescent="0.25">
      <c r="A234" t="s">
        <v>250</v>
      </c>
      <c r="B234" s="23" t="s">
        <v>582</v>
      </c>
      <c r="C234" t="str">
        <f t="shared" si="6"/>
        <v>08.04.2016</v>
      </c>
      <c r="D234" t="str">
        <f t="shared" si="7"/>
        <v>15.05.2016</v>
      </c>
    </row>
    <row r="235" spans="1:4" x14ac:dyDescent="0.25">
      <c r="A235" t="s">
        <v>254</v>
      </c>
      <c r="B235" s="23" t="s">
        <v>537</v>
      </c>
      <c r="C235" t="str">
        <f t="shared" si="6"/>
        <v>29.02.2016</v>
      </c>
      <c r="D235" t="str">
        <f t="shared" si="7"/>
        <v>29.05.2016</v>
      </c>
    </row>
    <row r="236" spans="1:4" x14ac:dyDescent="0.25">
      <c r="A236" t="s">
        <v>263</v>
      </c>
      <c r="B236" s="23" t="s">
        <v>501</v>
      </c>
      <c r="C236" t="str">
        <f t="shared" si="6"/>
        <v>25.01.2016</v>
      </c>
      <c r="D236" t="str">
        <f t="shared" si="7"/>
        <v>08.05.2016</v>
      </c>
    </row>
    <row r="237" spans="1:4" x14ac:dyDescent="0.25">
      <c r="A237" t="s">
        <v>265</v>
      </c>
      <c r="B237" s="23" t="s">
        <v>538</v>
      </c>
      <c r="C237" t="str">
        <f t="shared" si="6"/>
        <v>01.02.2016</v>
      </c>
      <c r="D237" t="str">
        <f t="shared" si="7"/>
        <v>10.04.2016</v>
      </c>
    </row>
    <row r="238" spans="1:4" x14ac:dyDescent="0.25">
      <c r="A238" t="s">
        <v>270</v>
      </c>
      <c r="B238" s="23" t="s">
        <v>558</v>
      </c>
      <c r="C238" t="str">
        <f t="shared" si="6"/>
        <v>07.03.2016</v>
      </c>
      <c r="D238" t="str">
        <f t="shared" si="7"/>
        <v>15.05.2016</v>
      </c>
    </row>
    <row r="239" spans="1:4" x14ac:dyDescent="0.25">
      <c r="A239" t="s">
        <v>128</v>
      </c>
      <c r="B239" s="23" t="s">
        <v>440</v>
      </c>
      <c r="C239" t="str">
        <f t="shared" si="6"/>
        <v>10.03.2016</v>
      </c>
      <c r="D239" t="str">
        <f t="shared" si="7"/>
        <v>29.05.2016</v>
      </c>
    </row>
    <row r="240" spans="1:4" x14ac:dyDescent="0.25">
      <c r="A240" t="s">
        <v>271</v>
      </c>
      <c r="B240" s="23" t="s">
        <v>559</v>
      </c>
      <c r="C240" t="str">
        <f t="shared" si="6"/>
        <v>14.03.2016</v>
      </c>
      <c r="D240" t="str">
        <f t="shared" si="7"/>
        <v>03.07.2016</v>
      </c>
    </row>
    <row r="241" spans="1:4" x14ac:dyDescent="0.25">
      <c r="A241" t="s">
        <v>272</v>
      </c>
      <c r="B241" s="23" t="s">
        <v>583</v>
      </c>
      <c r="C241" t="str">
        <f t="shared" si="6"/>
        <v>04.04.2016</v>
      </c>
      <c r="D241" t="str">
        <f t="shared" si="7"/>
        <v>01.05.2016</v>
      </c>
    </row>
    <row r="242" spans="1:4" x14ac:dyDescent="0.25">
      <c r="A242" t="s">
        <v>273</v>
      </c>
      <c r="B242" s="23" t="s">
        <v>584</v>
      </c>
      <c r="C242" t="str">
        <f t="shared" si="6"/>
        <v>04.04.2016</v>
      </c>
      <c r="D242" t="str">
        <f t="shared" si="7"/>
        <v>08.05.2016</v>
      </c>
    </row>
    <row r="243" spans="1:4" x14ac:dyDescent="0.25">
      <c r="A243" t="s">
        <v>274</v>
      </c>
      <c r="B243" s="23" t="s">
        <v>585</v>
      </c>
      <c r="C243" t="str">
        <f t="shared" si="6"/>
        <v>18.04.2016</v>
      </c>
      <c r="D243" t="str">
        <f t="shared" si="7"/>
        <v>18.09.2016</v>
      </c>
    </row>
    <row r="244" spans="1:4" x14ac:dyDescent="0.25">
      <c r="A244" t="s">
        <v>290</v>
      </c>
      <c r="B244" s="23" t="s">
        <v>441</v>
      </c>
      <c r="C244" t="str">
        <f t="shared" si="6"/>
        <v>13.04.2016</v>
      </c>
      <c r="D244" t="str">
        <f t="shared" si="7"/>
        <v>13.04.2016</v>
      </c>
    </row>
    <row r="245" spans="1:4" x14ac:dyDescent="0.25">
      <c r="A245" t="s">
        <v>291</v>
      </c>
      <c r="B245" s="23" t="s">
        <v>442</v>
      </c>
      <c r="C245" t="str">
        <f t="shared" si="6"/>
        <v>21.04.2016</v>
      </c>
      <c r="D245" t="str">
        <f t="shared" si="7"/>
        <v>21.04.2016</v>
      </c>
    </row>
    <row r="246" spans="1:4" x14ac:dyDescent="0.25">
      <c r="A246" t="s">
        <v>129</v>
      </c>
      <c r="B246" s="23" t="s">
        <v>560</v>
      </c>
      <c r="C246" t="str">
        <f t="shared" si="6"/>
        <v>14.03.2016</v>
      </c>
      <c r="D246" t="str">
        <f t="shared" si="7"/>
        <v>10.04.2016</v>
      </c>
    </row>
    <row r="247" spans="1:4" x14ac:dyDescent="0.25">
      <c r="A247" t="s">
        <v>127</v>
      </c>
      <c r="B247" s="23" t="s">
        <v>561</v>
      </c>
      <c r="C247" t="str">
        <f t="shared" si="6"/>
        <v>17.03.2016</v>
      </c>
      <c r="D247" t="str">
        <f t="shared" si="7"/>
        <v>30.04.2016</v>
      </c>
    </row>
    <row r="248" spans="1:4" x14ac:dyDescent="0.25">
      <c r="A248" t="s">
        <v>294</v>
      </c>
      <c r="B248" s="23" t="s">
        <v>576</v>
      </c>
      <c r="C248" t="str">
        <f t="shared" si="6"/>
        <v>11.04.2016</v>
      </c>
      <c r="D248" t="str">
        <f t="shared" si="7"/>
        <v>01.05.2016</v>
      </c>
    </row>
    <row r="249" spans="1:4" x14ac:dyDescent="0.25">
      <c r="A249" t="s">
        <v>295</v>
      </c>
      <c r="B249" s="23" t="s">
        <v>586</v>
      </c>
      <c r="C249" t="str">
        <f t="shared" si="6"/>
        <v>12.04.2016</v>
      </c>
      <c r="D249" t="str">
        <f t="shared" si="7"/>
        <v>30.06.2016</v>
      </c>
    </row>
    <row r="250" spans="1:4" x14ac:dyDescent="0.25">
      <c r="A250" t="s">
        <v>359</v>
      </c>
      <c r="B250" s="23" t="s">
        <v>583</v>
      </c>
      <c r="C250" t="str">
        <f t="shared" si="6"/>
        <v>04.04.2016</v>
      </c>
      <c r="D250" t="str">
        <f t="shared" si="7"/>
        <v>01.05.2016</v>
      </c>
    </row>
    <row r="251" spans="1:4" x14ac:dyDescent="0.25">
      <c r="A251" t="s">
        <v>134</v>
      </c>
      <c r="B251" s="23" t="s">
        <v>587</v>
      </c>
      <c r="C251" t="str">
        <f t="shared" si="6"/>
        <v>18.04.2016</v>
      </c>
      <c r="D251" t="str">
        <f t="shared" si="7"/>
        <v>30.09.2016</v>
      </c>
    </row>
    <row r="252" spans="1:4" x14ac:dyDescent="0.25">
      <c r="A252" t="s">
        <v>363</v>
      </c>
      <c r="B252" s="23" t="s">
        <v>510</v>
      </c>
      <c r="C252" t="str">
        <f t="shared" si="6"/>
        <v>11.01.2016</v>
      </c>
      <c r="D252" t="str">
        <f t="shared" si="7"/>
        <v>03.04.2016</v>
      </c>
    </row>
    <row r="253" spans="1:4" x14ac:dyDescent="0.25">
      <c r="A253" t="s">
        <v>392</v>
      </c>
      <c r="B253" s="23" t="s">
        <v>489</v>
      </c>
      <c r="C253" t="str">
        <f t="shared" si="6"/>
        <v>14.03.2016</v>
      </c>
      <c r="D253" t="str">
        <f t="shared" si="7"/>
        <v>26.06.2016</v>
      </c>
    </row>
    <row r="254" spans="1:4" x14ac:dyDescent="0.25">
      <c r="A254" t="s">
        <v>379</v>
      </c>
      <c r="B254" s="23" t="s">
        <v>588</v>
      </c>
      <c r="C254" t="str">
        <f t="shared" si="6"/>
        <v>07.04.2016</v>
      </c>
      <c r="D254" t="str">
        <f t="shared" si="7"/>
        <v>30.06.2016</v>
      </c>
    </row>
    <row r="255" spans="1:4" x14ac:dyDescent="0.25">
      <c r="A255" t="s">
        <v>381</v>
      </c>
      <c r="B255" s="23" t="s">
        <v>588</v>
      </c>
      <c r="C255" t="str">
        <f t="shared" si="6"/>
        <v>07.04.2016</v>
      </c>
      <c r="D255" t="str">
        <f t="shared" si="7"/>
        <v>30.06.2016</v>
      </c>
    </row>
    <row r="256" spans="1:4" x14ac:dyDescent="0.25">
      <c r="A256" t="s">
        <v>380</v>
      </c>
      <c r="B256" s="23" t="s">
        <v>589</v>
      </c>
      <c r="C256" t="str">
        <f t="shared" si="6"/>
        <v>07.04.2016</v>
      </c>
      <c r="D256" t="str">
        <f t="shared" si="7"/>
        <v>30.04.2016</v>
      </c>
    </row>
    <row r="257" spans="1:4" x14ac:dyDescent="0.25">
      <c r="A257" t="s">
        <v>135</v>
      </c>
      <c r="B257" s="23" t="s">
        <v>443</v>
      </c>
      <c r="C257" t="str">
        <f t="shared" si="6"/>
        <v>04.04.2016</v>
      </c>
      <c r="D257" t="str">
        <f t="shared" si="7"/>
        <v>05.05.2016</v>
      </c>
    </row>
    <row r="258" spans="1:4" x14ac:dyDescent="0.25">
      <c r="A258" t="s">
        <v>400</v>
      </c>
      <c r="B258" s="23" t="s">
        <v>590</v>
      </c>
      <c r="C258" t="str">
        <f t="shared" si="6"/>
        <v>04.04.2016</v>
      </c>
      <c r="D258" t="str">
        <f t="shared" si="7"/>
        <v>15.05.2016</v>
      </c>
    </row>
    <row r="259" spans="1:4" x14ac:dyDescent="0.25">
      <c r="A259" t="s">
        <v>319</v>
      </c>
      <c r="B259" s="23" t="s">
        <v>575</v>
      </c>
      <c r="C259" t="str">
        <f t="shared" ref="C259:C322" si="8">LEFT(B259,10)</f>
        <v>11.04.2016</v>
      </c>
      <c r="D259" t="str">
        <f t="shared" ref="D259:D322" si="9">RIGHT(B259,10)</f>
        <v>05.06.2016</v>
      </c>
    </row>
    <row r="260" spans="1:4" x14ac:dyDescent="0.25">
      <c r="A260" t="s">
        <v>427</v>
      </c>
      <c r="B260" s="23" t="s">
        <v>456</v>
      </c>
      <c r="C260" t="str">
        <f t="shared" si="8"/>
        <v>01.01.2016</v>
      </c>
      <c r="D260" t="str">
        <f t="shared" si="9"/>
        <v>01.01.2016</v>
      </c>
    </row>
    <row r="261" spans="1:4" x14ac:dyDescent="0.25">
      <c r="A261" t="s">
        <v>428</v>
      </c>
      <c r="B261" s="23" t="s">
        <v>457</v>
      </c>
      <c r="C261" t="str">
        <f t="shared" si="8"/>
        <v>03.01.2016</v>
      </c>
      <c r="D261" t="str">
        <f t="shared" si="9"/>
        <v>03.01.2016</v>
      </c>
    </row>
    <row r="262" spans="1:4" x14ac:dyDescent="0.25">
      <c r="A262" t="s">
        <v>429</v>
      </c>
      <c r="B262" s="23" t="s">
        <v>458</v>
      </c>
      <c r="C262" t="str">
        <f t="shared" si="8"/>
        <v>06.01.2016</v>
      </c>
      <c r="D262" t="str">
        <f t="shared" si="9"/>
        <v>06.01.2016</v>
      </c>
    </row>
    <row r="263" spans="1:4" x14ac:dyDescent="0.25">
      <c r="A263" t="s">
        <v>327</v>
      </c>
      <c r="B263" s="23" t="s">
        <v>446</v>
      </c>
      <c r="C263" t="str">
        <f t="shared" si="8"/>
        <v>14.03.2016</v>
      </c>
      <c r="D263" t="str">
        <f t="shared" si="9"/>
        <v>03.04.2016</v>
      </c>
    </row>
    <row r="264" spans="1:4" x14ac:dyDescent="0.25">
      <c r="A264" t="s">
        <v>357</v>
      </c>
      <c r="B264" s="23" t="s">
        <v>555</v>
      </c>
      <c r="C264" t="str">
        <f t="shared" si="8"/>
        <v>21.03.2016</v>
      </c>
      <c r="D264" t="str">
        <f t="shared" si="9"/>
        <v>24.04.2016</v>
      </c>
    </row>
    <row r="265" spans="1:4" x14ac:dyDescent="0.25">
      <c r="A265" t="s">
        <v>133</v>
      </c>
      <c r="B265" s="23" t="s">
        <v>570</v>
      </c>
      <c r="C265" t="str">
        <f t="shared" si="8"/>
        <v>06.04.2016</v>
      </c>
      <c r="D265" t="str">
        <f t="shared" si="9"/>
        <v>01.05.2016</v>
      </c>
    </row>
    <row r="266" spans="1:4" x14ac:dyDescent="0.25">
      <c r="A266" t="s">
        <v>133</v>
      </c>
      <c r="B266" s="23" t="s">
        <v>591</v>
      </c>
      <c r="C266" t="str">
        <f t="shared" si="8"/>
        <v>11.05.2016</v>
      </c>
      <c r="D266" t="str">
        <f t="shared" si="9"/>
        <v>31.05.2016</v>
      </c>
    </row>
    <row r="267" spans="1:4" x14ac:dyDescent="0.25">
      <c r="A267" t="s">
        <v>310</v>
      </c>
      <c r="B267" s="23" t="s">
        <v>592</v>
      </c>
      <c r="C267" t="str">
        <f t="shared" si="8"/>
        <v>02.05.2016</v>
      </c>
      <c r="D267" t="str">
        <f t="shared" si="9"/>
        <v>06.05.2016</v>
      </c>
    </row>
    <row r="268" spans="1:4" x14ac:dyDescent="0.25">
      <c r="A268" t="s">
        <v>355</v>
      </c>
      <c r="B268" s="23" t="s">
        <v>515</v>
      </c>
      <c r="C268" t="str">
        <f t="shared" si="8"/>
        <v>25.01.2016</v>
      </c>
      <c r="D268" t="str">
        <f t="shared" si="9"/>
        <v>03.07.2016</v>
      </c>
    </row>
    <row r="269" spans="1:4" x14ac:dyDescent="0.25">
      <c r="A269" t="s">
        <v>373</v>
      </c>
      <c r="B269" s="23" t="s">
        <v>571</v>
      </c>
      <c r="C269" t="str">
        <f t="shared" si="8"/>
        <v>19.04.2016</v>
      </c>
      <c r="D269" t="str">
        <f t="shared" si="9"/>
        <v>08.05.2016</v>
      </c>
    </row>
    <row r="270" spans="1:4" x14ac:dyDescent="0.25">
      <c r="A270" t="s">
        <v>391</v>
      </c>
      <c r="B270" s="23" t="s">
        <v>572</v>
      </c>
      <c r="C270" t="str">
        <f t="shared" si="8"/>
        <v>20.04.2016</v>
      </c>
      <c r="D270" t="str">
        <f t="shared" si="9"/>
        <v>05.06.2016</v>
      </c>
    </row>
    <row r="271" spans="1:4" x14ac:dyDescent="0.25">
      <c r="A271" t="s">
        <v>335</v>
      </c>
      <c r="B271" s="23" t="s">
        <v>475</v>
      </c>
      <c r="C271" t="str">
        <f t="shared" si="8"/>
        <v>22.04.2016</v>
      </c>
      <c r="D271" t="str">
        <f t="shared" si="9"/>
        <v>08.05.2016</v>
      </c>
    </row>
    <row r="272" spans="1:4" x14ac:dyDescent="0.25">
      <c r="A272" t="s">
        <v>318</v>
      </c>
      <c r="B272" s="23" t="s">
        <v>574</v>
      </c>
      <c r="C272" t="str">
        <f t="shared" si="8"/>
        <v>11.04.2016</v>
      </c>
      <c r="D272" t="str">
        <f t="shared" si="9"/>
        <v>08.05.2016</v>
      </c>
    </row>
    <row r="273" spans="1:4" x14ac:dyDescent="0.25">
      <c r="A273" t="s">
        <v>243</v>
      </c>
      <c r="B273" s="23" t="s">
        <v>593</v>
      </c>
      <c r="C273" t="str">
        <f t="shared" si="8"/>
        <v>02.05.2016</v>
      </c>
      <c r="D273" t="str">
        <f t="shared" si="9"/>
        <v>26.06.2016</v>
      </c>
    </row>
    <row r="274" spans="1:4" x14ac:dyDescent="0.25">
      <c r="A274" t="s">
        <v>283</v>
      </c>
      <c r="B274" s="23" t="s">
        <v>494</v>
      </c>
      <c r="C274" t="str">
        <f t="shared" si="8"/>
        <v>18.01.2016</v>
      </c>
      <c r="D274" t="str">
        <f t="shared" si="9"/>
        <v>31.12.2016</v>
      </c>
    </row>
    <row r="275" spans="1:4" x14ac:dyDescent="0.25">
      <c r="A275" t="s">
        <v>319</v>
      </c>
      <c r="B275" s="23" t="s">
        <v>575</v>
      </c>
      <c r="C275" t="str">
        <f t="shared" si="8"/>
        <v>11.04.2016</v>
      </c>
      <c r="D275" t="str">
        <f t="shared" si="9"/>
        <v>05.06.2016</v>
      </c>
    </row>
    <row r="276" spans="1:4" x14ac:dyDescent="0.25">
      <c r="A276" t="s">
        <v>336</v>
      </c>
      <c r="B276" s="23" t="s">
        <v>476</v>
      </c>
      <c r="C276" t="str">
        <f t="shared" si="8"/>
        <v>22.04.2016</v>
      </c>
      <c r="D276" t="str">
        <f t="shared" si="9"/>
        <v>15.05.2016</v>
      </c>
    </row>
    <row r="277" spans="1:4" x14ac:dyDescent="0.25">
      <c r="A277" t="s">
        <v>395</v>
      </c>
      <c r="B277" s="23" t="s">
        <v>491</v>
      </c>
      <c r="C277" t="str">
        <f t="shared" si="8"/>
        <v>25.04.2016</v>
      </c>
      <c r="D277" t="str">
        <f t="shared" si="9"/>
        <v>31.07.2016</v>
      </c>
    </row>
    <row r="278" spans="1:4" x14ac:dyDescent="0.25">
      <c r="A278" t="s">
        <v>346</v>
      </c>
      <c r="B278" s="23" t="s">
        <v>477</v>
      </c>
      <c r="C278" t="str">
        <f t="shared" si="8"/>
        <v>22.05.2016</v>
      </c>
      <c r="D278" t="str">
        <f t="shared" si="9"/>
        <v>22.05.2016</v>
      </c>
    </row>
    <row r="279" spans="1:4" x14ac:dyDescent="0.25">
      <c r="A279" t="s">
        <v>321</v>
      </c>
      <c r="B279" s="23" t="s">
        <v>576</v>
      </c>
      <c r="C279" t="str">
        <f t="shared" si="8"/>
        <v>11.04.2016</v>
      </c>
      <c r="D279" t="str">
        <f t="shared" si="9"/>
        <v>01.05.2016</v>
      </c>
    </row>
    <row r="280" spans="1:4" x14ac:dyDescent="0.25">
      <c r="A280" t="s">
        <v>338</v>
      </c>
      <c r="B280" s="23" t="s">
        <v>577</v>
      </c>
      <c r="C280" t="str">
        <f t="shared" si="8"/>
        <v>25.04.2016</v>
      </c>
      <c r="D280" t="str">
        <f t="shared" si="9"/>
        <v>08.05.2016</v>
      </c>
    </row>
    <row r="281" spans="1:4" x14ac:dyDescent="0.25">
      <c r="A281" t="s">
        <v>354</v>
      </c>
      <c r="B281" s="23" t="s">
        <v>594</v>
      </c>
      <c r="C281" t="str">
        <f t="shared" si="8"/>
        <v>16.05.2016</v>
      </c>
      <c r="D281" t="str">
        <f t="shared" si="9"/>
        <v>30.05.2016</v>
      </c>
    </row>
    <row r="282" spans="1:4" x14ac:dyDescent="0.25">
      <c r="A282" t="s">
        <v>347</v>
      </c>
      <c r="B282" s="23" t="s">
        <v>595</v>
      </c>
      <c r="C282" t="str">
        <f t="shared" si="8"/>
        <v>16.05.2016</v>
      </c>
      <c r="D282" t="str">
        <f t="shared" si="9"/>
        <v>05.06.2016</v>
      </c>
    </row>
    <row r="283" spans="1:4" x14ac:dyDescent="0.25">
      <c r="A283" t="s">
        <v>405</v>
      </c>
      <c r="B283" s="23" t="s">
        <v>439</v>
      </c>
      <c r="C283" t="str">
        <f t="shared" si="8"/>
        <v>18.04.2016</v>
      </c>
      <c r="D283" t="str">
        <f t="shared" si="9"/>
        <v>03.07.2016</v>
      </c>
    </row>
    <row r="284" spans="1:4" x14ac:dyDescent="0.25">
      <c r="A284" t="s">
        <v>215</v>
      </c>
      <c r="B284" s="23" t="s">
        <v>596</v>
      </c>
      <c r="C284" t="str">
        <f t="shared" si="8"/>
        <v>09.05.2016</v>
      </c>
      <c r="D284" t="str">
        <f t="shared" si="9"/>
        <v>30.06.2016</v>
      </c>
    </row>
    <row r="285" spans="1:4" x14ac:dyDescent="0.25">
      <c r="A285" t="s">
        <v>244</v>
      </c>
      <c r="B285" s="23" t="s">
        <v>597</v>
      </c>
      <c r="C285" t="str">
        <f t="shared" si="8"/>
        <v>04.04.2016</v>
      </c>
      <c r="D285" t="str">
        <f t="shared" si="9"/>
        <v>12.06.2016</v>
      </c>
    </row>
    <row r="286" spans="1:4" x14ac:dyDescent="0.25">
      <c r="A286" t="s">
        <v>245</v>
      </c>
      <c r="B286" s="23" t="s">
        <v>444</v>
      </c>
      <c r="C286" t="str">
        <f t="shared" si="8"/>
        <v>11.01.2016</v>
      </c>
      <c r="D286" t="str">
        <f t="shared" si="9"/>
        <v>31.12.2016</v>
      </c>
    </row>
    <row r="287" spans="1:4" x14ac:dyDescent="0.25">
      <c r="A287" t="s">
        <v>246</v>
      </c>
      <c r="B287" s="23" t="s">
        <v>431</v>
      </c>
      <c r="C287" t="str">
        <f t="shared" si="8"/>
        <v>01.02.2016</v>
      </c>
      <c r="D287" t="str">
        <f t="shared" si="9"/>
        <v>26.06.2016</v>
      </c>
    </row>
    <row r="288" spans="1:4" x14ac:dyDescent="0.25">
      <c r="A288" t="s">
        <v>351</v>
      </c>
      <c r="B288" s="23" t="s">
        <v>598</v>
      </c>
      <c r="C288" t="str">
        <f t="shared" si="8"/>
        <v>02.05.2016</v>
      </c>
      <c r="D288" t="str">
        <f t="shared" si="9"/>
        <v>29.05.2016</v>
      </c>
    </row>
    <row r="289" spans="1:4" x14ac:dyDescent="0.25">
      <c r="A289" t="s">
        <v>344</v>
      </c>
      <c r="B289" s="23" t="s">
        <v>437</v>
      </c>
      <c r="C289" t="str">
        <f t="shared" si="8"/>
        <v>07.03.2016</v>
      </c>
      <c r="D289" t="str">
        <f t="shared" si="9"/>
        <v>01.05.2016</v>
      </c>
    </row>
    <row r="290" spans="1:4" x14ac:dyDescent="0.25">
      <c r="A290" t="s">
        <v>352</v>
      </c>
      <c r="B290" s="23" t="s">
        <v>599</v>
      </c>
      <c r="C290" t="str">
        <f t="shared" si="8"/>
        <v>02.05.2016</v>
      </c>
      <c r="D290" t="str">
        <f t="shared" si="9"/>
        <v>31.05.2016</v>
      </c>
    </row>
    <row r="291" spans="1:4" x14ac:dyDescent="0.25">
      <c r="A291" t="s">
        <v>331</v>
      </c>
      <c r="B291" s="23" t="s">
        <v>567</v>
      </c>
      <c r="C291" t="str">
        <f t="shared" si="8"/>
        <v>20.04.2016</v>
      </c>
      <c r="D291" t="str">
        <f t="shared" si="9"/>
        <v>07.05.2016</v>
      </c>
    </row>
    <row r="292" spans="1:4" x14ac:dyDescent="0.25">
      <c r="A292" t="s">
        <v>349</v>
      </c>
      <c r="B292" s="23" t="s">
        <v>478</v>
      </c>
      <c r="C292" t="str">
        <f t="shared" si="8"/>
        <v>12.05.2016</v>
      </c>
      <c r="D292" t="str">
        <f t="shared" si="9"/>
        <v>12.05.2016</v>
      </c>
    </row>
    <row r="293" spans="1:4" x14ac:dyDescent="0.25">
      <c r="A293" t="s">
        <v>315</v>
      </c>
      <c r="B293" s="23" t="s">
        <v>437</v>
      </c>
      <c r="C293" t="str">
        <f t="shared" si="8"/>
        <v>07.03.2016</v>
      </c>
      <c r="D293" t="str">
        <f t="shared" si="9"/>
        <v>01.05.2016</v>
      </c>
    </row>
    <row r="294" spans="1:4" x14ac:dyDescent="0.25">
      <c r="A294" t="s">
        <v>314</v>
      </c>
      <c r="B294" s="23" t="s">
        <v>551</v>
      </c>
      <c r="C294" t="str">
        <f t="shared" si="8"/>
        <v>10.03.2016</v>
      </c>
      <c r="D294" t="str">
        <f t="shared" si="9"/>
        <v>09.05.2016</v>
      </c>
    </row>
    <row r="295" spans="1:4" x14ac:dyDescent="0.25">
      <c r="A295" t="s">
        <v>343</v>
      </c>
      <c r="B295" s="23" t="s">
        <v>569</v>
      </c>
      <c r="C295" t="str">
        <f t="shared" si="8"/>
        <v>26.04.2016</v>
      </c>
      <c r="D295" t="str">
        <f t="shared" si="9"/>
        <v>13.05.2016</v>
      </c>
    </row>
    <row r="296" spans="1:4" x14ac:dyDescent="0.25">
      <c r="A296" t="s">
        <v>348</v>
      </c>
      <c r="B296" s="23" t="s">
        <v>600</v>
      </c>
      <c r="C296" t="str">
        <f t="shared" si="8"/>
        <v>18.05.2016</v>
      </c>
      <c r="D296" t="str">
        <f t="shared" si="9"/>
        <v>19.06.2016</v>
      </c>
    </row>
    <row r="297" spans="1:4" x14ac:dyDescent="0.25">
      <c r="A297" t="s">
        <v>353</v>
      </c>
      <c r="B297" s="23" t="s">
        <v>479</v>
      </c>
      <c r="C297" t="str">
        <f t="shared" si="8"/>
        <v>11.05.2016</v>
      </c>
      <c r="D297" t="str">
        <f t="shared" si="9"/>
        <v>05.06.2016</v>
      </c>
    </row>
    <row r="298" spans="1:4" x14ac:dyDescent="0.25">
      <c r="A298" t="s">
        <v>350</v>
      </c>
      <c r="B298" s="23" t="s">
        <v>601</v>
      </c>
      <c r="C298" t="str">
        <f t="shared" si="8"/>
        <v>24.05.2016</v>
      </c>
      <c r="D298" t="str">
        <f t="shared" si="9"/>
        <v>10.06.2016</v>
      </c>
    </row>
    <row r="299" spans="1:4" x14ac:dyDescent="0.25">
      <c r="A299" t="s">
        <v>388</v>
      </c>
      <c r="B299" s="23" t="s">
        <v>434</v>
      </c>
      <c r="C299" t="str">
        <f t="shared" si="8"/>
        <v>10.03.2016</v>
      </c>
      <c r="D299" t="str">
        <f t="shared" si="9"/>
        <v>31.05.2016</v>
      </c>
    </row>
    <row r="300" spans="1:4" x14ac:dyDescent="0.25">
      <c r="A300" t="s">
        <v>402</v>
      </c>
      <c r="B300" s="23" t="s">
        <v>480</v>
      </c>
      <c r="C300" t="str">
        <f t="shared" si="8"/>
        <v>08.05.2016</v>
      </c>
      <c r="D300" t="str">
        <f t="shared" si="9"/>
        <v>28.05.2016</v>
      </c>
    </row>
    <row r="301" spans="1:4" x14ac:dyDescent="0.25">
      <c r="A301" t="s">
        <v>408</v>
      </c>
      <c r="B301" s="23" t="s">
        <v>437</v>
      </c>
      <c r="C301" t="str">
        <f t="shared" si="8"/>
        <v>07.03.2016</v>
      </c>
      <c r="D301" t="str">
        <f t="shared" si="9"/>
        <v>01.05.2016</v>
      </c>
    </row>
    <row r="302" spans="1:4" x14ac:dyDescent="0.25">
      <c r="A302" t="s">
        <v>137</v>
      </c>
      <c r="B302" s="23" t="s">
        <v>639</v>
      </c>
      <c r="C302" t="str">
        <f t="shared" si="8"/>
        <v>30.05.2016</v>
      </c>
      <c r="D302" t="str">
        <f t="shared" si="9"/>
        <v>16.06.2016</v>
      </c>
    </row>
    <row r="303" spans="1:4" x14ac:dyDescent="0.25">
      <c r="A303" t="s">
        <v>230</v>
      </c>
      <c r="B303" s="23" t="s">
        <v>579</v>
      </c>
      <c r="C303" t="str">
        <f t="shared" si="8"/>
        <v>18.04.2016</v>
      </c>
      <c r="D303" t="str">
        <f t="shared" si="9"/>
        <v>30.04.2016</v>
      </c>
    </row>
    <row r="304" spans="1:4" x14ac:dyDescent="0.25">
      <c r="A304" t="s">
        <v>235</v>
      </c>
      <c r="B304" s="23" t="s">
        <v>580</v>
      </c>
      <c r="C304" t="str">
        <f t="shared" si="8"/>
        <v>25.04.2016</v>
      </c>
      <c r="D304" t="str">
        <f t="shared" si="9"/>
        <v>31.12.2016</v>
      </c>
    </row>
    <row r="305" spans="1:4" x14ac:dyDescent="0.25">
      <c r="A305" t="s">
        <v>248</v>
      </c>
      <c r="B305" s="23" t="s">
        <v>556</v>
      </c>
      <c r="C305" t="str">
        <f t="shared" si="8"/>
        <v>28.03.2016</v>
      </c>
      <c r="D305" t="str">
        <f t="shared" si="9"/>
        <v>08.05.2016</v>
      </c>
    </row>
    <row r="306" spans="1:4" x14ac:dyDescent="0.25">
      <c r="A306" t="s">
        <v>249</v>
      </c>
      <c r="B306" s="23" t="s">
        <v>557</v>
      </c>
      <c r="C306" t="str">
        <f t="shared" si="8"/>
        <v>28.03.2016</v>
      </c>
      <c r="D306" t="str">
        <f t="shared" si="9"/>
        <v>30.06.2016</v>
      </c>
    </row>
    <row r="307" spans="1:4" x14ac:dyDescent="0.25">
      <c r="A307" t="s">
        <v>250</v>
      </c>
      <c r="B307" s="23" t="s">
        <v>582</v>
      </c>
      <c r="C307" t="str">
        <f t="shared" si="8"/>
        <v>08.04.2016</v>
      </c>
      <c r="D307" t="str">
        <f t="shared" si="9"/>
        <v>15.05.2016</v>
      </c>
    </row>
    <row r="308" spans="1:4" x14ac:dyDescent="0.25">
      <c r="A308" t="s">
        <v>252</v>
      </c>
      <c r="B308" s="23" t="s">
        <v>602</v>
      </c>
      <c r="C308" t="str">
        <f t="shared" si="8"/>
        <v>02.05.2016</v>
      </c>
      <c r="D308" t="str">
        <f t="shared" si="9"/>
        <v>30.06.2016</v>
      </c>
    </row>
    <row r="309" spans="1:4" x14ac:dyDescent="0.25">
      <c r="A309" t="s">
        <v>251</v>
      </c>
      <c r="B309" s="23" t="s">
        <v>603</v>
      </c>
      <c r="C309" t="str">
        <f t="shared" si="8"/>
        <v>30.05.2016</v>
      </c>
      <c r="D309" t="str">
        <f t="shared" si="9"/>
        <v>19.06.2016</v>
      </c>
    </row>
    <row r="310" spans="1:4" x14ac:dyDescent="0.25">
      <c r="A310" t="s">
        <v>254</v>
      </c>
      <c r="B310" s="23" t="s">
        <v>537</v>
      </c>
      <c r="C310" t="str">
        <f t="shared" si="8"/>
        <v>29.02.2016</v>
      </c>
      <c r="D310" t="str">
        <f t="shared" si="9"/>
        <v>29.05.2016</v>
      </c>
    </row>
    <row r="311" spans="1:4" x14ac:dyDescent="0.25">
      <c r="A311" t="s">
        <v>263</v>
      </c>
      <c r="B311" s="23" t="s">
        <v>501</v>
      </c>
      <c r="C311" t="str">
        <f t="shared" si="8"/>
        <v>25.01.2016</v>
      </c>
      <c r="D311" t="str">
        <f t="shared" si="9"/>
        <v>08.05.2016</v>
      </c>
    </row>
    <row r="312" spans="1:4" x14ac:dyDescent="0.25">
      <c r="A312" t="s">
        <v>270</v>
      </c>
      <c r="B312" s="23" t="s">
        <v>558</v>
      </c>
      <c r="C312" t="str">
        <f t="shared" si="8"/>
        <v>07.03.2016</v>
      </c>
      <c r="D312" t="str">
        <f t="shared" si="9"/>
        <v>15.05.2016</v>
      </c>
    </row>
    <row r="313" spans="1:4" x14ac:dyDescent="0.25">
      <c r="A313" t="s">
        <v>128</v>
      </c>
      <c r="B313" s="23" t="s">
        <v>440</v>
      </c>
      <c r="C313" t="str">
        <f t="shared" si="8"/>
        <v>10.03.2016</v>
      </c>
      <c r="D313" t="str">
        <f t="shared" si="9"/>
        <v>29.05.2016</v>
      </c>
    </row>
    <row r="314" spans="1:4" x14ac:dyDescent="0.25">
      <c r="A314" t="s">
        <v>273</v>
      </c>
      <c r="B314" s="23" t="s">
        <v>584</v>
      </c>
      <c r="C314" t="str">
        <f t="shared" si="8"/>
        <v>04.04.2016</v>
      </c>
      <c r="D314" t="str">
        <f t="shared" si="9"/>
        <v>08.05.2016</v>
      </c>
    </row>
    <row r="315" spans="1:4" x14ac:dyDescent="0.25">
      <c r="A315" t="s">
        <v>274</v>
      </c>
      <c r="B315" s="23" t="s">
        <v>585</v>
      </c>
      <c r="C315" t="str">
        <f t="shared" si="8"/>
        <v>18.04.2016</v>
      </c>
      <c r="D315" t="str">
        <f t="shared" si="9"/>
        <v>18.09.2016</v>
      </c>
    </row>
    <row r="316" spans="1:4" x14ac:dyDescent="0.25">
      <c r="A316" t="s">
        <v>271</v>
      </c>
      <c r="B316" s="23" t="s">
        <v>559</v>
      </c>
      <c r="C316" t="str">
        <f t="shared" si="8"/>
        <v>14.03.2016</v>
      </c>
      <c r="D316" t="str">
        <f t="shared" si="9"/>
        <v>03.07.2016</v>
      </c>
    </row>
    <row r="317" spans="1:4" x14ac:dyDescent="0.25">
      <c r="A317" t="s">
        <v>275</v>
      </c>
      <c r="B317" s="23" t="s">
        <v>604</v>
      </c>
      <c r="C317" t="str">
        <f t="shared" si="8"/>
        <v>02.05.2016</v>
      </c>
      <c r="D317" t="str">
        <f t="shared" si="9"/>
        <v>19.06.2016</v>
      </c>
    </row>
    <row r="318" spans="1:4" x14ac:dyDescent="0.25">
      <c r="A318" t="s">
        <v>294</v>
      </c>
      <c r="B318" s="23" t="s">
        <v>576</v>
      </c>
      <c r="C318" t="str">
        <f t="shared" si="8"/>
        <v>11.04.2016</v>
      </c>
      <c r="D318" t="str">
        <f t="shared" si="9"/>
        <v>01.05.2016</v>
      </c>
    </row>
    <row r="319" spans="1:4" x14ac:dyDescent="0.25">
      <c r="A319" t="s">
        <v>295</v>
      </c>
      <c r="B319" s="23" t="s">
        <v>586</v>
      </c>
      <c r="C319" t="str">
        <f t="shared" si="8"/>
        <v>12.04.2016</v>
      </c>
      <c r="D319" t="str">
        <f t="shared" si="9"/>
        <v>30.06.2016</v>
      </c>
    </row>
    <row r="320" spans="1:4" x14ac:dyDescent="0.25">
      <c r="A320" t="s">
        <v>134</v>
      </c>
      <c r="B320" s="23" t="s">
        <v>587</v>
      </c>
      <c r="C320" t="str">
        <f t="shared" si="8"/>
        <v>18.04.2016</v>
      </c>
      <c r="D320" t="str">
        <f t="shared" si="9"/>
        <v>30.09.2016</v>
      </c>
    </row>
    <row r="321" spans="1:4" x14ac:dyDescent="0.25">
      <c r="A321" t="s">
        <v>140</v>
      </c>
      <c r="B321" s="23" t="s">
        <v>598</v>
      </c>
      <c r="C321" t="str">
        <f t="shared" si="8"/>
        <v>02.05.2016</v>
      </c>
      <c r="D321" t="str">
        <f t="shared" si="9"/>
        <v>29.05.2016</v>
      </c>
    </row>
    <row r="322" spans="1:4" x14ac:dyDescent="0.25">
      <c r="A322" t="s">
        <v>141</v>
      </c>
      <c r="B322" s="23" t="s">
        <v>605</v>
      </c>
      <c r="C322" t="str">
        <f t="shared" si="8"/>
        <v>16.05.2016</v>
      </c>
      <c r="D322" t="str">
        <f t="shared" si="9"/>
        <v>12.06.2016</v>
      </c>
    </row>
    <row r="323" spans="1:4" x14ac:dyDescent="0.25">
      <c r="A323" t="s">
        <v>379</v>
      </c>
      <c r="B323" s="23" t="s">
        <v>588</v>
      </c>
      <c r="C323" t="str">
        <f t="shared" ref="C323:C386" si="10">LEFT(B323,10)</f>
        <v>07.04.2016</v>
      </c>
      <c r="D323" t="str">
        <f t="shared" ref="D323:D386" si="11">RIGHT(B323,10)</f>
        <v>30.06.2016</v>
      </c>
    </row>
    <row r="324" spans="1:4" x14ac:dyDescent="0.25">
      <c r="A324" t="s">
        <v>381</v>
      </c>
      <c r="B324" s="23" t="s">
        <v>588</v>
      </c>
      <c r="C324" t="str">
        <f t="shared" si="10"/>
        <v>07.04.2016</v>
      </c>
      <c r="D324" t="str">
        <f t="shared" si="11"/>
        <v>30.06.2016</v>
      </c>
    </row>
    <row r="325" spans="1:4" x14ac:dyDescent="0.25">
      <c r="A325" t="s">
        <v>135</v>
      </c>
      <c r="B325" s="23" t="s">
        <v>443</v>
      </c>
      <c r="C325" t="str">
        <f t="shared" si="10"/>
        <v>04.04.2016</v>
      </c>
      <c r="D325" t="str">
        <f t="shared" si="11"/>
        <v>05.05.2016</v>
      </c>
    </row>
    <row r="326" spans="1:4" x14ac:dyDescent="0.25">
      <c r="A326" t="s">
        <v>394</v>
      </c>
      <c r="B326" s="23" t="s">
        <v>606</v>
      </c>
      <c r="C326" t="str">
        <f t="shared" si="10"/>
        <v>07.05.2016</v>
      </c>
      <c r="D326" t="str">
        <f t="shared" si="11"/>
        <v>04.06.2016</v>
      </c>
    </row>
    <row r="327" spans="1:4" x14ac:dyDescent="0.25">
      <c r="A327" t="s">
        <v>400</v>
      </c>
      <c r="B327" s="23" t="s">
        <v>590</v>
      </c>
      <c r="C327" t="str">
        <f t="shared" si="10"/>
        <v>04.04.2016</v>
      </c>
      <c r="D327" t="str">
        <f t="shared" si="11"/>
        <v>15.05.2016</v>
      </c>
    </row>
    <row r="328" spans="1:4" x14ac:dyDescent="0.25">
      <c r="A328" t="s">
        <v>230</v>
      </c>
      <c r="B328" s="23" t="s">
        <v>579</v>
      </c>
      <c r="C328" t="str">
        <f t="shared" si="10"/>
        <v>18.04.2016</v>
      </c>
      <c r="D328" t="str">
        <f t="shared" si="11"/>
        <v>30.04.2016</v>
      </c>
    </row>
    <row r="329" spans="1:4" x14ac:dyDescent="0.25">
      <c r="A329" t="s">
        <v>355</v>
      </c>
      <c r="B329" s="23" t="s">
        <v>515</v>
      </c>
      <c r="C329" t="str">
        <f t="shared" si="10"/>
        <v>25.01.2016</v>
      </c>
      <c r="D329" t="str">
        <f t="shared" si="11"/>
        <v>03.07.2016</v>
      </c>
    </row>
    <row r="330" spans="1:4" x14ac:dyDescent="0.25">
      <c r="A330" t="s">
        <v>263</v>
      </c>
      <c r="B330" s="23" t="s">
        <v>501</v>
      </c>
      <c r="C330" t="str">
        <f t="shared" si="10"/>
        <v>25.01.2016</v>
      </c>
      <c r="D330" t="str">
        <f t="shared" si="11"/>
        <v>08.05.2016</v>
      </c>
    </row>
    <row r="331" spans="1:4" x14ac:dyDescent="0.25">
      <c r="A331" t="s">
        <v>270</v>
      </c>
      <c r="B331" s="23" t="s">
        <v>558</v>
      </c>
      <c r="C331" t="str">
        <f t="shared" si="10"/>
        <v>07.03.2016</v>
      </c>
      <c r="D331" t="str">
        <f t="shared" si="11"/>
        <v>15.05.2016</v>
      </c>
    </row>
    <row r="332" spans="1:4" x14ac:dyDescent="0.25">
      <c r="A332" t="s">
        <v>215</v>
      </c>
      <c r="B332" s="23" t="s">
        <v>596</v>
      </c>
      <c r="C332" t="str">
        <f t="shared" si="10"/>
        <v>09.05.2016</v>
      </c>
      <c r="D332" t="str">
        <f t="shared" si="11"/>
        <v>30.06.2016</v>
      </c>
    </row>
    <row r="333" spans="1:4" x14ac:dyDescent="0.25">
      <c r="A333" t="s">
        <v>244</v>
      </c>
      <c r="B333" s="23" t="s">
        <v>597</v>
      </c>
      <c r="C333" t="str">
        <f t="shared" si="10"/>
        <v>04.04.2016</v>
      </c>
      <c r="D333" t="str">
        <f t="shared" si="11"/>
        <v>12.06.2016</v>
      </c>
    </row>
    <row r="334" spans="1:4" x14ac:dyDescent="0.25">
      <c r="A334" t="s">
        <v>245</v>
      </c>
      <c r="B334" s="23" t="s">
        <v>444</v>
      </c>
      <c r="C334" t="str">
        <f t="shared" si="10"/>
        <v>11.01.2016</v>
      </c>
      <c r="D334" t="str">
        <f t="shared" si="11"/>
        <v>31.12.2016</v>
      </c>
    </row>
    <row r="335" spans="1:4" x14ac:dyDescent="0.25">
      <c r="A335" t="s">
        <v>246</v>
      </c>
      <c r="B335" s="23" t="s">
        <v>431</v>
      </c>
      <c r="C335" t="str">
        <f t="shared" si="10"/>
        <v>01.02.2016</v>
      </c>
      <c r="D335" t="str">
        <f t="shared" si="11"/>
        <v>26.06.2016</v>
      </c>
    </row>
    <row r="336" spans="1:4" x14ac:dyDescent="0.25">
      <c r="A336" t="s">
        <v>368</v>
      </c>
      <c r="B336" s="23" t="s">
        <v>607</v>
      </c>
      <c r="C336" t="str">
        <f t="shared" si="10"/>
        <v>06.06.2016</v>
      </c>
      <c r="D336" t="str">
        <f t="shared" si="11"/>
        <v>10.07.2016</v>
      </c>
    </row>
    <row r="337" spans="1:4" x14ac:dyDescent="0.25">
      <c r="A337" t="s">
        <v>371</v>
      </c>
      <c r="B337" s="23" t="s">
        <v>608</v>
      </c>
      <c r="C337" t="str">
        <f t="shared" si="10"/>
        <v>26.06.2016</v>
      </c>
      <c r="D337" t="str">
        <f t="shared" si="11"/>
        <v>17.07.2016</v>
      </c>
    </row>
    <row r="338" spans="1:4" x14ac:dyDescent="0.25">
      <c r="A338" t="s">
        <v>369</v>
      </c>
      <c r="B338" s="23" t="s">
        <v>495</v>
      </c>
      <c r="C338" t="str">
        <f t="shared" si="10"/>
        <v>13.06.2016</v>
      </c>
      <c r="D338" t="str">
        <f t="shared" si="11"/>
        <v>03.07.2016</v>
      </c>
    </row>
    <row r="339" spans="1:4" x14ac:dyDescent="0.25">
      <c r="A339" t="s">
        <v>370</v>
      </c>
      <c r="B339" s="23" t="s">
        <v>609</v>
      </c>
      <c r="C339" t="str">
        <f t="shared" si="10"/>
        <v>27.06.2016</v>
      </c>
      <c r="D339" t="str">
        <f t="shared" si="11"/>
        <v>07.07.2016</v>
      </c>
    </row>
    <row r="340" spans="1:4" x14ac:dyDescent="0.25">
      <c r="A340" t="s">
        <v>348</v>
      </c>
      <c r="B340" s="23" t="s">
        <v>600</v>
      </c>
      <c r="C340" t="str">
        <f t="shared" si="10"/>
        <v>18.05.2016</v>
      </c>
      <c r="D340" t="str">
        <f t="shared" si="11"/>
        <v>19.06.2016</v>
      </c>
    </row>
    <row r="341" spans="1:4" x14ac:dyDescent="0.25">
      <c r="A341" t="s">
        <v>353</v>
      </c>
      <c r="B341" s="23" t="s">
        <v>479</v>
      </c>
      <c r="C341" t="str">
        <f t="shared" si="10"/>
        <v>11.05.2016</v>
      </c>
      <c r="D341" t="str">
        <f t="shared" si="11"/>
        <v>05.06.2016</v>
      </c>
    </row>
    <row r="342" spans="1:4" x14ac:dyDescent="0.25">
      <c r="A342" t="s">
        <v>350</v>
      </c>
      <c r="B342" s="23" t="s">
        <v>601</v>
      </c>
      <c r="C342" t="str">
        <f t="shared" si="10"/>
        <v>24.05.2016</v>
      </c>
      <c r="D342" t="str">
        <f t="shared" si="11"/>
        <v>10.06.2016</v>
      </c>
    </row>
    <row r="343" spans="1:4" x14ac:dyDescent="0.25">
      <c r="A343" t="s">
        <v>388</v>
      </c>
      <c r="B343" s="23" t="s">
        <v>434</v>
      </c>
      <c r="C343" t="str">
        <f t="shared" si="10"/>
        <v>10.03.2016</v>
      </c>
      <c r="D343" t="str">
        <f t="shared" si="11"/>
        <v>31.05.2016</v>
      </c>
    </row>
    <row r="344" spans="1:4" x14ac:dyDescent="0.25">
      <c r="A344" t="s">
        <v>402</v>
      </c>
      <c r="B344" s="23" t="s">
        <v>610</v>
      </c>
      <c r="C344" t="str">
        <f t="shared" si="10"/>
        <v>01.04.2016</v>
      </c>
      <c r="D344" t="str">
        <f t="shared" si="11"/>
        <v>30.06.2016</v>
      </c>
    </row>
    <row r="345" spans="1:4" x14ac:dyDescent="0.25">
      <c r="A345" t="s">
        <v>224</v>
      </c>
      <c r="B345" s="23" t="s">
        <v>611</v>
      </c>
      <c r="C345" t="str">
        <f t="shared" si="10"/>
        <v>20.06.2016</v>
      </c>
      <c r="D345" t="str">
        <f t="shared" si="11"/>
        <v>09.10.2016</v>
      </c>
    </row>
    <row r="346" spans="1:4" x14ac:dyDescent="0.25">
      <c r="A346" t="s">
        <v>137</v>
      </c>
      <c r="B346" s="23" t="s">
        <v>639</v>
      </c>
      <c r="C346" t="str">
        <f t="shared" si="10"/>
        <v>30.05.2016</v>
      </c>
      <c r="D346" t="str">
        <f t="shared" si="11"/>
        <v>16.06.2016</v>
      </c>
    </row>
    <row r="347" spans="1:4" x14ac:dyDescent="0.25">
      <c r="A347" t="s">
        <v>231</v>
      </c>
      <c r="B347" s="23" t="s">
        <v>481</v>
      </c>
      <c r="C347" t="str">
        <f t="shared" si="10"/>
        <v>21.06.2016</v>
      </c>
      <c r="D347" t="str">
        <f t="shared" si="11"/>
        <v>21.06.2016</v>
      </c>
    </row>
    <row r="348" spans="1:4" x14ac:dyDescent="0.25">
      <c r="A348" t="s">
        <v>145</v>
      </c>
      <c r="B348" s="23" t="s">
        <v>612</v>
      </c>
      <c r="C348" t="str">
        <f t="shared" si="10"/>
        <v>12.06.2016</v>
      </c>
      <c r="D348" t="str">
        <f t="shared" si="11"/>
        <v>03.07.2016</v>
      </c>
    </row>
    <row r="349" spans="1:4" x14ac:dyDescent="0.25">
      <c r="A349" t="s">
        <v>235</v>
      </c>
      <c r="B349" s="23" t="s">
        <v>580</v>
      </c>
      <c r="C349" t="str">
        <f t="shared" si="10"/>
        <v>25.04.2016</v>
      </c>
      <c r="D349" t="str">
        <f t="shared" si="11"/>
        <v>31.12.2016</v>
      </c>
    </row>
    <row r="350" spans="1:4" x14ac:dyDescent="0.25">
      <c r="A350" t="s">
        <v>249</v>
      </c>
      <c r="B350" s="23" t="s">
        <v>557</v>
      </c>
      <c r="C350" t="str">
        <f t="shared" si="10"/>
        <v>28.03.2016</v>
      </c>
      <c r="D350" t="str">
        <f t="shared" si="11"/>
        <v>30.06.2016</v>
      </c>
    </row>
    <row r="351" spans="1:4" x14ac:dyDescent="0.25">
      <c r="A351" t="s">
        <v>252</v>
      </c>
      <c r="B351" s="23" t="s">
        <v>602</v>
      </c>
      <c r="C351" t="str">
        <f t="shared" si="10"/>
        <v>02.05.2016</v>
      </c>
      <c r="D351" t="str">
        <f t="shared" si="11"/>
        <v>30.06.2016</v>
      </c>
    </row>
    <row r="352" spans="1:4" x14ac:dyDescent="0.25">
      <c r="A352" t="s">
        <v>253</v>
      </c>
      <c r="B352" s="23" t="s">
        <v>613</v>
      </c>
      <c r="C352" t="str">
        <f t="shared" si="10"/>
        <v>20.06.2016</v>
      </c>
      <c r="D352" t="str">
        <f t="shared" si="11"/>
        <v>25.06.2016</v>
      </c>
    </row>
    <row r="353" spans="1:4" x14ac:dyDescent="0.25">
      <c r="A353" t="s">
        <v>251</v>
      </c>
      <c r="B353" s="23" t="s">
        <v>603</v>
      </c>
      <c r="C353" t="str">
        <f t="shared" si="10"/>
        <v>30.05.2016</v>
      </c>
      <c r="D353" t="str">
        <f t="shared" si="11"/>
        <v>19.06.2016</v>
      </c>
    </row>
    <row r="354" spans="1:4" x14ac:dyDescent="0.25">
      <c r="A354" t="s">
        <v>277</v>
      </c>
      <c r="B354" s="23" t="s">
        <v>482</v>
      </c>
      <c r="C354" t="str">
        <f t="shared" si="10"/>
        <v>28.06.2016</v>
      </c>
      <c r="D354" t="str">
        <f t="shared" si="11"/>
        <v>28.06.2016</v>
      </c>
    </row>
    <row r="355" spans="1:4" x14ac:dyDescent="0.25">
      <c r="A355" t="s">
        <v>271</v>
      </c>
      <c r="B355" s="23" t="s">
        <v>559</v>
      </c>
      <c r="C355" t="str">
        <f t="shared" si="10"/>
        <v>14.03.2016</v>
      </c>
      <c r="D355" t="str">
        <f t="shared" si="11"/>
        <v>03.07.2016</v>
      </c>
    </row>
    <row r="356" spans="1:4" x14ac:dyDescent="0.25">
      <c r="A356" t="s">
        <v>275</v>
      </c>
      <c r="B356" s="23" t="s">
        <v>604</v>
      </c>
      <c r="C356" t="str">
        <f t="shared" si="10"/>
        <v>02.05.2016</v>
      </c>
      <c r="D356" t="str">
        <f t="shared" si="11"/>
        <v>19.06.2016</v>
      </c>
    </row>
    <row r="357" spans="1:4" x14ac:dyDescent="0.25">
      <c r="A357" t="s">
        <v>274</v>
      </c>
      <c r="B357" s="23" t="s">
        <v>585</v>
      </c>
      <c r="C357" t="str">
        <f t="shared" si="10"/>
        <v>18.04.2016</v>
      </c>
      <c r="D357" t="str">
        <f t="shared" si="11"/>
        <v>18.09.2016</v>
      </c>
    </row>
    <row r="358" spans="1:4" x14ac:dyDescent="0.25">
      <c r="A358" t="s">
        <v>278</v>
      </c>
      <c r="B358" s="23" t="s">
        <v>614</v>
      </c>
      <c r="C358" t="str">
        <f t="shared" si="10"/>
        <v>20.06.2016</v>
      </c>
      <c r="D358" t="str">
        <f t="shared" si="11"/>
        <v>17.07.2016</v>
      </c>
    </row>
    <row r="359" spans="1:4" x14ac:dyDescent="0.25">
      <c r="A359" t="s">
        <v>281</v>
      </c>
      <c r="B359" s="23" t="s">
        <v>615</v>
      </c>
      <c r="C359" t="str">
        <f t="shared" si="10"/>
        <v>13.06.2016</v>
      </c>
      <c r="D359" t="str">
        <f t="shared" si="11"/>
        <v>17.07.2016</v>
      </c>
    </row>
    <row r="360" spans="1:4" x14ac:dyDescent="0.25">
      <c r="A360" t="s">
        <v>295</v>
      </c>
      <c r="B360" s="23" t="s">
        <v>586</v>
      </c>
      <c r="C360" t="str">
        <f t="shared" si="10"/>
        <v>12.04.2016</v>
      </c>
      <c r="D360" t="str">
        <f t="shared" si="11"/>
        <v>30.06.2016</v>
      </c>
    </row>
    <row r="361" spans="1:4" x14ac:dyDescent="0.25">
      <c r="A361" t="s">
        <v>134</v>
      </c>
      <c r="B361" s="23" t="s">
        <v>587</v>
      </c>
      <c r="C361" t="str">
        <f t="shared" si="10"/>
        <v>18.04.2016</v>
      </c>
      <c r="D361" t="str">
        <f t="shared" si="11"/>
        <v>30.09.2016</v>
      </c>
    </row>
    <row r="362" spans="1:4" x14ac:dyDescent="0.25">
      <c r="A362" t="s">
        <v>141</v>
      </c>
      <c r="B362" s="23" t="s">
        <v>605</v>
      </c>
      <c r="C362" t="str">
        <f t="shared" si="10"/>
        <v>16.05.2016</v>
      </c>
      <c r="D362" t="str">
        <f t="shared" si="11"/>
        <v>12.06.2016</v>
      </c>
    </row>
    <row r="363" spans="1:4" x14ac:dyDescent="0.25">
      <c r="A363" t="s">
        <v>360</v>
      </c>
      <c r="B363" s="23" t="s">
        <v>616</v>
      </c>
      <c r="C363" t="str">
        <f t="shared" si="10"/>
        <v>13.06.2016</v>
      </c>
      <c r="D363" t="str">
        <f t="shared" si="11"/>
        <v xml:space="preserve"> 10.7.2016</v>
      </c>
    </row>
    <row r="364" spans="1:4" x14ac:dyDescent="0.25">
      <c r="A364" t="s">
        <v>361</v>
      </c>
      <c r="B364" s="23" t="s">
        <v>617</v>
      </c>
      <c r="C364" t="str">
        <f t="shared" si="10"/>
        <v>31.05.2016</v>
      </c>
      <c r="D364" t="str">
        <f t="shared" si="11"/>
        <v>25.08.2016</v>
      </c>
    </row>
    <row r="365" spans="1:4" x14ac:dyDescent="0.25">
      <c r="A365" t="s">
        <v>379</v>
      </c>
      <c r="B365" s="23" t="s">
        <v>588</v>
      </c>
      <c r="C365" t="str">
        <f t="shared" si="10"/>
        <v>07.04.2016</v>
      </c>
      <c r="D365" t="str">
        <f t="shared" si="11"/>
        <v>30.06.2016</v>
      </c>
    </row>
    <row r="366" spans="1:4" x14ac:dyDescent="0.25">
      <c r="A366" t="s">
        <v>381</v>
      </c>
      <c r="B366" s="23" t="s">
        <v>588</v>
      </c>
      <c r="C366" t="str">
        <f t="shared" si="10"/>
        <v>07.04.2016</v>
      </c>
      <c r="D366" t="str">
        <f t="shared" si="11"/>
        <v>30.06.2016</v>
      </c>
    </row>
    <row r="367" spans="1:4" x14ac:dyDescent="0.25">
      <c r="A367" t="s">
        <v>394</v>
      </c>
      <c r="B367" s="23" t="s">
        <v>606</v>
      </c>
      <c r="C367" t="str">
        <f t="shared" si="10"/>
        <v>07.05.2016</v>
      </c>
      <c r="D367" t="str">
        <f t="shared" si="11"/>
        <v>04.06.2016</v>
      </c>
    </row>
    <row r="368" spans="1:4" x14ac:dyDescent="0.25">
      <c r="A368" t="s">
        <v>392</v>
      </c>
      <c r="B368" s="23" t="s">
        <v>489</v>
      </c>
      <c r="C368" t="str">
        <f t="shared" si="10"/>
        <v>14.03.2016</v>
      </c>
      <c r="D368" t="str">
        <f t="shared" si="11"/>
        <v>26.06.2016</v>
      </c>
    </row>
    <row r="369" spans="1:4" x14ac:dyDescent="0.25">
      <c r="A369" t="s">
        <v>276</v>
      </c>
      <c r="B369" s="23" t="s">
        <v>618</v>
      </c>
      <c r="C369" t="str">
        <f t="shared" si="10"/>
        <v>13.06.2016</v>
      </c>
      <c r="D369" t="str">
        <f t="shared" si="11"/>
        <v>31.07.2016</v>
      </c>
    </row>
    <row r="370" spans="1:4" x14ac:dyDescent="0.25">
      <c r="A370" t="s">
        <v>267</v>
      </c>
      <c r="B370" s="23" t="s">
        <v>619</v>
      </c>
      <c r="C370" t="str">
        <f t="shared" si="10"/>
        <v>01.06.2016</v>
      </c>
      <c r="D370" t="str">
        <f t="shared" si="11"/>
        <v>30.06.2016</v>
      </c>
    </row>
    <row r="371" spans="1:4" x14ac:dyDescent="0.25">
      <c r="A371" t="s">
        <v>268</v>
      </c>
      <c r="B371" s="23" t="s">
        <v>620</v>
      </c>
      <c r="C371" t="str">
        <f t="shared" si="10"/>
        <v>06.06.2016</v>
      </c>
      <c r="D371" t="str">
        <f t="shared" si="11"/>
        <v>30.06.2016</v>
      </c>
    </row>
    <row r="372" spans="1:4" x14ac:dyDescent="0.25">
      <c r="A372" t="s">
        <v>269</v>
      </c>
      <c r="B372" s="23" t="s">
        <v>621</v>
      </c>
      <c r="C372" t="str">
        <f t="shared" si="10"/>
        <v>17.06.2016</v>
      </c>
      <c r="D372" t="str">
        <f t="shared" si="11"/>
        <v>28.08.2016</v>
      </c>
    </row>
    <row r="373" spans="1:4" x14ac:dyDescent="0.25">
      <c r="A373" t="s">
        <v>311</v>
      </c>
      <c r="B373" s="23" t="s">
        <v>622</v>
      </c>
      <c r="C373" t="str">
        <f t="shared" si="10"/>
        <v>27.06.2016</v>
      </c>
      <c r="D373" t="str">
        <f t="shared" si="11"/>
        <v>03.07.2016</v>
      </c>
    </row>
    <row r="374" spans="1:4" x14ac:dyDescent="0.25">
      <c r="A374" t="s">
        <v>355</v>
      </c>
      <c r="B374" s="23" t="s">
        <v>515</v>
      </c>
      <c r="C374" t="str">
        <f t="shared" si="10"/>
        <v>25.01.2016</v>
      </c>
      <c r="D374" t="str">
        <f t="shared" si="11"/>
        <v>03.07.2016</v>
      </c>
    </row>
    <row r="375" spans="1:4" x14ac:dyDescent="0.25">
      <c r="A375" t="s">
        <v>374</v>
      </c>
      <c r="B375" s="23" t="s">
        <v>623</v>
      </c>
      <c r="C375" t="str">
        <f t="shared" si="10"/>
        <v>17.06.2016</v>
      </c>
      <c r="D375" t="str">
        <f t="shared" si="11"/>
        <v>22.06.2016</v>
      </c>
    </row>
    <row r="376" spans="1:4" x14ac:dyDescent="0.25">
      <c r="A376" t="s">
        <v>375</v>
      </c>
      <c r="B376" s="23" t="s">
        <v>624</v>
      </c>
      <c r="C376" t="str">
        <f t="shared" si="10"/>
        <v>13.06.2016</v>
      </c>
      <c r="D376" t="str">
        <f t="shared" si="11"/>
        <v>26.06.2016</v>
      </c>
    </row>
    <row r="377" spans="1:4" x14ac:dyDescent="0.25">
      <c r="A377" t="s">
        <v>391</v>
      </c>
      <c r="B377" s="23" t="s">
        <v>572</v>
      </c>
      <c r="C377" t="str">
        <f t="shared" si="10"/>
        <v>20.04.2016</v>
      </c>
      <c r="D377" t="str">
        <f t="shared" si="11"/>
        <v>05.06.2016</v>
      </c>
    </row>
    <row r="378" spans="1:4" x14ac:dyDescent="0.25">
      <c r="A378" t="s">
        <v>365</v>
      </c>
      <c r="B378" s="23" t="s">
        <v>497</v>
      </c>
      <c r="C378" t="str">
        <f t="shared" si="10"/>
        <v>22.06.2016</v>
      </c>
      <c r="D378" t="str">
        <f t="shared" si="11"/>
        <v>26.07.2016</v>
      </c>
    </row>
    <row r="379" spans="1:4" x14ac:dyDescent="0.25">
      <c r="A379" t="s">
        <v>366</v>
      </c>
      <c r="B379" s="23" t="s">
        <v>495</v>
      </c>
      <c r="C379" t="str">
        <f t="shared" si="10"/>
        <v>13.06.2016</v>
      </c>
      <c r="D379" t="str">
        <f t="shared" si="11"/>
        <v>03.07.2016</v>
      </c>
    </row>
    <row r="380" spans="1:4" x14ac:dyDescent="0.25">
      <c r="A380" t="s">
        <v>366</v>
      </c>
      <c r="B380" s="23" t="s">
        <v>496</v>
      </c>
      <c r="C380" t="str">
        <f t="shared" si="10"/>
        <v>13.06.2016</v>
      </c>
      <c r="D380" t="str">
        <f t="shared" si="11"/>
        <v>10.07.2016</v>
      </c>
    </row>
    <row r="381" spans="1:4" x14ac:dyDescent="0.25">
      <c r="A381" t="s">
        <v>243</v>
      </c>
      <c r="B381" s="23" t="s">
        <v>593</v>
      </c>
      <c r="C381" t="str">
        <f t="shared" si="10"/>
        <v>02.05.2016</v>
      </c>
      <c r="D381" t="str">
        <f t="shared" si="11"/>
        <v>26.06.2016</v>
      </c>
    </row>
    <row r="382" spans="1:4" x14ac:dyDescent="0.25">
      <c r="A382" t="s">
        <v>364</v>
      </c>
      <c r="B382" s="23" t="s">
        <v>483</v>
      </c>
      <c r="C382" t="str">
        <f t="shared" si="10"/>
        <v>26.06.2016</v>
      </c>
      <c r="D382" t="str">
        <f t="shared" si="11"/>
        <v>26.06.2016</v>
      </c>
    </row>
    <row r="383" spans="1:4" x14ac:dyDescent="0.25">
      <c r="A383" t="s">
        <v>283</v>
      </c>
      <c r="B383" s="23" t="s">
        <v>494</v>
      </c>
      <c r="C383" t="str">
        <f t="shared" si="10"/>
        <v>18.01.2016</v>
      </c>
      <c r="D383" t="str">
        <f t="shared" si="11"/>
        <v>31.12.2016</v>
      </c>
    </row>
    <row r="384" spans="1:4" x14ac:dyDescent="0.25">
      <c r="A384" t="s">
        <v>319</v>
      </c>
      <c r="B384" s="23" t="s">
        <v>575</v>
      </c>
      <c r="C384" t="str">
        <f t="shared" si="10"/>
        <v>11.04.2016</v>
      </c>
      <c r="D384" t="str">
        <f t="shared" si="11"/>
        <v>05.06.2016</v>
      </c>
    </row>
    <row r="385" spans="1:4" x14ac:dyDescent="0.25">
      <c r="A385" t="s">
        <v>147</v>
      </c>
      <c r="B385" s="23" t="s">
        <v>493</v>
      </c>
      <c r="C385" t="str">
        <f t="shared" si="10"/>
        <v>20.06.2016</v>
      </c>
      <c r="D385" t="str">
        <f t="shared" si="11"/>
        <v>10.07.2016</v>
      </c>
    </row>
    <row r="386" spans="1:4" x14ac:dyDescent="0.25">
      <c r="A386" t="s">
        <v>367</v>
      </c>
      <c r="B386" s="23" t="s">
        <v>493</v>
      </c>
      <c r="C386" t="str">
        <f t="shared" si="10"/>
        <v>20.06.2016</v>
      </c>
      <c r="D386" t="str">
        <f t="shared" si="11"/>
        <v>10.07.2016</v>
      </c>
    </row>
    <row r="387" spans="1:4" x14ac:dyDescent="0.25">
      <c r="A387" t="s">
        <v>143</v>
      </c>
      <c r="B387" s="23" t="s">
        <v>625</v>
      </c>
      <c r="C387" t="str">
        <f t="shared" ref="C387:C450" si="12">LEFT(B387,10)</f>
        <v>09.06.2016</v>
      </c>
      <c r="D387" t="str">
        <f t="shared" ref="D387:D450" si="13">RIGHT(B387,10)</f>
        <v>29.06.2016</v>
      </c>
    </row>
    <row r="388" spans="1:4" x14ac:dyDescent="0.25">
      <c r="A388" t="s">
        <v>395</v>
      </c>
      <c r="B388" s="23" t="s">
        <v>491</v>
      </c>
      <c r="C388" t="str">
        <f t="shared" si="12"/>
        <v>25.04.2016</v>
      </c>
      <c r="D388" t="str">
        <f t="shared" si="13"/>
        <v>31.07.2016</v>
      </c>
    </row>
    <row r="389" spans="1:4" x14ac:dyDescent="0.25">
      <c r="A389" t="s">
        <v>401</v>
      </c>
      <c r="B389" s="23" t="s">
        <v>490</v>
      </c>
      <c r="C389" t="str">
        <f t="shared" si="12"/>
        <v>27.06.2016</v>
      </c>
      <c r="D389" t="str">
        <f t="shared" si="13"/>
        <v>31.07.2016</v>
      </c>
    </row>
    <row r="390" spans="1:4" x14ac:dyDescent="0.25">
      <c r="A390" t="s">
        <v>347</v>
      </c>
      <c r="B390" s="23" t="s">
        <v>595</v>
      </c>
      <c r="C390" t="str">
        <f t="shared" si="12"/>
        <v>16.05.2016</v>
      </c>
      <c r="D390" t="str">
        <f t="shared" si="13"/>
        <v>05.06.2016</v>
      </c>
    </row>
    <row r="391" spans="1:4" x14ac:dyDescent="0.25">
      <c r="A391" t="s">
        <v>405</v>
      </c>
      <c r="B391" s="23" t="s">
        <v>439</v>
      </c>
      <c r="C391" t="str">
        <f t="shared" si="12"/>
        <v>18.04.2016</v>
      </c>
      <c r="D391" t="str">
        <f t="shared" si="13"/>
        <v>03.07.2016</v>
      </c>
    </row>
    <row r="392" spans="1:4" x14ac:dyDescent="0.25">
      <c r="A392" t="s">
        <v>249</v>
      </c>
      <c r="B392" s="23" t="s">
        <v>557</v>
      </c>
      <c r="C392" t="str">
        <f t="shared" si="12"/>
        <v>28.03.2016</v>
      </c>
      <c r="D392" t="str">
        <f t="shared" si="13"/>
        <v>30.06.2016</v>
      </c>
    </row>
    <row r="393" spans="1:4" x14ac:dyDescent="0.25">
      <c r="A393" t="s">
        <v>217</v>
      </c>
      <c r="B393" s="23" t="s">
        <v>626</v>
      </c>
      <c r="C393" t="str">
        <f t="shared" si="12"/>
        <v>27.06.2016</v>
      </c>
      <c r="D393" t="str">
        <f t="shared" si="13"/>
        <v>06.11.2016</v>
      </c>
    </row>
    <row r="394" spans="1:4" x14ac:dyDescent="0.25">
      <c r="A394" t="s">
        <v>245</v>
      </c>
      <c r="B394" s="23" t="s">
        <v>444</v>
      </c>
      <c r="C394" t="str">
        <f t="shared" si="12"/>
        <v>11.01.2016</v>
      </c>
      <c r="D394" t="str">
        <f t="shared" si="13"/>
        <v>31.12.2016</v>
      </c>
    </row>
    <row r="395" spans="1:4" x14ac:dyDescent="0.25">
      <c r="A395" t="s">
        <v>368</v>
      </c>
      <c r="B395" s="23" t="s">
        <v>607</v>
      </c>
      <c r="C395" t="str">
        <f t="shared" si="12"/>
        <v>06.06.2016</v>
      </c>
      <c r="D395" t="str">
        <f t="shared" si="13"/>
        <v>10.07.2016</v>
      </c>
    </row>
    <row r="396" spans="1:4" x14ac:dyDescent="0.25">
      <c r="A396" t="s">
        <v>371</v>
      </c>
      <c r="B396" s="23" t="s">
        <v>608</v>
      </c>
      <c r="C396" t="str">
        <f t="shared" si="12"/>
        <v>26.06.2016</v>
      </c>
      <c r="D396" t="str">
        <f t="shared" si="13"/>
        <v>17.07.2016</v>
      </c>
    </row>
    <row r="397" spans="1:4" x14ac:dyDescent="0.25">
      <c r="A397" t="s">
        <v>369</v>
      </c>
      <c r="B397" s="23" t="s">
        <v>495</v>
      </c>
      <c r="C397" t="str">
        <f t="shared" si="12"/>
        <v>13.06.2016</v>
      </c>
      <c r="D397" t="str">
        <f t="shared" si="13"/>
        <v>03.07.2016</v>
      </c>
    </row>
    <row r="398" spans="1:4" x14ac:dyDescent="0.25">
      <c r="A398" t="s">
        <v>370</v>
      </c>
      <c r="B398" s="23" t="s">
        <v>609</v>
      </c>
      <c r="C398" t="str">
        <f t="shared" si="12"/>
        <v>27.06.2016</v>
      </c>
      <c r="D398" t="str">
        <f t="shared" si="13"/>
        <v>07.07.2016</v>
      </c>
    </row>
    <row r="399" spans="1:4" x14ac:dyDescent="0.25">
      <c r="A399" t="s">
        <v>403</v>
      </c>
      <c r="B399" s="23" t="s">
        <v>627</v>
      </c>
      <c r="C399" t="str">
        <f t="shared" si="12"/>
        <v>09.07.2016</v>
      </c>
      <c r="D399" t="str">
        <f t="shared" si="13"/>
        <v>29.10.2016</v>
      </c>
    </row>
    <row r="400" spans="1:4" x14ac:dyDescent="0.25">
      <c r="A400" t="s">
        <v>224</v>
      </c>
      <c r="B400" s="23" t="s">
        <v>611</v>
      </c>
      <c r="C400" t="str">
        <f t="shared" si="12"/>
        <v>20.06.2016</v>
      </c>
      <c r="D400" t="str">
        <f t="shared" si="13"/>
        <v>09.10.2016</v>
      </c>
    </row>
    <row r="401" spans="1:4" x14ac:dyDescent="0.25">
      <c r="A401" t="s">
        <v>227</v>
      </c>
      <c r="B401" s="23" t="s">
        <v>628</v>
      </c>
      <c r="C401" t="str">
        <f t="shared" si="12"/>
        <v>01.07.2016</v>
      </c>
      <c r="D401" t="str">
        <f t="shared" si="13"/>
        <v>31.08.2016</v>
      </c>
    </row>
    <row r="402" spans="1:4" x14ac:dyDescent="0.25">
      <c r="A402" t="s">
        <v>145</v>
      </c>
      <c r="B402" s="23" t="s">
        <v>612</v>
      </c>
      <c r="C402" t="str">
        <f t="shared" si="12"/>
        <v>12.06.2016</v>
      </c>
      <c r="D402" t="str">
        <f t="shared" si="13"/>
        <v>03.07.2016</v>
      </c>
    </row>
    <row r="403" spans="1:4" x14ac:dyDescent="0.25">
      <c r="A403" t="s">
        <v>235</v>
      </c>
      <c r="B403" s="23" t="s">
        <v>580</v>
      </c>
      <c r="C403" t="str">
        <f t="shared" si="12"/>
        <v>25.04.2016</v>
      </c>
      <c r="D403" t="str">
        <f t="shared" si="13"/>
        <v>31.12.2016</v>
      </c>
    </row>
    <row r="404" spans="1:4" x14ac:dyDescent="0.25">
      <c r="A404" t="s">
        <v>256</v>
      </c>
      <c r="B404" s="23" t="s">
        <v>629</v>
      </c>
      <c r="C404" t="str">
        <f t="shared" si="12"/>
        <v>01.07.2016</v>
      </c>
      <c r="D404" t="str">
        <f t="shared" si="13"/>
        <v>30.09.2016</v>
      </c>
    </row>
    <row r="405" spans="1:4" x14ac:dyDescent="0.25">
      <c r="A405" t="s">
        <v>271</v>
      </c>
      <c r="B405" s="23" t="s">
        <v>559</v>
      </c>
      <c r="C405" t="str">
        <f t="shared" si="12"/>
        <v>14.03.2016</v>
      </c>
      <c r="D405" t="str">
        <f t="shared" si="13"/>
        <v>03.07.2016</v>
      </c>
    </row>
    <row r="406" spans="1:4" x14ac:dyDescent="0.25">
      <c r="A406" t="s">
        <v>274</v>
      </c>
      <c r="B406" s="23" t="s">
        <v>585</v>
      </c>
      <c r="C406" t="str">
        <f t="shared" si="12"/>
        <v>18.04.2016</v>
      </c>
      <c r="D406" t="str">
        <f t="shared" si="13"/>
        <v>18.09.2016</v>
      </c>
    </row>
    <row r="407" spans="1:4" x14ac:dyDescent="0.25">
      <c r="A407" t="s">
        <v>278</v>
      </c>
      <c r="B407" s="23" t="s">
        <v>614</v>
      </c>
      <c r="C407" t="str">
        <f t="shared" si="12"/>
        <v>20.06.2016</v>
      </c>
      <c r="D407" t="str">
        <f t="shared" si="13"/>
        <v>17.07.2016</v>
      </c>
    </row>
    <row r="408" spans="1:4" x14ac:dyDescent="0.25">
      <c r="A408" t="s">
        <v>279</v>
      </c>
      <c r="B408" s="23" t="s">
        <v>630</v>
      </c>
      <c r="C408" t="str">
        <f t="shared" si="12"/>
        <v>04.07.2016</v>
      </c>
      <c r="D408" t="str">
        <f t="shared" si="13"/>
        <v>09.10.2016</v>
      </c>
    </row>
    <row r="409" spans="1:4" x14ac:dyDescent="0.25">
      <c r="A409" t="s">
        <v>280</v>
      </c>
      <c r="B409" s="23" t="s">
        <v>631</v>
      </c>
      <c r="C409" t="str">
        <f t="shared" si="12"/>
        <v>11.07.2016</v>
      </c>
      <c r="D409" t="str">
        <f t="shared" si="13"/>
        <v>09.10.2016</v>
      </c>
    </row>
    <row r="410" spans="1:4" x14ac:dyDescent="0.25">
      <c r="A410" t="s">
        <v>281</v>
      </c>
      <c r="B410" s="23" t="s">
        <v>615</v>
      </c>
      <c r="C410" t="str">
        <f t="shared" si="12"/>
        <v>13.06.2016</v>
      </c>
      <c r="D410" t="str">
        <f t="shared" si="13"/>
        <v>17.07.2016</v>
      </c>
    </row>
    <row r="411" spans="1:4" x14ac:dyDescent="0.25">
      <c r="A411" t="s">
        <v>303</v>
      </c>
      <c r="B411" s="23" t="s">
        <v>632</v>
      </c>
      <c r="C411" t="str">
        <f t="shared" si="12"/>
        <v>07.07.2016</v>
      </c>
      <c r="D411" t="str">
        <f t="shared" si="13"/>
        <v>12.07.2016</v>
      </c>
    </row>
    <row r="412" spans="1:4" x14ac:dyDescent="0.25">
      <c r="A412" t="s">
        <v>304</v>
      </c>
      <c r="B412" s="23" t="s">
        <v>633</v>
      </c>
      <c r="C412" t="str">
        <f t="shared" si="12"/>
        <v>04.07.2016</v>
      </c>
      <c r="D412" t="str">
        <f t="shared" si="13"/>
        <v>07.08.2016</v>
      </c>
    </row>
    <row r="413" spans="1:4" x14ac:dyDescent="0.25">
      <c r="A413" t="s">
        <v>134</v>
      </c>
      <c r="B413" s="23" t="s">
        <v>587</v>
      </c>
      <c r="C413" t="str">
        <f t="shared" si="12"/>
        <v>18.04.2016</v>
      </c>
      <c r="D413" t="str">
        <f t="shared" si="13"/>
        <v>30.09.2016</v>
      </c>
    </row>
    <row r="414" spans="1:4" x14ac:dyDescent="0.25">
      <c r="A414" t="s">
        <v>360</v>
      </c>
      <c r="B414" s="23" t="s">
        <v>616</v>
      </c>
      <c r="C414" t="str">
        <f t="shared" si="12"/>
        <v>13.06.2016</v>
      </c>
      <c r="D414" t="str">
        <f t="shared" si="13"/>
        <v xml:space="preserve"> 10.7.2016</v>
      </c>
    </row>
    <row r="415" spans="1:4" x14ac:dyDescent="0.25">
      <c r="A415" t="s">
        <v>361</v>
      </c>
      <c r="B415" s="23" t="s">
        <v>617</v>
      </c>
      <c r="C415" t="str">
        <f t="shared" si="12"/>
        <v>31.05.2016</v>
      </c>
      <c r="D415" t="str">
        <f t="shared" si="13"/>
        <v>25.08.2016</v>
      </c>
    </row>
    <row r="416" spans="1:4" x14ac:dyDescent="0.25">
      <c r="A416" t="s">
        <v>362</v>
      </c>
      <c r="B416" s="23" t="s">
        <v>634</v>
      </c>
      <c r="C416" t="str">
        <f t="shared" si="12"/>
        <v>06.07.2016</v>
      </c>
      <c r="D416" t="str">
        <f t="shared" si="13"/>
        <v>10.07.2016</v>
      </c>
    </row>
    <row r="417" spans="1:4" x14ac:dyDescent="0.25">
      <c r="A417" t="s">
        <v>382</v>
      </c>
      <c r="B417" s="23" t="s">
        <v>635</v>
      </c>
      <c r="C417" t="str">
        <f t="shared" si="12"/>
        <v>11.07.2016</v>
      </c>
      <c r="D417" t="str">
        <f t="shared" si="13"/>
        <v>30.09.2016</v>
      </c>
    </row>
    <row r="418" spans="1:4" x14ac:dyDescent="0.25">
      <c r="A418" t="s">
        <v>276</v>
      </c>
      <c r="B418" s="23" t="s">
        <v>618</v>
      </c>
      <c r="C418" t="str">
        <f t="shared" si="12"/>
        <v>13.06.2016</v>
      </c>
      <c r="D418" t="str">
        <f t="shared" si="13"/>
        <v>31.07.2016</v>
      </c>
    </row>
    <row r="419" spans="1:4" x14ac:dyDescent="0.25">
      <c r="A419" t="s">
        <v>269</v>
      </c>
      <c r="B419" s="23" t="s">
        <v>621</v>
      </c>
      <c r="C419" t="str">
        <f t="shared" si="12"/>
        <v>17.06.2016</v>
      </c>
      <c r="D419" t="str">
        <f t="shared" si="13"/>
        <v>28.08.2016</v>
      </c>
    </row>
    <row r="420" spans="1:4" x14ac:dyDescent="0.25">
      <c r="A420" t="s">
        <v>302</v>
      </c>
      <c r="B420" s="23" t="s">
        <v>636</v>
      </c>
      <c r="C420" t="str">
        <f t="shared" si="12"/>
        <v>11.07.2016</v>
      </c>
      <c r="D420" t="str">
        <f t="shared" si="13"/>
        <v>14.08.2016</v>
      </c>
    </row>
    <row r="421" spans="1:4" x14ac:dyDescent="0.25">
      <c r="A421" t="s">
        <v>311</v>
      </c>
      <c r="B421" s="23" t="s">
        <v>622</v>
      </c>
      <c r="C421" t="str">
        <f t="shared" si="12"/>
        <v>27.06.2016</v>
      </c>
      <c r="D421" t="str">
        <f t="shared" si="13"/>
        <v>03.07.2016</v>
      </c>
    </row>
    <row r="422" spans="1:4" x14ac:dyDescent="0.25">
      <c r="A422" t="s">
        <v>312</v>
      </c>
      <c r="B422" s="23" t="s">
        <v>637</v>
      </c>
      <c r="C422" t="str">
        <f t="shared" si="12"/>
        <v>11.07.2016</v>
      </c>
      <c r="D422" t="str">
        <f t="shared" si="13"/>
        <v>07.08.2016</v>
      </c>
    </row>
    <row r="423" spans="1:4" x14ac:dyDescent="0.25">
      <c r="A423" t="s">
        <v>355</v>
      </c>
      <c r="B423" s="23" t="s">
        <v>515</v>
      </c>
      <c r="C423" t="str">
        <f t="shared" si="12"/>
        <v>25.01.2016</v>
      </c>
      <c r="D423" t="str">
        <f t="shared" si="13"/>
        <v>03.07.2016</v>
      </c>
    </row>
    <row r="424" spans="1:4" x14ac:dyDescent="0.25">
      <c r="A424" t="s">
        <v>376</v>
      </c>
      <c r="B424" s="23" t="s">
        <v>638</v>
      </c>
      <c r="C424" t="str">
        <f t="shared" si="12"/>
        <v>27.06.2016</v>
      </c>
      <c r="D424" t="str">
        <f t="shared" si="13"/>
        <v>02.10.2016</v>
      </c>
    </row>
    <row r="425" spans="1:4" x14ac:dyDescent="0.25">
      <c r="A425" t="s">
        <v>365</v>
      </c>
      <c r="B425" s="23" t="s">
        <v>497</v>
      </c>
      <c r="C425" t="str">
        <f t="shared" si="12"/>
        <v>22.06.2016</v>
      </c>
      <c r="D425" t="str">
        <f t="shared" si="13"/>
        <v>26.07.2016</v>
      </c>
    </row>
    <row r="426" spans="1:4" x14ac:dyDescent="0.25">
      <c r="A426" t="s">
        <v>366</v>
      </c>
      <c r="B426" s="23" t="s">
        <v>496</v>
      </c>
      <c r="C426" t="str">
        <f t="shared" si="12"/>
        <v>13.06.2016</v>
      </c>
      <c r="D426" t="str">
        <f t="shared" si="13"/>
        <v>10.07.2016</v>
      </c>
    </row>
    <row r="427" spans="1:4" x14ac:dyDescent="0.25">
      <c r="A427" t="s">
        <v>387</v>
      </c>
      <c r="B427" s="23" t="s">
        <v>495</v>
      </c>
      <c r="C427" t="str">
        <f t="shared" si="12"/>
        <v>13.06.2016</v>
      </c>
      <c r="D427" t="str">
        <f t="shared" si="13"/>
        <v>03.07.2016</v>
      </c>
    </row>
    <row r="428" spans="1:4" x14ac:dyDescent="0.25">
      <c r="A428" t="s">
        <v>283</v>
      </c>
      <c r="B428" s="23" t="s">
        <v>494</v>
      </c>
      <c r="C428" t="str">
        <f t="shared" si="12"/>
        <v>18.01.2016</v>
      </c>
      <c r="D428" t="str">
        <f t="shared" si="13"/>
        <v>31.12.2016</v>
      </c>
    </row>
    <row r="429" spans="1:4" x14ac:dyDescent="0.25">
      <c r="A429" t="s">
        <v>147</v>
      </c>
      <c r="B429" s="23" t="s">
        <v>493</v>
      </c>
      <c r="C429" t="str">
        <f t="shared" si="12"/>
        <v>20.06.2016</v>
      </c>
      <c r="D429" t="str">
        <f t="shared" si="13"/>
        <v>10.07.2016</v>
      </c>
    </row>
    <row r="430" spans="1:4" x14ac:dyDescent="0.25">
      <c r="A430" t="s">
        <v>367</v>
      </c>
      <c r="B430" s="23" t="s">
        <v>493</v>
      </c>
      <c r="C430" t="str">
        <f t="shared" si="12"/>
        <v>20.06.2016</v>
      </c>
      <c r="D430" t="str">
        <f t="shared" si="13"/>
        <v>10.07.2016</v>
      </c>
    </row>
    <row r="431" spans="1:4" x14ac:dyDescent="0.25">
      <c r="A431" t="s">
        <v>384</v>
      </c>
      <c r="B431" s="23" t="s">
        <v>492</v>
      </c>
      <c r="C431" t="str">
        <f t="shared" si="12"/>
        <v>04.07.2016</v>
      </c>
      <c r="D431" t="str">
        <f t="shared" si="13"/>
        <v>18.09.2016</v>
      </c>
    </row>
    <row r="432" spans="1:4" x14ac:dyDescent="0.25">
      <c r="A432" t="s">
        <v>143</v>
      </c>
      <c r="B432" s="23" t="s">
        <v>484</v>
      </c>
      <c r="C432" t="str">
        <f t="shared" si="12"/>
        <v>05.07.2016</v>
      </c>
      <c r="D432" t="str">
        <f t="shared" si="13"/>
        <v>05.07.2016</v>
      </c>
    </row>
    <row r="433" spans="1:4" x14ac:dyDescent="0.25">
      <c r="A433" t="s">
        <v>395</v>
      </c>
      <c r="B433" s="23" t="s">
        <v>491</v>
      </c>
      <c r="C433" t="str">
        <f t="shared" si="12"/>
        <v>25.04.2016</v>
      </c>
      <c r="D433" t="str">
        <f t="shared" si="13"/>
        <v>31.07.2016</v>
      </c>
    </row>
    <row r="434" spans="1:4" x14ac:dyDescent="0.25">
      <c r="A434" t="s">
        <v>401</v>
      </c>
      <c r="B434" s="23" t="s">
        <v>490</v>
      </c>
      <c r="C434" t="str">
        <f t="shared" si="12"/>
        <v>27.06.2016</v>
      </c>
      <c r="D434" t="str">
        <f t="shared" si="13"/>
        <v>31.07.2016</v>
      </c>
    </row>
    <row r="435" spans="1:4" x14ac:dyDescent="0.25">
      <c r="A435" t="s">
        <v>405</v>
      </c>
      <c r="B435" s="23" t="s">
        <v>439</v>
      </c>
      <c r="C435" t="str">
        <f t="shared" si="12"/>
        <v>18.04.2016</v>
      </c>
      <c r="D435" t="str">
        <f t="shared" si="13"/>
        <v>03.07.2016</v>
      </c>
    </row>
    <row r="436" spans="1:4" x14ac:dyDescent="0.25">
      <c r="A436" t="s">
        <v>392</v>
      </c>
      <c r="B436" s="23" t="s">
        <v>489</v>
      </c>
      <c r="C436" t="str">
        <f t="shared" si="12"/>
        <v>14.03.2016</v>
      </c>
      <c r="D436" t="str">
        <f t="shared" si="13"/>
        <v>26.06.2016</v>
      </c>
    </row>
    <row r="437" spans="1:4" x14ac:dyDescent="0.25">
      <c r="A437" t="s">
        <v>329</v>
      </c>
      <c r="B437" s="23" t="s">
        <v>488</v>
      </c>
      <c r="C437" t="str">
        <f t="shared" si="12"/>
        <v>15.02.2016</v>
      </c>
      <c r="D437" t="str">
        <f t="shared" si="13"/>
        <v>03.04.2016</v>
      </c>
    </row>
    <row r="438" spans="1:4" x14ac:dyDescent="0.25">
      <c r="A438" t="s">
        <v>329</v>
      </c>
      <c r="B438" s="23" t="s">
        <v>488</v>
      </c>
      <c r="C438" t="str">
        <f t="shared" si="12"/>
        <v>15.02.2016</v>
      </c>
      <c r="D438" t="str">
        <f t="shared" si="13"/>
        <v>03.04.2016</v>
      </c>
    </row>
    <row r="439" spans="1:4" x14ac:dyDescent="0.25">
      <c r="A439" t="s">
        <v>742</v>
      </c>
      <c r="B439" s="23" t="s">
        <v>759</v>
      </c>
      <c r="C439" t="str">
        <f t="shared" si="12"/>
        <v>19.09.2016</v>
      </c>
      <c r="D439" t="str">
        <f t="shared" si="13"/>
        <v>17.10.2016</v>
      </c>
    </row>
    <row r="440" spans="1:4" x14ac:dyDescent="0.25">
      <c r="A440" t="s">
        <v>721</v>
      </c>
      <c r="B440" s="23" t="s">
        <v>760</v>
      </c>
      <c r="C440" t="str">
        <f t="shared" si="12"/>
        <v>15.08.2016</v>
      </c>
      <c r="D440" t="str">
        <f t="shared" si="13"/>
        <v>19.09.2016</v>
      </c>
    </row>
    <row r="441" spans="1:4" x14ac:dyDescent="0.25">
      <c r="A441" t="s">
        <v>731</v>
      </c>
      <c r="B441" s="23" t="s">
        <v>761</v>
      </c>
      <c r="C441" t="str">
        <f t="shared" si="12"/>
        <v>29.08.2016</v>
      </c>
      <c r="D441" t="str">
        <f t="shared" si="13"/>
        <v>04.12.2016</v>
      </c>
    </row>
    <row r="442" spans="1:4" x14ac:dyDescent="0.25">
      <c r="A442" t="s">
        <v>762</v>
      </c>
      <c r="B442" s="23" t="s">
        <v>763</v>
      </c>
      <c r="C442" t="str">
        <f t="shared" si="12"/>
        <v>01.08.2016</v>
      </c>
      <c r="D442" t="str">
        <f t="shared" si="13"/>
        <v>31.12.2016</v>
      </c>
    </row>
    <row r="443" spans="1:4" x14ac:dyDescent="0.25">
      <c r="A443" t="s">
        <v>755</v>
      </c>
      <c r="B443" s="23" t="s">
        <v>764</v>
      </c>
      <c r="C443" t="str">
        <f t="shared" si="12"/>
        <v>05.09.2016</v>
      </c>
      <c r="D443" t="str">
        <f t="shared" si="13"/>
        <v>25.09.2016</v>
      </c>
    </row>
    <row r="444" spans="1:4" x14ac:dyDescent="0.25">
      <c r="A444" t="s">
        <v>723</v>
      </c>
      <c r="B444" s="23" t="s">
        <v>765</v>
      </c>
      <c r="C444" t="str">
        <f t="shared" si="12"/>
        <v>29.08.2016</v>
      </c>
      <c r="D444" t="str">
        <f t="shared" si="13"/>
        <v>18.09.2016</v>
      </c>
    </row>
    <row r="445" spans="1:4" x14ac:dyDescent="0.25">
      <c r="A445" t="s">
        <v>725</v>
      </c>
      <c r="B445" s="23" t="s">
        <v>766</v>
      </c>
      <c r="C445" t="str">
        <f t="shared" si="12"/>
        <v>29.08.2016</v>
      </c>
      <c r="D445" t="str">
        <f t="shared" si="13"/>
        <v>02.10.2016</v>
      </c>
    </row>
    <row r="446" spans="1:4" x14ac:dyDescent="0.25">
      <c r="A446" t="s">
        <v>739</v>
      </c>
      <c r="B446" s="23" t="s">
        <v>767</v>
      </c>
      <c r="C446" t="str">
        <f t="shared" si="12"/>
        <v>19.09.2016</v>
      </c>
      <c r="D446" t="str">
        <f t="shared" si="13"/>
        <v>27.11.2016</v>
      </c>
    </row>
    <row r="447" spans="1:4" x14ac:dyDescent="0.25">
      <c r="A447" t="s">
        <v>716</v>
      </c>
      <c r="B447" s="23" t="s">
        <v>768</v>
      </c>
      <c r="C447" t="str">
        <f t="shared" si="12"/>
        <v>29.08.2016</v>
      </c>
      <c r="D447" t="str">
        <f t="shared" si="13"/>
        <v>09.10.2016</v>
      </c>
    </row>
    <row r="448" spans="1:4" x14ac:dyDescent="0.25">
      <c r="A448" t="s">
        <v>738</v>
      </c>
      <c r="B448" s="23" t="s">
        <v>769</v>
      </c>
      <c r="C448" t="str">
        <f t="shared" si="12"/>
        <v>05.09.2016</v>
      </c>
      <c r="D448" t="str">
        <f t="shared" si="13"/>
        <v>30.10.2016</v>
      </c>
    </row>
    <row r="449" spans="1:4" x14ac:dyDescent="0.25">
      <c r="A449" t="s">
        <v>730</v>
      </c>
      <c r="B449" s="23" t="s">
        <v>770</v>
      </c>
      <c r="C449" t="str">
        <f t="shared" si="12"/>
        <v>29.08.2016</v>
      </c>
      <c r="D449" t="str">
        <f t="shared" si="13"/>
        <v>25.09.2016</v>
      </c>
    </row>
    <row r="450" spans="1:4" x14ac:dyDescent="0.25">
      <c r="A450" t="s">
        <v>726</v>
      </c>
      <c r="B450" s="23" t="s">
        <v>766</v>
      </c>
      <c r="C450" t="str">
        <f t="shared" si="12"/>
        <v>29.08.2016</v>
      </c>
      <c r="D450" t="str">
        <f t="shared" si="13"/>
        <v>02.10.2016</v>
      </c>
    </row>
    <row r="451" spans="1:4" x14ac:dyDescent="0.25">
      <c r="A451" t="s">
        <v>751</v>
      </c>
      <c r="B451" s="23" t="s">
        <v>771</v>
      </c>
      <c r="C451" t="str">
        <f t="shared" ref="C451:C514" si="14">LEFT(B451,10)</f>
        <v>29.08.2016</v>
      </c>
      <c r="D451" t="str">
        <f t="shared" ref="D451:D514" si="15">RIGHT(B451,10)</f>
        <v>11.09.2016</v>
      </c>
    </row>
    <row r="452" spans="1:4" x14ac:dyDescent="0.25">
      <c r="A452" t="s">
        <v>753</v>
      </c>
      <c r="B452" s="23" t="s">
        <v>772</v>
      </c>
      <c r="C452" t="str">
        <f t="shared" si="14"/>
        <v>26.09.2016</v>
      </c>
      <c r="D452" t="str">
        <f t="shared" si="15"/>
        <v>16.10.2016</v>
      </c>
    </row>
    <row r="453" spans="1:4" x14ac:dyDescent="0.25">
      <c r="A453" t="s">
        <v>720</v>
      </c>
      <c r="B453" s="23" t="s">
        <v>773</v>
      </c>
      <c r="C453" t="str">
        <f t="shared" si="14"/>
        <v>03.08.2016</v>
      </c>
      <c r="D453" t="str">
        <f t="shared" si="15"/>
        <v>03.08.2016</v>
      </c>
    </row>
    <row r="454" spans="1:4" x14ac:dyDescent="0.25">
      <c r="A454" t="s">
        <v>745</v>
      </c>
      <c r="B454" s="23" t="s">
        <v>774</v>
      </c>
      <c r="C454" t="str">
        <f t="shared" si="14"/>
        <v>05.09.2016</v>
      </c>
      <c r="D454" t="str">
        <f t="shared" si="15"/>
        <v>23.10.2016</v>
      </c>
    </row>
    <row r="455" spans="1:4" x14ac:dyDescent="0.25">
      <c r="A455" t="s">
        <v>754</v>
      </c>
      <c r="B455" s="23" t="s">
        <v>764</v>
      </c>
      <c r="C455" t="str">
        <f t="shared" si="14"/>
        <v>05.09.2016</v>
      </c>
      <c r="D455" t="str">
        <f t="shared" si="15"/>
        <v>25.09.2016</v>
      </c>
    </row>
    <row r="456" spans="1:4" x14ac:dyDescent="0.25">
      <c r="A456" t="s">
        <v>756</v>
      </c>
      <c r="B456" s="23" t="s">
        <v>775</v>
      </c>
      <c r="C456" t="str">
        <f t="shared" si="14"/>
        <v>19.09.2016</v>
      </c>
      <c r="D456" t="str">
        <f t="shared" si="15"/>
        <v>09.10.2016</v>
      </c>
    </row>
    <row r="457" spans="1:4" x14ac:dyDescent="0.25">
      <c r="A457" t="s">
        <v>737</v>
      </c>
      <c r="B457" s="23" t="s">
        <v>776</v>
      </c>
      <c r="C457" t="str">
        <f t="shared" si="14"/>
        <v>04.09.2016</v>
      </c>
      <c r="D457" t="str">
        <f t="shared" si="15"/>
        <v>30.10.2016</v>
      </c>
    </row>
    <row r="458" spans="1:4" x14ac:dyDescent="0.25">
      <c r="A458" t="s">
        <v>728</v>
      </c>
      <c r="B458" s="23" t="s">
        <v>777</v>
      </c>
      <c r="C458" t="str">
        <f t="shared" si="14"/>
        <v>22.08.2016</v>
      </c>
      <c r="D458" t="str">
        <f t="shared" si="15"/>
        <v>18.09.2016</v>
      </c>
    </row>
    <row r="459" spans="1:4" x14ac:dyDescent="0.25">
      <c r="A459" t="s">
        <v>747</v>
      </c>
      <c r="B459" s="23" t="s">
        <v>778</v>
      </c>
      <c r="C459" t="str">
        <f t="shared" si="14"/>
        <v>12.09.2016</v>
      </c>
      <c r="D459" t="str">
        <f t="shared" si="15"/>
        <v>23.10.2016</v>
      </c>
    </row>
    <row r="460" spans="1:4" x14ac:dyDescent="0.25">
      <c r="A460" t="s">
        <v>729</v>
      </c>
      <c r="B460" s="23" t="s">
        <v>779</v>
      </c>
      <c r="C460" t="str">
        <f t="shared" si="14"/>
        <v>15.08.2016</v>
      </c>
      <c r="D460" t="str">
        <f t="shared" si="15"/>
        <v>13.11.2016</v>
      </c>
    </row>
    <row r="461" spans="1:4" x14ac:dyDescent="0.25">
      <c r="A461" t="s">
        <v>758</v>
      </c>
      <c r="B461" s="23" t="s">
        <v>780</v>
      </c>
      <c r="C461" t="str">
        <f t="shared" si="14"/>
        <v>05.09.2016</v>
      </c>
      <c r="D461" t="str">
        <f t="shared" si="15"/>
        <v>13.11.2016</v>
      </c>
    </row>
    <row r="462" spans="1:4" x14ac:dyDescent="0.25">
      <c r="A462" t="s">
        <v>744</v>
      </c>
      <c r="B462" s="23" t="s">
        <v>781</v>
      </c>
      <c r="C462" t="str">
        <f t="shared" si="14"/>
        <v>19.09.2016</v>
      </c>
      <c r="D462" t="str">
        <f t="shared" si="15"/>
        <v>18.12.2016</v>
      </c>
    </row>
    <row r="463" spans="1:4" x14ac:dyDescent="0.25">
      <c r="A463" t="s">
        <v>230</v>
      </c>
      <c r="B463" s="23" t="s">
        <v>782</v>
      </c>
      <c r="C463" t="str">
        <f t="shared" si="14"/>
        <v>26.09.2016</v>
      </c>
      <c r="D463" t="str">
        <f t="shared" si="15"/>
        <v>23.10.2016</v>
      </c>
    </row>
    <row r="464" spans="1:4" x14ac:dyDescent="0.25">
      <c r="A464" t="s">
        <v>743</v>
      </c>
      <c r="B464" s="23" t="s">
        <v>782</v>
      </c>
      <c r="C464" t="str">
        <f t="shared" si="14"/>
        <v>26.09.2016</v>
      </c>
      <c r="D464" t="str">
        <f t="shared" si="15"/>
        <v>23.10.2016</v>
      </c>
    </row>
    <row r="465" spans="1:4" x14ac:dyDescent="0.25">
      <c r="A465" t="s">
        <v>735</v>
      </c>
      <c r="B465" s="23" t="s">
        <v>783</v>
      </c>
      <c r="C465" t="str">
        <f t="shared" si="14"/>
        <v>29.08.2016</v>
      </c>
      <c r="D465" t="str">
        <f t="shared" si="15"/>
        <v>31.12.2016</v>
      </c>
    </row>
    <row r="466" spans="1:4" x14ac:dyDescent="0.25">
      <c r="A466" t="s">
        <v>724</v>
      </c>
      <c r="B466" s="23" t="s">
        <v>784</v>
      </c>
      <c r="C466" t="str">
        <f t="shared" si="14"/>
        <v>29.08.2016</v>
      </c>
      <c r="D466" t="str">
        <f t="shared" si="15"/>
        <v>23.10.2016</v>
      </c>
    </row>
    <row r="467" spans="1:4" x14ac:dyDescent="0.25">
      <c r="A467" t="s">
        <v>740</v>
      </c>
      <c r="B467" s="23" t="s">
        <v>785</v>
      </c>
      <c r="C467" t="str">
        <f t="shared" si="14"/>
        <v>19.09.2016</v>
      </c>
      <c r="D467" t="str">
        <f t="shared" si="15"/>
        <v>16.10.2016</v>
      </c>
    </row>
    <row r="468" spans="1:4" x14ac:dyDescent="0.25">
      <c r="A468" t="s">
        <v>727</v>
      </c>
      <c r="B468" s="23" t="s">
        <v>770</v>
      </c>
      <c r="C468" t="str">
        <f t="shared" si="14"/>
        <v>29.08.2016</v>
      </c>
      <c r="D468" t="str">
        <f t="shared" si="15"/>
        <v>25.09.2016</v>
      </c>
    </row>
    <row r="469" spans="1:4" x14ac:dyDescent="0.25">
      <c r="A469" t="s">
        <v>715</v>
      </c>
      <c r="B469" s="23" t="s">
        <v>786</v>
      </c>
      <c r="C469" t="str">
        <f t="shared" si="14"/>
        <v>15.08.2016</v>
      </c>
      <c r="D469" t="str">
        <f t="shared" si="15"/>
        <v>25.09.2016</v>
      </c>
    </row>
    <row r="470" spans="1:4" x14ac:dyDescent="0.25">
      <c r="A470" t="s">
        <v>752</v>
      </c>
      <c r="B470" s="23" t="s">
        <v>787</v>
      </c>
      <c r="C470" t="str">
        <f t="shared" si="14"/>
        <v>26.09.2016</v>
      </c>
      <c r="D470" t="str">
        <f t="shared" si="15"/>
        <v>27.11.2016</v>
      </c>
    </row>
    <row r="471" spans="1:4" x14ac:dyDescent="0.25">
      <c r="A471" t="s">
        <v>746</v>
      </c>
      <c r="B471" s="23" t="s">
        <v>788</v>
      </c>
      <c r="C471" t="str">
        <f t="shared" si="14"/>
        <v>01.09.2016</v>
      </c>
      <c r="D471" t="str">
        <f t="shared" si="15"/>
        <v>11.12.2016</v>
      </c>
    </row>
    <row r="472" spans="1:4" x14ac:dyDescent="0.25">
      <c r="A472" t="s">
        <v>748</v>
      </c>
      <c r="B472" s="23" t="s">
        <v>789</v>
      </c>
      <c r="C472" t="str">
        <f t="shared" si="14"/>
        <v>07.09.2016</v>
      </c>
      <c r="D472" t="str">
        <f t="shared" si="15"/>
        <v>30.11.2016</v>
      </c>
    </row>
    <row r="473" spans="1:4" x14ac:dyDescent="0.25">
      <c r="A473" t="s">
        <v>736</v>
      </c>
      <c r="B473" s="23" t="s">
        <v>790</v>
      </c>
      <c r="C473" t="str">
        <f t="shared" si="14"/>
        <v>15.09.2016</v>
      </c>
      <c r="D473" t="str">
        <f t="shared" si="15"/>
        <v>30.11.2016</v>
      </c>
    </row>
    <row r="474" spans="1:4" x14ac:dyDescent="0.25">
      <c r="A474" t="s">
        <v>749</v>
      </c>
      <c r="B474" s="23" t="s">
        <v>791</v>
      </c>
      <c r="C474" t="str">
        <f t="shared" si="14"/>
        <v>05.09.2016</v>
      </c>
      <c r="D474" t="str">
        <f t="shared" si="15"/>
        <v>06.11.2016</v>
      </c>
    </row>
    <row r="475" spans="1:4" x14ac:dyDescent="0.25">
      <c r="A475" t="s">
        <v>750</v>
      </c>
      <c r="B475" s="23" t="s">
        <v>792</v>
      </c>
      <c r="C475" t="str">
        <f t="shared" si="14"/>
        <v>26.09.2016</v>
      </c>
      <c r="D475" t="str">
        <f t="shared" si="15"/>
        <v>06.11.2016</v>
      </c>
    </row>
    <row r="476" spans="1:4" x14ac:dyDescent="0.25">
      <c r="A476" t="s">
        <v>733</v>
      </c>
      <c r="B476" s="23" t="s">
        <v>793</v>
      </c>
      <c r="C476" t="str">
        <f t="shared" si="14"/>
        <v>13.09.2016</v>
      </c>
      <c r="D476" t="str">
        <f t="shared" si="15"/>
        <v>21.09.2016</v>
      </c>
    </row>
    <row r="477" spans="1:4" x14ac:dyDescent="0.25">
      <c r="A477" t="s">
        <v>722</v>
      </c>
      <c r="B477" s="23" t="s">
        <v>777</v>
      </c>
      <c r="C477" t="str">
        <f t="shared" si="14"/>
        <v>22.08.2016</v>
      </c>
      <c r="D477" t="str">
        <f t="shared" si="15"/>
        <v>18.09.2016</v>
      </c>
    </row>
    <row r="478" spans="1:4" x14ac:dyDescent="0.25">
      <c r="A478" t="s">
        <v>741</v>
      </c>
      <c r="B478" s="23" t="s">
        <v>785</v>
      </c>
      <c r="C478" t="str">
        <f t="shared" si="14"/>
        <v>19.09.2016</v>
      </c>
      <c r="D478" t="str">
        <f t="shared" si="15"/>
        <v>16.10.2016</v>
      </c>
    </row>
    <row r="479" spans="1:4" x14ac:dyDescent="0.25">
      <c r="A479" t="s">
        <v>757</v>
      </c>
      <c r="B479" s="23" t="s">
        <v>794</v>
      </c>
      <c r="C479" t="str">
        <f t="shared" si="14"/>
        <v>26.09.2016</v>
      </c>
      <c r="D479" t="str">
        <f t="shared" si="15"/>
        <v>30.10.2016</v>
      </c>
    </row>
    <row r="480" spans="1:4" x14ac:dyDescent="0.25">
      <c r="A480" t="s">
        <v>732</v>
      </c>
      <c r="B480" s="23" t="s">
        <v>490</v>
      </c>
      <c r="C480" t="str">
        <f t="shared" si="14"/>
        <v>27.06.2016</v>
      </c>
      <c r="D480" t="str">
        <f t="shared" si="15"/>
        <v>31.07.2016</v>
      </c>
    </row>
    <row r="481" spans="1:4" x14ac:dyDescent="0.25">
      <c r="A481" t="s">
        <v>734</v>
      </c>
      <c r="B481" s="23" t="s">
        <v>795</v>
      </c>
      <c r="C481" t="str">
        <f t="shared" si="14"/>
        <v>25.01.2016</v>
      </c>
      <c r="D481" t="str">
        <f t="shared" si="15"/>
        <v>31.08.2016</v>
      </c>
    </row>
    <row r="482" spans="1:4" x14ac:dyDescent="0.25">
      <c r="B482" s="23"/>
      <c r="C482" t="str">
        <f t="shared" si="14"/>
        <v/>
      </c>
      <c r="D482" t="str">
        <f t="shared" si="15"/>
        <v/>
      </c>
    </row>
    <row r="483" spans="1:4" x14ac:dyDescent="0.25">
      <c r="B483" s="23"/>
      <c r="C483" t="str">
        <f t="shared" si="14"/>
        <v/>
      </c>
      <c r="D483" t="str">
        <f t="shared" si="15"/>
        <v/>
      </c>
    </row>
    <row r="484" spans="1:4" x14ac:dyDescent="0.25">
      <c r="B484" s="23"/>
      <c r="C484" t="str">
        <f t="shared" si="14"/>
        <v/>
      </c>
      <c r="D484" t="str">
        <f t="shared" si="15"/>
        <v/>
      </c>
    </row>
    <row r="485" spans="1:4" x14ac:dyDescent="0.25">
      <c r="B485" s="23"/>
      <c r="C485" t="str">
        <f t="shared" si="14"/>
        <v/>
      </c>
      <c r="D485" t="str">
        <f t="shared" si="15"/>
        <v/>
      </c>
    </row>
    <row r="486" spans="1:4" x14ac:dyDescent="0.25">
      <c r="B486" s="23"/>
      <c r="C486" t="str">
        <f t="shared" si="14"/>
        <v/>
      </c>
      <c r="D486" t="str">
        <f t="shared" si="15"/>
        <v/>
      </c>
    </row>
    <row r="487" spans="1:4" x14ac:dyDescent="0.25">
      <c r="B487" s="23"/>
      <c r="C487" t="str">
        <f t="shared" si="14"/>
        <v/>
      </c>
      <c r="D487" t="str">
        <f t="shared" si="15"/>
        <v/>
      </c>
    </row>
    <row r="488" spans="1:4" x14ac:dyDescent="0.25">
      <c r="B488" s="23"/>
      <c r="C488" t="str">
        <f t="shared" si="14"/>
        <v/>
      </c>
      <c r="D488" t="str">
        <f t="shared" si="15"/>
        <v/>
      </c>
    </row>
    <row r="489" spans="1:4" x14ac:dyDescent="0.25">
      <c r="B489" s="23"/>
      <c r="C489" t="str">
        <f t="shared" si="14"/>
        <v/>
      </c>
      <c r="D489" t="str">
        <f t="shared" si="15"/>
        <v/>
      </c>
    </row>
    <row r="490" spans="1:4" x14ac:dyDescent="0.25">
      <c r="B490" s="23"/>
      <c r="C490" t="str">
        <f t="shared" si="14"/>
        <v/>
      </c>
      <c r="D490" t="str">
        <f t="shared" si="15"/>
        <v/>
      </c>
    </row>
    <row r="491" spans="1:4" x14ac:dyDescent="0.25">
      <c r="B491" s="23"/>
      <c r="C491" t="str">
        <f t="shared" si="14"/>
        <v/>
      </c>
      <c r="D491" t="str">
        <f t="shared" si="15"/>
        <v/>
      </c>
    </row>
    <row r="492" spans="1:4" x14ac:dyDescent="0.25">
      <c r="B492" s="23"/>
      <c r="C492" t="str">
        <f t="shared" si="14"/>
        <v/>
      </c>
      <c r="D492" t="str">
        <f t="shared" si="15"/>
        <v/>
      </c>
    </row>
    <row r="493" spans="1:4" x14ac:dyDescent="0.25">
      <c r="B493" s="23"/>
      <c r="C493" t="str">
        <f t="shared" si="14"/>
        <v/>
      </c>
      <c r="D493" t="str">
        <f t="shared" si="15"/>
        <v/>
      </c>
    </row>
    <row r="494" spans="1:4" x14ac:dyDescent="0.25">
      <c r="B494" s="23"/>
      <c r="C494" t="str">
        <f t="shared" si="14"/>
        <v/>
      </c>
      <c r="D494" t="str">
        <f t="shared" si="15"/>
        <v/>
      </c>
    </row>
    <row r="495" spans="1:4" x14ac:dyDescent="0.25">
      <c r="B495" s="23"/>
      <c r="C495" t="str">
        <f t="shared" si="14"/>
        <v/>
      </c>
      <c r="D495" t="str">
        <f t="shared" si="15"/>
        <v/>
      </c>
    </row>
    <row r="496" spans="1:4" x14ac:dyDescent="0.25">
      <c r="B496" s="23"/>
      <c r="C496" t="str">
        <f t="shared" si="14"/>
        <v/>
      </c>
      <c r="D496" t="str">
        <f t="shared" si="15"/>
        <v/>
      </c>
    </row>
    <row r="497" spans="2:4" x14ac:dyDescent="0.25">
      <c r="B497" s="23"/>
      <c r="C497" t="str">
        <f t="shared" si="14"/>
        <v/>
      </c>
      <c r="D497" t="str">
        <f t="shared" si="15"/>
        <v/>
      </c>
    </row>
    <row r="498" spans="2:4" x14ac:dyDescent="0.25">
      <c r="B498" s="23"/>
      <c r="C498" t="str">
        <f t="shared" si="14"/>
        <v/>
      </c>
      <c r="D498" t="str">
        <f t="shared" si="15"/>
        <v/>
      </c>
    </row>
    <row r="499" spans="2:4" x14ac:dyDescent="0.25">
      <c r="B499" s="23"/>
      <c r="C499" t="str">
        <f t="shared" si="14"/>
        <v/>
      </c>
      <c r="D499" t="str">
        <f t="shared" si="15"/>
        <v/>
      </c>
    </row>
    <row r="500" spans="2:4" x14ac:dyDescent="0.25">
      <c r="B500" s="23"/>
      <c r="C500" t="str">
        <f t="shared" si="14"/>
        <v/>
      </c>
      <c r="D500" t="str">
        <f t="shared" si="15"/>
        <v/>
      </c>
    </row>
    <row r="501" spans="2:4" x14ac:dyDescent="0.25">
      <c r="B501" s="23"/>
      <c r="C501" t="str">
        <f t="shared" si="14"/>
        <v/>
      </c>
      <c r="D501" t="str">
        <f t="shared" si="15"/>
        <v/>
      </c>
    </row>
    <row r="502" spans="2:4" x14ac:dyDescent="0.25">
      <c r="B502" s="23"/>
      <c r="C502" t="str">
        <f t="shared" si="14"/>
        <v/>
      </c>
      <c r="D502" t="str">
        <f t="shared" si="15"/>
        <v/>
      </c>
    </row>
    <row r="503" spans="2:4" x14ac:dyDescent="0.25">
      <c r="B503" s="23"/>
      <c r="C503" t="str">
        <f t="shared" si="14"/>
        <v/>
      </c>
      <c r="D503" t="str">
        <f t="shared" si="15"/>
        <v/>
      </c>
    </row>
    <row r="504" spans="2:4" x14ac:dyDescent="0.25">
      <c r="B504" s="23"/>
      <c r="C504" t="str">
        <f t="shared" si="14"/>
        <v/>
      </c>
      <c r="D504" t="str">
        <f t="shared" si="15"/>
        <v/>
      </c>
    </row>
    <row r="505" spans="2:4" x14ac:dyDescent="0.25">
      <c r="B505" s="23"/>
      <c r="C505" t="str">
        <f t="shared" si="14"/>
        <v/>
      </c>
      <c r="D505" t="str">
        <f t="shared" si="15"/>
        <v/>
      </c>
    </row>
    <row r="506" spans="2:4" x14ac:dyDescent="0.25">
      <c r="B506" s="23"/>
      <c r="C506" t="str">
        <f t="shared" si="14"/>
        <v/>
      </c>
      <c r="D506" t="str">
        <f t="shared" si="15"/>
        <v/>
      </c>
    </row>
    <row r="507" spans="2:4" x14ac:dyDescent="0.25">
      <c r="B507" s="23"/>
      <c r="C507" t="str">
        <f t="shared" si="14"/>
        <v/>
      </c>
      <c r="D507" t="str">
        <f t="shared" si="15"/>
        <v/>
      </c>
    </row>
    <row r="508" spans="2:4" x14ac:dyDescent="0.25">
      <c r="B508" s="23"/>
      <c r="C508" t="str">
        <f t="shared" si="14"/>
        <v/>
      </c>
      <c r="D508" t="str">
        <f t="shared" si="15"/>
        <v/>
      </c>
    </row>
    <row r="509" spans="2:4" x14ac:dyDescent="0.25">
      <c r="B509" s="23"/>
      <c r="C509" t="str">
        <f t="shared" si="14"/>
        <v/>
      </c>
      <c r="D509" t="str">
        <f t="shared" si="15"/>
        <v/>
      </c>
    </row>
    <row r="510" spans="2:4" x14ac:dyDescent="0.25">
      <c r="B510" s="23"/>
      <c r="C510" t="str">
        <f t="shared" si="14"/>
        <v/>
      </c>
      <c r="D510" t="str">
        <f t="shared" si="15"/>
        <v/>
      </c>
    </row>
    <row r="511" spans="2:4" x14ac:dyDescent="0.25">
      <c r="B511" s="23"/>
      <c r="C511" t="str">
        <f t="shared" si="14"/>
        <v/>
      </c>
      <c r="D511" t="str">
        <f t="shared" si="15"/>
        <v/>
      </c>
    </row>
    <row r="512" spans="2:4" x14ac:dyDescent="0.25">
      <c r="B512" s="23"/>
      <c r="C512" t="str">
        <f t="shared" si="14"/>
        <v/>
      </c>
      <c r="D512" t="str">
        <f t="shared" si="15"/>
        <v/>
      </c>
    </row>
    <row r="513" spans="2:4" x14ac:dyDescent="0.25">
      <c r="B513" s="23"/>
      <c r="C513" t="str">
        <f t="shared" si="14"/>
        <v/>
      </c>
      <c r="D513" t="str">
        <f t="shared" si="15"/>
        <v/>
      </c>
    </row>
    <row r="514" spans="2:4" x14ac:dyDescent="0.25">
      <c r="B514" s="23"/>
      <c r="C514" t="str">
        <f t="shared" si="14"/>
        <v/>
      </c>
      <c r="D514" t="str">
        <f t="shared" si="15"/>
        <v/>
      </c>
    </row>
    <row r="515" spans="2:4" x14ac:dyDescent="0.25">
      <c r="B515" s="23"/>
      <c r="C515" t="str">
        <f t="shared" ref="C515:C578" si="16">LEFT(B515,10)</f>
        <v/>
      </c>
      <c r="D515" t="str">
        <f t="shared" ref="D515:D578" si="17">RIGHT(B515,10)</f>
        <v/>
      </c>
    </row>
    <row r="516" spans="2:4" x14ac:dyDescent="0.25">
      <c r="B516" s="23"/>
      <c r="C516" t="str">
        <f t="shared" si="16"/>
        <v/>
      </c>
      <c r="D516" t="str">
        <f t="shared" si="17"/>
        <v/>
      </c>
    </row>
    <row r="517" spans="2:4" x14ac:dyDescent="0.25">
      <c r="B517" s="23"/>
      <c r="C517" t="str">
        <f t="shared" si="16"/>
        <v/>
      </c>
      <c r="D517" t="str">
        <f t="shared" si="17"/>
        <v/>
      </c>
    </row>
    <row r="518" spans="2:4" x14ac:dyDescent="0.25">
      <c r="B518" s="23"/>
      <c r="C518" t="str">
        <f t="shared" si="16"/>
        <v/>
      </c>
      <c r="D518" t="str">
        <f t="shared" si="17"/>
        <v/>
      </c>
    </row>
    <row r="519" spans="2:4" x14ac:dyDescent="0.25">
      <c r="B519" s="23"/>
      <c r="C519" t="str">
        <f t="shared" si="16"/>
        <v/>
      </c>
      <c r="D519" t="str">
        <f t="shared" si="17"/>
        <v/>
      </c>
    </row>
    <row r="520" spans="2:4" x14ac:dyDescent="0.25">
      <c r="B520" s="23"/>
      <c r="C520" t="str">
        <f t="shared" si="16"/>
        <v/>
      </c>
      <c r="D520" t="str">
        <f t="shared" si="17"/>
        <v/>
      </c>
    </row>
    <row r="521" spans="2:4" x14ac:dyDescent="0.25">
      <c r="B521" s="23"/>
      <c r="C521" t="str">
        <f t="shared" si="16"/>
        <v/>
      </c>
      <c r="D521" t="str">
        <f t="shared" si="17"/>
        <v/>
      </c>
    </row>
    <row r="522" spans="2:4" x14ac:dyDescent="0.25">
      <c r="B522" s="23"/>
      <c r="C522" t="str">
        <f t="shared" si="16"/>
        <v/>
      </c>
      <c r="D522" t="str">
        <f t="shared" si="17"/>
        <v/>
      </c>
    </row>
    <row r="523" spans="2:4" x14ac:dyDescent="0.25">
      <c r="B523" s="23"/>
      <c r="C523" t="str">
        <f t="shared" si="16"/>
        <v/>
      </c>
      <c r="D523" t="str">
        <f t="shared" si="17"/>
        <v/>
      </c>
    </row>
    <row r="524" spans="2:4" x14ac:dyDescent="0.25">
      <c r="B524" s="23"/>
      <c r="C524" t="str">
        <f t="shared" si="16"/>
        <v/>
      </c>
      <c r="D524" t="str">
        <f t="shared" si="17"/>
        <v/>
      </c>
    </row>
    <row r="525" spans="2:4" x14ac:dyDescent="0.25">
      <c r="B525" s="23"/>
      <c r="C525" t="str">
        <f t="shared" si="16"/>
        <v/>
      </c>
      <c r="D525" t="str">
        <f t="shared" si="17"/>
        <v/>
      </c>
    </row>
    <row r="526" spans="2:4" x14ac:dyDescent="0.25">
      <c r="B526" s="23"/>
      <c r="C526" t="str">
        <f t="shared" si="16"/>
        <v/>
      </c>
      <c r="D526" t="str">
        <f t="shared" si="17"/>
        <v/>
      </c>
    </row>
    <row r="527" spans="2:4" x14ac:dyDescent="0.25">
      <c r="B527" s="23"/>
      <c r="C527" t="str">
        <f t="shared" si="16"/>
        <v/>
      </c>
      <c r="D527" t="str">
        <f t="shared" si="17"/>
        <v/>
      </c>
    </row>
    <row r="528" spans="2:4" x14ac:dyDescent="0.25">
      <c r="B528" s="23"/>
      <c r="C528" t="str">
        <f t="shared" si="16"/>
        <v/>
      </c>
      <c r="D528" t="str">
        <f t="shared" si="17"/>
        <v/>
      </c>
    </row>
    <row r="529" spans="2:4" x14ac:dyDescent="0.25">
      <c r="B529" s="23"/>
      <c r="C529" t="str">
        <f t="shared" si="16"/>
        <v/>
      </c>
      <c r="D529" t="str">
        <f t="shared" si="17"/>
        <v/>
      </c>
    </row>
    <row r="530" spans="2:4" x14ac:dyDescent="0.25">
      <c r="B530" s="23"/>
      <c r="C530" t="str">
        <f t="shared" si="16"/>
        <v/>
      </c>
      <c r="D530" t="str">
        <f t="shared" si="17"/>
        <v/>
      </c>
    </row>
    <row r="531" spans="2:4" x14ac:dyDescent="0.25">
      <c r="B531" s="23"/>
      <c r="C531" t="str">
        <f t="shared" si="16"/>
        <v/>
      </c>
      <c r="D531" t="str">
        <f t="shared" si="17"/>
        <v/>
      </c>
    </row>
    <row r="532" spans="2:4" x14ac:dyDescent="0.25">
      <c r="B532" s="23"/>
      <c r="C532" t="str">
        <f t="shared" si="16"/>
        <v/>
      </c>
      <c r="D532" t="str">
        <f t="shared" si="17"/>
        <v/>
      </c>
    </row>
    <row r="533" spans="2:4" x14ac:dyDescent="0.25">
      <c r="B533" s="23"/>
      <c r="C533" t="str">
        <f t="shared" si="16"/>
        <v/>
      </c>
      <c r="D533" t="str">
        <f t="shared" si="17"/>
        <v/>
      </c>
    </row>
    <row r="534" spans="2:4" x14ac:dyDescent="0.25">
      <c r="B534" s="23"/>
      <c r="C534" t="str">
        <f t="shared" si="16"/>
        <v/>
      </c>
      <c r="D534" t="str">
        <f t="shared" si="17"/>
        <v/>
      </c>
    </row>
    <row r="535" spans="2:4" x14ac:dyDescent="0.25">
      <c r="B535" s="23"/>
      <c r="C535" t="str">
        <f t="shared" si="16"/>
        <v/>
      </c>
      <c r="D535" t="str">
        <f t="shared" si="17"/>
        <v/>
      </c>
    </row>
    <row r="536" spans="2:4" x14ac:dyDescent="0.25">
      <c r="B536" s="23"/>
      <c r="C536" t="str">
        <f t="shared" si="16"/>
        <v/>
      </c>
      <c r="D536" t="str">
        <f t="shared" si="17"/>
        <v/>
      </c>
    </row>
    <row r="537" spans="2:4" x14ac:dyDescent="0.25">
      <c r="B537" s="23"/>
      <c r="C537" t="str">
        <f t="shared" si="16"/>
        <v/>
      </c>
      <c r="D537" t="str">
        <f t="shared" si="17"/>
        <v/>
      </c>
    </row>
    <row r="538" spans="2:4" x14ac:dyDescent="0.25">
      <c r="B538" s="23"/>
      <c r="C538" t="str">
        <f t="shared" si="16"/>
        <v/>
      </c>
      <c r="D538" t="str">
        <f t="shared" si="17"/>
        <v/>
      </c>
    </row>
    <row r="539" spans="2:4" x14ac:dyDescent="0.25">
      <c r="B539" s="23"/>
      <c r="C539" t="str">
        <f t="shared" si="16"/>
        <v/>
      </c>
      <c r="D539" t="str">
        <f t="shared" si="17"/>
        <v/>
      </c>
    </row>
    <row r="540" spans="2:4" x14ac:dyDescent="0.25">
      <c r="B540" s="23"/>
      <c r="C540" t="str">
        <f t="shared" si="16"/>
        <v/>
      </c>
      <c r="D540" t="str">
        <f t="shared" si="17"/>
        <v/>
      </c>
    </row>
    <row r="541" spans="2:4" x14ac:dyDescent="0.25">
      <c r="B541" s="23"/>
      <c r="C541" t="str">
        <f t="shared" si="16"/>
        <v/>
      </c>
      <c r="D541" t="str">
        <f t="shared" si="17"/>
        <v/>
      </c>
    </row>
    <row r="542" spans="2:4" x14ac:dyDescent="0.25">
      <c r="B542" s="23"/>
      <c r="C542" t="str">
        <f t="shared" si="16"/>
        <v/>
      </c>
      <c r="D542" t="str">
        <f t="shared" si="17"/>
        <v/>
      </c>
    </row>
    <row r="543" spans="2:4" x14ac:dyDescent="0.25">
      <c r="B543" s="23"/>
      <c r="C543" t="str">
        <f t="shared" si="16"/>
        <v/>
      </c>
      <c r="D543" t="str">
        <f t="shared" si="17"/>
        <v/>
      </c>
    </row>
    <row r="544" spans="2:4" x14ac:dyDescent="0.25">
      <c r="B544" s="23"/>
      <c r="C544" t="str">
        <f t="shared" si="16"/>
        <v/>
      </c>
      <c r="D544" t="str">
        <f t="shared" si="17"/>
        <v/>
      </c>
    </row>
    <row r="545" spans="2:4" x14ac:dyDescent="0.25">
      <c r="B545" s="23"/>
      <c r="C545" t="str">
        <f t="shared" si="16"/>
        <v/>
      </c>
      <c r="D545" t="str">
        <f t="shared" si="17"/>
        <v/>
      </c>
    </row>
    <row r="546" spans="2:4" x14ac:dyDescent="0.25">
      <c r="B546" s="23"/>
      <c r="C546" t="str">
        <f t="shared" si="16"/>
        <v/>
      </c>
      <c r="D546" t="str">
        <f t="shared" si="17"/>
        <v/>
      </c>
    </row>
    <row r="547" spans="2:4" x14ac:dyDescent="0.25">
      <c r="B547" s="23"/>
      <c r="C547" t="str">
        <f t="shared" si="16"/>
        <v/>
      </c>
      <c r="D547" t="str">
        <f t="shared" si="17"/>
        <v/>
      </c>
    </row>
    <row r="548" spans="2:4" x14ac:dyDescent="0.25">
      <c r="B548" s="23"/>
      <c r="C548" t="str">
        <f t="shared" si="16"/>
        <v/>
      </c>
      <c r="D548" t="str">
        <f t="shared" si="17"/>
        <v/>
      </c>
    </row>
    <row r="549" spans="2:4" x14ac:dyDescent="0.25">
      <c r="B549" s="23"/>
      <c r="C549" t="str">
        <f t="shared" si="16"/>
        <v/>
      </c>
      <c r="D549" t="str">
        <f t="shared" si="17"/>
        <v/>
      </c>
    </row>
    <row r="550" spans="2:4" x14ac:dyDescent="0.25">
      <c r="B550" s="23"/>
      <c r="C550" t="str">
        <f t="shared" si="16"/>
        <v/>
      </c>
      <c r="D550" t="str">
        <f t="shared" si="17"/>
        <v/>
      </c>
    </row>
    <row r="551" spans="2:4" x14ac:dyDescent="0.25">
      <c r="B551" s="23"/>
      <c r="C551" t="str">
        <f t="shared" si="16"/>
        <v/>
      </c>
      <c r="D551" t="str">
        <f t="shared" si="17"/>
        <v/>
      </c>
    </row>
    <row r="552" spans="2:4" x14ac:dyDescent="0.25">
      <c r="B552" s="23"/>
      <c r="C552" t="str">
        <f t="shared" si="16"/>
        <v/>
      </c>
      <c r="D552" t="str">
        <f t="shared" si="17"/>
        <v/>
      </c>
    </row>
    <row r="553" spans="2:4" x14ac:dyDescent="0.25">
      <c r="B553" s="23"/>
      <c r="C553" t="str">
        <f t="shared" si="16"/>
        <v/>
      </c>
      <c r="D553" t="str">
        <f t="shared" si="17"/>
        <v/>
      </c>
    </row>
    <row r="554" spans="2:4" x14ac:dyDescent="0.25">
      <c r="B554" s="23"/>
      <c r="C554" t="str">
        <f t="shared" si="16"/>
        <v/>
      </c>
      <c r="D554" t="str">
        <f t="shared" si="17"/>
        <v/>
      </c>
    </row>
    <row r="555" spans="2:4" x14ac:dyDescent="0.25">
      <c r="B555" s="23"/>
      <c r="C555" t="str">
        <f t="shared" si="16"/>
        <v/>
      </c>
      <c r="D555" t="str">
        <f t="shared" si="17"/>
        <v/>
      </c>
    </row>
    <row r="556" spans="2:4" x14ac:dyDescent="0.25">
      <c r="B556" s="23"/>
      <c r="C556" t="str">
        <f t="shared" si="16"/>
        <v/>
      </c>
      <c r="D556" t="str">
        <f t="shared" si="17"/>
        <v/>
      </c>
    </row>
    <row r="557" spans="2:4" x14ac:dyDescent="0.25">
      <c r="B557" s="23"/>
      <c r="C557" t="str">
        <f t="shared" si="16"/>
        <v/>
      </c>
      <c r="D557" t="str">
        <f t="shared" si="17"/>
        <v/>
      </c>
    </row>
    <row r="558" spans="2:4" x14ac:dyDescent="0.25">
      <c r="B558" s="23"/>
      <c r="C558" t="str">
        <f t="shared" si="16"/>
        <v/>
      </c>
      <c r="D558" t="str">
        <f t="shared" si="17"/>
        <v/>
      </c>
    </row>
    <row r="559" spans="2:4" x14ac:dyDescent="0.25">
      <c r="B559" s="23"/>
      <c r="C559" t="str">
        <f t="shared" si="16"/>
        <v/>
      </c>
      <c r="D559" t="str">
        <f t="shared" si="17"/>
        <v/>
      </c>
    </row>
    <row r="560" spans="2:4" x14ac:dyDescent="0.25">
      <c r="B560" s="23"/>
      <c r="C560" t="str">
        <f t="shared" si="16"/>
        <v/>
      </c>
      <c r="D560" t="str">
        <f t="shared" si="17"/>
        <v/>
      </c>
    </row>
    <row r="561" spans="2:4" x14ac:dyDescent="0.25">
      <c r="B561" s="23"/>
      <c r="C561" t="str">
        <f t="shared" si="16"/>
        <v/>
      </c>
      <c r="D561" t="str">
        <f t="shared" si="17"/>
        <v/>
      </c>
    </row>
    <row r="562" spans="2:4" x14ac:dyDescent="0.25">
      <c r="B562" s="23"/>
      <c r="C562" t="str">
        <f t="shared" si="16"/>
        <v/>
      </c>
      <c r="D562" t="str">
        <f t="shared" si="17"/>
        <v/>
      </c>
    </row>
    <row r="563" spans="2:4" x14ac:dyDescent="0.25">
      <c r="B563" s="23"/>
      <c r="C563" t="str">
        <f t="shared" si="16"/>
        <v/>
      </c>
      <c r="D563" t="str">
        <f t="shared" si="17"/>
        <v/>
      </c>
    </row>
    <row r="564" spans="2:4" x14ac:dyDescent="0.25">
      <c r="B564" s="23"/>
      <c r="C564" t="str">
        <f t="shared" si="16"/>
        <v/>
      </c>
      <c r="D564" t="str">
        <f t="shared" si="17"/>
        <v/>
      </c>
    </row>
    <row r="565" spans="2:4" x14ac:dyDescent="0.25">
      <c r="B565" s="23"/>
      <c r="C565" t="str">
        <f t="shared" si="16"/>
        <v/>
      </c>
      <c r="D565" t="str">
        <f t="shared" si="17"/>
        <v/>
      </c>
    </row>
    <row r="566" spans="2:4" x14ac:dyDescent="0.25">
      <c r="B566" s="23"/>
      <c r="C566" t="str">
        <f t="shared" si="16"/>
        <v/>
      </c>
      <c r="D566" t="str">
        <f t="shared" si="17"/>
        <v/>
      </c>
    </row>
    <row r="567" spans="2:4" x14ac:dyDescent="0.25">
      <c r="B567" s="23"/>
      <c r="C567" t="str">
        <f t="shared" si="16"/>
        <v/>
      </c>
      <c r="D567" t="str">
        <f t="shared" si="17"/>
        <v/>
      </c>
    </row>
    <row r="568" spans="2:4" x14ac:dyDescent="0.25">
      <c r="B568" s="23"/>
      <c r="C568" t="str">
        <f t="shared" si="16"/>
        <v/>
      </c>
      <c r="D568" t="str">
        <f t="shared" si="17"/>
        <v/>
      </c>
    </row>
    <row r="569" spans="2:4" x14ac:dyDescent="0.25">
      <c r="B569" s="23"/>
      <c r="C569" t="str">
        <f t="shared" si="16"/>
        <v/>
      </c>
      <c r="D569" t="str">
        <f t="shared" si="17"/>
        <v/>
      </c>
    </row>
    <row r="570" spans="2:4" x14ac:dyDescent="0.25">
      <c r="B570" s="23"/>
      <c r="C570" t="str">
        <f t="shared" si="16"/>
        <v/>
      </c>
      <c r="D570" t="str">
        <f t="shared" si="17"/>
        <v/>
      </c>
    </row>
    <row r="571" spans="2:4" x14ac:dyDescent="0.25">
      <c r="B571" s="23"/>
      <c r="C571" t="str">
        <f t="shared" si="16"/>
        <v/>
      </c>
      <c r="D571" t="str">
        <f t="shared" si="17"/>
        <v/>
      </c>
    </row>
    <row r="572" spans="2:4" x14ac:dyDescent="0.25">
      <c r="B572" s="23"/>
      <c r="C572" t="str">
        <f t="shared" si="16"/>
        <v/>
      </c>
      <c r="D572" t="str">
        <f t="shared" si="17"/>
        <v/>
      </c>
    </row>
    <row r="573" spans="2:4" x14ac:dyDescent="0.25">
      <c r="B573" s="23"/>
      <c r="C573" t="str">
        <f t="shared" si="16"/>
        <v/>
      </c>
      <c r="D573" t="str">
        <f t="shared" si="17"/>
        <v/>
      </c>
    </row>
    <row r="574" spans="2:4" x14ac:dyDescent="0.25">
      <c r="B574" s="23"/>
      <c r="C574" t="str">
        <f t="shared" si="16"/>
        <v/>
      </c>
      <c r="D574" t="str">
        <f t="shared" si="17"/>
        <v/>
      </c>
    </row>
    <row r="575" spans="2:4" x14ac:dyDescent="0.25">
      <c r="B575" s="23"/>
      <c r="C575" t="str">
        <f t="shared" si="16"/>
        <v/>
      </c>
      <c r="D575" t="str">
        <f t="shared" si="17"/>
        <v/>
      </c>
    </row>
    <row r="576" spans="2:4" x14ac:dyDescent="0.25">
      <c r="B576" s="23"/>
      <c r="C576" t="str">
        <f t="shared" si="16"/>
        <v/>
      </c>
      <c r="D576" t="str">
        <f t="shared" si="17"/>
        <v/>
      </c>
    </row>
    <row r="577" spans="2:4" x14ac:dyDescent="0.25">
      <c r="B577" s="23"/>
      <c r="C577" t="str">
        <f t="shared" si="16"/>
        <v/>
      </c>
      <c r="D577" t="str">
        <f t="shared" si="17"/>
        <v/>
      </c>
    </row>
    <row r="578" spans="2:4" x14ac:dyDescent="0.25">
      <c r="B578" s="23"/>
      <c r="C578" t="str">
        <f t="shared" si="16"/>
        <v/>
      </c>
      <c r="D578" t="str">
        <f t="shared" si="17"/>
        <v/>
      </c>
    </row>
    <row r="579" spans="2:4" x14ac:dyDescent="0.25">
      <c r="B579" s="23"/>
      <c r="C579" t="str">
        <f t="shared" ref="C579:C642" si="18">LEFT(B579,10)</f>
        <v/>
      </c>
      <c r="D579" t="str">
        <f t="shared" ref="D579:D642" si="19">RIGHT(B579,10)</f>
        <v/>
      </c>
    </row>
    <row r="580" spans="2:4" x14ac:dyDescent="0.25">
      <c r="B580" s="23"/>
      <c r="C580" t="str">
        <f t="shared" si="18"/>
        <v/>
      </c>
      <c r="D580" t="str">
        <f t="shared" si="19"/>
        <v/>
      </c>
    </row>
    <row r="581" spans="2:4" x14ac:dyDescent="0.25">
      <c r="B581" s="23"/>
      <c r="C581" t="str">
        <f t="shared" si="18"/>
        <v/>
      </c>
      <c r="D581" t="str">
        <f t="shared" si="19"/>
        <v/>
      </c>
    </row>
    <row r="582" spans="2:4" x14ac:dyDescent="0.25">
      <c r="B582" s="23"/>
      <c r="C582" t="str">
        <f t="shared" si="18"/>
        <v/>
      </c>
      <c r="D582" t="str">
        <f t="shared" si="19"/>
        <v/>
      </c>
    </row>
    <row r="583" spans="2:4" x14ac:dyDescent="0.25">
      <c r="B583" s="23"/>
      <c r="C583" t="str">
        <f t="shared" si="18"/>
        <v/>
      </c>
      <c r="D583" t="str">
        <f t="shared" si="19"/>
        <v/>
      </c>
    </row>
    <row r="584" spans="2:4" x14ac:dyDescent="0.25">
      <c r="B584" s="23"/>
      <c r="C584" t="str">
        <f t="shared" si="18"/>
        <v/>
      </c>
      <c r="D584" t="str">
        <f t="shared" si="19"/>
        <v/>
      </c>
    </row>
    <row r="585" spans="2:4" x14ac:dyDescent="0.25">
      <c r="B585" s="23"/>
      <c r="C585" t="str">
        <f t="shared" si="18"/>
        <v/>
      </c>
      <c r="D585" t="str">
        <f t="shared" si="19"/>
        <v/>
      </c>
    </row>
    <row r="586" spans="2:4" x14ac:dyDescent="0.25">
      <c r="B586" s="23"/>
      <c r="C586" t="str">
        <f t="shared" si="18"/>
        <v/>
      </c>
      <c r="D586" t="str">
        <f t="shared" si="19"/>
        <v/>
      </c>
    </row>
    <row r="587" spans="2:4" x14ac:dyDescent="0.25">
      <c r="B587" s="23"/>
      <c r="C587" t="str">
        <f t="shared" si="18"/>
        <v/>
      </c>
      <c r="D587" t="str">
        <f t="shared" si="19"/>
        <v/>
      </c>
    </row>
    <row r="588" spans="2:4" x14ac:dyDescent="0.25">
      <c r="B588" s="23"/>
      <c r="C588" t="str">
        <f t="shared" si="18"/>
        <v/>
      </c>
      <c r="D588" t="str">
        <f t="shared" si="19"/>
        <v/>
      </c>
    </row>
    <row r="589" spans="2:4" x14ac:dyDescent="0.25">
      <c r="B589" s="23"/>
      <c r="C589" t="str">
        <f t="shared" si="18"/>
        <v/>
      </c>
      <c r="D589" t="str">
        <f t="shared" si="19"/>
        <v/>
      </c>
    </row>
    <row r="590" spans="2:4" x14ac:dyDescent="0.25">
      <c r="B590" s="23"/>
      <c r="C590" t="str">
        <f t="shared" si="18"/>
        <v/>
      </c>
      <c r="D590" t="str">
        <f t="shared" si="19"/>
        <v/>
      </c>
    </row>
    <row r="591" spans="2:4" x14ac:dyDescent="0.25">
      <c r="B591" s="23"/>
      <c r="C591" t="str">
        <f t="shared" si="18"/>
        <v/>
      </c>
      <c r="D591" t="str">
        <f t="shared" si="19"/>
        <v/>
      </c>
    </row>
    <row r="592" spans="2:4" x14ac:dyDescent="0.25">
      <c r="B592" s="23"/>
      <c r="C592" t="str">
        <f t="shared" si="18"/>
        <v/>
      </c>
      <c r="D592" t="str">
        <f t="shared" si="19"/>
        <v/>
      </c>
    </row>
    <row r="593" spans="2:4" x14ac:dyDescent="0.25">
      <c r="B593" s="23"/>
      <c r="C593" t="str">
        <f t="shared" si="18"/>
        <v/>
      </c>
      <c r="D593" t="str">
        <f t="shared" si="19"/>
        <v/>
      </c>
    </row>
    <row r="594" spans="2:4" x14ac:dyDescent="0.25">
      <c r="B594" s="23"/>
      <c r="C594" t="str">
        <f t="shared" si="18"/>
        <v/>
      </c>
      <c r="D594" t="str">
        <f t="shared" si="19"/>
        <v/>
      </c>
    </row>
    <row r="595" spans="2:4" x14ac:dyDescent="0.25">
      <c r="B595" s="23"/>
      <c r="C595" t="str">
        <f t="shared" si="18"/>
        <v/>
      </c>
      <c r="D595" t="str">
        <f t="shared" si="19"/>
        <v/>
      </c>
    </row>
    <row r="596" spans="2:4" x14ac:dyDescent="0.25">
      <c r="B596" s="23"/>
      <c r="C596" t="str">
        <f t="shared" si="18"/>
        <v/>
      </c>
      <c r="D596" t="str">
        <f t="shared" si="19"/>
        <v/>
      </c>
    </row>
    <row r="597" spans="2:4" x14ac:dyDescent="0.25">
      <c r="B597" s="23"/>
      <c r="C597" t="str">
        <f t="shared" si="18"/>
        <v/>
      </c>
      <c r="D597" t="str">
        <f t="shared" si="19"/>
        <v/>
      </c>
    </row>
    <row r="598" spans="2:4" x14ac:dyDescent="0.25">
      <c r="B598" s="23"/>
      <c r="C598" t="str">
        <f t="shared" si="18"/>
        <v/>
      </c>
      <c r="D598" t="str">
        <f t="shared" si="19"/>
        <v/>
      </c>
    </row>
    <row r="599" spans="2:4" x14ac:dyDescent="0.25">
      <c r="B599" s="23"/>
      <c r="C599" t="str">
        <f t="shared" si="18"/>
        <v/>
      </c>
      <c r="D599" t="str">
        <f t="shared" si="19"/>
        <v/>
      </c>
    </row>
    <row r="600" spans="2:4" x14ac:dyDescent="0.25">
      <c r="B600" s="23"/>
      <c r="C600" t="str">
        <f t="shared" si="18"/>
        <v/>
      </c>
      <c r="D600" t="str">
        <f t="shared" si="19"/>
        <v/>
      </c>
    </row>
    <row r="601" spans="2:4" x14ac:dyDescent="0.25">
      <c r="B601" s="23"/>
      <c r="C601" t="str">
        <f t="shared" si="18"/>
        <v/>
      </c>
      <c r="D601" t="str">
        <f t="shared" si="19"/>
        <v/>
      </c>
    </row>
    <row r="602" spans="2:4" x14ac:dyDescent="0.25">
      <c r="B602" s="23"/>
      <c r="C602" t="str">
        <f t="shared" si="18"/>
        <v/>
      </c>
      <c r="D602" t="str">
        <f t="shared" si="19"/>
        <v/>
      </c>
    </row>
    <row r="603" spans="2:4" x14ac:dyDescent="0.25">
      <c r="B603" s="23"/>
      <c r="C603" t="str">
        <f t="shared" si="18"/>
        <v/>
      </c>
      <c r="D603" t="str">
        <f t="shared" si="19"/>
        <v/>
      </c>
    </row>
    <row r="604" spans="2:4" x14ac:dyDescent="0.25">
      <c r="B604" s="23"/>
      <c r="C604" t="str">
        <f t="shared" si="18"/>
        <v/>
      </c>
      <c r="D604" t="str">
        <f t="shared" si="19"/>
        <v/>
      </c>
    </row>
    <row r="605" spans="2:4" x14ac:dyDescent="0.25">
      <c r="B605" s="23"/>
      <c r="C605" t="str">
        <f t="shared" si="18"/>
        <v/>
      </c>
      <c r="D605" t="str">
        <f t="shared" si="19"/>
        <v/>
      </c>
    </row>
    <row r="606" spans="2:4" x14ac:dyDescent="0.25">
      <c r="B606" s="23"/>
      <c r="C606" t="str">
        <f t="shared" si="18"/>
        <v/>
      </c>
      <c r="D606" t="str">
        <f t="shared" si="19"/>
        <v/>
      </c>
    </row>
    <row r="607" spans="2:4" x14ac:dyDescent="0.25">
      <c r="B607" s="23"/>
      <c r="C607" t="str">
        <f t="shared" si="18"/>
        <v/>
      </c>
      <c r="D607" t="str">
        <f t="shared" si="19"/>
        <v/>
      </c>
    </row>
    <row r="608" spans="2:4" x14ac:dyDescent="0.25">
      <c r="B608" s="23"/>
      <c r="C608" t="str">
        <f t="shared" si="18"/>
        <v/>
      </c>
      <c r="D608" t="str">
        <f t="shared" si="19"/>
        <v/>
      </c>
    </row>
    <row r="609" spans="2:4" x14ac:dyDescent="0.25">
      <c r="B609" s="23"/>
      <c r="C609" t="str">
        <f t="shared" si="18"/>
        <v/>
      </c>
      <c r="D609" t="str">
        <f t="shared" si="19"/>
        <v/>
      </c>
    </row>
    <row r="610" spans="2:4" x14ac:dyDescent="0.25">
      <c r="B610" s="23"/>
      <c r="C610" t="str">
        <f t="shared" si="18"/>
        <v/>
      </c>
      <c r="D610" t="str">
        <f t="shared" si="19"/>
        <v/>
      </c>
    </row>
    <row r="611" spans="2:4" x14ac:dyDescent="0.25">
      <c r="B611" s="23"/>
      <c r="C611" t="str">
        <f t="shared" si="18"/>
        <v/>
      </c>
      <c r="D611" t="str">
        <f t="shared" si="19"/>
        <v/>
      </c>
    </row>
    <row r="612" spans="2:4" x14ac:dyDescent="0.25">
      <c r="B612" s="23"/>
      <c r="C612" t="str">
        <f t="shared" si="18"/>
        <v/>
      </c>
      <c r="D612" t="str">
        <f t="shared" si="19"/>
        <v/>
      </c>
    </row>
    <row r="613" spans="2:4" x14ac:dyDescent="0.25">
      <c r="B613" s="23"/>
      <c r="C613" t="str">
        <f t="shared" si="18"/>
        <v/>
      </c>
      <c r="D613" t="str">
        <f t="shared" si="19"/>
        <v/>
      </c>
    </row>
    <row r="614" spans="2:4" x14ac:dyDescent="0.25">
      <c r="B614" s="23"/>
      <c r="C614" t="str">
        <f t="shared" si="18"/>
        <v/>
      </c>
      <c r="D614" t="str">
        <f t="shared" si="19"/>
        <v/>
      </c>
    </row>
    <row r="615" spans="2:4" x14ac:dyDescent="0.25">
      <c r="B615" s="23"/>
      <c r="C615" t="str">
        <f t="shared" si="18"/>
        <v/>
      </c>
      <c r="D615" t="str">
        <f t="shared" si="19"/>
        <v/>
      </c>
    </row>
    <row r="616" spans="2:4" x14ac:dyDescent="0.25">
      <c r="B616" s="23"/>
      <c r="C616" t="str">
        <f t="shared" si="18"/>
        <v/>
      </c>
      <c r="D616" t="str">
        <f t="shared" si="19"/>
        <v/>
      </c>
    </row>
    <row r="617" spans="2:4" x14ac:dyDescent="0.25">
      <c r="B617" s="23"/>
      <c r="C617" t="str">
        <f t="shared" si="18"/>
        <v/>
      </c>
      <c r="D617" t="str">
        <f t="shared" si="19"/>
        <v/>
      </c>
    </row>
    <row r="618" spans="2:4" x14ac:dyDescent="0.25">
      <c r="B618" s="23"/>
      <c r="C618" t="str">
        <f t="shared" si="18"/>
        <v/>
      </c>
      <c r="D618" t="str">
        <f t="shared" si="19"/>
        <v/>
      </c>
    </row>
    <row r="619" spans="2:4" x14ac:dyDescent="0.25">
      <c r="B619" s="23"/>
      <c r="C619" t="str">
        <f t="shared" si="18"/>
        <v/>
      </c>
      <c r="D619" t="str">
        <f t="shared" si="19"/>
        <v/>
      </c>
    </row>
    <row r="620" spans="2:4" x14ac:dyDescent="0.25">
      <c r="B620" s="23"/>
      <c r="C620" t="str">
        <f t="shared" si="18"/>
        <v/>
      </c>
      <c r="D620" t="str">
        <f t="shared" si="19"/>
        <v/>
      </c>
    </row>
    <row r="621" spans="2:4" x14ac:dyDescent="0.25">
      <c r="B621" s="23"/>
      <c r="C621" t="str">
        <f t="shared" si="18"/>
        <v/>
      </c>
      <c r="D621" t="str">
        <f t="shared" si="19"/>
        <v/>
      </c>
    </row>
    <row r="622" spans="2:4" x14ac:dyDescent="0.25">
      <c r="B622" s="23"/>
      <c r="C622" t="str">
        <f t="shared" si="18"/>
        <v/>
      </c>
      <c r="D622" t="str">
        <f t="shared" si="19"/>
        <v/>
      </c>
    </row>
    <row r="623" spans="2:4" x14ac:dyDescent="0.25">
      <c r="B623" s="23"/>
      <c r="C623" t="str">
        <f t="shared" si="18"/>
        <v/>
      </c>
      <c r="D623" t="str">
        <f t="shared" si="19"/>
        <v/>
      </c>
    </row>
    <row r="624" spans="2:4" x14ac:dyDescent="0.25">
      <c r="B624" s="23"/>
      <c r="C624" t="str">
        <f t="shared" si="18"/>
        <v/>
      </c>
      <c r="D624" t="str">
        <f t="shared" si="19"/>
        <v/>
      </c>
    </row>
    <row r="625" spans="2:4" x14ac:dyDescent="0.25">
      <c r="B625" s="23"/>
      <c r="C625" t="str">
        <f t="shared" si="18"/>
        <v/>
      </c>
      <c r="D625" t="str">
        <f t="shared" si="19"/>
        <v/>
      </c>
    </row>
    <row r="626" spans="2:4" x14ac:dyDescent="0.25">
      <c r="B626" s="23"/>
      <c r="C626" t="str">
        <f t="shared" si="18"/>
        <v/>
      </c>
      <c r="D626" t="str">
        <f t="shared" si="19"/>
        <v/>
      </c>
    </row>
    <row r="627" spans="2:4" x14ac:dyDescent="0.25">
      <c r="B627" s="23"/>
      <c r="C627" t="str">
        <f t="shared" si="18"/>
        <v/>
      </c>
      <c r="D627" t="str">
        <f t="shared" si="19"/>
        <v/>
      </c>
    </row>
    <row r="628" spans="2:4" x14ac:dyDescent="0.25">
      <c r="B628" s="23"/>
      <c r="C628" t="str">
        <f t="shared" si="18"/>
        <v/>
      </c>
      <c r="D628" t="str">
        <f t="shared" si="19"/>
        <v/>
      </c>
    </row>
    <row r="629" spans="2:4" x14ac:dyDescent="0.25">
      <c r="B629" s="23"/>
      <c r="C629" t="str">
        <f t="shared" si="18"/>
        <v/>
      </c>
      <c r="D629" t="str">
        <f t="shared" si="19"/>
        <v/>
      </c>
    </row>
    <row r="630" spans="2:4" x14ac:dyDescent="0.25">
      <c r="B630" s="23"/>
      <c r="C630" t="str">
        <f t="shared" si="18"/>
        <v/>
      </c>
      <c r="D630" t="str">
        <f t="shared" si="19"/>
        <v/>
      </c>
    </row>
    <row r="631" spans="2:4" x14ac:dyDescent="0.25">
      <c r="B631" s="23"/>
      <c r="C631" t="str">
        <f t="shared" si="18"/>
        <v/>
      </c>
      <c r="D631" t="str">
        <f t="shared" si="19"/>
        <v/>
      </c>
    </row>
    <row r="632" spans="2:4" x14ac:dyDescent="0.25">
      <c r="B632" s="23"/>
      <c r="C632" t="str">
        <f t="shared" si="18"/>
        <v/>
      </c>
      <c r="D632" t="str">
        <f t="shared" si="19"/>
        <v/>
      </c>
    </row>
    <row r="633" spans="2:4" x14ac:dyDescent="0.25">
      <c r="B633" s="23"/>
      <c r="C633" t="str">
        <f t="shared" si="18"/>
        <v/>
      </c>
      <c r="D633" t="str">
        <f t="shared" si="19"/>
        <v/>
      </c>
    </row>
    <row r="634" spans="2:4" x14ac:dyDescent="0.25">
      <c r="B634" s="23"/>
      <c r="C634" t="str">
        <f t="shared" si="18"/>
        <v/>
      </c>
      <c r="D634" t="str">
        <f t="shared" si="19"/>
        <v/>
      </c>
    </row>
    <row r="635" spans="2:4" x14ac:dyDescent="0.25">
      <c r="B635" s="23"/>
      <c r="C635" t="str">
        <f t="shared" si="18"/>
        <v/>
      </c>
      <c r="D635" t="str">
        <f t="shared" si="19"/>
        <v/>
      </c>
    </row>
    <row r="636" spans="2:4" x14ac:dyDescent="0.25">
      <c r="B636" s="23"/>
      <c r="C636" t="str">
        <f t="shared" si="18"/>
        <v/>
      </c>
      <c r="D636" t="str">
        <f t="shared" si="19"/>
        <v/>
      </c>
    </row>
    <row r="637" spans="2:4" x14ac:dyDescent="0.25">
      <c r="B637" s="23"/>
      <c r="C637" t="str">
        <f t="shared" si="18"/>
        <v/>
      </c>
      <c r="D637" t="str">
        <f t="shared" si="19"/>
        <v/>
      </c>
    </row>
    <row r="638" spans="2:4" x14ac:dyDescent="0.25">
      <c r="B638" s="23"/>
      <c r="C638" t="str">
        <f t="shared" si="18"/>
        <v/>
      </c>
      <c r="D638" t="str">
        <f t="shared" si="19"/>
        <v/>
      </c>
    </row>
    <row r="639" spans="2:4" x14ac:dyDescent="0.25">
      <c r="B639" s="23"/>
      <c r="C639" t="str">
        <f t="shared" si="18"/>
        <v/>
      </c>
      <c r="D639" t="str">
        <f t="shared" si="19"/>
        <v/>
      </c>
    </row>
    <row r="640" spans="2:4" x14ac:dyDescent="0.25">
      <c r="B640" s="23"/>
      <c r="C640" t="str">
        <f t="shared" si="18"/>
        <v/>
      </c>
      <c r="D640" t="str">
        <f t="shared" si="19"/>
        <v/>
      </c>
    </row>
    <row r="641" spans="2:4" x14ac:dyDescent="0.25">
      <c r="B641" s="23"/>
      <c r="C641" t="str">
        <f t="shared" si="18"/>
        <v/>
      </c>
      <c r="D641" t="str">
        <f t="shared" si="19"/>
        <v/>
      </c>
    </row>
    <row r="642" spans="2:4" x14ac:dyDescent="0.25">
      <c r="B642" s="23"/>
      <c r="C642" t="str">
        <f t="shared" si="18"/>
        <v/>
      </c>
      <c r="D642" t="str">
        <f t="shared" si="19"/>
        <v/>
      </c>
    </row>
    <row r="643" spans="2:4" x14ac:dyDescent="0.25">
      <c r="B643" s="23"/>
      <c r="C643" t="str">
        <f t="shared" ref="C643:C706" si="20">LEFT(B643,10)</f>
        <v/>
      </c>
      <c r="D643" t="str">
        <f t="shared" ref="D643:D706" si="21">RIGHT(B643,10)</f>
        <v/>
      </c>
    </row>
    <row r="644" spans="2:4" x14ac:dyDescent="0.25">
      <c r="B644" s="23"/>
      <c r="C644" t="str">
        <f t="shared" si="20"/>
        <v/>
      </c>
      <c r="D644" t="str">
        <f t="shared" si="21"/>
        <v/>
      </c>
    </row>
    <row r="645" spans="2:4" x14ac:dyDescent="0.25">
      <c r="B645" s="23"/>
      <c r="C645" t="str">
        <f t="shared" si="20"/>
        <v/>
      </c>
      <c r="D645" t="str">
        <f t="shared" si="21"/>
        <v/>
      </c>
    </row>
    <row r="646" spans="2:4" x14ac:dyDescent="0.25">
      <c r="B646" s="23"/>
      <c r="C646" t="str">
        <f t="shared" si="20"/>
        <v/>
      </c>
      <c r="D646" t="str">
        <f t="shared" si="21"/>
        <v/>
      </c>
    </row>
    <row r="647" spans="2:4" x14ac:dyDescent="0.25">
      <c r="B647" s="23"/>
      <c r="C647" t="str">
        <f t="shared" si="20"/>
        <v/>
      </c>
      <c r="D647" t="str">
        <f t="shared" si="21"/>
        <v/>
      </c>
    </row>
    <row r="648" spans="2:4" x14ac:dyDescent="0.25">
      <c r="B648" s="23"/>
      <c r="C648" t="str">
        <f t="shared" si="20"/>
        <v/>
      </c>
      <c r="D648" t="str">
        <f t="shared" si="21"/>
        <v/>
      </c>
    </row>
    <row r="649" spans="2:4" x14ac:dyDescent="0.25">
      <c r="B649" s="23"/>
      <c r="C649" t="str">
        <f t="shared" si="20"/>
        <v/>
      </c>
      <c r="D649" t="str">
        <f t="shared" si="21"/>
        <v/>
      </c>
    </row>
    <row r="650" spans="2:4" x14ac:dyDescent="0.25">
      <c r="B650" s="23"/>
      <c r="C650" t="str">
        <f t="shared" si="20"/>
        <v/>
      </c>
      <c r="D650" t="str">
        <f t="shared" si="21"/>
        <v/>
      </c>
    </row>
    <row r="651" spans="2:4" x14ac:dyDescent="0.25">
      <c r="B651" s="23"/>
      <c r="C651" t="str">
        <f t="shared" si="20"/>
        <v/>
      </c>
      <c r="D651" t="str">
        <f t="shared" si="21"/>
        <v/>
      </c>
    </row>
    <row r="652" spans="2:4" x14ac:dyDescent="0.25">
      <c r="B652" s="23"/>
      <c r="C652" t="str">
        <f t="shared" si="20"/>
        <v/>
      </c>
      <c r="D652" t="str">
        <f t="shared" si="21"/>
        <v/>
      </c>
    </row>
    <row r="653" spans="2:4" x14ac:dyDescent="0.25">
      <c r="B653" s="23"/>
      <c r="C653" t="str">
        <f t="shared" si="20"/>
        <v/>
      </c>
      <c r="D653" t="str">
        <f t="shared" si="21"/>
        <v/>
      </c>
    </row>
    <row r="654" spans="2:4" x14ac:dyDescent="0.25">
      <c r="B654" s="23"/>
      <c r="C654" t="str">
        <f t="shared" si="20"/>
        <v/>
      </c>
      <c r="D654" t="str">
        <f t="shared" si="21"/>
        <v/>
      </c>
    </row>
    <row r="655" spans="2:4" x14ac:dyDescent="0.25">
      <c r="B655" s="23"/>
      <c r="C655" t="str">
        <f t="shared" si="20"/>
        <v/>
      </c>
      <c r="D655" t="str">
        <f t="shared" si="21"/>
        <v/>
      </c>
    </row>
    <row r="656" spans="2:4" x14ac:dyDescent="0.25">
      <c r="B656" s="23"/>
      <c r="C656" t="str">
        <f t="shared" si="20"/>
        <v/>
      </c>
      <c r="D656" t="str">
        <f t="shared" si="21"/>
        <v/>
      </c>
    </row>
    <row r="657" spans="2:4" x14ac:dyDescent="0.25">
      <c r="B657" s="23"/>
      <c r="C657" t="str">
        <f t="shared" si="20"/>
        <v/>
      </c>
      <c r="D657" t="str">
        <f t="shared" si="21"/>
        <v/>
      </c>
    </row>
    <row r="658" spans="2:4" x14ac:dyDescent="0.25">
      <c r="B658" s="23"/>
      <c r="C658" t="str">
        <f t="shared" si="20"/>
        <v/>
      </c>
      <c r="D658" t="str">
        <f t="shared" si="21"/>
        <v/>
      </c>
    </row>
    <row r="659" spans="2:4" x14ac:dyDescent="0.25">
      <c r="B659" s="23"/>
      <c r="C659" t="str">
        <f t="shared" si="20"/>
        <v/>
      </c>
      <c r="D659" t="str">
        <f t="shared" si="21"/>
        <v/>
      </c>
    </row>
    <row r="660" spans="2:4" x14ac:dyDescent="0.25">
      <c r="B660" s="23"/>
      <c r="C660" t="str">
        <f t="shared" si="20"/>
        <v/>
      </c>
      <c r="D660" t="str">
        <f t="shared" si="21"/>
        <v/>
      </c>
    </row>
    <row r="661" spans="2:4" x14ac:dyDescent="0.25">
      <c r="B661" s="23"/>
      <c r="C661" t="str">
        <f t="shared" si="20"/>
        <v/>
      </c>
      <c r="D661" t="str">
        <f t="shared" si="21"/>
        <v/>
      </c>
    </row>
    <row r="662" spans="2:4" x14ac:dyDescent="0.25">
      <c r="B662" s="23"/>
      <c r="C662" t="str">
        <f t="shared" si="20"/>
        <v/>
      </c>
      <c r="D662" t="str">
        <f t="shared" si="21"/>
        <v/>
      </c>
    </row>
    <row r="663" spans="2:4" x14ac:dyDescent="0.25">
      <c r="B663" s="23"/>
      <c r="C663" t="str">
        <f t="shared" si="20"/>
        <v/>
      </c>
      <c r="D663" t="str">
        <f t="shared" si="21"/>
        <v/>
      </c>
    </row>
    <row r="664" spans="2:4" x14ac:dyDescent="0.25">
      <c r="B664" s="23"/>
      <c r="C664" t="str">
        <f t="shared" si="20"/>
        <v/>
      </c>
      <c r="D664" t="str">
        <f t="shared" si="21"/>
        <v/>
      </c>
    </row>
    <row r="665" spans="2:4" x14ac:dyDescent="0.25">
      <c r="B665" s="23"/>
      <c r="C665" t="str">
        <f t="shared" si="20"/>
        <v/>
      </c>
      <c r="D665" t="str">
        <f t="shared" si="21"/>
        <v/>
      </c>
    </row>
    <row r="666" spans="2:4" x14ac:dyDescent="0.25">
      <c r="B666" s="23"/>
      <c r="C666" t="str">
        <f t="shared" si="20"/>
        <v/>
      </c>
      <c r="D666" t="str">
        <f t="shared" si="21"/>
        <v/>
      </c>
    </row>
    <row r="667" spans="2:4" x14ac:dyDescent="0.25">
      <c r="B667" s="23"/>
      <c r="C667" t="str">
        <f t="shared" si="20"/>
        <v/>
      </c>
      <c r="D667" t="str">
        <f t="shared" si="21"/>
        <v/>
      </c>
    </row>
    <row r="668" spans="2:4" x14ac:dyDescent="0.25">
      <c r="B668" s="23"/>
      <c r="C668" t="str">
        <f t="shared" si="20"/>
        <v/>
      </c>
      <c r="D668" t="str">
        <f t="shared" si="21"/>
        <v/>
      </c>
    </row>
    <row r="669" spans="2:4" x14ac:dyDescent="0.25">
      <c r="B669" s="23"/>
      <c r="C669" t="str">
        <f t="shared" si="20"/>
        <v/>
      </c>
      <c r="D669" t="str">
        <f t="shared" si="21"/>
        <v/>
      </c>
    </row>
    <row r="670" spans="2:4" x14ac:dyDescent="0.25">
      <c r="B670" s="23"/>
      <c r="C670" t="str">
        <f t="shared" si="20"/>
        <v/>
      </c>
      <c r="D670" t="str">
        <f t="shared" si="21"/>
        <v/>
      </c>
    </row>
    <row r="671" spans="2:4" x14ac:dyDescent="0.25">
      <c r="B671" s="23"/>
      <c r="C671" t="str">
        <f t="shared" si="20"/>
        <v/>
      </c>
      <c r="D671" t="str">
        <f t="shared" si="21"/>
        <v/>
      </c>
    </row>
    <row r="672" spans="2:4" x14ac:dyDescent="0.25">
      <c r="B672" s="23"/>
      <c r="C672" t="str">
        <f t="shared" si="20"/>
        <v/>
      </c>
      <c r="D672" t="str">
        <f t="shared" si="21"/>
        <v/>
      </c>
    </row>
    <row r="673" spans="2:4" x14ac:dyDescent="0.25">
      <c r="B673" s="23"/>
      <c r="C673" t="str">
        <f t="shared" si="20"/>
        <v/>
      </c>
      <c r="D673" t="str">
        <f t="shared" si="21"/>
        <v/>
      </c>
    </row>
    <row r="674" spans="2:4" x14ac:dyDescent="0.25">
      <c r="B674" s="23"/>
      <c r="C674" t="str">
        <f t="shared" si="20"/>
        <v/>
      </c>
      <c r="D674" t="str">
        <f t="shared" si="21"/>
        <v/>
      </c>
    </row>
    <row r="675" spans="2:4" x14ac:dyDescent="0.25">
      <c r="B675" s="23"/>
      <c r="C675" t="str">
        <f t="shared" si="20"/>
        <v/>
      </c>
      <c r="D675" t="str">
        <f t="shared" si="21"/>
        <v/>
      </c>
    </row>
    <row r="676" spans="2:4" x14ac:dyDescent="0.25">
      <c r="B676" s="23"/>
      <c r="C676" t="str">
        <f t="shared" si="20"/>
        <v/>
      </c>
      <c r="D676" t="str">
        <f t="shared" si="21"/>
        <v/>
      </c>
    </row>
    <row r="677" spans="2:4" x14ac:dyDescent="0.25">
      <c r="B677" s="23"/>
      <c r="C677" t="str">
        <f t="shared" si="20"/>
        <v/>
      </c>
      <c r="D677" t="str">
        <f t="shared" si="21"/>
        <v/>
      </c>
    </row>
    <row r="678" spans="2:4" x14ac:dyDescent="0.25">
      <c r="B678" s="23"/>
      <c r="C678" t="str">
        <f t="shared" si="20"/>
        <v/>
      </c>
      <c r="D678" t="str">
        <f t="shared" si="21"/>
        <v/>
      </c>
    </row>
    <row r="679" spans="2:4" x14ac:dyDescent="0.25">
      <c r="B679" s="23"/>
      <c r="C679" t="str">
        <f t="shared" si="20"/>
        <v/>
      </c>
      <c r="D679" t="str">
        <f t="shared" si="21"/>
        <v/>
      </c>
    </row>
    <row r="680" spans="2:4" x14ac:dyDescent="0.25">
      <c r="B680" s="23"/>
      <c r="C680" t="str">
        <f t="shared" si="20"/>
        <v/>
      </c>
      <c r="D680" t="str">
        <f t="shared" si="21"/>
        <v/>
      </c>
    </row>
    <row r="681" spans="2:4" x14ac:dyDescent="0.25">
      <c r="B681" s="23"/>
      <c r="C681" t="str">
        <f t="shared" si="20"/>
        <v/>
      </c>
      <c r="D681" t="str">
        <f t="shared" si="21"/>
        <v/>
      </c>
    </row>
    <row r="682" spans="2:4" x14ac:dyDescent="0.25">
      <c r="B682" s="23"/>
      <c r="C682" t="str">
        <f t="shared" si="20"/>
        <v/>
      </c>
      <c r="D682" t="str">
        <f t="shared" si="21"/>
        <v/>
      </c>
    </row>
    <row r="683" spans="2:4" x14ac:dyDescent="0.25">
      <c r="B683" s="23"/>
      <c r="C683" t="str">
        <f t="shared" si="20"/>
        <v/>
      </c>
      <c r="D683" t="str">
        <f t="shared" si="21"/>
        <v/>
      </c>
    </row>
    <row r="684" spans="2:4" x14ac:dyDescent="0.25">
      <c r="B684" s="23"/>
      <c r="C684" t="str">
        <f t="shared" si="20"/>
        <v/>
      </c>
      <c r="D684" t="str">
        <f t="shared" si="21"/>
        <v/>
      </c>
    </row>
    <row r="685" spans="2:4" x14ac:dyDescent="0.25">
      <c r="B685" s="23"/>
      <c r="C685" t="str">
        <f t="shared" si="20"/>
        <v/>
      </c>
      <c r="D685" t="str">
        <f t="shared" si="21"/>
        <v/>
      </c>
    </row>
    <row r="686" spans="2:4" x14ac:dyDescent="0.25">
      <c r="B686" s="23"/>
      <c r="C686" t="str">
        <f t="shared" si="20"/>
        <v/>
      </c>
      <c r="D686" t="str">
        <f t="shared" si="21"/>
        <v/>
      </c>
    </row>
    <row r="687" spans="2:4" x14ac:dyDescent="0.25">
      <c r="B687" s="23"/>
      <c r="C687" t="str">
        <f t="shared" si="20"/>
        <v/>
      </c>
      <c r="D687" t="str">
        <f t="shared" si="21"/>
        <v/>
      </c>
    </row>
    <row r="688" spans="2:4" x14ac:dyDescent="0.25">
      <c r="B688" s="23"/>
      <c r="C688" t="str">
        <f t="shared" si="20"/>
        <v/>
      </c>
      <c r="D688" t="str">
        <f t="shared" si="21"/>
        <v/>
      </c>
    </row>
    <row r="689" spans="2:4" x14ac:dyDescent="0.25">
      <c r="B689" s="23"/>
      <c r="C689" t="str">
        <f t="shared" si="20"/>
        <v/>
      </c>
      <c r="D689" t="str">
        <f t="shared" si="21"/>
        <v/>
      </c>
    </row>
    <row r="690" spans="2:4" x14ac:dyDescent="0.25">
      <c r="B690" s="23"/>
      <c r="C690" t="str">
        <f t="shared" si="20"/>
        <v/>
      </c>
      <c r="D690" t="str">
        <f t="shared" si="21"/>
        <v/>
      </c>
    </row>
    <row r="691" spans="2:4" x14ac:dyDescent="0.25">
      <c r="B691" s="23"/>
      <c r="C691" t="str">
        <f t="shared" si="20"/>
        <v/>
      </c>
      <c r="D691" t="str">
        <f t="shared" si="21"/>
        <v/>
      </c>
    </row>
    <row r="692" spans="2:4" x14ac:dyDescent="0.25">
      <c r="B692" s="23"/>
      <c r="C692" t="str">
        <f t="shared" si="20"/>
        <v/>
      </c>
      <c r="D692" t="str">
        <f t="shared" si="21"/>
        <v/>
      </c>
    </row>
    <row r="693" spans="2:4" x14ac:dyDescent="0.25">
      <c r="B693" s="23"/>
      <c r="C693" t="str">
        <f t="shared" si="20"/>
        <v/>
      </c>
      <c r="D693" t="str">
        <f t="shared" si="21"/>
        <v/>
      </c>
    </row>
    <row r="694" spans="2:4" x14ac:dyDescent="0.25">
      <c r="B694" s="23"/>
      <c r="C694" t="str">
        <f t="shared" si="20"/>
        <v/>
      </c>
      <c r="D694" t="str">
        <f t="shared" si="21"/>
        <v/>
      </c>
    </row>
    <row r="695" spans="2:4" x14ac:dyDescent="0.25">
      <c r="B695" s="23"/>
      <c r="C695" t="str">
        <f t="shared" si="20"/>
        <v/>
      </c>
      <c r="D695" t="str">
        <f t="shared" si="21"/>
        <v/>
      </c>
    </row>
    <row r="696" spans="2:4" x14ac:dyDescent="0.25">
      <c r="B696" s="23"/>
      <c r="C696" t="str">
        <f t="shared" si="20"/>
        <v/>
      </c>
      <c r="D696" t="str">
        <f t="shared" si="21"/>
        <v/>
      </c>
    </row>
    <row r="697" spans="2:4" x14ac:dyDescent="0.25">
      <c r="B697" s="23"/>
      <c r="C697" t="str">
        <f t="shared" si="20"/>
        <v/>
      </c>
      <c r="D697" t="str">
        <f t="shared" si="21"/>
        <v/>
      </c>
    </row>
    <row r="698" spans="2:4" x14ac:dyDescent="0.25">
      <c r="B698" s="23"/>
      <c r="C698" t="str">
        <f t="shared" si="20"/>
        <v/>
      </c>
      <c r="D698" t="str">
        <f t="shared" si="21"/>
        <v/>
      </c>
    </row>
    <row r="699" spans="2:4" x14ac:dyDescent="0.25">
      <c r="B699" s="23"/>
      <c r="C699" t="str">
        <f t="shared" si="20"/>
        <v/>
      </c>
      <c r="D699" t="str">
        <f t="shared" si="21"/>
        <v/>
      </c>
    </row>
    <row r="700" spans="2:4" x14ac:dyDescent="0.25">
      <c r="B700" s="23"/>
      <c r="C700" t="str">
        <f t="shared" si="20"/>
        <v/>
      </c>
      <c r="D700" t="str">
        <f t="shared" si="21"/>
        <v/>
      </c>
    </row>
    <row r="701" spans="2:4" x14ac:dyDescent="0.25">
      <c r="B701" s="23"/>
      <c r="C701" t="str">
        <f t="shared" si="20"/>
        <v/>
      </c>
      <c r="D701" t="str">
        <f t="shared" si="21"/>
        <v/>
      </c>
    </row>
    <row r="702" spans="2:4" x14ac:dyDescent="0.25">
      <c r="B702" s="23"/>
      <c r="C702" t="str">
        <f t="shared" si="20"/>
        <v/>
      </c>
      <c r="D702" t="str">
        <f t="shared" si="21"/>
        <v/>
      </c>
    </row>
    <row r="703" spans="2:4" x14ac:dyDescent="0.25">
      <c r="B703" s="23"/>
      <c r="C703" t="str">
        <f t="shared" si="20"/>
        <v/>
      </c>
      <c r="D703" t="str">
        <f t="shared" si="21"/>
        <v/>
      </c>
    </row>
    <row r="704" spans="2:4" x14ac:dyDescent="0.25">
      <c r="B704" s="23"/>
      <c r="C704" t="str">
        <f t="shared" si="20"/>
        <v/>
      </c>
      <c r="D704" t="str">
        <f t="shared" si="21"/>
        <v/>
      </c>
    </row>
    <row r="705" spans="2:4" x14ac:dyDescent="0.25">
      <c r="B705" s="23"/>
      <c r="C705" t="str">
        <f t="shared" si="20"/>
        <v/>
      </c>
      <c r="D705" t="str">
        <f t="shared" si="21"/>
        <v/>
      </c>
    </row>
    <row r="706" spans="2:4" x14ac:dyDescent="0.25">
      <c r="B706" s="23"/>
      <c r="C706" t="str">
        <f t="shared" si="20"/>
        <v/>
      </c>
      <c r="D706" t="str">
        <f t="shared" si="21"/>
        <v/>
      </c>
    </row>
    <row r="707" spans="2:4" x14ac:dyDescent="0.25">
      <c r="B707" s="23"/>
      <c r="C707" t="str">
        <f t="shared" ref="C707:C770" si="22">LEFT(B707,10)</f>
        <v/>
      </c>
      <c r="D707" t="str">
        <f t="shared" ref="D707:D770" si="23">RIGHT(B707,10)</f>
        <v/>
      </c>
    </row>
    <row r="708" spans="2:4" x14ac:dyDescent="0.25">
      <c r="B708" s="23"/>
      <c r="C708" t="str">
        <f t="shared" si="22"/>
        <v/>
      </c>
      <c r="D708" t="str">
        <f t="shared" si="23"/>
        <v/>
      </c>
    </row>
    <row r="709" spans="2:4" x14ac:dyDescent="0.25">
      <c r="B709" s="23"/>
      <c r="C709" t="str">
        <f t="shared" si="22"/>
        <v/>
      </c>
      <c r="D709" t="str">
        <f t="shared" si="23"/>
        <v/>
      </c>
    </row>
    <row r="710" spans="2:4" x14ac:dyDescent="0.25">
      <c r="B710" s="23"/>
      <c r="C710" t="str">
        <f t="shared" si="22"/>
        <v/>
      </c>
      <c r="D710" t="str">
        <f t="shared" si="23"/>
        <v/>
      </c>
    </row>
    <row r="711" spans="2:4" x14ac:dyDescent="0.25">
      <c r="B711" s="23"/>
      <c r="C711" t="str">
        <f t="shared" si="22"/>
        <v/>
      </c>
      <c r="D711" t="str">
        <f t="shared" si="23"/>
        <v/>
      </c>
    </row>
    <row r="712" spans="2:4" x14ac:dyDescent="0.25">
      <c r="B712" s="23"/>
      <c r="C712" t="str">
        <f t="shared" si="22"/>
        <v/>
      </c>
      <c r="D712" t="str">
        <f t="shared" si="23"/>
        <v/>
      </c>
    </row>
    <row r="713" spans="2:4" x14ac:dyDescent="0.25">
      <c r="B713" s="23"/>
      <c r="C713" t="str">
        <f t="shared" si="22"/>
        <v/>
      </c>
      <c r="D713" t="str">
        <f t="shared" si="23"/>
        <v/>
      </c>
    </row>
    <row r="714" spans="2:4" x14ac:dyDescent="0.25">
      <c r="B714" s="23"/>
      <c r="C714" t="str">
        <f t="shared" si="22"/>
        <v/>
      </c>
      <c r="D714" t="str">
        <f t="shared" si="23"/>
        <v/>
      </c>
    </row>
    <row r="715" spans="2:4" x14ac:dyDescent="0.25">
      <c r="B715" s="23"/>
      <c r="C715" t="str">
        <f t="shared" si="22"/>
        <v/>
      </c>
      <c r="D715" t="str">
        <f t="shared" si="23"/>
        <v/>
      </c>
    </row>
    <row r="716" spans="2:4" x14ac:dyDescent="0.25">
      <c r="B716" s="23"/>
      <c r="C716" t="str">
        <f t="shared" si="22"/>
        <v/>
      </c>
      <c r="D716" t="str">
        <f t="shared" si="23"/>
        <v/>
      </c>
    </row>
    <row r="717" spans="2:4" x14ac:dyDescent="0.25">
      <c r="B717" s="23"/>
      <c r="C717" t="str">
        <f t="shared" si="22"/>
        <v/>
      </c>
      <c r="D717" t="str">
        <f t="shared" si="23"/>
        <v/>
      </c>
    </row>
    <row r="718" spans="2:4" x14ac:dyDescent="0.25">
      <c r="B718" s="23"/>
      <c r="C718" t="str">
        <f t="shared" si="22"/>
        <v/>
      </c>
      <c r="D718" t="str">
        <f t="shared" si="23"/>
        <v/>
      </c>
    </row>
    <row r="719" spans="2:4" x14ac:dyDescent="0.25">
      <c r="B719" s="23"/>
      <c r="C719" t="str">
        <f t="shared" si="22"/>
        <v/>
      </c>
      <c r="D719" t="str">
        <f t="shared" si="23"/>
        <v/>
      </c>
    </row>
    <row r="720" spans="2:4" x14ac:dyDescent="0.25">
      <c r="B720" s="23"/>
      <c r="C720" t="str">
        <f t="shared" si="22"/>
        <v/>
      </c>
      <c r="D720" t="str">
        <f t="shared" si="23"/>
        <v/>
      </c>
    </row>
    <row r="721" spans="2:4" x14ac:dyDescent="0.25">
      <c r="B721" s="23"/>
      <c r="C721" t="str">
        <f t="shared" si="22"/>
        <v/>
      </c>
      <c r="D721" t="str">
        <f t="shared" si="23"/>
        <v/>
      </c>
    </row>
    <row r="722" spans="2:4" x14ac:dyDescent="0.25">
      <c r="B722" s="23"/>
      <c r="C722" t="str">
        <f t="shared" si="22"/>
        <v/>
      </c>
      <c r="D722" t="str">
        <f t="shared" si="23"/>
        <v/>
      </c>
    </row>
    <row r="723" spans="2:4" x14ac:dyDescent="0.25">
      <c r="B723" s="23"/>
      <c r="C723" t="str">
        <f t="shared" si="22"/>
        <v/>
      </c>
      <c r="D723" t="str">
        <f t="shared" si="23"/>
        <v/>
      </c>
    </row>
    <row r="724" spans="2:4" x14ac:dyDescent="0.25">
      <c r="B724" s="23"/>
      <c r="C724" t="str">
        <f t="shared" si="22"/>
        <v/>
      </c>
      <c r="D724" t="str">
        <f t="shared" si="23"/>
        <v/>
      </c>
    </row>
    <row r="725" spans="2:4" x14ac:dyDescent="0.25">
      <c r="B725" s="23"/>
      <c r="C725" t="str">
        <f t="shared" si="22"/>
        <v/>
      </c>
      <c r="D725" t="str">
        <f t="shared" si="23"/>
        <v/>
      </c>
    </row>
    <row r="726" spans="2:4" x14ac:dyDescent="0.25">
      <c r="B726" s="23"/>
      <c r="C726" t="str">
        <f t="shared" si="22"/>
        <v/>
      </c>
      <c r="D726" t="str">
        <f t="shared" si="23"/>
        <v/>
      </c>
    </row>
    <row r="727" spans="2:4" x14ac:dyDescent="0.25">
      <c r="B727" s="23"/>
      <c r="C727" t="str">
        <f t="shared" si="22"/>
        <v/>
      </c>
      <c r="D727" t="str">
        <f t="shared" si="23"/>
        <v/>
      </c>
    </row>
    <row r="728" spans="2:4" x14ac:dyDescent="0.25">
      <c r="B728" s="23"/>
      <c r="C728" t="str">
        <f t="shared" si="22"/>
        <v/>
      </c>
      <c r="D728" t="str">
        <f t="shared" si="23"/>
        <v/>
      </c>
    </row>
    <row r="729" spans="2:4" x14ac:dyDescent="0.25">
      <c r="B729" s="23"/>
      <c r="C729" t="str">
        <f t="shared" si="22"/>
        <v/>
      </c>
      <c r="D729" t="str">
        <f t="shared" si="23"/>
        <v/>
      </c>
    </row>
    <row r="730" spans="2:4" x14ac:dyDescent="0.25">
      <c r="B730" s="23"/>
      <c r="C730" t="str">
        <f t="shared" si="22"/>
        <v/>
      </c>
      <c r="D730" t="str">
        <f t="shared" si="23"/>
        <v/>
      </c>
    </row>
    <row r="731" spans="2:4" x14ac:dyDescent="0.25">
      <c r="B731" s="23"/>
      <c r="C731" t="str">
        <f t="shared" si="22"/>
        <v/>
      </c>
      <c r="D731" t="str">
        <f t="shared" si="23"/>
        <v/>
      </c>
    </row>
    <row r="732" spans="2:4" x14ac:dyDescent="0.25">
      <c r="B732" s="23"/>
      <c r="C732" t="str">
        <f t="shared" si="22"/>
        <v/>
      </c>
      <c r="D732" t="str">
        <f t="shared" si="23"/>
        <v/>
      </c>
    </row>
    <row r="733" spans="2:4" x14ac:dyDescent="0.25">
      <c r="B733" s="23"/>
      <c r="C733" t="str">
        <f t="shared" si="22"/>
        <v/>
      </c>
      <c r="D733" t="str">
        <f t="shared" si="23"/>
        <v/>
      </c>
    </row>
    <row r="734" spans="2:4" x14ac:dyDescent="0.25">
      <c r="B734" s="23"/>
      <c r="C734" t="str">
        <f t="shared" si="22"/>
        <v/>
      </c>
      <c r="D734" t="str">
        <f t="shared" si="23"/>
        <v/>
      </c>
    </row>
    <row r="735" spans="2:4" x14ac:dyDescent="0.25">
      <c r="B735" s="23"/>
      <c r="C735" t="str">
        <f t="shared" si="22"/>
        <v/>
      </c>
      <c r="D735" t="str">
        <f t="shared" si="23"/>
        <v/>
      </c>
    </row>
    <row r="736" spans="2:4" x14ac:dyDescent="0.25">
      <c r="B736" s="23"/>
      <c r="C736" t="str">
        <f t="shared" si="22"/>
        <v/>
      </c>
      <c r="D736" t="str">
        <f t="shared" si="23"/>
        <v/>
      </c>
    </row>
    <row r="737" spans="2:4" x14ac:dyDescent="0.25">
      <c r="B737" s="23"/>
      <c r="C737" t="str">
        <f t="shared" si="22"/>
        <v/>
      </c>
      <c r="D737" t="str">
        <f t="shared" si="23"/>
        <v/>
      </c>
    </row>
    <row r="738" spans="2:4" x14ac:dyDescent="0.25">
      <c r="B738" s="23"/>
      <c r="C738" t="str">
        <f t="shared" si="22"/>
        <v/>
      </c>
      <c r="D738" t="str">
        <f t="shared" si="23"/>
        <v/>
      </c>
    </row>
    <row r="739" spans="2:4" x14ac:dyDescent="0.25">
      <c r="B739" s="23"/>
      <c r="C739" t="str">
        <f t="shared" si="22"/>
        <v/>
      </c>
      <c r="D739" t="str">
        <f t="shared" si="23"/>
        <v/>
      </c>
    </row>
    <row r="740" spans="2:4" x14ac:dyDescent="0.25">
      <c r="B740" s="23"/>
      <c r="C740" t="str">
        <f t="shared" si="22"/>
        <v/>
      </c>
      <c r="D740" t="str">
        <f t="shared" si="23"/>
        <v/>
      </c>
    </row>
    <row r="741" spans="2:4" x14ac:dyDescent="0.25">
      <c r="B741" s="23"/>
      <c r="C741" t="str">
        <f t="shared" si="22"/>
        <v/>
      </c>
      <c r="D741" t="str">
        <f t="shared" si="23"/>
        <v/>
      </c>
    </row>
    <row r="742" spans="2:4" x14ac:dyDescent="0.25">
      <c r="B742" s="23"/>
      <c r="C742" t="str">
        <f t="shared" si="22"/>
        <v/>
      </c>
      <c r="D742" t="str">
        <f t="shared" si="23"/>
        <v/>
      </c>
    </row>
    <row r="743" spans="2:4" x14ac:dyDescent="0.25">
      <c r="B743" s="23"/>
      <c r="C743" t="str">
        <f t="shared" si="22"/>
        <v/>
      </c>
      <c r="D743" t="str">
        <f t="shared" si="23"/>
        <v/>
      </c>
    </row>
    <row r="744" spans="2:4" x14ac:dyDescent="0.25">
      <c r="B744" s="23"/>
      <c r="C744" t="str">
        <f t="shared" si="22"/>
        <v/>
      </c>
      <c r="D744" t="str">
        <f t="shared" si="23"/>
        <v/>
      </c>
    </row>
    <row r="745" spans="2:4" x14ac:dyDescent="0.25">
      <c r="B745" s="23"/>
      <c r="C745" t="str">
        <f t="shared" si="22"/>
        <v/>
      </c>
      <c r="D745" t="str">
        <f t="shared" si="23"/>
        <v/>
      </c>
    </row>
    <row r="746" spans="2:4" x14ac:dyDescent="0.25">
      <c r="B746" s="23"/>
      <c r="C746" t="str">
        <f t="shared" si="22"/>
        <v/>
      </c>
      <c r="D746" t="str">
        <f t="shared" si="23"/>
        <v/>
      </c>
    </row>
    <row r="747" spans="2:4" x14ac:dyDescent="0.25">
      <c r="B747" s="23"/>
      <c r="C747" t="str">
        <f t="shared" si="22"/>
        <v/>
      </c>
      <c r="D747" t="str">
        <f t="shared" si="23"/>
        <v/>
      </c>
    </row>
    <row r="748" spans="2:4" x14ac:dyDescent="0.25">
      <c r="B748" s="23"/>
      <c r="C748" t="str">
        <f t="shared" si="22"/>
        <v/>
      </c>
      <c r="D748" t="str">
        <f t="shared" si="23"/>
        <v/>
      </c>
    </row>
    <row r="749" spans="2:4" x14ac:dyDescent="0.25">
      <c r="B749" s="23"/>
      <c r="C749" t="str">
        <f t="shared" si="22"/>
        <v/>
      </c>
      <c r="D749" t="str">
        <f t="shared" si="23"/>
        <v/>
      </c>
    </row>
    <row r="750" spans="2:4" x14ac:dyDescent="0.25">
      <c r="B750" s="23"/>
      <c r="C750" t="str">
        <f t="shared" si="22"/>
        <v/>
      </c>
      <c r="D750" t="str">
        <f t="shared" si="23"/>
        <v/>
      </c>
    </row>
    <row r="751" spans="2:4" x14ac:dyDescent="0.25">
      <c r="B751" s="23"/>
      <c r="C751" t="str">
        <f t="shared" si="22"/>
        <v/>
      </c>
      <c r="D751" t="str">
        <f t="shared" si="23"/>
        <v/>
      </c>
    </row>
    <row r="752" spans="2:4" x14ac:dyDescent="0.25">
      <c r="B752" s="23"/>
      <c r="C752" t="str">
        <f t="shared" si="22"/>
        <v/>
      </c>
      <c r="D752" t="str">
        <f t="shared" si="23"/>
        <v/>
      </c>
    </row>
    <row r="753" spans="2:4" x14ac:dyDescent="0.25">
      <c r="B753" s="23"/>
      <c r="C753" t="str">
        <f t="shared" si="22"/>
        <v/>
      </c>
      <c r="D753" t="str">
        <f t="shared" si="23"/>
        <v/>
      </c>
    </row>
    <row r="754" spans="2:4" x14ac:dyDescent="0.25">
      <c r="B754" s="23"/>
      <c r="C754" t="str">
        <f t="shared" si="22"/>
        <v/>
      </c>
      <c r="D754" t="str">
        <f t="shared" si="23"/>
        <v/>
      </c>
    </row>
    <row r="755" spans="2:4" x14ac:dyDescent="0.25">
      <c r="B755" s="23"/>
      <c r="C755" t="str">
        <f t="shared" si="22"/>
        <v/>
      </c>
      <c r="D755" t="str">
        <f t="shared" si="23"/>
        <v/>
      </c>
    </row>
    <row r="756" spans="2:4" x14ac:dyDescent="0.25">
      <c r="B756" s="23"/>
      <c r="C756" t="str">
        <f t="shared" si="22"/>
        <v/>
      </c>
      <c r="D756" t="str">
        <f t="shared" si="23"/>
        <v/>
      </c>
    </row>
    <row r="757" spans="2:4" x14ac:dyDescent="0.25">
      <c r="B757" s="23"/>
      <c r="C757" t="str">
        <f t="shared" si="22"/>
        <v/>
      </c>
      <c r="D757" t="str">
        <f t="shared" si="23"/>
        <v/>
      </c>
    </row>
    <row r="758" spans="2:4" x14ac:dyDescent="0.25">
      <c r="B758" s="23"/>
      <c r="C758" t="str">
        <f t="shared" si="22"/>
        <v/>
      </c>
      <c r="D758" t="str">
        <f t="shared" si="23"/>
        <v/>
      </c>
    </row>
    <row r="759" spans="2:4" x14ac:dyDescent="0.25">
      <c r="B759" s="23"/>
      <c r="C759" t="str">
        <f t="shared" si="22"/>
        <v/>
      </c>
      <c r="D759" t="str">
        <f t="shared" si="23"/>
        <v/>
      </c>
    </row>
    <row r="760" spans="2:4" x14ac:dyDescent="0.25">
      <c r="B760" s="23"/>
      <c r="C760" t="str">
        <f t="shared" si="22"/>
        <v/>
      </c>
      <c r="D760" t="str">
        <f t="shared" si="23"/>
        <v/>
      </c>
    </row>
    <row r="761" spans="2:4" x14ac:dyDescent="0.25">
      <c r="B761" s="23"/>
      <c r="C761" t="str">
        <f t="shared" si="22"/>
        <v/>
      </c>
      <c r="D761" t="str">
        <f t="shared" si="23"/>
        <v/>
      </c>
    </row>
    <row r="762" spans="2:4" x14ac:dyDescent="0.25">
      <c r="B762" s="23"/>
      <c r="C762" t="str">
        <f t="shared" si="22"/>
        <v/>
      </c>
      <c r="D762" t="str">
        <f t="shared" si="23"/>
        <v/>
      </c>
    </row>
    <row r="763" spans="2:4" x14ac:dyDescent="0.25">
      <c r="B763" s="23"/>
      <c r="C763" t="str">
        <f t="shared" si="22"/>
        <v/>
      </c>
      <c r="D763" t="str">
        <f t="shared" si="23"/>
        <v/>
      </c>
    </row>
    <row r="764" spans="2:4" x14ac:dyDescent="0.25">
      <c r="B764" s="23"/>
      <c r="C764" t="str">
        <f t="shared" si="22"/>
        <v/>
      </c>
      <c r="D764" t="str">
        <f t="shared" si="23"/>
        <v/>
      </c>
    </row>
    <row r="765" spans="2:4" x14ac:dyDescent="0.25">
      <c r="B765" s="23"/>
      <c r="C765" t="str">
        <f t="shared" si="22"/>
        <v/>
      </c>
      <c r="D765" t="str">
        <f t="shared" si="23"/>
        <v/>
      </c>
    </row>
    <row r="766" spans="2:4" x14ac:dyDescent="0.25">
      <c r="B766" s="23"/>
      <c r="C766" t="str">
        <f t="shared" si="22"/>
        <v/>
      </c>
      <c r="D766" t="str">
        <f t="shared" si="23"/>
        <v/>
      </c>
    </row>
    <row r="767" spans="2:4" x14ac:dyDescent="0.25">
      <c r="B767" s="23"/>
      <c r="C767" t="str">
        <f t="shared" si="22"/>
        <v/>
      </c>
      <c r="D767" t="str">
        <f t="shared" si="23"/>
        <v/>
      </c>
    </row>
    <row r="768" spans="2:4" x14ac:dyDescent="0.25">
      <c r="B768" s="23"/>
      <c r="C768" t="str">
        <f t="shared" si="22"/>
        <v/>
      </c>
      <c r="D768" t="str">
        <f t="shared" si="23"/>
        <v/>
      </c>
    </row>
    <row r="769" spans="2:4" x14ac:dyDescent="0.25">
      <c r="B769" s="23"/>
      <c r="C769" t="str">
        <f t="shared" si="22"/>
        <v/>
      </c>
      <c r="D769" t="str">
        <f t="shared" si="23"/>
        <v/>
      </c>
    </row>
    <row r="770" spans="2:4" x14ac:dyDescent="0.25">
      <c r="B770" s="23"/>
      <c r="C770" t="str">
        <f t="shared" si="22"/>
        <v/>
      </c>
      <c r="D770" t="str">
        <f t="shared" si="23"/>
        <v/>
      </c>
    </row>
    <row r="771" spans="2:4" x14ac:dyDescent="0.25">
      <c r="B771" s="23"/>
      <c r="C771" t="str">
        <f t="shared" ref="C771:C834" si="24">LEFT(B771,10)</f>
        <v/>
      </c>
      <c r="D771" t="str">
        <f t="shared" ref="D771:D834" si="25">RIGHT(B771,10)</f>
        <v/>
      </c>
    </row>
    <row r="772" spans="2:4" x14ac:dyDescent="0.25">
      <c r="B772" s="23"/>
      <c r="C772" t="str">
        <f t="shared" si="24"/>
        <v/>
      </c>
      <c r="D772" t="str">
        <f t="shared" si="25"/>
        <v/>
      </c>
    </row>
    <row r="773" spans="2:4" x14ac:dyDescent="0.25">
      <c r="B773" s="23"/>
      <c r="C773" t="str">
        <f t="shared" si="24"/>
        <v/>
      </c>
      <c r="D773" t="str">
        <f t="shared" si="25"/>
        <v/>
      </c>
    </row>
    <row r="774" spans="2:4" x14ac:dyDescent="0.25">
      <c r="B774" s="23"/>
      <c r="C774" t="str">
        <f t="shared" si="24"/>
        <v/>
      </c>
      <c r="D774" t="str">
        <f t="shared" si="25"/>
        <v/>
      </c>
    </row>
    <row r="775" spans="2:4" x14ac:dyDescent="0.25">
      <c r="B775" s="23"/>
      <c r="C775" t="str">
        <f t="shared" si="24"/>
        <v/>
      </c>
      <c r="D775" t="str">
        <f t="shared" si="25"/>
        <v/>
      </c>
    </row>
    <row r="776" spans="2:4" x14ac:dyDescent="0.25">
      <c r="B776" s="23"/>
      <c r="C776" t="str">
        <f t="shared" si="24"/>
        <v/>
      </c>
      <c r="D776" t="str">
        <f t="shared" si="25"/>
        <v/>
      </c>
    </row>
    <row r="777" spans="2:4" x14ac:dyDescent="0.25">
      <c r="B777" s="23"/>
      <c r="C777" t="str">
        <f t="shared" si="24"/>
        <v/>
      </c>
      <c r="D777" t="str">
        <f t="shared" si="25"/>
        <v/>
      </c>
    </row>
    <row r="778" spans="2:4" x14ac:dyDescent="0.25">
      <c r="B778" s="23"/>
      <c r="C778" t="str">
        <f t="shared" si="24"/>
        <v/>
      </c>
      <c r="D778" t="str">
        <f t="shared" si="25"/>
        <v/>
      </c>
    </row>
    <row r="779" spans="2:4" x14ac:dyDescent="0.25">
      <c r="B779" s="23"/>
      <c r="C779" t="str">
        <f t="shared" si="24"/>
        <v/>
      </c>
      <c r="D779" t="str">
        <f t="shared" si="25"/>
        <v/>
      </c>
    </row>
    <row r="780" spans="2:4" x14ac:dyDescent="0.25">
      <c r="B780" s="23"/>
      <c r="C780" t="str">
        <f t="shared" si="24"/>
        <v/>
      </c>
      <c r="D780" t="str">
        <f t="shared" si="25"/>
        <v/>
      </c>
    </row>
    <row r="781" spans="2:4" x14ac:dyDescent="0.25">
      <c r="B781" s="23"/>
      <c r="C781" t="str">
        <f t="shared" si="24"/>
        <v/>
      </c>
      <c r="D781" t="str">
        <f t="shared" si="25"/>
        <v/>
      </c>
    </row>
    <row r="782" spans="2:4" x14ac:dyDescent="0.25">
      <c r="B782" s="23"/>
      <c r="C782" t="str">
        <f t="shared" si="24"/>
        <v/>
      </c>
      <c r="D782" t="str">
        <f t="shared" si="25"/>
        <v/>
      </c>
    </row>
    <row r="783" spans="2:4" x14ac:dyDescent="0.25">
      <c r="B783" s="23"/>
      <c r="C783" t="str">
        <f t="shared" si="24"/>
        <v/>
      </c>
      <c r="D783" t="str">
        <f t="shared" si="25"/>
        <v/>
      </c>
    </row>
    <row r="784" spans="2:4" x14ac:dyDescent="0.25">
      <c r="B784" s="23"/>
      <c r="C784" t="str">
        <f t="shared" si="24"/>
        <v/>
      </c>
      <c r="D784" t="str">
        <f t="shared" si="25"/>
        <v/>
      </c>
    </row>
    <row r="785" spans="2:4" x14ac:dyDescent="0.25">
      <c r="B785" s="23"/>
      <c r="C785" t="str">
        <f t="shared" si="24"/>
        <v/>
      </c>
      <c r="D785" t="str">
        <f t="shared" si="25"/>
        <v/>
      </c>
    </row>
    <row r="786" spans="2:4" x14ac:dyDescent="0.25">
      <c r="B786" s="23"/>
      <c r="C786" t="str">
        <f t="shared" si="24"/>
        <v/>
      </c>
      <c r="D786" t="str">
        <f t="shared" si="25"/>
        <v/>
      </c>
    </row>
    <row r="787" spans="2:4" x14ac:dyDescent="0.25">
      <c r="B787" s="23"/>
      <c r="C787" t="str">
        <f t="shared" si="24"/>
        <v/>
      </c>
      <c r="D787" t="str">
        <f t="shared" si="25"/>
        <v/>
      </c>
    </row>
    <row r="788" spans="2:4" x14ac:dyDescent="0.25">
      <c r="B788" s="23"/>
      <c r="C788" t="str">
        <f t="shared" si="24"/>
        <v/>
      </c>
      <c r="D788" t="str">
        <f t="shared" si="25"/>
        <v/>
      </c>
    </row>
    <row r="789" spans="2:4" x14ac:dyDescent="0.25">
      <c r="B789" s="23"/>
      <c r="C789" t="str">
        <f t="shared" si="24"/>
        <v/>
      </c>
      <c r="D789" t="str">
        <f t="shared" si="25"/>
        <v/>
      </c>
    </row>
    <row r="790" spans="2:4" x14ac:dyDescent="0.25">
      <c r="B790" s="23"/>
      <c r="C790" t="str">
        <f t="shared" si="24"/>
        <v/>
      </c>
      <c r="D790" t="str">
        <f t="shared" si="25"/>
        <v/>
      </c>
    </row>
    <row r="791" spans="2:4" x14ac:dyDescent="0.25">
      <c r="B791" s="23"/>
      <c r="C791" t="str">
        <f t="shared" si="24"/>
        <v/>
      </c>
      <c r="D791" t="str">
        <f t="shared" si="25"/>
        <v/>
      </c>
    </row>
    <row r="792" spans="2:4" x14ac:dyDescent="0.25">
      <c r="B792" s="23"/>
      <c r="C792" t="str">
        <f t="shared" si="24"/>
        <v/>
      </c>
      <c r="D792" t="str">
        <f t="shared" si="25"/>
        <v/>
      </c>
    </row>
    <row r="793" spans="2:4" x14ac:dyDescent="0.25">
      <c r="B793" s="23"/>
      <c r="C793" t="str">
        <f t="shared" si="24"/>
        <v/>
      </c>
      <c r="D793" t="str">
        <f t="shared" si="25"/>
        <v/>
      </c>
    </row>
    <row r="794" spans="2:4" x14ac:dyDescent="0.25">
      <c r="B794" s="23"/>
      <c r="C794" t="str">
        <f t="shared" si="24"/>
        <v/>
      </c>
      <c r="D794" t="str">
        <f t="shared" si="25"/>
        <v/>
      </c>
    </row>
    <row r="795" spans="2:4" x14ac:dyDescent="0.25">
      <c r="B795" s="23"/>
      <c r="C795" t="str">
        <f t="shared" si="24"/>
        <v/>
      </c>
      <c r="D795" t="str">
        <f t="shared" si="25"/>
        <v/>
      </c>
    </row>
    <row r="796" spans="2:4" x14ac:dyDescent="0.25">
      <c r="B796" s="23"/>
      <c r="C796" t="str">
        <f t="shared" si="24"/>
        <v/>
      </c>
      <c r="D796" t="str">
        <f t="shared" si="25"/>
        <v/>
      </c>
    </row>
    <row r="797" spans="2:4" x14ac:dyDescent="0.25">
      <c r="B797" s="23"/>
      <c r="C797" t="str">
        <f t="shared" si="24"/>
        <v/>
      </c>
      <c r="D797" t="str">
        <f t="shared" si="25"/>
        <v/>
      </c>
    </row>
    <row r="798" spans="2:4" x14ac:dyDescent="0.25">
      <c r="B798" s="23"/>
      <c r="C798" t="str">
        <f t="shared" si="24"/>
        <v/>
      </c>
      <c r="D798" t="str">
        <f t="shared" si="25"/>
        <v/>
      </c>
    </row>
    <row r="799" spans="2:4" x14ac:dyDescent="0.25">
      <c r="B799" s="23"/>
      <c r="C799" t="str">
        <f t="shared" si="24"/>
        <v/>
      </c>
      <c r="D799" t="str">
        <f t="shared" si="25"/>
        <v/>
      </c>
    </row>
    <row r="800" spans="2:4" x14ac:dyDescent="0.25">
      <c r="B800" s="23"/>
      <c r="C800" t="str">
        <f t="shared" si="24"/>
        <v/>
      </c>
      <c r="D800" t="str">
        <f t="shared" si="25"/>
        <v/>
      </c>
    </row>
    <row r="801" spans="2:4" x14ac:dyDescent="0.25">
      <c r="B801" s="23"/>
      <c r="C801" t="str">
        <f t="shared" si="24"/>
        <v/>
      </c>
      <c r="D801" t="str">
        <f t="shared" si="25"/>
        <v/>
      </c>
    </row>
    <row r="802" spans="2:4" x14ac:dyDescent="0.25">
      <c r="B802" s="23"/>
      <c r="C802" t="str">
        <f t="shared" si="24"/>
        <v/>
      </c>
      <c r="D802" t="str">
        <f t="shared" si="25"/>
        <v/>
      </c>
    </row>
    <row r="803" spans="2:4" x14ac:dyDescent="0.25">
      <c r="B803" s="23"/>
      <c r="C803" t="str">
        <f t="shared" si="24"/>
        <v/>
      </c>
      <c r="D803" t="str">
        <f t="shared" si="25"/>
        <v/>
      </c>
    </row>
    <row r="804" spans="2:4" x14ac:dyDescent="0.25">
      <c r="B804" s="23"/>
      <c r="C804" t="str">
        <f t="shared" si="24"/>
        <v/>
      </c>
      <c r="D804" t="str">
        <f t="shared" si="25"/>
        <v/>
      </c>
    </row>
    <row r="805" spans="2:4" x14ac:dyDescent="0.25">
      <c r="B805" s="23"/>
      <c r="C805" t="str">
        <f t="shared" si="24"/>
        <v/>
      </c>
      <c r="D805" t="str">
        <f t="shared" si="25"/>
        <v/>
      </c>
    </row>
    <row r="806" spans="2:4" x14ac:dyDescent="0.25">
      <c r="B806" s="23"/>
      <c r="C806" t="str">
        <f t="shared" si="24"/>
        <v/>
      </c>
      <c r="D806" t="str">
        <f t="shared" si="25"/>
        <v/>
      </c>
    </row>
    <row r="807" spans="2:4" x14ac:dyDescent="0.25">
      <c r="B807" s="23"/>
      <c r="C807" t="str">
        <f t="shared" si="24"/>
        <v/>
      </c>
      <c r="D807" t="str">
        <f t="shared" si="25"/>
        <v/>
      </c>
    </row>
    <row r="808" spans="2:4" x14ac:dyDescent="0.25">
      <c r="B808" s="23"/>
      <c r="C808" t="str">
        <f t="shared" si="24"/>
        <v/>
      </c>
      <c r="D808" t="str">
        <f t="shared" si="25"/>
        <v/>
      </c>
    </row>
    <row r="809" spans="2:4" x14ac:dyDescent="0.25">
      <c r="B809" s="23"/>
      <c r="C809" t="str">
        <f t="shared" si="24"/>
        <v/>
      </c>
      <c r="D809" t="str">
        <f t="shared" si="25"/>
        <v/>
      </c>
    </row>
    <row r="810" spans="2:4" x14ac:dyDescent="0.25">
      <c r="B810" s="23"/>
      <c r="C810" t="str">
        <f t="shared" si="24"/>
        <v/>
      </c>
      <c r="D810" t="str">
        <f t="shared" si="25"/>
        <v/>
      </c>
    </row>
    <row r="811" spans="2:4" x14ac:dyDescent="0.25">
      <c r="B811" s="23"/>
      <c r="C811" t="str">
        <f t="shared" si="24"/>
        <v/>
      </c>
      <c r="D811" t="str">
        <f t="shared" si="25"/>
        <v/>
      </c>
    </row>
    <row r="812" spans="2:4" x14ac:dyDescent="0.25">
      <c r="B812" s="23"/>
      <c r="C812" t="str">
        <f t="shared" si="24"/>
        <v/>
      </c>
      <c r="D812" t="str">
        <f t="shared" si="25"/>
        <v/>
      </c>
    </row>
    <row r="813" spans="2:4" x14ac:dyDescent="0.25">
      <c r="B813" s="23"/>
      <c r="C813" t="str">
        <f t="shared" si="24"/>
        <v/>
      </c>
      <c r="D813" t="str">
        <f t="shared" si="25"/>
        <v/>
      </c>
    </row>
    <row r="814" spans="2:4" x14ac:dyDescent="0.25">
      <c r="B814" s="23"/>
      <c r="C814" t="str">
        <f t="shared" si="24"/>
        <v/>
      </c>
      <c r="D814" t="str">
        <f t="shared" si="25"/>
        <v/>
      </c>
    </row>
    <row r="815" spans="2:4" x14ac:dyDescent="0.25">
      <c r="B815" s="23"/>
      <c r="C815" t="str">
        <f t="shared" si="24"/>
        <v/>
      </c>
      <c r="D815" t="str">
        <f t="shared" si="25"/>
        <v/>
      </c>
    </row>
    <row r="816" spans="2:4" x14ac:dyDescent="0.25">
      <c r="B816" s="23"/>
      <c r="C816" t="str">
        <f t="shared" si="24"/>
        <v/>
      </c>
      <c r="D816" t="str">
        <f t="shared" si="25"/>
        <v/>
      </c>
    </row>
    <row r="817" spans="2:4" x14ac:dyDescent="0.25">
      <c r="B817" s="23"/>
      <c r="C817" t="str">
        <f t="shared" si="24"/>
        <v/>
      </c>
      <c r="D817" t="str">
        <f t="shared" si="25"/>
        <v/>
      </c>
    </row>
    <row r="818" spans="2:4" x14ac:dyDescent="0.25">
      <c r="B818" s="23"/>
      <c r="C818" t="str">
        <f t="shared" si="24"/>
        <v/>
      </c>
      <c r="D818" t="str">
        <f t="shared" si="25"/>
        <v/>
      </c>
    </row>
    <row r="819" spans="2:4" x14ac:dyDescent="0.25">
      <c r="B819" s="23"/>
      <c r="C819" t="str">
        <f t="shared" si="24"/>
        <v/>
      </c>
      <c r="D819" t="str">
        <f t="shared" si="25"/>
        <v/>
      </c>
    </row>
    <row r="820" spans="2:4" x14ac:dyDescent="0.25">
      <c r="B820" s="23"/>
      <c r="C820" t="str">
        <f t="shared" si="24"/>
        <v/>
      </c>
      <c r="D820" t="str">
        <f t="shared" si="25"/>
        <v/>
      </c>
    </row>
    <row r="821" spans="2:4" x14ac:dyDescent="0.25">
      <c r="B821" s="23"/>
      <c r="C821" t="str">
        <f t="shared" si="24"/>
        <v/>
      </c>
      <c r="D821" t="str">
        <f t="shared" si="25"/>
        <v/>
      </c>
    </row>
    <row r="822" spans="2:4" x14ac:dyDescent="0.25">
      <c r="B822" s="23"/>
      <c r="C822" t="str">
        <f t="shared" si="24"/>
        <v/>
      </c>
      <c r="D822" t="str">
        <f t="shared" si="25"/>
        <v/>
      </c>
    </row>
    <row r="823" spans="2:4" x14ac:dyDescent="0.25">
      <c r="B823" s="23"/>
      <c r="C823" t="str">
        <f t="shared" si="24"/>
        <v/>
      </c>
      <c r="D823" t="str">
        <f t="shared" si="25"/>
        <v/>
      </c>
    </row>
    <row r="824" spans="2:4" x14ac:dyDescent="0.25">
      <c r="B824" s="23"/>
      <c r="C824" t="str">
        <f t="shared" si="24"/>
        <v/>
      </c>
      <c r="D824" t="str">
        <f t="shared" si="25"/>
        <v/>
      </c>
    </row>
    <row r="825" spans="2:4" x14ac:dyDescent="0.25">
      <c r="B825" s="23"/>
      <c r="C825" t="str">
        <f t="shared" si="24"/>
        <v/>
      </c>
      <c r="D825" t="str">
        <f t="shared" si="25"/>
        <v/>
      </c>
    </row>
    <row r="826" spans="2:4" x14ac:dyDescent="0.25">
      <c r="B826" s="23"/>
      <c r="C826" t="str">
        <f t="shared" si="24"/>
        <v/>
      </c>
      <c r="D826" t="str">
        <f t="shared" si="25"/>
        <v/>
      </c>
    </row>
    <row r="827" spans="2:4" x14ac:dyDescent="0.25">
      <c r="B827" s="23"/>
      <c r="C827" t="str">
        <f t="shared" si="24"/>
        <v/>
      </c>
      <c r="D827" t="str">
        <f t="shared" si="25"/>
        <v/>
      </c>
    </row>
    <row r="828" spans="2:4" x14ac:dyDescent="0.25">
      <c r="B828" s="23"/>
      <c r="C828" t="str">
        <f t="shared" si="24"/>
        <v/>
      </c>
      <c r="D828" t="str">
        <f t="shared" si="25"/>
        <v/>
      </c>
    </row>
    <row r="829" spans="2:4" x14ac:dyDescent="0.25">
      <c r="B829" s="23"/>
      <c r="C829" t="str">
        <f t="shared" si="24"/>
        <v/>
      </c>
      <c r="D829" t="str">
        <f t="shared" si="25"/>
        <v/>
      </c>
    </row>
    <row r="830" spans="2:4" x14ac:dyDescent="0.25">
      <c r="B830" s="23"/>
      <c r="C830" t="str">
        <f t="shared" si="24"/>
        <v/>
      </c>
      <c r="D830" t="str">
        <f t="shared" si="25"/>
        <v/>
      </c>
    </row>
    <row r="831" spans="2:4" x14ac:dyDescent="0.25">
      <c r="B831" s="23"/>
      <c r="C831" t="str">
        <f t="shared" si="24"/>
        <v/>
      </c>
      <c r="D831" t="str">
        <f t="shared" si="25"/>
        <v/>
      </c>
    </row>
    <row r="832" spans="2:4" x14ac:dyDescent="0.25">
      <c r="B832" s="23"/>
      <c r="C832" t="str">
        <f t="shared" si="24"/>
        <v/>
      </c>
      <c r="D832" t="str">
        <f t="shared" si="25"/>
        <v/>
      </c>
    </row>
    <row r="833" spans="2:4" x14ac:dyDescent="0.25">
      <c r="B833" s="23"/>
      <c r="C833" t="str">
        <f t="shared" si="24"/>
        <v/>
      </c>
      <c r="D833" t="str">
        <f t="shared" si="25"/>
        <v/>
      </c>
    </row>
    <row r="834" spans="2:4" x14ac:dyDescent="0.25">
      <c r="B834" s="23"/>
      <c r="C834" t="str">
        <f t="shared" si="24"/>
        <v/>
      </c>
      <c r="D834" t="str">
        <f t="shared" si="25"/>
        <v/>
      </c>
    </row>
    <row r="835" spans="2:4" x14ac:dyDescent="0.25">
      <c r="B835" s="23"/>
      <c r="C835" t="str">
        <f t="shared" ref="C835:C898" si="26">LEFT(B835,10)</f>
        <v/>
      </c>
      <c r="D835" t="str">
        <f t="shared" ref="D835:D898" si="27">RIGHT(B835,10)</f>
        <v/>
      </c>
    </row>
    <row r="836" spans="2:4" x14ac:dyDescent="0.25">
      <c r="B836" s="23"/>
      <c r="C836" t="str">
        <f t="shared" si="26"/>
        <v/>
      </c>
      <c r="D836" t="str">
        <f t="shared" si="27"/>
        <v/>
      </c>
    </row>
    <row r="837" spans="2:4" x14ac:dyDescent="0.25">
      <c r="B837" s="23"/>
      <c r="C837" t="str">
        <f t="shared" si="26"/>
        <v/>
      </c>
      <c r="D837" t="str">
        <f t="shared" si="27"/>
        <v/>
      </c>
    </row>
    <row r="838" spans="2:4" x14ac:dyDescent="0.25">
      <c r="B838" s="23"/>
      <c r="C838" t="str">
        <f t="shared" si="26"/>
        <v/>
      </c>
      <c r="D838" t="str">
        <f t="shared" si="27"/>
        <v/>
      </c>
    </row>
    <row r="839" spans="2:4" x14ac:dyDescent="0.25">
      <c r="B839" s="23"/>
      <c r="C839" t="str">
        <f t="shared" si="26"/>
        <v/>
      </c>
      <c r="D839" t="str">
        <f t="shared" si="27"/>
        <v/>
      </c>
    </row>
    <row r="840" spans="2:4" x14ac:dyDescent="0.25">
      <c r="B840" s="23"/>
      <c r="C840" t="str">
        <f t="shared" si="26"/>
        <v/>
      </c>
      <c r="D840" t="str">
        <f t="shared" si="27"/>
        <v/>
      </c>
    </row>
    <row r="841" spans="2:4" x14ac:dyDescent="0.25">
      <c r="B841" s="23"/>
      <c r="C841" t="str">
        <f t="shared" si="26"/>
        <v/>
      </c>
      <c r="D841" t="str">
        <f t="shared" si="27"/>
        <v/>
      </c>
    </row>
    <row r="842" spans="2:4" x14ac:dyDescent="0.25">
      <c r="B842" s="23"/>
      <c r="C842" t="str">
        <f t="shared" si="26"/>
        <v/>
      </c>
      <c r="D842" t="str">
        <f t="shared" si="27"/>
        <v/>
      </c>
    </row>
    <row r="843" spans="2:4" x14ac:dyDescent="0.25">
      <c r="B843" s="23"/>
      <c r="C843" t="str">
        <f t="shared" si="26"/>
        <v/>
      </c>
      <c r="D843" t="str">
        <f t="shared" si="27"/>
        <v/>
      </c>
    </row>
    <row r="844" spans="2:4" x14ac:dyDescent="0.25">
      <c r="B844" s="23"/>
      <c r="C844" t="str">
        <f t="shared" si="26"/>
        <v/>
      </c>
      <c r="D844" t="str">
        <f t="shared" si="27"/>
        <v/>
      </c>
    </row>
    <row r="845" spans="2:4" x14ac:dyDescent="0.25">
      <c r="B845" s="23"/>
      <c r="C845" t="str">
        <f t="shared" si="26"/>
        <v/>
      </c>
      <c r="D845" t="str">
        <f t="shared" si="27"/>
        <v/>
      </c>
    </row>
    <row r="846" spans="2:4" x14ac:dyDescent="0.25">
      <c r="B846" s="23"/>
      <c r="C846" t="str">
        <f t="shared" si="26"/>
        <v/>
      </c>
      <c r="D846" t="str">
        <f t="shared" si="27"/>
        <v/>
      </c>
    </row>
    <row r="847" spans="2:4" x14ac:dyDescent="0.25">
      <c r="B847" s="23"/>
      <c r="C847" t="str">
        <f t="shared" si="26"/>
        <v/>
      </c>
      <c r="D847" t="str">
        <f t="shared" si="27"/>
        <v/>
      </c>
    </row>
    <row r="848" spans="2:4" x14ac:dyDescent="0.25">
      <c r="B848" s="23"/>
      <c r="C848" t="str">
        <f t="shared" si="26"/>
        <v/>
      </c>
      <c r="D848" t="str">
        <f t="shared" si="27"/>
        <v/>
      </c>
    </row>
    <row r="849" spans="2:4" x14ac:dyDescent="0.25">
      <c r="B849" s="23"/>
      <c r="C849" t="str">
        <f t="shared" si="26"/>
        <v/>
      </c>
      <c r="D849" t="str">
        <f t="shared" si="27"/>
        <v/>
      </c>
    </row>
    <row r="850" spans="2:4" x14ac:dyDescent="0.25">
      <c r="B850" s="23"/>
      <c r="C850" t="str">
        <f t="shared" si="26"/>
        <v/>
      </c>
      <c r="D850" t="str">
        <f t="shared" si="27"/>
        <v/>
      </c>
    </row>
    <row r="851" spans="2:4" x14ac:dyDescent="0.25">
      <c r="B851" s="23"/>
      <c r="C851" t="str">
        <f t="shared" si="26"/>
        <v/>
      </c>
      <c r="D851" t="str">
        <f t="shared" si="27"/>
        <v/>
      </c>
    </row>
    <row r="852" spans="2:4" x14ac:dyDescent="0.25">
      <c r="B852" s="23"/>
      <c r="C852" t="str">
        <f t="shared" si="26"/>
        <v/>
      </c>
      <c r="D852" t="str">
        <f t="shared" si="27"/>
        <v/>
      </c>
    </row>
    <row r="853" spans="2:4" x14ac:dyDescent="0.25">
      <c r="B853" s="23"/>
      <c r="C853" t="str">
        <f t="shared" si="26"/>
        <v/>
      </c>
      <c r="D853" t="str">
        <f t="shared" si="27"/>
        <v/>
      </c>
    </row>
    <row r="854" spans="2:4" x14ac:dyDescent="0.25">
      <c r="B854" s="23"/>
      <c r="C854" t="str">
        <f t="shared" si="26"/>
        <v/>
      </c>
      <c r="D854" t="str">
        <f t="shared" si="27"/>
        <v/>
      </c>
    </row>
    <row r="855" spans="2:4" x14ac:dyDescent="0.25">
      <c r="B855" s="23"/>
      <c r="C855" t="str">
        <f t="shared" si="26"/>
        <v/>
      </c>
      <c r="D855" t="str">
        <f t="shared" si="27"/>
        <v/>
      </c>
    </row>
    <row r="856" spans="2:4" x14ac:dyDescent="0.25">
      <c r="B856" s="23"/>
      <c r="C856" t="str">
        <f t="shared" si="26"/>
        <v/>
      </c>
      <c r="D856" t="str">
        <f t="shared" si="27"/>
        <v/>
      </c>
    </row>
    <row r="857" spans="2:4" x14ac:dyDescent="0.25">
      <c r="B857" s="23"/>
      <c r="C857" t="str">
        <f t="shared" si="26"/>
        <v/>
      </c>
      <c r="D857" t="str">
        <f t="shared" si="27"/>
        <v/>
      </c>
    </row>
    <row r="858" spans="2:4" x14ac:dyDescent="0.25">
      <c r="B858" s="23"/>
      <c r="C858" t="str">
        <f t="shared" si="26"/>
        <v/>
      </c>
      <c r="D858" t="str">
        <f t="shared" si="27"/>
        <v/>
      </c>
    </row>
    <row r="859" spans="2:4" x14ac:dyDescent="0.25">
      <c r="B859" s="23"/>
      <c r="C859" t="str">
        <f t="shared" si="26"/>
        <v/>
      </c>
      <c r="D859" t="str">
        <f t="shared" si="27"/>
        <v/>
      </c>
    </row>
    <row r="860" spans="2:4" x14ac:dyDescent="0.25">
      <c r="B860" s="23"/>
      <c r="C860" t="str">
        <f t="shared" si="26"/>
        <v/>
      </c>
      <c r="D860" t="str">
        <f t="shared" si="27"/>
        <v/>
      </c>
    </row>
    <row r="861" spans="2:4" x14ac:dyDescent="0.25">
      <c r="B861" s="23"/>
      <c r="C861" t="str">
        <f t="shared" si="26"/>
        <v/>
      </c>
      <c r="D861" t="str">
        <f t="shared" si="27"/>
        <v/>
      </c>
    </row>
    <row r="862" spans="2:4" x14ac:dyDescent="0.25">
      <c r="B862" s="23"/>
      <c r="C862" t="str">
        <f t="shared" si="26"/>
        <v/>
      </c>
      <c r="D862" t="str">
        <f t="shared" si="27"/>
        <v/>
      </c>
    </row>
    <row r="863" spans="2:4" x14ac:dyDescent="0.25">
      <c r="B863" s="23"/>
      <c r="C863" t="str">
        <f t="shared" si="26"/>
        <v/>
      </c>
      <c r="D863" t="str">
        <f t="shared" si="27"/>
        <v/>
      </c>
    </row>
    <row r="864" spans="2:4" x14ac:dyDescent="0.25">
      <c r="B864" s="23"/>
      <c r="C864" t="str">
        <f t="shared" si="26"/>
        <v/>
      </c>
      <c r="D864" t="str">
        <f t="shared" si="27"/>
        <v/>
      </c>
    </row>
    <row r="865" spans="2:4" x14ac:dyDescent="0.25">
      <c r="B865" s="23"/>
      <c r="C865" t="str">
        <f t="shared" si="26"/>
        <v/>
      </c>
      <c r="D865" t="str">
        <f t="shared" si="27"/>
        <v/>
      </c>
    </row>
    <row r="866" spans="2:4" x14ac:dyDescent="0.25">
      <c r="B866" s="23"/>
      <c r="C866" t="str">
        <f t="shared" si="26"/>
        <v/>
      </c>
      <c r="D866" t="str">
        <f t="shared" si="27"/>
        <v/>
      </c>
    </row>
    <row r="867" spans="2:4" x14ac:dyDescent="0.25">
      <c r="B867" s="23"/>
      <c r="C867" t="str">
        <f t="shared" si="26"/>
        <v/>
      </c>
      <c r="D867" t="str">
        <f t="shared" si="27"/>
        <v/>
      </c>
    </row>
    <row r="868" spans="2:4" x14ac:dyDescent="0.25">
      <c r="B868" s="23"/>
      <c r="C868" t="str">
        <f t="shared" si="26"/>
        <v/>
      </c>
      <c r="D868" t="str">
        <f t="shared" si="27"/>
        <v/>
      </c>
    </row>
    <row r="869" spans="2:4" x14ac:dyDescent="0.25">
      <c r="B869" s="23"/>
      <c r="C869" t="str">
        <f t="shared" si="26"/>
        <v/>
      </c>
      <c r="D869" t="str">
        <f t="shared" si="27"/>
        <v/>
      </c>
    </row>
    <row r="870" spans="2:4" x14ac:dyDescent="0.25">
      <c r="B870" s="23"/>
      <c r="C870" t="str">
        <f t="shared" si="26"/>
        <v/>
      </c>
      <c r="D870" t="str">
        <f t="shared" si="27"/>
        <v/>
      </c>
    </row>
    <row r="871" spans="2:4" x14ac:dyDescent="0.25">
      <c r="B871" s="23"/>
      <c r="C871" t="str">
        <f t="shared" si="26"/>
        <v/>
      </c>
      <c r="D871" t="str">
        <f t="shared" si="27"/>
        <v/>
      </c>
    </row>
    <row r="872" spans="2:4" x14ac:dyDescent="0.25">
      <c r="B872" s="23"/>
      <c r="C872" t="str">
        <f t="shared" si="26"/>
        <v/>
      </c>
      <c r="D872" t="str">
        <f t="shared" si="27"/>
        <v/>
      </c>
    </row>
    <row r="873" spans="2:4" x14ac:dyDescent="0.25">
      <c r="B873" s="23"/>
      <c r="C873" t="str">
        <f t="shared" si="26"/>
        <v/>
      </c>
      <c r="D873" t="str">
        <f t="shared" si="27"/>
        <v/>
      </c>
    </row>
    <row r="874" spans="2:4" x14ac:dyDescent="0.25">
      <c r="B874" s="23"/>
      <c r="C874" t="str">
        <f t="shared" si="26"/>
        <v/>
      </c>
      <c r="D874" t="str">
        <f t="shared" si="27"/>
        <v/>
      </c>
    </row>
    <row r="875" spans="2:4" x14ac:dyDescent="0.25">
      <c r="B875" s="23"/>
      <c r="C875" t="str">
        <f t="shared" si="26"/>
        <v/>
      </c>
      <c r="D875" t="str">
        <f t="shared" si="27"/>
        <v/>
      </c>
    </row>
    <row r="876" spans="2:4" x14ac:dyDescent="0.25">
      <c r="B876" s="23"/>
      <c r="C876" t="str">
        <f t="shared" si="26"/>
        <v/>
      </c>
      <c r="D876" t="str">
        <f t="shared" si="27"/>
        <v/>
      </c>
    </row>
    <row r="877" spans="2:4" x14ac:dyDescent="0.25">
      <c r="B877" s="23"/>
      <c r="C877" t="str">
        <f t="shared" si="26"/>
        <v/>
      </c>
      <c r="D877" t="str">
        <f t="shared" si="27"/>
        <v/>
      </c>
    </row>
    <row r="878" spans="2:4" x14ac:dyDescent="0.25">
      <c r="B878" s="23"/>
      <c r="C878" t="str">
        <f t="shared" si="26"/>
        <v/>
      </c>
      <c r="D878" t="str">
        <f t="shared" si="27"/>
        <v/>
      </c>
    </row>
    <row r="879" spans="2:4" x14ac:dyDescent="0.25">
      <c r="B879" s="23"/>
      <c r="C879" t="str">
        <f t="shared" si="26"/>
        <v/>
      </c>
      <c r="D879" t="str">
        <f t="shared" si="27"/>
        <v/>
      </c>
    </row>
    <row r="880" spans="2:4" x14ac:dyDescent="0.25">
      <c r="B880" s="23"/>
      <c r="C880" t="str">
        <f t="shared" si="26"/>
        <v/>
      </c>
      <c r="D880" t="str">
        <f t="shared" si="27"/>
        <v/>
      </c>
    </row>
    <row r="881" spans="2:4" x14ac:dyDescent="0.25">
      <c r="B881" s="23"/>
      <c r="C881" t="str">
        <f t="shared" si="26"/>
        <v/>
      </c>
      <c r="D881" t="str">
        <f t="shared" si="27"/>
        <v/>
      </c>
    </row>
    <row r="882" spans="2:4" x14ac:dyDescent="0.25">
      <c r="B882" s="23"/>
      <c r="C882" t="str">
        <f t="shared" si="26"/>
        <v/>
      </c>
      <c r="D882" t="str">
        <f t="shared" si="27"/>
        <v/>
      </c>
    </row>
    <row r="883" spans="2:4" x14ac:dyDescent="0.25">
      <c r="B883" s="23"/>
      <c r="C883" t="str">
        <f t="shared" si="26"/>
        <v/>
      </c>
      <c r="D883" t="str">
        <f t="shared" si="27"/>
        <v/>
      </c>
    </row>
    <row r="884" spans="2:4" x14ac:dyDescent="0.25">
      <c r="B884" s="23"/>
      <c r="C884" t="str">
        <f t="shared" si="26"/>
        <v/>
      </c>
      <c r="D884" t="str">
        <f t="shared" si="27"/>
        <v/>
      </c>
    </row>
    <row r="885" spans="2:4" x14ac:dyDescent="0.25">
      <c r="B885" s="23"/>
      <c r="C885" t="str">
        <f t="shared" si="26"/>
        <v/>
      </c>
      <c r="D885" t="str">
        <f t="shared" si="27"/>
        <v/>
      </c>
    </row>
    <row r="886" spans="2:4" x14ac:dyDescent="0.25">
      <c r="B886" s="23"/>
      <c r="C886" t="str">
        <f t="shared" si="26"/>
        <v/>
      </c>
      <c r="D886" t="str">
        <f t="shared" si="27"/>
        <v/>
      </c>
    </row>
    <row r="887" spans="2:4" x14ac:dyDescent="0.25">
      <c r="B887" s="23"/>
      <c r="C887" t="str">
        <f t="shared" si="26"/>
        <v/>
      </c>
      <c r="D887" t="str">
        <f t="shared" si="27"/>
        <v/>
      </c>
    </row>
    <row r="888" spans="2:4" x14ac:dyDescent="0.25">
      <c r="B888" s="23"/>
      <c r="C888" t="str">
        <f t="shared" si="26"/>
        <v/>
      </c>
      <c r="D888" t="str">
        <f t="shared" si="27"/>
        <v/>
      </c>
    </row>
    <row r="889" spans="2:4" x14ac:dyDescent="0.25">
      <c r="B889" s="23"/>
      <c r="C889" t="str">
        <f t="shared" si="26"/>
        <v/>
      </c>
      <c r="D889" t="str">
        <f t="shared" si="27"/>
        <v/>
      </c>
    </row>
    <row r="890" spans="2:4" x14ac:dyDescent="0.25">
      <c r="B890" s="23"/>
      <c r="C890" t="str">
        <f t="shared" si="26"/>
        <v/>
      </c>
      <c r="D890" t="str">
        <f t="shared" si="27"/>
        <v/>
      </c>
    </row>
    <row r="891" spans="2:4" x14ac:dyDescent="0.25">
      <c r="B891" s="23"/>
      <c r="C891" t="str">
        <f t="shared" si="26"/>
        <v/>
      </c>
      <c r="D891" t="str">
        <f t="shared" si="27"/>
        <v/>
      </c>
    </row>
    <row r="892" spans="2:4" x14ac:dyDescent="0.25">
      <c r="B892" s="23"/>
      <c r="C892" t="str">
        <f t="shared" si="26"/>
        <v/>
      </c>
      <c r="D892" t="str">
        <f t="shared" si="27"/>
        <v/>
      </c>
    </row>
    <row r="893" spans="2:4" x14ac:dyDescent="0.25">
      <c r="B893" s="23"/>
      <c r="C893" t="str">
        <f t="shared" si="26"/>
        <v/>
      </c>
      <c r="D893" t="str">
        <f t="shared" si="27"/>
        <v/>
      </c>
    </row>
    <row r="894" spans="2:4" x14ac:dyDescent="0.25">
      <c r="B894" s="23"/>
      <c r="C894" t="str">
        <f t="shared" si="26"/>
        <v/>
      </c>
      <c r="D894" t="str">
        <f t="shared" si="27"/>
        <v/>
      </c>
    </row>
    <row r="895" spans="2:4" x14ac:dyDescent="0.25">
      <c r="B895" s="23"/>
      <c r="C895" t="str">
        <f t="shared" si="26"/>
        <v/>
      </c>
      <c r="D895" t="str">
        <f t="shared" si="27"/>
        <v/>
      </c>
    </row>
    <row r="896" spans="2:4" x14ac:dyDescent="0.25">
      <c r="B896" s="23"/>
      <c r="C896" t="str">
        <f t="shared" si="26"/>
        <v/>
      </c>
      <c r="D896" t="str">
        <f t="shared" si="27"/>
        <v/>
      </c>
    </row>
    <row r="897" spans="2:4" x14ac:dyDescent="0.25">
      <c r="B897" s="23"/>
      <c r="C897" t="str">
        <f t="shared" si="26"/>
        <v/>
      </c>
      <c r="D897" t="str">
        <f t="shared" si="27"/>
        <v/>
      </c>
    </row>
    <row r="898" spans="2:4" x14ac:dyDescent="0.25">
      <c r="B898" s="23"/>
      <c r="C898" t="str">
        <f t="shared" si="26"/>
        <v/>
      </c>
      <c r="D898" t="str">
        <f t="shared" si="27"/>
        <v/>
      </c>
    </row>
    <row r="899" spans="2:4" x14ac:dyDescent="0.25">
      <c r="B899" s="23"/>
      <c r="C899" t="str">
        <f t="shared" ref="C899:C962" si="28">LEFT(B899,10)</f>
        <v/>
      </c>
      <c r="D899" t="str">
        <f t="shared" ref="D899:D962" si="29">RIGHT(B899,10)</f>
        <v/>
      </c>
    </row>
    <row r="900" spans="2:4" x14ac:dyDescent="0.25">
      <c r="B900" s="23"/>
      <c r="C900" t="str">
        <f t="shared" si="28"/>
        <v/>
      </c>
      <c r="D900" t="str">
        <f t="shared" si="29"/>
        <v/>
      </c>
    </row>
    <row r="901" spans="2:4" x14ac:dyDescent="0.25">
      <c r="B901" s="23"/>
      <c r="C901" t="str">
        <f t="shared" si="28"/>
        <v/>
      </c>
      <c r="D901" t="str">
        <f t="shared" si="29"/>
        <v/>
      </c>
    </row>
    <row r="902" spans="2:4" x14ac:dyDescent="0.25">
      <c r="B902" s="23"/>
      <c r="C902" t="str">
        <f t="shared" si="28"/>
        <v/>
      </c>
      <c r="D902" t="str">
        <f t="shared" si="29"/>
        <v/>
      </c>
    </row>
    <row r="903" spans="2:4" x14ac:dyDescent="0.25">
      <c r="B903" s="23"/>
      <c r="C903" t="str">
        <f t="shared" si="28"/>
        <v/>
      </c>
      <c r="D903" t="str">
        <f t="shared" si="29"/>
        <v/>
      </c>
    </row>
    <row r="904" spans="2:4" x14ac:dyDescent="0.25">
      <c r="B904" s="23"/>
      <c r="C904" t="str">
        <f t="shared" si="28"/>
        <v/>
      </c>
      <c r="D904" t="str">
        <f t="shared" si="29"/>
        <v/>
      </c>
    </row>
    <row r="905" spans="2:4" x14ac:dyDescent="0.25">
      <c r="B905" s="23"/>
      <c r="C905" t="str">
        <f t="shared" si="28"/>
        <v/>
      </c>
      <c r="D905" t="str">
        <f t="shared" si="29"/>
        <v/>
      </c>
    </row>
    <row r="906" spans="2:4" x14ac:dyDescent="0.25">
      <c r="B906" s="23"/>
      <c r="C906" t="str">
        <f t="shared" si="28"/>
        <v/>
      </c>
      <c r="D906" t="str">
        <f t="shared" si="29"/>
        <v/>
      </c>
    </row>
    <row r="907" spans="2:4" x14ac:dyDescent="0.25">
      <c r="B907" s="23"/>
      <c r="C907" t="str">
        <f t="shared" si="28"/>
        <v/>
      </c>
      <c r="D907" t="str">
        <f t="shared" si="29"/>
        <v/>
      </c>
    </row>
    <row r="908" spans="2:4" x14ac:dyDescent="0.25">
      <c r="B908" s="23"/>
      <c r="C908" t="str">
        <f t="shared" si="28"/>
        <v/>
      </c>
      <c r="D908" t="str">
        <f t="shared" si="29"/>
        <v/>
      </c>
    </row>
    <row r="909" spans="2:4" x14ac:dyDescent="0.25">
      <c r="B909" s="23"/>
      <c r="C909" t="str">
        <f t="shared" si="28"/>
        <v/>
      </c>
      <c r="D909" t="str">
        <f t="shared" si="29"/>
        <v/>
      </c>
    </row>
    <row r="910" spans="2:4" x14ac:dyDescent="0.25">
      <c r="B910" s="23"/>
      <c r="C910" t="str">
        <f t="shared" si="28"/>
        <v/>
      </c>
      <c r="D910" t="str">
        <f t="shared" si="29"/>
        <v/>
      </c>
    </row>
    <row r="911" spans="2:4" x14ac:dyDescent="0.25">
      <c r="B911" s="23"/>
      <c r="C911" t="str">
        <f t="shared" si="28"/>
        <v/>
      </c>
      <c r="D911" t="str">
        <f t="shared" si="29"/>
        <v/>
      </c>
    </row>
    <row r="912" spans="2:4" x14ac:dyDescent="0.25">
      <c r="B912" s="23"/>
      <c r="C912" t="str">
        <f t="shared" si="28"/>
        <v/>
      </c>
      <c r="D912" t="str">
        <f t="shared" si="29"/>
        <v/>
      </c>
    </row>
    <row r="913" spans="2:4" x14ac:dyDescent="0.25">
      <c r="B913" s="23"/>
      <c r="C913" t="str">
        <f t="shared" si="28"/>
        <v/>
      </c>
      <c r="D913" t="str">
        <f t="shared" si="29"/>
        <v/>
      </c>
    </row>
    <row r="914" spans="2:4" x14ac:dyDescent="0.25">
      <c r="B914" s="23"/>
      <c r="C914" t="str">
        <f t="shared" si="28"/>
        <v/>
      </c>
      <c r="D914" t="str">
        <f t="shared" si="29"/>
        <v/>
      </c>
    </row>
    <row r="915" spans="2:4" x14ac:dyDescent="0.25">
      <c r="B915" s="23"/>
      <c r="C915" t="str">
        <f t="shared" si="28"/>
        <v/>
      </c>
      <c r="D915" t="str">
        <f t="shared" si="29"/>
        <v/>
      </c>
    </row>
    <row r="916" spans="2:4" x14ac:dyDescent="0.25">
      <c r="B916" s="23"/>
      <c r="C916" t="str">
        <f t="shared" si="28"/>
        <v/>
      </c>
      <c r="D916" t="str">
        <f t="shared" si="29"/>
        <v/>
      </c>
    </row>
    <row r="917" spans="2:4" x14ac:dyDescent="0.25">
      <c r="B917" s="23"/>
      <c r="C917" t="str">
        <f t="shared" si="28"/>
        <v/>
      </c>
      <c r="D917" t="str">
        <f t="shared" si="29"/>
        <v/>
      </c>
    </row>
    <row r="918" spans="2:4" x14ac:dyDescent="0.25">
      <c r="B918" s="23"/>
      <c r="C918" t="str">
        <f t="shared" si="28"/>
        <v/>
      </c>
      <c r="D918" t="str">
        <f t="shared" si="29"/>
        <v/>
      </c>
    </row>
    <row r="919" spans="2:4" x14ac:dyDescent="0.25">
      <c r="B919" s="23"/>
      <c r="C919" t="str">
        <f t="shared" si="28"/>
        <v/>
      </c>
      <c r="D919" t="str">
        <f t="shared" si="29"/>
        <v/>
      </c>
    </row>
    <row r="920" spans="2:4" x14ac:dyDescent="0.25">
      <c r="B920" s="23"/>
      <c r="C920" t="str">
        <f t="shared" si="28"/>
        <v/>
      </c>
      <c r="D920" t="str">
        <f t="shared" si="29"/>
        <v/>
      </c>
    </row>
    <row r="921" spans="2:4" x14ac:dyDescent="0.25">
      <c r="B921" s="23"/>
      <c r="C921" t="str">
        <f t="shared" si="28"/>
        <v/>
      </c>
      <c r="D921" t="str">
        <f t="shared" si="29"/>
        <v/>
      </c>
    </row>
    <row r="922" spans="2:4" x14ac:dyDescent="0.25">
      <c r="B922" s="23"/>
      <c r="C922" t="str">
        <f t="shared" si="28"/>
        <v/>
      </c>
      <c r="D922" t="str">
        <f t="shared" si="29"/>
        <v/>
      </c>
    </row>
    <row r="923" spans="2:4" x14ac:dyDescent="0.25">
      <c r="B923" s="23"/>
      <c r="C923" t="str">
        <f t="shared" si="28"/>
        <v/>
      </c>
      <c r="D923" t="str">
        <f t="shared" si="29"/>
        <v/>
      </c>
    </row>
    <row r="924" spans="2:4" x14ac:dyDescent="0.25">
      <c r="B924" s="23"/>
      <c r="C924" t="str">
        <f t="shared" si="28"/>
        <v/>
      </c>
      <c r="D924" t="str">
        <f t="shared" si="29"/>
        <v/>
      </c>
    </row>
    <row r="925" spans="2:4" x14ac:dyDescent="0.25">
      <c r="B925" s="23"/>
      <c r="C925" t="str">
        <f t="shared" si="28"/>
        <v/>
      </c>
      <c r="D925" t="str">
        <f t="shared" si="29"/>
        <v/>
      </c>
    </row>
    <row r="926" spans="2:4" x14ac:dyDescent="0.25">
      <c r="B926" s="23"/>
      <c r="C926" t="str">
        <f t="shared" si="28"/>
        <v/>
      </c>
      <c r="D926" t="str">
        <f t="shared" si="29"/>
        <v/>
      </c>
    </row>
    <row r="927" spans="2:4" x14ac:dyDescent="0.25">
      <c r="B927" s="23"/>
      <c r="C927" t="str">
        <f t="shared" si="28"/>
        <v/>
      </c>
      <c r="D927" t="str">
        <f t="shared" si="29"/>
        <v/>
      </c>
    </row>
    <row r="928" spans="2:4" x14ac:dyDescent="0.25">
      <c r="B928" s="23"/>
      <c r="C928" t="str">
        <f t="shared" si="28"/>
        <v/>
      </c>
      <c r="D928" t="str">
        <f t="shared" si="29"/>
        <v/>
      </c>
    </row>
    <row r="929" spans="2:4" x14ac:dyDescent="0.25">
      <c r="B929" s="23"/>
      <c r="C929" t="str">
        <f t="shared" si="28"/>
        <v/>
      </c>
      <c r="D929" t="str">
        <f t="shared" si="29"/>
        <v/>
      </c>
    </row>
    <row r="930" spans="2:4" x14ac:dyDescent="0.25">
      <c r="B930" s="23"/>
      <c r="C930" t="str">
        <f t="shared" si="28"/>
        <v/>
      </c>
      <c r="D930" t="str">
        <f t="shared" si="29"/>
        <v/>
      </c>
    </row>
    <row r="931" spans="2:4" x14ac:dyDescent="0.25">
      <c r="B931" s="23"/>
      <c r="C931" t="str">
        <f t="shared" si="28"/>
        <v/>
      </c>
      <c r="D931" t="str">
        <f t="shared" si="29"/>
        <v/>
      </c>
    </row>
    <row r="932" spans="2:4" x14ac:dyDescent="0.25">
      <c r="B932" s="23"/>
      <c r="C932" t="str">
        <f t="shared" si="28"/>
        <v/>
      </c>
      <c r="D932" t="str">
        <f t="shared" si="29"/>
        <v/>
      </c>
    </row>
    <row r="933" spans="2:4" x14ac:dyDescent="0.25">
      <c r="B933" s="23"/>
      <c r="C933" t="str">
        <f t="shared" si="28"/>
        <v/>
      </c>
      <c r="D933" t="str">
        <f t="shared" si="29"/>
        <v/>
      </c>
    </row>
    <row r="934" spans="2:4" x14ac:dyDescent="0.25">
      <c r="B934" s="23"/>
      <c r="C934" t="str">
        <f t="shared" si="28"/>
        <v/>
      </c>
      <c r="D934" t="str">
        <f t="shared" si="29"/>
        <v/>
      </c>
    </row>
    <row r="935" spans="2:4" x14ac:dyDescent="0.25">
      <c r="B935" s="23"/>
      <c r="C935" t="str">
        <f t="shared" si="28"/>
        <v/>
      </c>
      <c r="D935" t="str">
        <f t="shared" si="29"/>
        <v/>
      </c>
    </row>
    <row r="936" spans="2:4" x14ac:dyDescent="0.25">
      <c r="B936" s="23"/>
      <c r="C936" t="str">
        <f t="shared" si="28"/>
        <v/>
      </c>
      <c r="D936" t="str">
        <f t="shared" si="29"/>
        <v/>
      </c>
    </row>
    <row r="937" spans="2:4" x14ac:dyDescent="0.25">
      <c r="B937" s="23"/>
      <c r="C937" t="str">
        <f t="shared" si="28"/>
        <v/>
      </c>
      <c r="D937" t="str">
        <f t="shared" si="29"/>
        <v/>
      </c>
    </row>
    <row r="938" spans="2:4" x14ac:dyDescent="0.25">
      <c r="B938" s="23"/>
      <c r="C938" t="str">
        <f t="shared" si="28"/>
        <v/>
      </c>
      <c r="D938" t="str">
        <f t="shared" si="29"/>
        <v/>
      </c>
    </row>
    <row r="939" spans="2:4" x14ac:dyDescent="0.25">
      <c r="B939" s="23"/>
      <c r="C939" t="str">
        <f t="shared" si="28"/>
        <v/>
      </c>
      <c r="D939" t="str">
        <f t="shared" si="29"/>
        <v/>
      </c>
    </row>
    <row r="940" spans="2:4" x14ac:dyDescent="0.25">
      <c r="B940" s="23"/>
      <c r="C940" t="str">
        <f t="shared" si="28"/>
        <v/>
      </c>
      <c r="D940" t="str">
        <f t="shared" si="29"/>
        <v/>
      </c>
    </row>
    <row r="941" spans="2:4" x14ac:dyDescent="0.25">
      <c r="B941" s="23"/>
      <c r="C941" t="str">
        <f t="shared" si="28"/>
        <v/>
      </c>
      <c r="D941" t="str">
        <f t="shared" si="29"/>
        <v/>
      </c>
    </row>
    <row r="942" spans="2:4" x14ac:dyDescent="0.25">
      <c r="B942" s="23"/>
      <c r="C942" t="str">
        <f t="shared" si="28"/>
        <v/>
      </c>
      <c r="D942" t="str">
        <f t="shared" si="29"/>
        <v/>
      </c>
    </row>
    <row r="943" spans="2:4" x14ac:dyDescent="0.25">
      <c r="B943" s="23"/>
      <c r="C943" t="str">
        <f t="shared" si="28"/>
        <v/>
      </c>
      <c r="D943" t="str">
        <f t="shared" si="29"/>
        <v/>
      </c>
    </row>
    <row r="944" spans="2:4" x14ac:dyDescent="0.25">
      <c r="B944" s="23"/>
      <c r="C944" t="str">
        <f t="shared" si="28"/>
        <v/>
      </c>
      <c r="D944" t="str">
        <f t="shared" si="29"/>
        <v/>
      </c>
    </row>
    <row r="945" spans="2:4" x14ac:dyDescent="0.25">
      <c r="B945" s="23"/>
      <c r="C945" t="str">
        <f t="shared" si="28"/>
        <v/>
      </c>
      <c r="D945" t="str">
        <f t="shared" si="29"/>
        <v/>
      </c>
    </row>
    <row r="946" spans="2:4" x14ac:dyDescent="0.25">
      <c r="B946" s="23"/>
      <c r="C946" t="str">
        <f t="shared" si="28"/>
        <v/>
      </c>
      <c r="D946" t="str">
        <f t="shared" si="29"/>
        <v/>
      </c>
    </row>
    <row r="947" spans="2:4" x14ac:dyDescent="0.25">
      <c r="B947" s="23"/>
      <c r="C947" t="str">
        <f t="shared" si="28"/>
        <v/>
      </c>
      <c r="D947" t="str">
        <f t="shared" si="29"/>
        <v/>
      </c>
    </row>
    <row r="948" spans="2:4" x14ac:dyDescent="0.25">
      <c r="B948" s="23"/>
      <c r="C948" t="str">
        <f t="shared" si="28"/>
        <v/>
      </c>
      <c r="D948" t="str">
        <f t="shared" si="29"/>
        <v/>
      </c>
    </row>
    <row r="949" spans="2:4" x14ac:dyDescent="0.25">
      <c r="B949" s="23"/>
      <c r="C949" t="str">
        <f t="shared" si="28"/>
        <v/>
      </c>
      <c r="D949" t="str">
        <f t="shared" si="29"/>
        <v/>
      </c>
    </row>
    <row r="950" spans="2:4" x14ac:dyDescent="0.25">
      <c r="B950" s="23"/>
      <c r="C950" t="str">
        <f t="shared" si="28"/>
        <v/>
      </c>
      <c r="D950" t="str">
        <f t="shared" si="29"/>
        <v/>
      </c>
    </row>
    <row r="951" spans="2:4" x14ac:dyDescent="0.25">
      <c r="B951" s="23"/>
      <c r="C951" t="str">
        <f t="shared" si="28"/>
        <v/>
      </c>
      <c r="D951" t="str">
        <f t="shared" si="29"/>
        <v/>
      </c>
    </row>
    <row r="952" spans="2:4" x14ac:dyDescent="0.25">
      <c r="B952" s="23"/>
      <c r="C952" t="str">
        <f t="shared" si="28"/>
        <v/>
      </c>
      <c r="D952" t="str">
        <f t="shared" si="29"/>
        <v/>
      </c>
    </row>
    <row r="953" spans="2:4" x14ac:dyDescent="0.25">
      <c r="B953" s="23"/>
      <c r="C953" t="str">
        <f t="shared" si="28"/>
        <v/>
      </c>
      <c r="D953" t="str">
        <f t="shared" si="29"/>
        <v/>
      </c>
    </row>
    <row r="954" spans="2:4" x14ac:dyDescent="0.25">
      <c r="B954" s="23"/>
      <c r="C954" t="str">
        <f t="shared" si="28"/>
        <v/>
      </c>
      <c r="D954" t="str">
        <f t="shared" si="29"/>
        <v/>
      </c>
    </row>
    <row r="955" spans="2:4" x14ac:dyDescent="0.25">
      <c r="B955" s="23"/>
      <c r="C955" t="str">
        <f t="shared" si="28"/>
        <v/>
      </c>
      <c r="D955" t="str">
        <f t="shared" si="29"/>
        <v/>
      </c>
    </row>
    <row r="956" spans="2:4" x14ac:dyDescent="0.25">
      <c r="B956" s="23"/>
      <c r="C956" t="str">
        <f t="shared" si="28"/>
        <v/>
      </c>
      <c r="D956" t="str">
        <f t="shared" si="29"/>
        <v/>
      </c>
    </row>
    <row r="957" spans="2:4" x14ac:dyDescent="0.25">
      <c r="B957" s="23"/>
      <c r="C957" t="str">
        <f t="shared" si="28"/>
        <v/>
      </c>
      <c r="D957" t="str">
        <f t="shared" si="29"/>
        <v/>
      </c>
    </row>
    <row r="958" spans="2:4" x14ac:dyDescent="0.25">
      <c r="B958" s="23"/>
      <c r="C958" t="str">
        <f t="shared" si="28"/>
        <v/>
      </c>
      <c r="D958" t="str">
        <f t="shared" si="29"/>
        <v/>
      </c>
    </row>
    <row r="959" spans="2:4" x14ac:dyDescent="0.25">
      <c r="B959" s="23"/>
      <c r="C959" t="str">
        <f t="shared" si="28"/>
        <v/>
      </c>
      <c r="D959" t="str">
        <f t="shared" si="29"/>
        <v/>
      </c>
    </row>
    <row r="960" spans="2:4" x14ac:dyDescent="0.25">
      <c r="B960" s="23"/>
      <c r="C960" t="str">
        <f t="shared" si="28"/>
        <v/>
      </c>
      <c r="D960" t="str">
        <f t="shared" si="29"/>
        <v/>
      </c>
    </row>
    <row r="961" spans="2:4" x14ac:dyDescent="0.25">
      <c r="B961" s="23"/>
      <c r="C961" t="str">
        <f t="shared" si="28"/>
        <v/>
      </c>
      <c r="D961" t="str">
        <f t="shared" si="29"/>
        <v/>
      </c>
    </row>
    <row r="962" spans="2:4" x14ac:dyDescent="0.25">
      <c r="B962" s="23"/>
      <c r="C962" t="str">
        <f t="shared" si="28"/>
        <v/>
      </c>
      <c r="D962" t="str">
        <f t="shared" si="29"/>
        <v/>
      </c>
    </row>
    <row r="963" spans="2:4" x14ac:dyDescent="0.25">
      <c r="B963" s="23"/>
      <c r="C963" t="str">
        <f t="shared" ref="C963:C1026" si="30">LEFT(B963,10)</f>
        <v/>
      </c>
      <c r="D963" t="str">
        <f t="shared" ref="D963:D1026" si="31">RIGHT(B963,10)</f>
        <v/>
      </c>
    </row>
    <row r="964" spans="2:4" x14ac:dyDescent="0.25">
      <c r="B964" s="23"/>
      <c r="C964" t="str">
        <f t="shared" si="30"/>
        <v/>
      </c>
      <c r="D964" t="str">
        <f t="shared" si="31"/>
        <v/>
      </c>
    </row>
    <row r="965" spans="2:4" x14ac:dyDescent="0.25">
      <c r="B965" s="23"/>
      <c r="C965" t="str">
        <f t="shared" si="30"/>
        <v/>
      </c>
      <c r="D965" t="str">
        <f t="shared" si="31"/>
        <v/>
      </c>
    </row>
    <row r="966" spans="2:4" x14ac:dyDescent="0.25">
      <c r="B966" s="23"/>
      <c r="C966" t="str">
        <f t="shared" si="30"/>
        <v/>
      </c>
      <c r="D966" t="str">
        <f t="shared" si="31"/>
        <v/>
      </c>
    </row>
    <row r="967" spans="2:4" x14ac:dyDescent="0.25">
      <c r="B967" s="23"/>
      <c r="C967" t="str">
        <f t="shared" si="30"/>
        <v/>
      </c>
      <c r="D967" t="str">
        <f t="shared" si="31"/>
        <v/>
      </c>
    </row>
    <row r="968" spans="2:4" x14ac:dyDescent="0.25">
      <c r="B968" s="23"/>
      <c r="C968" t="str">
        <f t="shared" si="30"/>
        <v/>
      </c>
      <c r="D968" t="str">
        <f t="shared" si="31"/>
        <v/>
      </c>
    </row>
    <row r="969" spans="2:4" x14ac:dyDescent="0.25">
      <c r="B969" s="23"/>
      <c r="C969" t="str">
        <f t="shared" si="30"/>
        <v/>
      </c>
      <c r="D969" t="str">
        <f t="shared" si="31"/>
        <v/>
      </c>
    </row>
    <row r="970" spans="2:4" x14ac:dyDescent="0.25">
      <c r="B970" s="23"/>
      <c r="C970" t="str">
        <f t="shared" si="30"/>
        <v/>
      </c>
      <c r="D970" t="str">
        <f t="shared" si="31"/>
        <v/>
      </c>
    </row>
    <row r="971" spans="2:4" x14ac:dyDescent="0.25">
      <c r="B971" s="23"/>
      <c r="C971" t="str">
        <f t="shared" si="30"/>
        <v/>
      </c>
      <c r="D971" t="str">
        <f t="shared" si="31"/>
        <v/>
      </c>
    </row>
    <row r="972" spans="2:4" x14ac:dyDescent="0.25">
      <c r="B972" s="23"/>
      <c r="C972" t="str">
        <f t="shared" si="30"/>
        <v/>
      </c>
      <c r="D972" t="str">
        <f t="shared" si="31"/>
        <v/>
      </c>
    </row>
    <row r="973" spans="2:4" x14ac:dyDescent="0.25">
      <c r="B973" s="23"/>
      <c r="C973" t="str">
        <f t="shared" si="30"/>
        <v/>
      </c>
      <c r="D973" t="str">
        <f t="shared" si="31"/>
        <v/>
      </c>
    </row>
    <row r="974" spans="2:4" x14ac:dyDescent="0.25">
      <c r="B974" s="23"/>
      <c r="C974" t="str">
        <f t="shared" si="30"/>
        <v/>
      </c>
      <c r="D974" t="str">
        <f t="shared" si="31"/>
        <v/>
      </c>
    </row>
    <row r="975" spans="2:4" x14ac:dyDescent="0.25">
      <c r="B975" s="23"/>
      <c r="C975" t="str">
        <f t="shared" si="30"/>
        <v/>
      </c>
      <c r="D975" t="str">
        <f t="shared" si="31"/>
        <v/>
      </c>
    </row>
    <row r="976" spans="2:4" x14ac:dyDescent="0.25">
      <c r="B976" s="23"/>
      <c r="C976" t="str">
        <f t="shared" si="30"/>
        <v/>
      </c>
      <c r="D976" t="str">
        <f t="shared" si="31"/>
        <v/>
      </c>
    </row>
    <row r="977" spans="2:4" x14ac:dyDescent="0.25">
      <c r="B977" s="23"/>
      <c r="C977" t="str">
        <f t="shared" si="30"/>
        <v/>
      </c>
      <c r="D977" t="str">
        <f t="shared" si="31"/>
        <v/>
      </c>
    </row>
    <row r="978" spans="2:4" x14ac:dyDescent="0.25">
      <c r="B978" s="23"/>
      <c r="C978" t="str">
        <f t="shared" si="30"/>
        <v/>
      </c>
      <c r="D978" t="str">
        <f t="shared" si="31"/>
        <v/>
      </c>
    </row>
    <row r="979" spans="2:4" x14ac:dyDescent="0.25">
      <c r="B979" s="23"/>
      <c r="C979" t="str">
        <f t="shared" si="30"/>
        <v/>
      </c>
      <c r="D979" t="str">
        <f t="shared" si="31"/>
        <v/>
      </c>
    </row>
    <row r="980" spans="2:4" x14ac:dyDescent="0.25">
      <c r="B980" s="23"/>
      <c r="C980" t="str">
        <f t="shared" si="30"/>
        <v/>
      </c>
      <c r="D980" t="str">
        <f t="shared" si="31"/>
        <v/>
      </c>
    </row>
    <row r="981" spans="2:4" x14ac:dyDescent="0.25">
      <c r="B981" s="23"/>
      <c r="C981" t="str">
        <f t="shared" si="30"/>
        <v/>
      </c>
      <c r="D981" t="str">
        <f t="shared" si="31"/>
        <v/>
      </c>
    </row>
    <row r="982" spans="2:4" x14ac:dyDescent="0.25">
      <c r="B982" s="23"/>
      <c r="C982" t="str">
        <f t="shared" si="30"/>
        <v/>
      </c>
      <c r="D982" t="str">
        <f t="shared" si="31"/>
        <v/>
      </c>
    </row>
    <row r="983" spans="2:4" x14ac:dyDescent="0.25">
      <c r="B983" s="23"/>
      <c r="C983" t="str">
        <f t="shared" si="30"/>
        <v/>
      </c>
      <c r="D983" t="str">
        <f t="shared" si="31"/>
        <v/>
      </c>
    </row>
    <row r="984" spans="2:4" x14ac:dyDescent="0.25">
      <c r="B984" s="23"/>
      <c r="C984" t="str">
        <f t="shared" si="30"/>
        <v/>
      </c>
      <c r="D984" t="str">
        <f t="shared" si="31"/>
        <v/>
      </c>
    </row>
    <row r="985" spans="2:4" x14ac:dyDescent="0.25">
      <c r="B985" s="23"/>
      <c r="C985" t="str">
        <f t="shared" si="30"/>
        <v/>
      </c>
      <c r="D985" t="str">
        <f t="shared" si="31"/>
        <v/>
      </c>
    </row>
    <row r="986" spans="2:4" x14ac:dyDescent="0.25">
      <c r="B986" s="23"/>
      <c r="C986" t="str">
        <f t="shared" si="30"/>
        <v/>
      </c>
      <c r="D986" t="str">
        <f t="shared" si="31"/>
        <v/>
      </c>
    </row>
    <row r="987" spans="2:4" x14ac:dyDescent="0.25">
      <c r="B987" s="23"/>
      <c r="C987" t="str">
        <f t="shared" si="30"/>
        <v/>
      </c>
      <c r="D987" t="str">
        <f t="shared" si="31"/>
        <v/>
      </c>
    </row>
    <row r="988" spans="2:4" x14ac:dyDescent="0.25">
      <c r="B988" s="23"/>
      <c r="C988" t="str">
        <f t="shared" si="30"/>
        <v/>
      </c>
      <c r="D988" t="str">
        <f t="shared" si="31"/>
        <v/>
      </c>
    </row>
    <row r="989" spans="2:4" x14ac:dyDescent="0.25">
      <c r="B989" s="23"/>
      <c r="C989" t="str">
        <f t="shared" si="30"/>
        <v/>
      </c>
      <c r="D989" t="str">
        <f t="shared" si="31"/>
        <v/>
      </c>
    </row>
    <row r="990" spans="2:4" x14ac:dyDescent="0.25">
      <c r="B990" s="23"/>
      <c r="C990" t="str">
        <f t="shared" si="30"/>
        <v/>
      </c>
      <c r="D990" t="str">
        <f t="shared" si="31"/>
        <v/>
      </c>
    </row>
    <row r="991" spans="2:4" x14ac:dyDescent="0.25">
      <c r="B991" s="23"/>
      <c r="C991" t="str">
        <f t="shared" si="30"/>
        <v/>
      </c>
      <c r="D991" t="str">
        <f t="shared" si="31"/>
        <v/>
      </c>
    </row>
    <row r="992" spans="2:4" x14ac:dyDescent="0.25">
      <c r="B992" s="23"/>
      <c r="C992" t="str">
        <f t="shared" si="30"/>
        <v/>
      </c>
      <c r="D992" t="str">
        <f t="shared" si="31"/>
        <v/>
      </c>
    </row>
    <row r="993" spans="2:4" x14ac:dyDescent="0.25">
      <c r="B993" s="23"/>
      <c r="C993" t="str">
        <f t="shared" si="30"/>
        <v/>
      </c>
      <c r="D993" t="str">
        <f t="shared" si="31"/>
        <v/>
      </c>
    </row>
    <row r="994" spans="2:4" x14ac:dyDescent="0.25">
      <c r="B994" s="23"/>
      <c r="C994" t="str">
        <f t="shared" si="30"/>
        <v/>
      </c>
      <c r="D994" t="str">
        <f t="shared" si="31"/>
        <v/>
      </c>
    </row>
    <row r="995" spans="2:4" x14ac:dyDescent="0.25">
      <c r="B995" s="23"/>
      <c r="C995" t="str">
        <f t="shared" si="30"/>
        <v/>
      </c>
      <c r="D995" t="str">
        <f t="shared" si="31"/>
        <v/>
      </c>
    </row>
    <row r="996" spans="2:4" x14ac:dyDescent="0.25">
      <c r="B996" s="23"/>
      <c r="C996" t="str">
        <f t="shared" si="30"/>
        <v/>
      </c>
      <c r="D996" t="str">
        <f t="shared" si="31"/>
        <v/>
      </c>
    </row>
    <row r="997" spans="2:4" x14ac:dyDescent="0.25">
      <c r="B997" s="23"/>
      <c r="C997" t="str">
        <f t="shared" si="30"/>
        <v/>
      </c>
      <c r="D997" t="str">
        <f t="shared" si="31"/>
        <v/>
      </c>
    </row>
    <row r="998" spans="2:4" x14ac:dyDescent="0.25">
      <c r="B998" s="23"/>
      <c r="C998" t="str">
        <f t="shared" si="30"/>
        <v/>
      </c>
      <c r="D998" t="str">
        <f t="shared" si="31"/>
        <v/>
      </c>
    </row>
    <row r="999" spans="2:4" x14ac:dyDescent="0.25">
      <c r="B999" s="23"/>
      <c r="C999" t="str">
        <f t="shared" si="30"/>
        <v/>
      </c>
      <c r="D999" t="str">
        <f t="shared" si="31"/>
        <v/>
      </c>
    </row>
    <row r="1000" spans="2:4" x14ac:dyDescent="0.25">
      <c r="B1000" s="23"/>
      <c r="C1000" t="str">
        <f t="shared" si="30"/>
        <v/>
      </c>
      <c r="D1000" t="str">
        <f t="shared" si="31"/>
        <v/>
      </c>
    </row>
    <row r="1001" spans="2:4" x14ac:dyDescent="0.25">
      <c r="B1001" s="23"/>
      <c r="C1001" t="str">
        <f t="shared" si="30"/>
        <v/>
      </c>
      <c r="D1001" t="str">
        <f t="shared" si="31"/>
        <v/>
      </c>
    </row>
    <row r="1002" spans="2:4" x14ac:dyDescent="0.25">
      <c r="B1002" s="23"/>
      <c r="C1002" t="str">
        <f t="shared" si="30"/>
        <v/>
      </c>
      <c r="D1002" t="str">
        <f t="shared" si="31"/>
        <v/>
      </c>
    </row>
    <row r="1003" spans="2:4" x14ac:dyDescent="0.25">
      <c r="B1003" s="23"/>
      <c r="C1003" t="str">
        <f t="shared" si="30"/>
        <v/>
      </c>
      <c r="D1003" t="str">
        <f t="shared" si="31"/>
        <v/>
      </c>
    </row>
    <row r="1004" spans="2:4" x14ac:dyDescent="0.25">
      <c r="B1004" s="23"/>
      <c r="C1004" t="str">
        <f t="shared" si="30"/>
        <v/>
      </c>
      <c r="D1004" t="str">
        <f t="shared" si="31"/>
        <v/>
      </c>
    </row>
    <row r="1005" spans="2:4" x14ac:dyDescent="0.25">
      <c r="B1005" s="23"/>
      <c r="C1005" t="str">
        <f t="shared" si="30"/>
        <v/>
      </c>
      <c r="D1005" t="str">
        <f t="shared" si="31"/>
        <v/>
      </c>
    </row>
    <row r="1006" spans="2:4" x14ac:dyDescent="0.25">
      <c r="B1006" s="23"/>
      <c r="C1006" t="str">
        <f t="shared" si="30"/>
        <v/>
      </c>
      <c r="D1006" t="str">
        <f t="shared" si="31"/>
        <v/>
      </c>
    </row>
    <row r="1007" spans="2:4" x14ac:dyDescent="0.25">
      <c r="B1007" s="23"/>
      <c r="C1007" t="str">
        <f t="shared" si="30"/>
        <v/>
      </c>
      <c r="D1007" t="str">
        <f t="shared" si="31"/>
        <v/>
      </c>
    </row>
    <row r="1008" spans="2:4" x14ac:dyDescent="0.25">
      <c r="B1008" s="23"/>
      <c r="C1008" t="str">
        <f t="shared" si="30"/>
        <v/>
      </c>
      <c r="D1008" t="str">
        <f t="shared" si="31"/>
        <v/>
      </c>
    </row>
    <row r="1009" spans="2:4" x14ac:dyDescent="0.25">
      <c r="B1009" s="23"/>
      <c r="C1009" t="str">
        <f t="shared" si="30"/>
        <v/>
      </c>
      <c r="D1009" t="str">
        <f t="shared" si="31"/>
        <v/>
      </c>
    </row>
    <row r="1010" spans="2:4" x14ac:dyDescent="0.25">
      <c r="B1010" s="23"/>
      <c r="C1010" t="str">
        <f t="shared" si="30"/>
        <v/>
      </c>
      <c r="D1010" t="str">
        <f t="shared" si="31"/>
        <v/>
      </c>
    </row>
    <row r="1011" spans="2:4" x14ac:dyDescent="0.25">
      <c r="B1011" s="23"/>
      <c r="C1011" t="str">
        <f t="shared" si="30"/>
        <v/>
      </c>
      <c r="D1011" t="str">
        <f t="shared" si="31"/>
        <v/>
      </c>
    </row>
    <row r="1012" spans="2:4" x14ac:dyDescent="0.25">
      <c r="B1012" s="23"/>
      <c r="C1012" t="str">
        <f t="shared" si="30"/>
        <v/>
      </c>
      <c r="D1012" t="str">
        <f t="shared" si="31"/>
        <v/>
      </c>
    </row>
    <row r="1013" spans="2:4" x14ac:dyDescent="0.25">
      <c r="B1013" s="23"/>
      <c r="C1013" t="str">
        <f t="shared" si="30"/>
        <v/>
      </c>
      <c r="D1013" t="str">
        <f t="shared" si="31"/>
        <v/>
      </c>
    </row>
    <row r="1014" spans="2:4" x14ac:dyDescent="0.25">
      <c r="B1014" s="23"/>
      <c r="C1014" t="str">
        <f t="shared" si="30"/>
        <v/>
      </c>
      <c r="D1014" t="str">
        <f t="shared" si="31"/>
        <v/>
      </c>
    </row>
    <row r="1015" spans="2:4" x14ac:dyDescent="0.25">
      <c r="B1015" s="23"/>
      <c r="C1015" t="str">
        <f t="shared" si="30"/>
        <v/>
      </c>
      <c r="D1015" t="str">
        <f t="shared" si="31"/>
        <v/>
      </c>
    </row>
    <row r="1016" spans="2:4" x14ac:dyDescent="0.25">
      <c r="B1016" s="23"/>
      <c r="C1016" t="str">
        <f t="shared" si="30"/>
        <v/>
      </c>
      <c r="D1016" t="str">
        <f t="shared" si="31"/>
        <v/>
      </c>
    </row>
    <row r="1017" spans="2:4" x14ac:dyDescent="0.25">
      <c r="B1017" s="23"/>
      <c r="C1017" t="str">
        <f t="shared" si="30"/>
        <v/>
      </c>
      <c r="D1017" t="str">
        <f t="shared" si="31"/>
        <v/>
      </c>
    </row>
    <row r="1018" spans="2:4" x14ac:dyDescent="0.25">
      <c r="B1018" s="23"/>
      <c r="C1018" t="str">
        <f t="shared" si="30"/>
        <v/>
      </c>
      <c r="D1018" t="str">
        <f t="shared" si="31"/>
        <v/>
      </c>
    </row>
    <row r="1019" spans="2:4" x14ac:dyDescent="0.25">
      <c r="B1019" s="23"/>
      <c r="C1019" t="str">
        <f t="shared" si="30"/>
        <v/>
      </c>
      <c r="D1019" t="str">
        <f t="shared" si="31"/>
        <v/>
      </c>
    </row>
    <row r="1020" spans="2:4" x14ac:dyDescent="0.25">
      <c r="B1020" s="23"/>
      <c r="C1020" t="str">
        <f t="shared" si="30"/>
        <v/>
      </c>
      <c r="D1020" t="str">
        <f t="shared" si="31"/>
        <v/>
      </c>
    </row>
    <row r="1021" spans="2:4" x14ac:dyDescent="0.25">
      <c r="B1021" s="23"/>
      <c r="C1021" t="str">
        <f t="shared" si="30"/>
        <v/>
      </c>
      <c r="D1021" t="str">
        <f t="shared" si="31"/>
        <v/>
      </c>
    </row>
    <row r="1022" spans="2:4" x14ac:dyDescent="0.25">
      <c r="B1022" s="23"/>
      <c r="C1022" t="str">
        <f t="shared" si="30"/>
        <v/>
      </c>
      <c r="D1022" t="str">
        <f t="shared" si="31"/>
        <v/>
      </c>
    </row>
    <row r="1023" spans="2:4" x14ac:dyDescent="0.25">
      <c r="B1023" s="23"/>
      <c r="C1023" t="str">
        <f t="shared" si="30"/>
        <v/>
      </c>
      <c r="D1023" t="str">
        <f t="shared" si="31"/>
        <v/>
      </c>
    </row>
    <row r="1024" spans="2:4" x14ac:dyDescent="0.25">
      <c r="B1024" s="23"/>
      <c r="C1024" t="str">
        <f t="shared" si="30"/>
        <v/>
      </c>
      <c r="D1024" t="str">
        <f t="shared" si="31"/>
        <v/>
      </c>
    </row>
    <row r="1025" spans="2:4" x14ac:dyDescent="0.25">
      <c r="B1025" s="23"/>
      <c r="C1025" t="str">
        <f t="shared" si="30"/>
        <v/>
      </c>
      <c r="D1025" t="str">
        <f t="shared" si="31"/>
        <v/>
      </c>
    </row>
    <row r="1026" spans="2:4" x14ac:dyDescent="0.25">
      <c r="B1026" s="23"/>
      <c r="C1026" t="str">
        <f t="shared" si="30"/>
        <v/>
      </c>
      <c r="D1026" t="str">
        <f t="shared" si="31"/>
        <v/>
      </c>
    </row>
    <row r="1027" spans="2:4" x14ac:dyDescent="0.25">
      <c r="B1027" s="23"/>
      <c r="C1027" t="str">
        <f t="shared" ref="C1027:C1090" si="32">LEFT(B1027,10)</f>
        <v/>
      </c>
      <c r="D1027" t="str">
        <f t="shared" ref="D1027:D1090" si="33">RIGHT(B1027,10)</f>
        <v/>
      </c>
    </row>
    <row r="1028" spans="2:4" x14ac:dyDescent="0.25">
      <c r="B1028" s="23"/>
      <c r="C1028" t="str">
        <f t="shared" si="32"/>
        <v/>
      </c>
      <c r="D1028" t="str">
        <f t="shared" si="33"/>
        <v/>
      </c>
    </row>
    <row r="1029" spans="2:4" x14ac:dyDescent="0.25">
      <c r="B1029" s="23"/>
      <c r="C1029" t="str">
        <f t="shared" si="32"/>
        <v/>
      </c>
      <c r="D1029" t="str">
        <f t="shared" si="33"/>
        <v/>
      </c>
    </row>
    <row r="1030" spans="2:4" x14ac:dyDescent="0.25">
      <c r="B1030" s="23"/>
      <c r="C1030" t="str">
        <f t="shared" si="32"/>
        <v/>
      </c>
      <c r="D1030" t="str">
        <f t="shared" si="33"/>
        <v/>
      </c>
    </row>
    <row r="1031" spans="2:4" x14ac:dyDescent="0.25">
      <c r="B1031" s="23"/>
      <c r="C1031" t="str">
        <f t="shared" si="32"/>
        <v/>
      </c>
      <c r="D1031" t="str">
        <f t="shared" si="33"/>
        <v/>
      </c>
    </row>
    <row r="1032" spans="2:4" x14ac:dyDescent="0.25">
      <c r="B1032" s="23"/>
      <c r="C1032" t="str">
        <f t="shared" si="32"/>
        <v/>
      </c>
      <c r="D1032" t="str">
        <f t="shared" si="33"/>
        <v/>
      </c>
    </row>
    <row r="1033" spans="2:4" x14ac:dyDescent="0.25">
      <c r="B1033" s="23"/>
      <c r="C1033" t="str">
        <f t="shared" si="32"/>
        <v/>
      </c>
      <c r="D1033" t="str">
        <f t="shared" si="33"/>
        <v/>
      </c>
    </row>
    <row r="1034" spans="2:4" x14ac:dyDescent="0.25">
      <c r="B1034" s="23"/>
      <c r="C1034" t="str">
        <f t="shared" si="32"/>
        <v/>
      </c>
      <c r="D1034" t="str">
        <f t="shared" si="33"/>
        <v/>
      </c>
    </row>
    <row r="1035" spans="2:4" x14ac:dyDescent="0.25">
      <c r="B1035" s="23"/>
      <c r="C1035" t="str">
        <f t="shared" si="32"/>
        <v/>
      </c>
      <c r="D1035" t="str">
        <f t="shared" si="33"/>
        <v/>
      </c>
    </row>
    <row r="1036" spans="2:4" x14ac:dyDescent="0.25">
      <c r="B1036" s="23"/>
      <c r="C1036" t="str">
        <f t="shared" si="32"/>
        <v/>
      </c>
      <c r="D1036" t="str">
        <f t="shared" si="33"/>
        <v/>
      </c>
    </row>
    <row r="1037" spans="2:4" x14ac:dyDescent="0.25">
      <c r="B1037" s="23"/>
      <c r="C1037" t="str">
        <f t="shared" si="32"/>
        <v/>
      </c>
      <c r="D1037" t="str">
        <f t="shared" si="33"/>
        <v/>
      </c>
    </row>
    <row r="1038" spans="2:4" x14ac:dyDescent="0.25">
      <c r="B1038" s="23"/>
      <c r="C1038" t="str">
        <f t="shared" si="32"/>
        <v/>
      </c>
      <c r="D1038" t="str">
        <f t="shared" si="33"/>
        <v/>
      </c>
    </row>
    <row r="1039" spans="2:4" x14ac:dyDescent="0.25">
      <c r="B1039" s="23"/>
      <c r="C1039" t="str">
        <f t="shared" si="32"/>
        <v/>
      </c>
      <c r="D1039" t="str">
        <f t="shared" si="33"/>
        <v/>
      </c>
    </row>
    <row r="1040" spans="2:4" x14ac:dyDescent="0.25">
      <c r="B1040" s="23"/>
      <c r="C1040" t="str">
        <f t="shared" si="32"/>
        <v/>
      </c>
      <c r="D1040" t="str">
        <f t="shared" si="33"/>
        <v/>
      </c>
    </row>
    <row r="1041" spans="2:4" x14ac:dyDescent="0.25">
      <c r="B1041" s="23"/>
      <c r="C1041" t="str">
        <f t="shared" si="32"/>
        <v/>
      </c>
      <c r="D1041" t="str">
        <f t="shared" si="33"/>
        <v/>
      </c>
    </row>
    <row r="1042" spans="2:4" x14ac:dyDescent="0.25">
      <c r="B1042" s="23"/>
      <c r="C1042" t="str">
        <f t="shared" si="32"/>
        <v/>
      </c>
      <c r="D1042" t="str">
        <f t="shared" si="33"/>
        <v/>
      </c>
    </row>
    <row r="1043" spans="2:4" x14ac:dyDescent="0.25">
      <c r="B1043" s="23"/>
      <c r="C1043" t="str">
        <f t="shared" si="32"/>
        <v/>
      </c>
      <c r="D1043" t="str">
        <f t="shared" si="33"/>
        <v/>
      </c>
    </row>
    <row r="1044" spans="2:4" x14ac:dyDescent="0.25">
      <c r="B1044" s="23"/>
      <c r="C1044" t="str">
        <f t="shared" si="32"/>
        <v/>
      </c>
      <c r="D1044" t="str">
        <f t="shared" si="33"/>
        <v/>
      </c>
    </row>
    <row r="1045" spans="2:4" x14ac:dyDescent="0.25">
      <c r="B1045" s="23"/>
      <c r="C1045" t="str">
        <f t="shared" si="32"/>
        <v/>
      </c>
      <c r="D1045" t="str">
        <f t="shared" si="33"/>
        <v/>
      </c>
    </row>
    <row r="1046" spans="2:4" x14ac:dyDescent="0.25">
      <c r="B1046" s="23"/>
      <c r="C1046" t="str">
        <f t="shared" si="32"/>
        <v/>
      </c>
      <c r="D1046" t="str">
        <f t="shared" si="33"/>
        <v/>
      </c>
    </row>
    <row r="1047" spans="2:4" x14ac:dyDescent="0.25">
      <c r="B1047" s="23"/>
      <c r="C1047" t="str">
        <f t="shared" si="32"/>
        <v/>
      </c>
      <c r="D1047" t="str">
        <f t="shared" si="33"/>
        <v/>
      </c>
    </row>
    <row r="1048" spans="2:4" x14ac:dyDescent="0.25">
      <c r="B1048" s="23"/>
      <c r="C1048" t="str">
        <f t="shared" si="32"/>
        <v/>
      </c>
      <c r="D1048" t="str">
        <f t="shared" si="33"/>
        <v/>
      </c>
    </row>
    <row r="1049" spans="2:4" x14ac:dyDescent="0.25">
      <c r="B1049" s="23"/>
      <c r="C1049" t="str">
        <f t="shared" si="32"/>
        <v/>
      </c>
      <c r="D1049" t="str">
        <f t="shared" si="33"/>
        <v/>
      </c>
    </row>
    <row r="1050" spans="2:4" x14ac:dyDescent="0.25">
      <c r="B1050" s="23"/>
      <c r="C1050" t="str">
        <f t="shared" si="32"/>
        <v/>
      </c>
      <c r="D1050" t="str">
        <f t="shared" si="33"/>
        <v/>
      </c>
    </row>
    <row r="1051" spans="2:4" x14ac:dyDescent="0.25">
      <c r="B1051" s="23"/>
      <c r="C1051" t="str">
        <f t="shared" si="32"/>
        <v/>
      </c>
      <c r="D1051" t="str">
        <f t="shared" si="33"/>
        <v/>
      </c>
    </row>
    <row r="1052" spans="2:4" x14ac:dyDescent="0.25">
      <c r="B1052" s="23"/>
      <c r="C1052" t="str">
        <f t="shared" si="32"/>
        <v/>
      </c>
      <c r="D1052" t="str">
        <f t="shared" si="33"/>
        <v/>
      </c>
    </row>
    <row r="1053" spans="2:4" x14ac:dyDescent="0.25">
      <c r="B1053" s="23"/>
      <c r="C1053" t="str">
        <f t="shared" si="32"/>
        <v/>
      </c>
      <c r="D1053" t="str">
        <f t="shared" si="33"/>
        <v/>
      </c>
    </row>
    <row r="1054" spans="2:4" x14ac:dyDescent="0.25">
      <c r="B1054" s="23"/>
      <c r="C1054" t="str">
        <f t="shared" si="32"/>
        <v/>
      </c>
      <c r="D1054" t="str">
        <f t="shared" si="33"/>
        <v/>
      </c>
    </row>
    <row r="1055" spans="2:4" x14ac:dyDescent="0.25">
      <c r="B1055" s="23"/>
      <c r="C1055" t="str">
        <f t="shared" si="32"/>
        <v/>
      </c>
      <c r="D1055" t="str">
        <f t="shared" si="33"/>
        <v/>
      </c>
    </row>
    <row r="1056" spans="2:4" x14ac:dyDescent="0.25">
      <c r="B1056" s="23"/>
      <c r="C1056" t="str">
        <f t="shared" si="32"/>
        <v/>
      </c>
      <c r="D1056" t="str">
        <f t="shared" si="33"/>
        <v/>
      </c>
    </row>
    <row r="1057" spans="2:4" x14ac:dyDescent="0.25">
      <c r="B1057" s="23"/>
      <c r="C1057" t="str">
        <f t="shared" si="32"/>
        <v/>
      </c>
      <c r="D1057" t="str">
        <f t="shared" si="33"/>
        <v/>
      </c>
    </row>
    <row r="1058" spans="2:4" x14ac:dyDescent="0.25">
      <c r="B1058" s="23"/>
      <c r="C1058" t="str">
        <f t="shared" si="32"/>
        <v/>
      </c>
      <c r="D1058" t="str">
        <f t="shared" si="33"/>
        <v/>
      </c>
    </row>
    <row r="1059" spans="2:4" x14ac:dyDescent="0.25">
      <c r="B1059" s="23"/>
      <c r="C1059" t="str">
        <f t="shared" si="32"/>
        <v/>
      </c>
      <c r="D1059" t="str">
        <f t="shared" si="33"/>
        <v/>
      </c>
    </row>
    <row r="1060" spans="2:4" x14ac:dyDescent="0.25">
      <c r="B1060" s="23"/>
      <c r="C1060" t="str">
        <f t="shared" si="32"/>
        <v/>
      </c>
      <c r="D1060" t="str">
        <f t="shared" si="33"/>
        <v/>
      </c>
    </row>
    <row r="1061" spans="2:4" x14ac:dyDescent="0.25">
      <c r="B1061" s="23"/>
      <c r="C1061" t="str">
        <f t="shared" si="32"/>
        <v/>
      </c>
      <c r="D1061" t="str">
        <f t="shared" si="33"/>
        <v/>
      </c>
    </row>
    <row r="1062" spans="2:4" x14ac:dyDescent="0.25">
      <c r="B1062" s="23"/>
      <c r="C1062" t="str">
        <f t="shared" si="32"/>
        <v/>
      </c>
      <c r="D1062" t="str">
        <f t="shared" si="33"/>
        <v/>
      </c>
    </row>
    <row r="1063" spans="2:4" x14ac:dyDescent="0.25">
      <c r="B1063" s="23"/>
      <c r="C1063" t="str">
        <f t="shared" si="32"/>
        <v/>
      </c>
      <c r="D1063" t="str">
        <f t="shared" si="33"/>
        <v/>
      </c>
    </row>
    <row r="1064" spans="2:4" x14ac:dyDescent="0.25">
      <c r="B1064" s="23"/>
      <c r="C1064" t="str">
        <f t="shared" si="32"/>
        <v/>
      </c>
      <c r="D1064" t="str">
        <f t="shared" si="33"/>
        <v/>
      </c>
    </row>
    <row r="1065" spans="2:4" x14ac:dyDescent="0.25">
      <c r="B1065" s="23"/>
      <c r="C1065" t="str">
        <f t="shared" si="32"/>
        <v/>
      </c>
      <c r="D1065" t="str">
        <f t="shared" si="33"/>
        <v/>
      </c>
    </row>
    <row r="1066" spans="2:4" x14ac:dyDescent="0.25">
      <c r="B1066" s="23"/>
      <c r="C1066" t="str">
        <f t="shared" si="32"/>
        <v/>
      </c>
      <c r="D1066" t="str">
        <f t="shared" si="33"/>
        <v/>
      </c>
    </row>
    <row r="1067" spans="2:4" x14ac:dyDescent="0.25">
      <c r="B1067" s="23"/>
      <c r="C1067" t="str">
        <f t="shared" si="32"/>
        <v/>
      </c>
      <c r="D1067" t="str">
        <f t="shared" si="33"/>
        <v/>
      </c>
    </row>
    <row r="1068" spans="2:4" x14ac:dyDescent="0.25">
      <c r="B1068" s="23"/>
      <c r="C1068" t="str">
        <f t="shared" si="32"/>
        <v/>
      </c>
      <c r="D1068" t="str">
        <f t="shared" si="33"/>
        <v/>
      </c>
    </row>
    <row r="1069" spans="2:4" x14ac:dyDescent="0.25">
      <c r="B1069" s="23"/>
      <c r="C1069" t="str">
        <f t="shared" si="32"/>
        <v/>
      </c>
      <c r="D1069" t="str">
        <f t="shared" si="33"/>
        <v/>
      </c>
    </row>
    <row r="1070" spans="2:4" x14ac:dyDescent="0.25">
      <c r="B1070" s="23"/>
      <c r="C1070" t="str">
        <f t="shared" si="32"/>
        <v/>
      </c>
      <c r="D1070" t="str">
        <f t="shared" si="33"/>
        <v/>
      </c>
    </row>
    <row r="1071" spans="2:4" x14ac:dyDescent="0.25">
      <c r="B1071" s="23"/>
      <c r="C1071" t="str">
        <f t="shared" si="32"/>
        <v/>
      </c>
      <c r="D1071" t="str">
        <f t="shared" si="33"/>
        <v/>
      </c>
    </row>
    <row r="1072" spans="2:4" x14ac:dyDescent="0.25">
      <c r="B1072" s="23"/>
      <c r="C1072" t="str">
        <f t="shared" si="32"/>
        <v/>
      </c>
      <c r="D1072" t="str">
        <f t="shared" si="33"/>
        <v/>
      </c>
    </row>
    <row r="1073" spans="2:4" x14ac:dyDescent="0.25">
      <c r="B1073" s="23"/>
      <c r="C1073" t="str">
        <f t="shared" si="32"/>
        <v/>
      </c>
      <c r="D1073" t="str">
        <f t="shared" si="33"/>
        <v/>
      </c>
    </row>
    <row r="1074" spans="2:4" x14ac:dyDescent="0.25">
      <c r="B1074" s="23"/>
      <c r="C1074" t="str">
        <f t="shared" si="32"/>
        <v/>
      </c>
      <c r="D1074" t="str">
        <f t="shared" si="33"/>
        <v/>
      </c>
    </row>
    <row r="1075" spans="2:4" x14ac:dyDescent="0.25">
      <c r="B1075" s="23"/>
      <c r="C1075" t="str">
        <f t="shared" si="32"/>
        <v/>
      </c>
      <c r="D1075" t="str">
        <f t="shared" si="33"/>
        <v/>
      </c>
    </row>
    <row r="1076" spans="2:4" x14ac:dyDescent="0.25">
      <c r="B1076" s="23"/>
      <c r="C1076" t="str">
        <f t="shared" si="32"/>
        <v/>
      </c>
      <c r="D1076" t="str">
        <f t="shared" si="33"/>
        <v/>
      </c>
    </row>
    <row r="1077" spans="2:4" x14ac:dyDescent="0.25">
      <c r="B1077" s="23"/>
      <c r="C1077" t="str">
        <f t="shared" si="32"/>
        <v/>
      </c>
      <c r="D1077" t="str">
        <f t="shared" si="33"/>
        <v/>
      </c>
    </row>
    <row r="1078" spans="2:4" x14ac:dyDescent="0.25">
      <c r="B1078" s="23"/>
      <c r="C1078" t="str">
        <f t="shared" si="32"/>
        <v/>
      </c>
      <c r="D1078" t="str">
        <f t="shared" si="33"/>
        <v/>
      </c>
    </row>
    <row r="1079" spans="2:4" x14ac:dyDescent="0.25">
      <c r="B1079" s="23"/>
      <c r="C1079" t="str">
        <f t="shared" si="32"/>
        <v/>
      </c>
      <c r="D1079" t="str">
        <f t="shared" si="33"/>
        <v/>
      </c>
    </row>
    <row r="1080" spans="2:4" x14ac:dyDescent="0.25">
      <c r="B1080" s="23"/>
      <c r="C1080" t="str">
        <f t="shared" si="32"/>
        <v/>
      </c>
      <c r="D1080" t="str">
        <f t="shared" si="33"/>
        <v/>
      </c>
    </row>
    <row r="1081" spans="2:4" x14ac:dyDescent="0.25">
      <c r="B1081" s="23"/>
      <c r="C1081" t="str">
        <f t="shared" si="32"/>
        <v/>
      </c>
      <c r="D1081" t="str">
        <f t="shared" si="33"/>
        <v/>
      </c>
    </row>
    <row r="1082" spans="2:4" x14ac:dyDescent="0.25">
      <c r="B1082" s="23"/>
      <c r="C1082" t="str">
        <f t="shared" si="32"/>
        <v/>
      </c>
      <c r="D1082" t="str">
        <f t="shared" si="33"/>
        <v/>
      </c>
    </row>
    <row r="1083" spans="2:4" x14ac:dyDescent="0.25">
      <c r="B1083" s="23"/>
      <c r="C1083" t="str">
        <f t="shared" si="32"/>
        <v/>
      </c>
      <c r="D1083" t="str">
        <f t="shared" si="33"/>
        <v/>
      </c>
    </row>
    <row r="1084" spans="2:4" x14ac:dyDescent="0.25">
      <c r="B1084" s="23"/>
      <c r="C1084" t="str">
        <f t="shared" si="32"/>
        <v/>
      </c>
      <c r="D1084" t="str">
        <f t="shared" si="33"/>
        <v/>
      </c>
    </row>
    <row r="1085" spans="2:4" x14ac:dyDescent="0.25">
      <c r="B1085" s="23"/>
      <c r="C1085" t="str">
        <f t="shared" si="32"/>
        <v/>
      </c>
      <c r="D1085" t="str">
        <f t="shared" si="33"/>
        <v/>
      </c>
    </row>
    <row r="1086" spans="2:4" x14ac:dyDescent="0.25">
      <c r="B1086" s="23"/>
      <c r="C1086" t="str">
        <f t="shared" si="32"/>
        <v/>
      </c>
      <c r="D1086" t="str">
        <f t="shared" si="33"/>
        <v/>
      </c>
    </row>
    <row r="1087" spans="2:4" x14ac:dyDescent="0.25">
      <c r="B1087" s="23"/>
      <c r="C1087" t="str">
        <f t="shared" si="32"/>
        <v/>
      </c>
      <c r="D1087" t="str">
        <f t="shared" si="33"/>
        <v/>
      </c>
    </row>
    <row r="1088" spans="2:4" x14ac:dyDescent="0.25">
      <c r="B1088" s="23"/>
      <c r="C1088" t="str">
        <f t="shared" si="32"/>
        <v/>
      </c>
      <c r="D1088" t="str">
        <f t="shared" si="33"/>
        <v/>
      </c>
    </row>
    <row r="1089" spans="2:4" x14ac:dyDescent="0.25">
      <c r="B1089" s="23"/>
      <c r="C1089" t="str">
        <f t="shared" si="32"/>
        <v/>
      </c>
      <c r="D1089" t="str">
        <f t="shared" si="33"/>
        <v/>
      </c>
    </row>
    <row r="1090" spans="2:4" x14ac:dyDescent="0.25">
      <c r="B1090" s="23"/>
      <c r="C1090" t="str">
        <f t="shared" si="32"/>
        <v/>
      </c>
      <c r="D1090" t="str">
        <f t="shared" si="33"/>
        <v/>
      </c>
    </row>
    <row r="1091" spans="2:4" x14ac:dyDescent="0.25">
      <c r="B1091" s="23"/>
      <c r="C1091" t="str">
        <f t="shared" ref="C1091:C1154" si="34">LEFT(B1091,10)</f>
        <v/>
      </c>
      <c r="D1091" t="str">
        <f t="shared" ref="D1091:D1154" si="35">RIGHT(B1091,10)</f>
        <v/>
      </c>
    </row>
    <row r="1092" spans="2:4" x14ac:dyDescent="0.25">
      <c r="B1092" s="23"/>
      <c r="C1092" t="str">
        <f t="shared" si="34"/>
        <v/>
      </c>
      <c r="D1092" t="str">
        <f t="shared" si="35"/>
        <v/>
      </c>
    </row>
    <row r="1093" spans="2:4" x14ac:dyDescent="0.25">
      <c r="B1093" s="23"/>
      <c r="C1093" t="str">
        <f t="shared" si="34"/>
        <v/>
      </c>
      <c r="D1093" t="str">
        <f t="shared" si="35"/>
        <v/>
      </c>
    </row>
    <row r="1094" spans="2:4" x14ac:dyDescent="0.25">
      <c r="B1094" s="23"/>
      <c r="C1094" t="str">
        <f t="shared" si="34"/>
        <v/>
      </c>
      <c r="D1094" t="str">
        <f t="shared" si="35"/>
        <v/>
      </c>
    </row>
    <row r="1095" spans="2:4" x14ac:dyDescent="0.25">
      <c r="B1095" s="23"/>
      <c r="C1095" t="str">
        <f t="shared" si="34"/>
        <v/>
      </c>
      <c r="D1095" t="str">
        <f t="shared" si="35"/>
        <v/>
      </c>
    </row>
    <row r="1096" spans="2:4" x14ac:dyDescent="0.25">
      <c r="B1096" s="23"/>
      <c r="C1096" t="str">
        <f t="shared" si="34"/>
        <v/>
      </c>
      <c r="D1096" t="str">
        <f t="shared" si="35"/>
        <v/>
      </c>
    </row>
    <row r="1097" spans="2:4" x14ac:dyDescent="0.25">
      <c r="B1097" s="23"/>
      <c r="C1097" t="str">
        <f t="shared" si="34"/>
        <v/>
      </c>
      <c r="D1097" t="str">
        <f t="shared" si="35"/>
        <v/>
      </c>
    </row>
    <row r="1098" spans="2:4" x14ac:dyDescent="0.25">
      <c r="B1098" s="23"/>
      <c r="C1098" t="str">
        <f t="shared" si="34"/>
        <v/>
      </c>
      <c r="D1098" t="str">
        <f t="shared" si="35"/>
        <v/>
      </c>
    </row>
    <row r="1099" spans="2:4" x14ac:dyDescent="0.25">
      <c r="B1099" s="23"/>
      <c r="C1099" t="str">
        <f t="shared" si="34"/>
        <v/>
      </c>
      <c r="D1099" t="str">
        <f t="shared" si="35"/>
        <v/>
      </c>
    </row>
    <row r="1100" spans="2:4" x14ac:dyDescent="0.25">
      <c r="B1100" s="23"/>
      <c r="C1100" t="str">
        <f t="shared" si="34"/>
        <v/>
      </c>
      <c r="D1100" t="str">
        <f t="shared" si="35"/>
        <v/>
      </c>
    </row>
    <row r="1101" spans="2:4" x14ac:dyDescent="0.25">
      <c r="B1101" s="23"/>
      <c r="C1101" t="str">
        <f t="shared" si="34"/>
        <v/>
      </c>
      <c r="D1101" t="str">
        <f t="shared" si="35"/>
        <v/>
      </c>
    </row>
    <row r="1102" spans="2:4" x14ac:dyDescent="0.25">
      <c r="B1102" s="23"/>
      <c r="C1102" t="str">
        <f t="shared" si="34"/>
        <v/>
      </c>
      <c r="D1102" t="str">
        <f t="shared" si="35"/>
        <v/>
      </c>
    </row>
    <row r="1103" spans="2:4" x14ac:dyDescent="0.25">
      <c r="B1103" s="23"/>
      <c r="C1103" t="str">
        <f t="shared" si="34"/>
        <v/>
      </c>
      <c r="D1103" t="str">
        <f t="shared" si="35"/>
        <v/>
      </c>
    </row>
    <row r="1104" spans="2:4" x14ac:dyDescent="0.25">
      <c r="B1104" s="23"/>
      <c r="C1104" t="str">
        <f t="shared" si="34"/>
        <v/>
      </c>
      <c r="D1104" t="str">
        <f t="shared" si="35"/>
        <v/>
      </c>
    </row>
    <row r="1105" spans="2:4" x14ac:dyDescent="0.25">
      <c r="B1105" s="23"/>
      <c r="C1105" t="str">
        <f t="shared" si="34"/>
        <v/>
      </c>
      <c r="D1105" t="str">
        <f t="shared" si="35"/>
        <v/>
      </c>
    </row>
    <row r="1106" spans="2:4" x14ac:dyDescent="0.25">
      <c r="B1106" s="23"/>
      <c r="C1106" t="str">
        <f t="shared" si="34"/>
        <v/>
      </c>
      <c r="D1106" t="str">
        <f t="shared" si="35"/>
        <v/>
      </c>
    </row>
    <row r="1107" spans="2:4" x14ac:dyDescent="0.25">
      <c r="B1107" s="23"/>
      <c r="C1107" t="str">
        <f t="shared" si="34"/>
        <v/>
      </c>
      <c r="D1107" t="str">
        <f t="shared" si="35"/>
        <v/>
      </c>
    </row>
    <row r="1108" spans="2:4" x14ac:dyDescent="0.25">
      <c r="B1108" s="23"/>
      <c r="C1108" t="str">
        <f t="shared" si="34"/>
        <v/>
      </c>
      <c r="D1108" t="str">
        <f t="shared" si="35"/>
        <v/>
      </c>
    </row>
    <row r="1109" spans="2:4" x14ac:dyDescent="0.25">
      <c r="B1109" s="23"/>
      <c r="C1109" t="str">
        <f t="shared" si="34"/>
        <v/>
      </c>
      <c r="D1109" t="str">
        <f t="shared" si="35"/>
        <v/>
      </c>
    </row>
    <row r="1110" spans="2:4" x14ac:dyDescent="0.25">
      <c r="B1110" s="23"/>
      <c r="C1110" t="str">
        <f t="shared" si="34"/>
        <v/>
      </c>
      <c r="D1110" t="str">
        <f t="shared" si="35"/>
        <v/>
      </c>
    </row>
    <row r="1111" spans="2:4" x14ac:dyDescent="0.25">
      <c r="B1111" s="23"/>
      <c r="C1111" t="str">
        <f t="shared" si="34"/>
        <v/>
      </c>
      <c r="D1111" t="str">
        <f t="shared" si="35"/>
        <v/>
      </c>
    </row>
    <row r="1112" spans="2:4" x14ac:dyDescent="0.25">
      <c r="B1112" s="23"/>
      <c r="C1112" t="str">
        <f t="shared" si="34"/>
        <v/>
      </c>
      <c r="D1112" t="str">
        <f t="shared" si="35"/>
        <v/>
      </c>
    </row>
    <row r="1113" spans="2:4" x14ac:dyDescent="0.25">
      <c r="B1113" s="23"/>
      <c r="C1113" t="str">
        <f t="shared" si="34"/>
        <v/>
      </c>
      <c r="D1113" t="str">
        <f t="shared" si="35"/>
        <v/>
      </c>
    </row>
    <row r="1114" spans="2:4" x14ac:dyDescent="0.25">
      <c r="B1114" s="23"/>
      <c r="C1114" t="str">
        <f t="shared" si="34"/>
        <v/>
      </c>
      <c r="D1114" t="str">
        <f t="shared" si="35"/>
        <v/>
      </c>
    </row>
    <row r="1115" spans="2:4" x14ac:dyDescent="0.25">
      <c r="B1115" s="23"/>
      <c r="C1115" t="str">
        <f t="shared" si="34"/>
        <v/>
      </c>
      <c r="D1115" t="str">
        <f t="shared" si="35"/>
        <v/>
      </c>
    </row>
    <row r="1116" spans="2:4" x14ac:dyDescent="0.25">
      <c r="B1116" s="23"/>
      <c r="C1116" t="str">
        <f t="shared" si="34"/>
        <v/>
      </c>
      <c r="D1116" t="str">
        <f t="shared" si="35"/>
        <v/>
      </c>
    </row>
    <row r="1117" spans="2:4" x14ac:dyDescent="0.25">
      <c r="B1117" s="23"/>
      <c r="C1117" t="str">
        <f t="shared" si="34"/>
        <v/>
      </c>
      <c r="D1117" t="str">
        <f t="shared" si="35"/>
        <v/>
      </c>
    </row>
    <row r="1118" spans="2:4" x14ac:dyDescent="0.25">
      <c r="B1118" s="23"/>
      <c r="C1118" t="str">
        <f t="shared" si="34"/>
        <v/>
      </c>
      <c r="D1118" t="str">
        <f t="shared" si="35"/>
        <v/>
      </c>
    </row>
    <row r="1119" spans="2:4" x14ac:dyDescent="0.25">
      <c r="B1119" s="23"/>
      <c r="C1119" t="str">
        <f t="shared" si="34"/>
        <v/>
      </c>
      <c r="D1119" t="str">
        <f t="shared" si="35"/>
        <v/>
      </c>
    </row>
    <row r="1120" spans="2:4" x14ac:dyDescent="0.25">
      <c r="B1120" s="23"/>
      <c r="C1120" t="str">
        <f t="shared" si="34"/>
        <v/>
      </c>
      <c r="D1120" t="str">
        <f t="shared" si="35"/>
        <v/>
      </c>
    </row>
    <row r="1121" spans="2:4" x14ac:dyDescent="0.25">
      <c r="B1121" s="23"/>
      <c r="C1121" t="str">
        <f t="shared" si="34"/>
        <v/>
      </c>
      <c r="D1121" t="str">
        <f t="shared" si="35"/>
        <v/>
      </c>
    </row>
    <row r="1122" spans="2:4" x14ac:dyDescent="0.25">
      <c r="B1122" s="23"/>
      <c r="C1122" t="str">
        <f t="shared" si="34"/>
        <v/>
      </c>
      <c r="D1122" t="str">
        <f t="shared" si="35"/>
        <v/>
      </c>
    </row>
    <row r="1123" spans="2:4" x14ac:dyDescent="0.25">
      <c r="B1123" s="23"/>
      <c r="C1123" t="str">
        <f t="shared" si="34"/>
        <v/>
      </c>
      <c r="D1123" t="str">
        <f t="shared" si="35"/>
        <v/>
      </c>
    </row>
    <row r="1124" spans="2:4" x14ac:dyDescent="0.25">
      <c r="B1124" s="23"/>
      <c r="C1124" t="str">
        <f t="shared" si="34"/>
        <v/>
      </c>
      <c r="D1124" t="str">
        <f t="shared" si="35"/>
        <v/>
      </c>
    </row>
    <row r="1125" spans="2:4" x14ac:dyDescent="0.25">
      <c r="B1125" s="23"/>
      <c r="C1125" t="str">
        <f t="shared" si="34"/>
        <v/>
      </c>
      <c r="D1125" t="str">
        <f t="shared" si="35"/>
        <v/>
      </c>
    </row>
    <row r="1126" spans="2:4" x14ac:dyDescent="0.25">
      <c r="B1126" s="23"/>
      <c r="C1126" t="str">
        <f t="shared" si="34"/>
        <v/>
      </c>
      <c r="D1126" t="str">
        <f t="shared" si="35"/>
        <v/>
      </c>
    </row>
    <row r="1127" spans="2:4" x14ac:dyDescent="0.25">
      <c r="B1127" s="23"/>
      <c r="C1127" t="str">
        <f t="shared" si="34"/>
        <v/>
      </c>
      <c r="D1127" t="str">
        <f t="shared" si="35"/>
        <v/>
      </c>
    </row>
    <row r="1128" spans="2:4" x14ac:dyDescent="0.25">
      <c r="B1128" s="23"/>
      <c r="C1128" t="str">
        <f t="shared" si="34"/>
        <v/>
      </c>
      <c r="D1128" t="str">
        <f t="shared" si="35"/>
        <v/>
      </c>
    </row>
    <row r="1129" spans="2:4" x14ac:dyDescent="0.25">
      <c r="B1129" s="23"/>
      <c r="C1129" t="str">
        <f t="shared" si="34"/>
        <v/>
      </c>
      <c r="D1129" t="str">
        <f t="shared" si="35"/>
        <v/>
      </c>
    </row>
    <row r="1130" spans="2:4" x14ac:dyDescent="0.25">
      <c r="B1130" s="23"/>
      <c r="C1130" t="str">
        <f t="shared" si="34"/>
        <v/>
      </c>
      <c r="D1130" t="str">
        <f t="shared" si="35"/>
        <v/>
      </c>
    </row>
    <row r="1131" spans="2:4" x14ac:dyDescent="0.25">
      <c r="B1131" s="23"/>
      <c r="C1131" t="str">
        <f t="shared" si="34"/>
        <v/>
      </c>
      <c r="D1131" t="str">
        <f t="shared" si="35"/>
        <v/>
      </c>
    </row>
    <row r="1132" spans="2:4" x14ac:dyDescent="0.25">
      <c r="B1132" s="23"/>
      <c r="C1132" t="str">
        <f t="shared" si="34"/>
        <v/>
      </c>
      <c r="D1132" t="str">
        <f t="shared" si="35"/>
        <v/>
      </c>
    </row>
    <row r="1133" spans="2:4" x14ac:dyDescent="0.25">
      <c r="B1133" s="23"/>
      <c r="C1133" t="str">
        <f t="shared" si="34"/>
        <v/>
      </c>
      <c r="D1133" t="str">
        <f t="shared" si="35"/>
        <v/>
      </c>
    </row>
    <row r="1134" spans="2:4" x14ac:dyDescent="0.25">
      <c r="B1134" s="23"/>
      <c r="C1134" t="str">
        <f t="shared" si="34"/>
        <v/>
      </c>
      <c r="D1134" t="str">
        <f t="shared" si="35"/>
        <v/>
      </c>
    </row>
    <row r="1135" spans="2:4" x14ac:dyDescent="0.25">
      <c r="B1135" s="23"/>
      <c r="C1135" t="str">
        <f t="shared" si="34"/>
        <v/>
      </c>
      <c r="D1135" t="str">
        <f t="shared" si="35"/>
        <v/>
      </c>
    </row>
    <row r="1136" spans="2:4" x14ac:dyDescent="0.25">
      <c r="B1136" s="23"/>
      <c r="C1136" t="str">
        <f t="shared" si="34"/>
        <v/>
      </c>
      <c r="D1136" t="str">
        <f t="shared" si="35"/>
        <v/>
      </c>
    </row>
    <row r="1137" spans="2:4" x14ac:dyDescent="0.25">
      <c r="B1137" s="23"/>
      <c r="C1137" t="str">
        <f t="shared" si="34"/>
        <v/>
      </c>
      <c r="D1137" t="str">
        <f t="shared" si="35"/>
        <v/>
      </c>
    </row>
    <row r="1138" spans="2:4" x14ac:dyDescent="0.25">
      <c r="B1138" s="23"/>
      <c r="C1138" t="str">
        <f t="shared" si="34"/>
        <v/>
      </c>
      <c r="D1138" t="str">
        <f t="shared" si="35"/>
        <v/>
      </c>
    </row>
    <row r="1139" spans="2:4" x14ac:dyDescent="0.25">
      <c r="B1139" s="23"/>
      <c r="C1139" t="str">
        <f t="shared" si="34"/>
        <v/>
      </c>
      <c r="D1139" t="str">
        <f t="shared" si="35"/>
        <v/>
      </c>
    </row>
    <row r="1140" spans="2:4" x14ac:dyDescent="0.25">
      <c r="B1140" s="23"/>
      <c r="C1140" t="str">
        <f t="shared" si="34"/>
        <v/>
      </c>
      <c r="D1140" t="str">
        <f t="shared" si="35"/>
        <v/>
      </c>
    </row>
    <row r="1141" spans="2:4" x14ac:dyDescent="0.25">
      <c r="B1141" s="23"/>
      <c r="C1141" t="str">
        <f t="shared" si="34"/>
        <v/>
      </c>
      <c r="D1141" t="str">
        <f t="shared" si="35"/>
        <v/>
      </c>
    </row>
    <row r="1142" spans="2:4" x14ac:dyDescent="0.25">
      <c r="B1142" s="23"/>
      <c r="C1142" t="str">
        <f t="shared" si="34"/>
        <v/>
      </c>
      <c r="D1142" t="str">
        <f t="shared" si="35"/>
        <v/>
      </c>
    </row>
    <row r="1143" spans="2:4" x14ac:dyDescent="0.25">
      <c r="B1143" s="23"/>
      <c r="C1143" t="str">
        <f t="shared" si="34"/>
        <v/>
      </c>
      <c r="D1143" t="str">
        <f t="shared" si="35"/>
        <v/>
      </c>
    </row>
    <row r="1144" spans="2:4" x14ac:dyDescent="0.25">
      <c r="B1144" s="23"/>
      <c r="C1144" t="str">
        <f t="shared" si="34"/>
        <v/>
      </c>
      <c r="D1144" t="str">
        <f t="shared" si="35"/>
        <v/>
      </c>
    </row>
    <row r="1145" spans="2:4" x14ac:dyDescent="0.25">
      <c r="B1145" s="23"/>
      <c r="C1145" t="str">
        <f t="shared" si="34"/>
        <v/>
      </c>
      <c r="D1145" t="str">
        <f t="shared" si="35"/>
        <v/>
      </c>
    </row>
    <row r="1146" spans="2:4" x14ac:dyDescent="0.25">
      <c r="B1146" s="23"/>
      <c r="C1146" t="str">
        <f t="shared" si="34"/>
        <v/>
      </c>
      <c r="D1146" t="str">
        <f t="shared" si="35"/>
        <v/>
      </c>
    </row>
    <row r="1147" spans="2:4" x14ac:dyDescent="0.25">
      <c r="B1147" s="23"/>
      <c r="C1147" t="str">
        <f t="shared" si="34"/>
        <v/>
      </c>
      <c r="D1147" t="str">
        <f t="shared" si="35"/>
        <v/>
      </c>
    </row>
    <row r="1148" spans="2:4" x14ac:dyDescent="0.25">
      <c r="B1148" s="23"/>
      <c r="C1148" t="str">
        <f t="shared" si="34"/>
        <v/>
      </c>
      <c r="D1148" t="str">
        <f t="shared" si="35"/>
        <v/>
      </c>
    </row>
    <row r="1149" spans="2:4" x14ac:dyDescent="0.25">
      <c r="B1149" s="23"/>
      <c r="C1149" t="str">
        <f t="shared" si="34"/>
        <v/>
      </c>
      <c r="D1149" t="str">
        <f t="shared" si="35"/>
        <v/>
      </c>
    </row>
    <row r="1150" spans="2:4" x14ac:dyDescent="0.25">
      <c r="B1150" s="23"/>
      <c r="C1150" t="str">
        <f t="shared" si="34"/>
        <v/>
      </c>
      <c r="D1150" t="str">
        <f t="shared" si="35"/>
        <v/>
      </c>
    </row>
    <row r="1151" spans="2:4" x14ac:dyDescent="0.25">
      <c r="B1151" s="23"/>
      <c r="C1151" t="str">
        <f t="shared" si="34"/>
        <v/>
      </c>
      <c r="D1151" t="str">
        <f t="shared" si="35"/>
        <v/>
      </c>
    </row>
    <row r="1152" spans="2:4" x14ac:dyDescent="0.25">
      <c r="B1152" s="23"/>
      <c r="C1152" t="str">
        <f t="shared" si="34"/>
        <v/>
      </c>
      <c r="D1152" t="str">
        <f t="shared" si="35"/>
        <v/>
      </c>
    </row>
    <row r="1153" spans="2:4" x14ac:dyDescent="0.25">
      <c r="B1153" s="23"/>
      <c r="C1153" t="str">
        <f t="shared" si="34"/>
        <v/>
      </c>
      <c r="D1153" t="str">
        <f t="shared" si="35"/>
        <v/>
      </c>
    </row>
    <row r="1154" spans="2:4" x14ac:dyDescent="0.25">
      <c r="B1154" s="23"/>
      <c r="C1154" t="str">
        <f t="shared" si="34"/>
        <v/>
      </c>
      <c r="D1154" t="str">
        <f t="shared" si="35"/>
        <v/>
      </c>
    </row>
    <row r="1155" spans="2:4" x14ac:dyDescent="0.25">
      <c r="B1155" s="23"/>
      <c r="C1155" t="str">
        <f t="shared" ref="C1155:C1218" si="36">LEFT(B1155,10)</f>
        <v/>
      </c>
      <c r="D1155" t="str">
        <f t="shared" ref="D1155:D1218" si="37">RIGHT(B1155,10)</f>
        <v/>
      </c>
    </row>
    <row r="1156" spans="2:4" x14ac:dyDescent="0.25">
      <c r="B1156" s="23"/>
      <c r="C1156" t="str">
        <f t="shared" si="36"/>
        <v/>
      </c>
      <c r="D1156" t="str">
        <f t="shared" si="37"/>
        <v/>
      </c>
    </row>
    <row r="1157" spans="2:4" x14ac:dyDescent="0.25">
      <c r="B1157" s="23"/>
      <c r="C1157" t="str">
        <f t="shared" si="36"/>
        <v/>
      </c>
      <c r="D1157" t="str">
        <f t="shared" si="37"/>
        <v/>
      </c>
    </row>
    <row r="1158" spans="2:4" x14ac:dyDescent="0.25">
      <c r="B1158" s="23"/>
      <c r="C1158" t="str">
        <f t="shared" si="36"/>
        <v/>
      </c>
      <c r="D1158" t="str">
        <f t="shared" si="37"/>
        <v/>
      </c>
    </row>
    <row r="1159" spans="2:4" x14ac:dyDescent="0.25">
      <c r="B1159" s="23"/>
      <c r="C1159" t="str">
        <f t="shared" si="36"/>
        <v/>
      </c>
      <c r="D1159" t="str">
        <f t="shared" si="37"/>
        <v/>
      </c>
    </row>
    <row r="1160" spans="2:4" x14ac:dyDescent="0.25">
      <c r="B1160" s="23"/>
      <c r="C1160" t="str">
        <f t="shared" si="36"/>
        <v/>
      </c>
      <c r="D1160" t="str">
        <f t="shared" si="37"/>
        <v/>
      </c>
    </row>
    <row r="1161" spans="2:4" x14ac:dyDescent="0.25">
      <c r="B1161" s="23"/>
      <c r="C1161" t="str">
        <f t="shared" si="36"/>
        <v/>
      </c>
      <c r="D1161" t="str">
        <f t="shared" si="37"/>
        <v/>
      </c>
    </row>
    <row r="1162" spans="2:4" x14ac:dyDescent="0.25">
      <c r="B1162" s="23"/>
      <c r="C1162" t="str">
        <f t="shared" si="36"/>
        <v/>
      </c>
      <c r="D1162" t="str">
        <f t="shared" si="37"/>
        <v/>
      </c>
    </row>
    <row r="1163" spans="2:4" x14ac:dyDescent="0.25">
      <c r="B1163" s="23"/>
      <c r="C1163" t="str">
        <f t="shared" si="36"/>
        <v/>
      </c>
      <c r="D1163" t="str">
        <f t="shared" si="37"/>
        <v/>
      </c>
    </row>
    <row r="1164" spans="2:4" x14ac:dyDescent="0.25">
      <c r="B1164" s="23"/>
      <c r="C1164" t="str">
        <f t="shared" si="36"/>
        <v/>
      </c>
      <c r="D1164" t="str">
        <f t="shared" si="37"/>
        <v/>
      </c>
    </row>
    <row r="1165" spans="2:4" x14ac:dyDescent="0.25">
      <c r="B1165" s="23"/>
      <c r="C1165" t="str">
        <f t="shared" si="36"/>
        <v/>
      </c>
      <c r="D1165" t="str">
        <f t="shared" si="37"/>
        <v/>
      </c>
    </row>
    <row r="1166" spans="2:4" x14ac:dyDescent="0.25">
      <c r="B1166" s="23"/>
      <c r="C1166" t="str">
        <f t="shared" si="36"/>
        <v/>
      </c>
      <c r="D1166" t="str">
        <f t="shared" si="37"/>
        <v/>
      </c>
    </row>
    <row r="1167" spans="2:4" x14ac:dyDescent="0.25">
      <c r="B1167" s="23"/>
      <c r="C1167" t="str">
        <f t="shared" si="36"/>
        <v/>
      </c>
      <c r="D1167" t="str">
        <f t="shared" si="37"/>
        <v/>
      </c>
    </row>
    <row r="1168" spans="2:4" x14ac:dyDescent="0.25">
      <c r="B1168" s="23"/>
      <c r="C1168" t="str">
        <f t="shared" si="36"/>
        <v/>
      </c>
      <c r="D1168" t="str">
        <f t="shared" si="37"/>
        <v/>
      </c>
    </row>
    <row r="1169" spans="2:4" x14ac:dyDescent="0.25">
      <c r="B1169" s="23"/>
      <c r="C1169" t="str">
        <f t="shared" si="36"/>
        <v/>
      </c>
      <c r="D1169" t="str">
        <f t="shared" si="37"/>
        <v/>
      </c>
    </row>
    <row r="1170" spans="2:4" x14ac:dyDescent="0.25">
      <c r="B1170" s="23"/>
      <c r="C1170" t="str">
        <f t="shared" si="36"/>
        <v/>
      </c>
      <c r="D1170" t="str">
        <f t="shared" si="37"/>
        <v/>
      </c>
    </row>
    <row r="1171" spans="2:4" x14ac:dyDescent="0.25">
      <c r="B1171" s="23"/>
      <c r="C1171" t="str">
        <f t="shared" si="36"/>
        <v/>
      </c>
      <c r="D1171" t="str">
        <f t="shared" si="37"/>
        <v/>
      </c>
    </row>
    <row r="1172" spans="2:4" x14ac:dyDescent="0.25">
      <c r="B1172" s="23"/>
      <c r="C1172" t="str">
        <f t="shared" si="36"/>
        <v/>
      </c>
      <c r="D1172" t="str">
        <f t="shared" si="37"/>
        <v/>
      </c>
    </row>
    <row r="1173" spans="2:4" x14ac:dyDescent="0.25">
      <c r="B1173" s="23"/>
      <c r="C1173" t="str">
        <f t="shared" si="36"/>
        <v/>
      </c>
      <c r="D1173" t="str">
        <f t="shared" si="37"/>
        <v/>
      </c>
    </row>
    <row r="1174" spans="2:4" x14ac:dyDescent="0.25">
      <c r="B1174" s="23"/>
      <c r="C1174" t="str">
        <f t="shared" si="36"/>
        <v/>
      </c>
      <c r="D1174" t="str">
        <f t="shared" si="37"/>
        <v/>
      </c>
    </row>
    <row r="1175" spans="2:4" x14ac:dyDescent="0.25">
      <c r="B1175" s="23"/>
      <c r="C1175" t="str">
        <f t="shared" si="36"/>
        <v/>
      </c>
      <c r="D1175" t="str">
        <f t="shared" si="37"/>
        <v/>
      </c>
    </row>
    <row r="1176" spans="2:4" x14ac:dyDescent="0.25">
      <c r="B1176" s="23"/>
      <c r="C1176" t="str">
        <f t="shared" si="36"/>
        <v/>
      </c>
      <c r="D1176" t="str">
        <f t="shared" si="37"/>
        <v/>
      </c>
    </row>
    <row r="1177" spans="2:4" x14ac:dyDescent="0.25">
      <c r="B1177" s="23"/>
      <c r="C1177" t="str">
        <f t="shared" si="36"/>
        <v/>
      </c>
      <c r="D1177" t="str">
        <f t="shared" si="37"/>
        <v/>
      </c>
    </row>
    <row r="1178" spans="2:4" x14ac:dyDescent="0.25">
      <c r="B1178" s="23"/>
      <c r="C1178" t="str">
        <f t="shared" si="36"/>
        <v/>
      </c>
      <c r="D1178" t="str">
        <f t="shared" si="37"/>
        <v/>
      </c>
    </row>
    <row r="1179" spans="2:4" x14ac:dyDescent="0.25">
      <c r="B1179" s="23"/>
      <c r="C1179" t="str">
        <f t="shared" si="36"/>
        <v/>
      </c>
      <c r="D1179" t="str">
        <f t="shared" si="37"/>
        <v/>
      </c>
    </row>
    <row r="1180" spans="2:4" x14ac:dyDescent="0.25">
      <c r="B1180" s="23"/>
      <c r="C1180" t="str">
        <f t="shared" si="36"/>
        <v/>
      </c>
      <c r="D1180" t="str">
        <f t="shared" si="37"/>
        <v/>
      </c>
    </row>
    <row r="1181" spans="2:4" x14ac:dyDescent="0.25">
      <c r="B1181" s="23"/>
      <c r="C1181" t="str">
        <f t="shared" si="36"/>
        <v/>
      </c>
      <c r="D1181" t="str">
        <f t="shared" si="37"/>
        <v/>
      </c>
    </row>
    <row r="1182" spans="2:4" x14ac:dyDescent="0.25">
      <c r="B1182" s="23"/>
      <c r="C1182" t="str">
        <f t="shared" si="36"/>
        <v/>
      </c>
      <c r="D1182" t="str">
        <f t="shared" si="37"/>
        <v/>
      </c>
    </row>
    <row r="1183" spans="2:4" x14ac:dyDescent="0.25">
      <c r="B1183" s="23"/>
      <c r="C1183" t="str">
        <f t="shared" si="36"/>
        <v/>
      </c>
      <c r="D1183" t="str">
        <f t="shared" si="37"/>
        <v/>
      </c>
    </row>
    <row r="1184" spans="2:4" x14ac:dyDescent="0.25">
      <c r="B1184" s="23"/>
      <c r="C1184" t="str">
        <f t="shared" si="36"/>
        <v/>
      </c>
      <c r="D1184" t="str">
        <f t="shared" si="37"/>
        <v/>
      </c>
    </row>
    <row r="1185" spans="2:4" x14ac:dyDescent="0.25">
      <c r="B1185" s="23"/>
      <c r="C1185" t="str">
        <f t="shared" si="36"/>
        <v/>
      </c>
      <c r="D1185" t="str">
        <f t="shared" si="37"/>
        <v/>
      </c>
    </row>
    <row r="1186" spans="2:4" x14ac:dyDescent="0.25">
      <c r="B1186" s="23"/>
      <c r="C1186" t="str">
        <f t="shared" si="36"/>
        <v/>
      </c>
      <c r="D1186" t="str">
        <f t="shared" si="37"/>
        <v/>
      </c>
    </row>
    <row r="1187" spans="2:4" x14ac:dyDescent="0.25">
      <c r="B1187" s="23"/>
      <c r="C1187" t="str">
        <f t="shared" si="36"/>
        <v/>
      </c>
      <c r="D1187" t="str">
        <f t="shared" si="37"/>
        <v/>
      </c>
    </row>
    <row r="1188" spans="2:4" x14ac:dyDescent="0.25">
      <c r="B1188" s="23"/>
      <c r="C1188" t="str">
        <f t="shared" si="36"/>
        <v/>
      </c>
      <c r="D1188" t="str">
        <f t="shared" si="37"/>
        <v/>
      </c>
    </row>
    <row r="1189" spans="2:4" x14ac:dyDescent="0.25">
      <c r="B1189" s="23"/>
      <c r="C1189" t="str">
        <f t="shared" si="36"/>
        <v/>
      </c>
      <c r="D1189" t="str">
        <f t="shared" si="37"/>
        <v/>
      </c>
    </row>
    <row r="1190" spans="2:4" x14ac:dyDescent="0.25">
      <c r="B1190" s="23"/>
      <c r="C1190" t="str">
        <f t="shared" si="36"/>
        <v/>
      </c>
      <c r="D1190" t="str">
        <f t="shared" si="37"/>
        <v/>
      </c>
    </row>
    <row r="1191" spans="2:4" x14ac:dyDescent="0.25">
      <c r="B1191" s="23"/>
      <c r="C1191" t="str">
        <f t="shared" si="36"/>
        <v/>
      </c>
      <c r="D1191" t="str">
        <f t="shared" si="37"/>
        <v/>
      </c>
    </row>
    <row r="1192" spans="2:4" x14ac:dyDescent="0.25">
      <c r="B1192" s="23"/>
      <c r="C1192" t="str">
        <f t="shared" si="36"/>
        <v/>
      </c>
      <c r="D1192" t="str">
        <f t="shared" si="37"/>
        <v/>
      </c>
    </row>
    <row r="1193" spans="2:4" x14ac:dyDescent="0.25">
      <c r="B1193" s="23"/>
      <c r="C1193" t="str">
        <f t="shared" si="36"/>
        <v/>
      </c>
      <c r="D1193" t="str">
        <f t="shared" si="37"/>
        <v/>
      </c>
    </row>
    <row r="1194" spans="2:4" x14ac:dyDescent="0.25">
      <c r="B1194" s="23"/>
      <c r="C1194" t="str">
        <f t="shared" si="36"/>
        <v/>
      </c>
      <c r="D1194" t="str">
        <f t="shared" si="37"/>
        <v/>
      </c>
    </row>
    <row r="1195" spans="2:4" x14ac:dyDescent="0.25">
      <c r="B1195" s="23"/>
      <c r="C1195" t="str">
        <f t="shared" si="36"/>
        <v/>
      </c>
      <c r="D1195" t="str">
        <f t="shared" si="37"/>
        <v/>
      </c>
    </row>
    <row r="1196" spans="2:4" x14ac:dyDescent="0.25">
      <c r="B1196" s="23"/>
      <c r="C1196" t="str">
        <f t="shared" si="36"/>
        <v/>
      </c>
      <c r="D1196" t="str">
        <f t="shared" si="37"/>
        <v/>
      </c>
    </row>
    <row r="1197" spans="2:4" x14ac:dyDescent="0.25">
      <c r="B1197" s="23"/>
      <c r="C1197" t="str">
        <f t="shared" si="36"/>
        <v/>
      </c>
      <c r="D1197" t="str">
        <f t="shared" si="37"/>
        <v/>
      </c>
    </row>
    <row r="1198" spans="2:4" x14ac:dyDescent="0.25">
      <c r="B1198" s="23"/>
      <c r="C1198" t="str">
        <f t="shared" si="36"/>
        <v/>
      </c>
      <c r="D1198" t="str">
        <f t="shared" si="37"/>
        <v/>
      </c>
    </row>
    <row r="1199" spans="2:4" x14ac:dyDescent="0.25">
      <c r="B1199" s="23"/>
      <c r="C1199" t="str">
        <f t="shared" si="36"/>
        <v/>
      </c>
      <c r="D1199" t="str">
        <f t="shared" si="37"/>
        <v/>
      </c>
    </row>
    <row r="1200" spans="2:4" x14ac:dyDescent="0.25">
      <c r="B1200" s="23"/>
      <c r="C1200" t="str">
        <f t="shared" si="36"/>
        <v/>
      </c>
      <c r="D1200" t="str">
        <f t="shared" si="37"/>
        <v/>
      </c>
    </row>
    <row r="1201" spans="2:4" x14ac:dyDescent="0.25">
      <c r="B1201" s="23"/>
      <c r="C1201" t="str">
        <f t="shared" si="36"/>
        <v/>
      </c>
      <c r="D1201" t="str">
        <f t="shared" si="37"/>
        <v/>
      </c>
    </row>
    <row r="1202" spans="2:4" x14ac:dyDescent="0.25">
      <c r="B1202" s="23"/>
      <c r="C1202" t="str">
        <f t="shared" si="36"/>
        <v/>
      </c>
      <c r="D1202" t="str">
        <f t="shared" si="37"/>
        <v/>
      </c>
    </row>
    <row r="1203" spans="2:4" x14ac:dyDescent="0.25">
      <c r="B1203" s="23"/>
      <c r="C1203" t="str">
        <f t="shared" si="36"/>
        <v/>
      </c>
      <c r="D1203" t="str">
        <f t="shared" si="37"/>
        <v/>
      </c>
    </row>
    <row r="1204" spans="2:4" x14ac:dyDescent="0.25">
      <c r="B1204" s="23"/>
      <c r="C1204" t="str">
        <f t="shared" si="36"/>
        <v/>
      </c>
      <c r="D1204" t="str">
        <f t="shared" si="37"/>
        <v/>
      </c>
    </row>
    <row r="1205" spans="2:4" x14ac:dyDescent="0.25">
      <c r="B1205" s="23"/>
      <c r="C1205" t="str">
        <f t="shared" si="36"/>
        <v/>
      </c>
      <c r="D1205" t="str">
        <f t="shared" si="37"/>
        <v/>
      </c>
    </row>
    <row r="1206" spans="2:4" x14ac:dyDescent="0.25">
      <c r="B1206" s="23"/>
      <c r="C1206" t="str">
        <f t="shared" si="36"/>
        <v/>
      </c>
      <c r="D1206" t="str">
        <f t="shared" si="37"/>
        <v/>
      </c>
    </row>
    <row r="1207" spans="2:4" x14ac:dyDescent="0.25">
      <c r="B1207" s="23"/>
      <c r="C1207" t="str">
        <f t="shared" si="36"/>
        <v/>
      </c>
      <c r="D1207" t="str">
        <f t="shared" si="37"/>
        <v/>
      </c>
    </row>
    <row r="1208" spans="2:4" x14ac:dyDescent="0.25">
      <c r="B1208" s="23"/>
      <c r="C1208" t="str">
        <f t="shared" si="36"/>
        <v/>
      </c>
      <c r="D1208" t="str">
        <f t="shared" si="37"/>
        <v/>
      </c>
    </row>
    <row r="1209" spans="2:4" x14ac:dyDescent="0.25">
      <c r="B1209" s="23"/>
      <c r="C1209" t="str">
        <f t="shared" si="36"/>
        <v/>
      </c>
      <c r="D1209" t="str">
        <f t="shared" si="37"/>
        <v/>
      </c>
    </row>
    <row r="1210" spans="2:4" x14ac:dyDescent="0.25">
      <c r="B1210" s="23"/>
      <c r="C1210" t="str">
        <f t="shared" si="36"/>
        <v/>
      </c>
      <c r="D1210" t="str">
        <f t="shared" si="37"/>
        <v/>
      </c>
    </row>
    <row r="1211" spans="2:4" x14ac:dyDescent="0.25">
      <c r="B1211" s="23"/>
      <c r="C1211" t="str">
        <f t="shared" si="36"/>
        <v/>
      </c>
      <c r="D1211" t="str">
        <f t="shared" si="37"/>
        <v/>
      </c>
    </row>
    <row r="1212" spans="2:4" x14ac:dyDescent="0.25">
      <c r="B1212" s="23"/>
      <c r="C1212" t="str">
        <f t="shared" si="36"/>
        <v/>
      </c>
      <c r="D1212" t="str">
        <f t="shared" si="37"/>
        <v/>
      </c>
    </row>
    <row r="1213" spans="2:4" x14ac:dyDescent="0.25">
      <c r="B1213" s="23"/>
      <c r="C1213" t="str">
        <f t="shared" si="36"/>
        <v/>
      </c>
      <c r="D1213" t="str">
        <f t="shared" si="37"/>
        <v/>
      </c>
    </row>
    <row r="1214" spans="2:4" x14ac:dyDescent="0.25">
      <c r="B1214" s="23"/>
      <c r="C1214" t="str">
        <f t="shared" si="36"/>
        <v/>
      </c>
      <c r="D1214" t="str">
        <f t="shared" si="37"/>
        <v/>
      </c>
    </row>
    <row r="1215" spans="2:4" x14ac:dyDescent="0.25">
      <c r="B1215" s="23"/>
      <c r="C1215" t="str">
        <f t="shared" si="36"/>
        <v/>
      </c>
      <c r="D1215" t="str">
        <f t="shared" si="37"/>
        <v/>
      </c>
    </row>
    <row r="1216" spans="2:4" x14ac:dyDescent="0.25">
      <c r="B1216" s="23"/>
      <c r="C1216" t="str">
        <f t="shared" si="36"/>
        <v/>
      </c>
      <c r="D1216" t="str">
        <f t="shared" si="37"/>
        <v/>
      </c>
    </row>
    <row r="1217" spans="2:4" x14ac:dyDescent="0.25">
      <c r="B1217" s="23"/>
      <c r="C1217" t="str">
        <f t="shared" si="36"/>
        <v/>
      </c>
      <c r="D1217" t="str">
        <f t="shared" si="37"/>
        <v/>
      </c>
    </row>
    <row r="1218" spans="2:4" x14ac:dyDescent="0.25">
      <c r="B1218" s="23"/>
      <c r="C1218" t="str">
        <f t="shared" si="36"/>
        <v/>
      </c>
      <c r="D1218" t="str">
        <f t="shared" si="37"/>
        <v/>
      </c>
    </row>
    <row r="1219" spans="2:4" x14ac:dyDescent="0.25">
      <c r="B1219" s="23"/>
      <c r="C1219" t="str">
        <f t="shared" ref="C1219:C1282" si="38">LEFT(B1219,10)</f>
        <v/>
      </c>
      <c r="D1219" t="str">
        <f t="shared" ref="D1219:D1282" si="39">RIGHT(B1219,10)</f>
        <v/>
      </c>
    </row>
    <row r="1220" spans="2:4" x14ac:dyDescent="0.25">
      <c r="B1220" s="23"/>
      <c r="C1220" t="str">
        <f t="shared" si="38"/>
        <v/>
      </c>
      <c r="D1220" t="str">
        <f t="shared" si="39"/>
        <v/>
      </c>
    </row>
    <row r="1221" spans="2:4" x14ac:dyDescent="0.25">
      <c r="B1221" s="23"/>
      <c r="C1221" t="str">
        <f t="shared" si="38"/>
        <v/>
      </c>
      <c r="D1221" t="str">
        <f t="shared" si="39"/>
        <v/>
      </c>
    </row>
    <row r="1222" spans="2:4" x14ac:dyDescent="0.25">
      <c r="B1222" s="23"/>
      <c r="C1222" t="str">
        <f t="shared" si="38"/>
        <v/>
      </c>
      <c r="D1222" t="str">
        <f t="shared" si="39"/>
        <v/>
      </c>
    </row>
    <row r="1223" spans="2:4" x14ac:dyDescent="0.25">
      <c r="B1223" s="23"/>
      <c r="C1223" t="str">
        <f t="shared" si="38"/>
        <v/>
      </c>
      <c r="D1223" t="str">
        <f t="shared" si="39"/>
        <v/>
      </c>
    </row>
    <row r="1224" spans="2:4" x14ac:dyDescent="0.25">
      <c r="B1224" s="23"/>
      <c r="C1224" t="str">
        <f t="shared" si="38"/>
        <v/>
      </c>
      <c r="D1224" t="str">
        <f t="shared" si="39"/>
        <v/>
      </c>
    </row>
    <row r="1225" spans="2:4" x14ac:dyDescent="0.25">
      <c r="B1225" s="23"/>
      <c r="C1225" t="str">
        <f t="shared" si="38"/>
        <v/>
      </c>
      <c r="D1225" t="str">
        <f t="shared" si="39"/>
        <v/>
      </c>
    </row>
    <row r="1226" spans="2:4" x14ac:dyDescent="0.25">
      <c r="B1226" s="23"/>
      <c r="C1226" t="str">
        <f t="shared" si="38"/>
        <v/>
      </c>
      <c r="D1226" t="str">
        <f t="shared" si="39"/>
        <v/>
      </c>
    </row>
    <row r="1227" spans="2:4" x14ac:dyDescent="0.25">
      <c r="B1227" s="23"/>
      <c r="C1227" t="str">
        <f t="shared" si="38"/>
        <v/>
      </c>
      <c r="D1227" t="str">
        <f t="shared" si="39"/>
        <v/>
      </c>
    </row>
    <row r="1228" spans="2:4" x14ac:dyDescent="0.25">
      <c r="B1228" s="23"/>
      <c r="C1228" t="str">
        <f t="shared" si="38"/>
        <v/>
      </c>
      <c r="D1228" t="str">
        <f t="shared" si="39"/>
        <v/>
      </c>
    </row>
    <row r="1229" spans="2:4" x14ac:dyDescent="0.25">
      <c r="B1229" s="23"/>
      <c r="C1229" t="str">
        <f t="shared" si="38"/>
        <v/>
      </c>
      <c r="D1229" t="str">
        <f t="shared" si="39"/>
        <v/>
      </c>
    </row>
    <row r="1230" spans="2:4" x14ac:dyDescent="0.25">
      <c r="B1230" s="23"/>
      <c r="C1230" t="str">
        <f t="shared" si="38"/>
        <v/>
      </c>
      <c r="D1230" t="str">
        <f t="shared" si="39"/>
        <v/>
      </c>
    </row>
    <row r="1231" spans="2:4" x14ac:dyDescent="0.25">
      <c r="B1231" s="23"/>
      <c r="C1231" t="str">
        <f t="shared" si="38"/>
        <v/>
      </c>
      <c r="D1231" t="str">
        <f t="shared" si="39"/>
        <v/>
      </c>
    </row>
    <row r="1232" spans="2:4" x14ac:dyDescent="0.25">
      <c r="B1232" s="23"/>
      <c r="C1232" t="str">
        <f t="shared" si="38"/>
        <v/>
      </c>
      <c r="D1232" t="str">
        <f t="shared" si="39"/>
        <v/>
      </c>
    </row>
    <row r="1233" spans="2:4" x14ac:dyDescent="0.25">
      <c r="B1233" s="23"/>
      <c r="C1233" t="str">
        <f t="shared" si="38"/>
        <v/>
      </c>
      <c r="D1233" t="str">
        <f t="shared" si="39"/>
        <v/>
      </c>
    </row>
    <row r="1234" spans="2:4" x14ac:dyDescent="0.25">
      <c r="B1234" s="23"/>
      <c r="C1234" t="str">
        <f t="shared" si="38"/>
        <v/>
      </c>
      <c r="D1234" t="str">
        <f t="shared" si="39"/>
        <v/>
      </c>
    </row>
    <row r="1235" spans="2:4" x14ac:dyDescent="0.25">
      <c r="B1235" s="23"/>
      <c r="C1235" t="str">
        <f t="shared" si="38"/>
        <v/>
      </c>
      <c r="D1235" t="str">
        <f t="shared" si="39"/>
        <v/>
      </c>
    </row>
    <row r="1236" spans="2:4" x14ac:dyDescent="0.25">
      <c r="B1236" s="23"/>
      <c r="C1236" t="str">
        <f t="shared" si="38"/>
        <v/>
      </c>
      <c r="D1236" t="str">
        <f t="shared" si="39"/>
        <v/>
      </c>
    </row>
    <row r="1237" spans="2:4" x14ac:dyDescent="0.25">
      <c r="B1237" s="23"/>
      <c r="C1237" t="str">
        <f t="shared" si="38"/>
        <v/>
      </c>
      <c r="D1237" t="str">
        <f t="shared" si="39"/>
        <v/>
      </c>
    </row>
    <row r="1238" spans="2:4" x14ac:dyDescent="0.25">
      <c r="B1238" s="23"/>
      <c r="C1238" t="str">
        <f t="shared" si="38"/>
        <v/>
      </c>
      <c r="D1238" t="str">
        <f t="shared" si="39"/>
        <v/>
      </c>
    </row>
    <row r="1239" spans="2:4" x14ac:dyDescent="0.25">
      <c r="B1239" s="23"/>
      <c r="C1239" t="str">
        <f t="shared" si="38"/>
        <v/>
      </c>
      <c r="D1239" t="str">
        <f t="shared" si="39"/>
        <v/>
      </c>
    </row>
    <row r="1240" spans="2:4" x14ac:dyDescent="0.25">
      <c r="B1240" s="23"/>
      <c r="C1240" t="str">
        <f t="shared" si="38"/>
        <v/>
      </c>
      <c r="D1240" t="str">
        <f t="shared" si="39"/>
        <v/>
      </c>
    </row>
    <row r="1241" spans="2:4" x14ac:dyDescent="0.25">
      <c r="B1241" s="23"/>
      <c r="C1241" t="str">
        <f t="shared" si="38"/>
        <v/>
      </c>
      <c r="D1241" t="str">
        <f t="shared" si="39"/>
        <v/>
      </c>
    </row>
    <row r="1242" spans="2:4" x14ac:dyDescent="0.25">
      <c r="B1242" s="23"/>
      <c r="C1242" t="str">
        <f t="shared" si="38"/>
        <v/>
      </c>
      <c r="D1242" t="str">
        <f t="shared" si="39"/>
        <v/>
      </c>
    </row>
    <row r="1243" spans="2:4" x14ac:dyDescent="0.25">
      <c r="B1243" s="23"/>
      <c r="C1243" t="str">
        <f t="shared" si="38"/>
        <v/>
      </c>
      <c r="D1243" t="str">
        <f t="shared" si="39"/>
        <v/>
      </c>
    </row>
    <row r="1244" spans="2:4" x14ac:dyDescent="0.25">
      <c r="B1244" s="23"/>
      <c r="C1244" t="str">
        <f t="shared" si="38"/>
        <v/>
      </c>
      <c r="D1244" t="str">
        <f t="shared" si="39"/>
        <v/>
      </c>
    </row>
    <row r="1245" spans="2:4" x14ac:dyDescent="0.25">
      <c r="B1245" s="23"/>
      <c r="C1245" t="str">
        <f t="shared" si="38"/>
        <v/>
      </c>
      <c r="D1245" t="str">
        <f t="shared" si="39"/>
        <v/>
      </c>
    </row>
    <row r="1246" spans="2:4" x14ac:dyDescent="0.25">
      <c r="B1246" s="23"/>
      <c r="C1246" t="str">
        <f t="shared" si="38"/>
        <v/>
      </c>
      <c r="D1246" t="str">
        <f t="shared" si="39"/>
        <v/>
      </c>
    </row>
    <row r="1247" spans="2:4" x14ac:dyDescent="0.25">
      <c r="B1247" s="23"/>
      <c r="C1247" t="str">
        <f t="shared" si="38"/>
        <v/>
      </c>
      <c r="D1247" t="str">
        <f t="shared" si="39"/>
        <v/>
      </c>
    </row>
    <row r="1248" spans="2:4" x14ac:dyDescent="0.25">
      <c r="B1248" s="23"/>
      <c r="C1248" t="str">
        <f t="shared" si="38"/>
        <v/>
      </c>
      <c r="D1248" t="str">
        <f t="shared" si="39"/>
        <v/>
      </c>
    </row>
    <row r="1249" spans="2:4" x14ac:dyDescent="0.25">
      <c r="B1249" s="23"/>
      <c r="C1249" t="str">
        <f t="shared" si="38"/>
        <v/>
      </c>
      <c r="D1249" t="str">
        <f t="shared" si="39"/>
        <v/>
      </c>
    </row>
    <row r="1250" spans="2:4" x14ac:dyDescent="0.25">
      <c r="B1250" s="23"/>
      <c r="C1250" t="str">
        <f t="shared" si="38"/>
        <v/>
      </c>
      <c r="D1250" t="str">
        <f t="shared" si="39"/>
        <v/>
      </c>
    </row>
    <row r="1251" spans="2:4" x14ac:dyDescent="0.25">
      <c r="B1251" s="23"/>
      <c r="C1251" t="str">
        <f t="shared" si="38"/>
        <v/>
      </c>
      <c r="D1251" t="str">
        <f t="shared" si="39"/>
        <v/>
      </c>
    </row>
    <row r="1252" spans="2:4" x14ac:dyDescent="0.25">
      <c r="B1252" s="23"/>
      <c r="C1252" t="str">
        <f t="shared" si="38"/>
        <v/>
      </c>
      <c r="D1252" t="str">
        <f t="shared" si="39"/>
        <v/>
      </c>
    </row>
    <row r="1253" spans="2:4" x14ac:dyDescent="0.25">
      <c r="B1253" s="23"/>
      <c r="C1253" t="str">
        <f t="shared" si="38"/>
        <v/>
      </c>
      <c r="D1253" t="str">
        <f t="shared" si="39"/>
        <v/>
      </c>
    </row>
    <row r="1254" spans="2:4" x14ac:dyDescent="0.25">
      <c r="B1254" s="23"/>
      <c r="C1254" t="str">
        <f t="shared" si="38"/>
        <v/>
      </c>
      <c r="D1254" t="str">
        <f t="shared" si="39"/>
        <v/>
      </c>
    </row>
    <row r="1255" spans="2:4" x14ac:dyDescent="0.25">
      <c r="B1255" s="23"/>
      <c r="C1255" t="str">
        <f t="shared" si="38"/>
        <v/>
      </c>
      <c r="D1255" t="str">
        <f t="shared" si="39"/>
        <v/>
      </c>
    </row>
    <row r="1256" spans="2:4" x14ac:dyDescent="0.25">
      <c r="B1256" s="23"/>
      <c r="C1256" t="str">
        <f t="shared" si="38"/>
        <v/>
      </c>
      <c r="D1256" t="str">
        <f t="shared" si="39"/>
        <v/>
      </c>
    </row>
    <row r="1257" spans="2:4" x14ac:dyDescent="0.25">
      <c r="B1257" s="23"/>
      <c r="C1257" t="str">
        <f t="shared" si="38"/>
        <v/>
      </c>
      <c r="D1257" t="str">
        <f t="shared" si="39"/>
        <v/>
      </c>
    </row>
    <row r="1258" spans="2:4" x14ac:dyDescent="0.25">
      <c r="B1258" s="23"/>
      <c r="C1258" t="str">
        <f t="shared" si="38"/>
        <v/>
      </c>
      <c r="D1258" t="str">
        <f t="shared" si="39"/>
        <v/>
      </c>
    </row>
    <row r="1259" spans="2:4" x14ac:dyDescent="0.25">
      <c r="B1259" s="23"/>
      <c r="C1259" t="str">
        <f t="shared" si="38"/>
        <v/>
      </c>
      <c r="D1259" t="str">
        <f t="shared" si="39"/>
        <v/>
      </c>
    </row>
    <row r="1260" spans="2:4" x14ac:dyDescent="0.25">
      <c r="B1260" s="23"/>
      <c r="C1260" t="str">
        <f t="shared" si="38"/>
        <v/>
      </c>
      <c r="D1260" t="str">
        <f t="shared" si="39"/>
        <v/>
      </c>
    </row>
    <row r="1261" spans="2:4" x14ac:dyDescent="0.25">
      <c r="B1261" s="23"/>
      <c r="C1261" t="str">
        <f t="shared" si="38"/>
        <v/>
      </c>
      <c r="D1261" t="str">
        <f t="shared" si="39"/>
        <v/>
      </c>
    </row>
    <row r="1262" spans="2:4" x14ac:dyDescent="0.25">
      <c r="B1262" s="23"/>
      <c r="C1262" t="str">
        <f t="shared" si="38"/>
        <v/>
      </c>
      <c r="D1262" t="str">
        <f t="shared" si="39"/>
        <v/>
      </c>
    </row>
    <row r="1263" spans="2:4" x14ac:dyDescent="0.25">
      <c r="B1263" s="23"/>
      <c r="C1263" t="str">
        <f t="shared" si="38"/>
        <v/>
      </c>
      <c r="D1263" t="str">
        <f t="shared" si="39"/>
        <v/>
      </c>
    </row>
    <row r="1264" spans="2:4" x14ac:dyDescent="0.25">
      <c r="B1264" s="23"/>
      <c r="C1264" t="str">
        <f t="shared" si="38"/>
        <v/>
      </c>
      <c r="D1264" t="str">
        <f t="shared" si="39"/>
        <v/>
      </c>
    </row>
    <row r="1265" spans="2:4" x14ac:dyDescent="0.25">
      <c r="B1265" s="23"/>
      <c r="C1265" t="str">
        <f t="shared" si="38"/>
        <v/>
      </c>
      <c r="D1265" t="str">
        <f t="shared" si="39"/>
        <v/>
      </c>
    </row>
    <row r="1266" spans="2:4" x14ac:dyDescent="0.25">
      <c r="B1266" s="23"/>
      <c r="C1266" t="str">
        <f t="shared" si="38"/>
        <v/>
      </c>
      <c r="D1266" t="str">
        <f t="shared" si="39"/>
        <v/>
      </c>
    </row>
    <row r="1267" spans="2:4" x14ac:dyDescent="0.25">
      <c r="B1267" s="23"/>
      <c r="C1267" t="str">
        <f t="shared" si="38"/>
        <v/>
      </c>
      <c r="D1267" t="str">
        <f t="shared" si="39"/>
        <v/>
      </c>
    </row>
    <row r="1268" spans="2:4" x14ac:dyDescent="0.25">
      <c r="B1268" s="23"/>
      <c r="C1268" t="str">
        <f t="shared" si="38"/>
        <v/>
      </c>
      <c r="D1268" t="str">
        <f t="shared" si="39"/>
        <v/>
      </c>
    </row>
    <row r="1269" spans="2:4" x14ac:dyDescent="0.25">
      <c r="B1269" s="23"/>
      <c r="C1269" t="str">
        <f t="shared" si="38"/>
        <v/>
      </c>
      <c r="D1269" t="str">
        <f t="shared" si="39"/>
        <v/>
      </c>
    </row>
    <row r="1270" spans="2:4" x14ac:dyDescent="0.25">
      <c r="B1270" s="23"/>
      <c r="C1270" t="str">
        <f t="shared" si="38"/>
        <v/>
      </c>
      <c r="D1270" t="str">
        <f t="shared" si="39"/>
        <v/>
      </c>
    </row>
    <row r="1271" spans="2:4" x14ac:dyDescent="0.25">
      <c r="B1271" s="23"/>
      <c r="C1271" t="str">
        <f t="shared" si="38"/>
        <v/>
      </c>
      <c r="D1271" t="str">
        <f t="shared" si="39"/>
        <v/>
      </c>
    </row>
    <row r="1272" spans="2:4" x14ac:dyDescent="0.25">
      <c r="B1272" s="23"/>
      <c r="C1272" t="str">
        <f t="shared" si="38"/>
        <v/>
      </c>
      <c r="D1272" t="str">
        <f t="shared" si="39"/>
        <v/>
      </c>
    </row>
    <row r="1273" spans="2:4" x14ac:dyDescent="0.25">
      <c r="B1273" s="23"/>
      <c r="C1273" t="str">
        <f t="shared" si="38"/>
        <v/>
      </c>
      <c r="D1273" t="str">
        <f t="shared" si="39"/>
        <v/>
      </c>
    </row>
    <row r="1274" spans="2:4" x14ac:dyDescent="0.25">
      <c r="B1274" s="23"/>
      <c r="C1274" t="str">
        <f t="shared" si="38"/>
        <v/>
      </c>
      <c r="D1274" t="str">
        <f t="shared" si="39"/>
        <v/>
      </c>
    </row>
    <row r="1275" spans="2:4" x14ac:dyDescent="0.25">
      <c r="B1275" s="23"/>
      <c r="C1275" t="str">
        <f t="shared" si="38"/>
        <v/>
      </c>
      <c r="D1275" t="str">
        <f t="shared" si="39"/>
        <v/>
      </c>
    </row>
    <row r="1276" spans="2:4" x14ac:dyDescent="0.25">
      <c r="B1276" s="23"/>
      <c r="C1276" t="str">
        <f t="shared" si="38"/>
        <v/>
      </c>
      <c r="D1276" t="str">
        <f t="shared" si="39"/>
        <v/>
      </c>
    </row>
    <row r="1277" spans="2:4" x14ac:dyDescent="0.25">
      <c r="B1277" s="23"/>
      <c r="C1277" t="str">
        <f t="shared" si="38"/>
        <v/>
      </c>
      <c r="D1277" t="str">
        <f t="shared" si="39"/>
        <v/>
      </c>
    </row>
    <row r="1278" spans="2:4" x14ac:dyDescent="0.25">
      <c r="B1278" s="23"/>
      <c r="C1278" t="str">
        <f t="shared" si="38"/>
        <v/>
      </c>
      <c r="D1278" t="str">
        <f t="shared" si="39"/>
        <v/>
      </c>
    </row>
    <row r="1279" spans="2:4" x14ac:dyDescent="0.25">
      <c r="B1279" s="23"/>
      <c r="C1279" t="str">
        <f t="shared" si="38"/>
        <v/>
      </c>
      <c r="D1279" t="str">
        <f t="shared" si="39"/>
        <v/>
      </c>
    </row>
    <row r="1280" spans="2:4" x14ac:dyDescent="0.25">
      <c r="B1280" s="23"/>
      <c r="C1280" t="str">
        <f t="shared" si="38"/>
        <v/>
      </c>
      <c r="D1280" t="str">
        <f t="shared" si="39"/>
        <v/>
      </c>
    </row>
    <row r="1281" spans="2:4" x14ac:dyDescent="0.25">
      <c r="B1281" s="23"/>
      <c r="C1281" t="str">
        <f t="shared" si="38"/>
        <v/>
      </c>
      <c r="D1281" t="str">
        <f t="shared" si="39"/>
        <v/>
      </c>
    </row>
    <row r="1282" spans="2:4" x14ac:dyDescent="0.25">
      <c r="B1282" s="23"/>
      <c r="C1282" t="str">
        <f t="shared" si="38"/>
        <v/>
      </c>
      <c r="D1282" t="str">
        <f t="shared" si="39"/>
        <v/>
      </c>
    </row>
    <row r="1283" spans="2:4" x14ac:dyDescent="0.25">
      <c r="B1283" s="23"/>
      <c r="C1283" t="str">
        <f t="shared" ref="C1283:C1346" si="40">LEFT(B1283,10)</f>
        <v/>
      </c>
      <c r="D1283" t="str">
        <f t="shared" ref="D1283:D1346" si="41">RIGHT(B1283,10)</f>
        <v/>
      </c>
    </row>
    <row r="1284" spans="2:4" x14ac:dyDescent="0.25">
      <c r="B1284" s="23"/>
      <c r="C1284" t="str">
        <f t="shared" si="40"/>
        <v/>
      </c>
      <c r="D1284" t="str">
        <f t="shared" si="41"/>
        <v/>
      </c>
    </row>
    <row r="1285" spans="2:4" x14ac:dyDescent="0.25">
      <c r="B1285" s="23"/>
      <c r="C1285" t="str">
        <f t="shared" si="40"/>
        <v/>
      </c>
      <c r="D1285" t="str">
        <f t="shared" si="41"/>
        <v/>
      </c>
    </row>
    <row r="1286" spans="2:4" x14ac:dyDescent="0.25">
      <c r="B1286" s="23"/>
      <c r="C1286" t="str">
        <f t="shared" si="40"/>
        <v/>
      </c>
      <c r="D1286" t="str">
        <f t="shared" si="41"/>
        <v/>
      </c>
    </row>
    <row r="1287" spans="2:4" x14ac:dyDescent="0.25">
      <c r="B1287" s="23"/>
      <c r="C1287" t="str">
        <f t="shared" si="40"/>
        <v/>
      </c>
      <c r="D1287" t="str">
        <f t="shared" si="41"/>
        <v/>
      </c>
    </row>
    <row r="1288" spans="2:4" x14ac:dyDescent="0.25">
      <c r="B1288" s="23"/>
      <c r="C1288" t="str">
        <f t="shared" si="40"/>
        <v/>
      </c>
      <c r="D1288" t="str">
        <f t="shared" si="41"/>
        <v/>
      </c>
    </row>
    <row r="1289" spans="2:4" x14ac:dyDescent="0.25">
      <c r="B1289" s="23"/>
      <c r="C1289" t="str">
        <f t="shared" si="40"/>
        <v/>
      </c>
      <c r="D1289" t="str">
        <f t="shared" si="41"/>
        <v/>
      </c>
    </row>
    <row r="1290" spans="2:4" x14ac:dyDescent="0.25">
      <c r="B1290" s="23"/>
      <c r="C1290" t="str">
        <f t="shared" si="40"/>
        <v/>
      </c>
      <c r="D1290" t="str">
        <f t="shared" si="41"/>
        <v/>
      </c>
    </row>
    <row r="1291" spans="2:4" x14ac:dyDescent="0.25">
      <c r="B1291" s="23"/>
      <c r="C1291" t="str">
        <f t="shared" si="40"/>
        <v/>
      </c>
      <c r="D1291" t="str">
        <f t="shared" si="41"/>
        <v/>
      </c>
    </row>
    <row r="1292" spans="2:4" x14ac:dyDescent="0.25">
      <c r="B1292" s="23"/>
      <c r="C1292" t="str">
        <f t="shared" si="40"/>
        <v/>
      </c>
      <c r="D1292" t="str">
        <f t="shared" si="41"/>
        <v/>
      </c>
    </row>
    <row r="1293" spans="2:4" x14ac:dyDescent="0.25">
      <c r="B1293" s="23"/>
      <c r="C1293" t="str">
        <f t="shared" si="40"/>
        <v/>
      </c>
      <c r="D1293" t="str">
        <f t="shared" si="41"/>
        <v/>
      </c>
    </row>
    <row r="1294" spans="2:4" x14ac:dyDescent="0.25">
      <c r="B1294" s="23"/>
      <c r="C1294" t="str">
        <f t="shared" si="40"/>
        <v/>
      </c>
      <c r="D1294" t="str">
        <f t="shared" si="41"/>
        <v/>
      </c>
    </row>
    <row r="1295" spans="2:4" x14ac:dyDescent="0.25">
      <c r="B1295" s="23"/>
      <c r="C1295" t="str">
        <f t="shared" si="40"/>
        <v/>
      </c>
      <c r="D1295" t="str">
        <f t="shared" si="41"/>
        <v/>
      </c>
    </row>
    <row r="1296" spans="2:4" x14ac:dyDescent="0.25">
      <c r="B1296" s="23"/>
      <c r="C1296" t="str">
        <f t="shared" si="40"/>
        <v/>
      </c>
      <c r="D1296" t="str">
        <f t="shared" si="41"/>
        <v/>
      </c>
    </row>
    <row r="1297" spans="2:4" x14ac:dyDescent="0.25">
      <c r="B1297" s="23"/>
      <c r="C1297" t="str">
        <f t="shared" si="40"/>
        <v/>
      </c>
      <c r="D1297" t="str">
        <f t="shared" si="41"/>
        <v/>
      </c>
    </row>
    <row r="1298" spans="2:4" x14ac:dyDescent="0.25">
      <c r="B1298" s="23"/>
      <c r="C1298" t="str">
        <f t="shared" si="40"/>
        <v/>
      </c>
      <c r="D1298" t="str">
        <f t="shared" si="41"/>
        <v/>
      </c>
    </row>
    <row r="1299" spans="2:4" x14ac:dyDescent="0.25">
      <c r="B1299" s="23"/>
      <c r="C1299" t="str">
        <f t="shared" si="40"/>
        <v/>
      </c>
      <c r="D1299" t="str">
        <f t="shared" si="41"/>
        <v/>
      </c>
    </row>
    <row r="1300" spans="2:4" x14ac:dyDescent="0.25">
      <c r="B1300" s="23"/>
      <c r="C1300" t="str">
        <f t="shared" si="40"/>
        <v/>
      </c>
      <c r="D1300" t="str">
        <f t="shared" si="41"/>
        <v/>
      </c>
    </row>
    <row r="1301" spans="2:4" x14ac:dyDescent="0.25">
      <c r="B1301" s="23"/>
      <c r="C1301" t="str">
        <f t="shared" si="40"/>
        <v/>
      </c>
      <c r="D1301" t="str">
        <f t="shared" si="41"/>
        <v/>
      </c>
    </row>
    <row r="1302" spans="2:4" x14ac:dyDescent="0.25">
      <c r="B1302" s="23"/>
      <c r="C1302" t="str">
        <f t="shared" si="40"/>
        <v/>
      </c>
      <c r="D1302" t="str">
        <f t="shared" si="41"/>
        <v/>
      </c>
    </row>
    <row r="1303" spans="2:4" x14ac:dyDescent="0.25">
      <c r="B1303" s="23"/>
      <c r="C1303" t="str">
        <f t="shared" si="40"/>
        <v/>
      </c>
      <c r="D1303" t="str">
        <f t="shared" si="41"/>
        <v/>
      </c>
    </row>
    <row r="1304" spans="2:4" x14ac:dyDescent="0.25">
      <c r="B1304" s="23"/>
      <c r="C1304" t="str">
        <f t="shared" si="40"/>
        <v/>
      </c>
      <c r="D1304" t="str">
        <f t="shared" si="41"/>
        <v/>
      </c>
    </row>
    <row r="1305" spans="2:4" x14ac:dyDescent="0.25">
      <c r="B1305" s="23"/>
      <c r="C1305" t="str">
        <f t="shared" si="40"/>
        <v/>
      </c>
      <c r="D1305" t="str">
        <f t="shared" si="41"/>
        <v/>
      </c>
    </row>
    <row r="1306" spans="2:4" x14ac:dyDescent="0.25">
      <c r="B1306" s="23"/>
      <c r="C1306" t="str">
        <f t="shared" si="40"/>
        <v/>
      </c>
      <c r="D1306" t="str">
        <f t="shared" si="41"/>
        <v/>
      </c>
    </row>
    <row r="1307" spans="2:4" x14ac:dyDescent="0.25">
      <c r="B1307" s="23"/>
      <c r="C1307" t="str">
        <f t="shared" si="40"/>
        <v/>
      </c>
      <c r="D1307" t="str">
        <f t="shared" si="41"/>
        <v/>
      </c>
    </row>
    <row r="1308" spans="2:4" x14ac:dyDescent="0.25">
      <c r="B1308" s="23"/>
      <c r="C1308" t="str">
        <f t="shared" si="40"/>
        <v/>
      </c>
      <c r="D1308" t="str">
        <f t="shared" si="41"/>
        <v/>
      </c>
    </row>
    <row r="1309" spans="2:4" x14ac:dyDescent="0.25">
      <c r="B1309" s="23"/>
      <c r="C1309" t="str">
        <f t="shared" si="40"/>
        <v/>
      </c>
      <c r="D1309" t="str">
        <f t="shared" si="41"/>
        <v/>
      </c>
    </row>
    <row r="1310" spans="2:4" x14ac:dyDescent="0.25">
      <c r="B1310" s="23"/>
      <c r="C1310" t="str">
        <f t="shared" si="40"/>
        <v/>
      </c>
      <c r="D1310" t="str">
        <f t="shared" si="41"/>
        <v/>
      </c>
    </row>
    <row r="1311" spans="2:4" x14ac:dyDescent="0.25">
      <c r="B1311" s="23"/>
      <c r="C1311" t="str">
        <f t="shared" si="40"/>
        <v/>
      </c>
      <c r="D1311" t="str">
        <f t="shared" si="41"/>
        <v/>
      </c>
    </row>
    <row r="1312" spans="2:4" x14ac:dyDescent="0.25">
      <c r="B1312" s="23"/>
      <c r="C1312" t="str">
        <f t="shared" si="40"/>
        <v/>
      </c>
      <c r="D1312" t="str">
        <f t="shared" si="41"/>
        <v/>
      </c>
    </row>
    <row r="1313" spans="2:4" x14ac:dyDescent="0.25">
      <c r="B1313" s="23"/>
      <c r="C1313" t="str">
        <f t="shared" si="40"/>
        <v/>
      </c>
      <c r="D1313" t="str">
        <f t="shared" si="41"/>
        <v/>
      </c>
    </row>
    <row r="1314" spans="2:4" x14ac:dyDescent="0.25">
      <c r="B1314" s="23"/>
      <c r="C1314" t="str">
        <f t="shared" si="40"/>
        <v/>
      </c>
      <c r="D1314" t="str">
        <f t="shared" si="41"/>
        <v/>
      </c>
    </row>
    <row r="1315" spans="2:4" x14ac:dyDescent="0.25">
      <c r="B1315" s="23"/>
      <c r="C1315" t="str">
        <f t="shared" si="40"/>
        <v/>
      </c>
      <c r="D1315" t="str">
        <f t="shared" si="41"/>
        <v/>
      </c>
    </row>
    <row r="1316" spans="2:4" x14ac:dyDescent="0.25">
      <c r="B1316" s="23"/>
      <c r="C1316" t="str">
        <f t="shared" si="40"/>
        <v/>
      </c>
      <c r="D1316" t="str">
        <f t="shared" si="41"/>
        <v/>
      </c>
    </row>
    <row r="1317" spans="2:4" x14ac:dyDescent="0.25">
      <c r="B1317" s="23"/>
      <c r="C1317" t="str">
        <f t="shared" si="40"/>
        <v/>
      </c>
      <c r="D1317" t="str">
        <f t="shared" si="41"/>
        <v/>
      </c>
    </row>
    <row r="1318" spans="2:4" x14ac:dyDescent="0.25">
      <c r="B1318" s="23"/>
      <c r="C1318" t="str">
        <f t="shared" si="40"/>
        <v/>
      </c>
      <c r="D1318" t="str">
        <f t="shared" si="41"/>
        <v/>
      </c>
    </row>
    <row r="1319" spans="2:4" x14ac:dyDescent="0.25">
      <c r="B1319" s="23"/>
      <c r="C1319" t="str">
        <f t="shared" si="40"/>
        <v/>
      </c>
      <c r="D1319" t="str">
        <f t="shared" si="41"/>
        <v/>
      </c>
    </row>
    <row r="1320" spans="2:4" x14ac:dyDescent="0.25">
      <c r="B1320" s="23"/>
      <c r="C1320" t="str">
        <f t="shared" si="40"/>
        <v/>
      </c>
      <c r="D1320" t="str">
        <f t="shared" si="41"/>
        <v/>
      </c>
    </row>
    <row r="1321" spans="2:4" x14ac:dyDescent="0.25">
      <c r="B1321" s="23"/>
      <c r="C1321" t="str">
        <f t="shared" si="40"/>
        <v/>
      </c>
      <c r="D1321" t="str">
        <f t="shared" si="41"/>
        <v/>
      </c>
    </row>
    <row r="1322" spans="2:4" x14ac:dyDescent="0.25">
      <c r="B1322" s="23"/>
      <c r="C1322" t="str">
        <f t="shared" si="40"/>
        <v/>
      </c>
      <c r="D1322" t="str">
        <f t="shared" si="41"/>
        <v/>
      </c>
    </row>
    <row r="1323" spans="2:4" x14ac:dyDescent="0.25">
      <c r="B1323" s="23"/>
      <c r="C1323" t="str">
        <f t="shared" si="40"/>
        <v/>
      </c>
      <c r="D1323" t="str">
        <f t="shared" si="41"/>
        <v/>
      </c>
    </row>
    <row r="1324" spans="2:4" x14ac:dyDescent="0.25">
      <c r="B1324" s="23"/>
      <c r="C1324" t="str">
        <f t="shared" si="40"/>
        <v/>
      </c>
      <c r="D1324" t="str">
        <f t="shared" si="41"/>
        <v/>
      </c>
    </row>
    <row r="1325" spans="2:4" x14ac:dyDescent="0.25">
      <c r="B1325" s="23"/>
      <c r="C1325" t="str">
        <f t="shared" si="40"/>
        <v/>
      </c>
      <c r="D1325" t="str">
        <f t="shared" si="41"/>
        <v/>
      </c>
    </row>
    <row r="1326" spans="2:4" x14ac:dyDescent="0.25">
      <c r="B1326" s="23"/>
      <c r="C1326" t="str">
        <f t="shared" si="40"/>
        <v/>
      </c>
      <c r="D1326" t="str">
        <f t="shared" si="41"/>
        <v/>
      </c>
    </row>
    <row r="1327" spans="2:4" x14ac:dyDescent="0.25">
      <c r="B1327" s="23"/>
      <c r="C1327" t="str">
        <f t="shared" si="40"/>
        <v/>
      </c>
      <c r="D1327" t="str">
        <f t="shared" si="41"/>
        <v/>
      </c>
    </row>
    <row r="1328" spans="2:4" x14ac:dyDescent="0.25">
      <c r="B1328" s="23"/>
      <c r="C1328" t="str">
        <f t="shared" si="40"/>
        <v/>
      </c>
      <c r="D1328" t="str">
        <f t="shared" si="41"/>
        <v/>
      </c>
    </row>
    <row r="1329" spans="2:4" x14ac:dyDescent="0.25">
      <c r="B1329" s="23"/>
      <c r="C1329" t="str">
        <f t="shared" si="40"/>
        <v/>
      </c>
      <c r="D1329" t="str">
        <f t="shared" si="41"/>
        <v/>
      </c>
    </row>
    <row r="1330" spans="2:4" x14ac:dyDescent="0.25">
      <c r="B1330" s="23"/>
      <c r="C1330" t="str">
        <f t="shared" si="40"/>
        <v/>
      </c>
      <c r="D1330" t="str">
        <f t="shared" si="41"/>
        <v/>
      </c>
    </row>
    <row r="1331" spans="2:4" x14ac:dyDescent="0.25">
      <c r="B1331" s="23"/>
      <c r="C1331" t="str">
        <f t="shared" si="40"/>
        <v/>
      </c>
      <c r="D1331" t="str">
        <f t="shared" si="41"/>
        <v/>
      </c>
    </row>
    <row r="1332" spans="2:4" x14ac:dyDescent="0.25">
      <c r="B1332" s="23"/>
      <c r="C1332" t="str">
        <f t="shared" si="40"/>
        <v/>
      </c>
      <c r="D1332" t="str">
        <f t="shared" si="41"/>
        <v/>
      </c>
    </row>
    <row r="1333" spans="2:4" x14ac:dyDescent="0.25">
      <c r="B1333" s="23"/>
      <c r="C1333" t="str">
        <f t="shared" si="40"/>
        <v/>
      </c>
      <c r="D1333" t="str">
        <f t="shared" si="41"/>
        <v/>
      </c>
    </row>
    <row r="1334" spans="2:4" x14ac:dyDescent="0.25">
      <c r="B1334" s="23"/>
      <c r="C1334" t="str">
        <f t="shared" si="40"/>
        <v/>
      </c>
      <c r="D1334" t="str">
        <f t="shared" si="41"/>
        <v/>
      </c>
    </row>
    <row r="1335" spans="2:4" x14ac:dyDescent="0.25">
      <c r="B1335" s="23"/>
      <c r="C1335" t="str">
        <f t="shared" si="40"/>
        <v/>
      </c>
      <c r="D1335" t="str">
        <f t="shared" si="41"/>
        <v/>
      </c>
    </row>
    <row r="1336" spans="2:4" x14ac:dyDescent="0.25">
      <c r="B1336" s="23"/>
      <c r="C1336" t="str">
        <f t="shared" si="40"/>
        <v/>
      </c>
      <c r="D1336" t="str">
        <f t="shared" si="41"/>
        <v/>
      </c>
    </row>
    <row r="1337" spans="2:4" x14ac:dyDescent="0.25">
      <c r="B1337" s="23"/>
      <c r="C1337" t="str">
        <f t="shared" si="40"/>
        <v/>
      </c>
      <c r="D1337" t="str">
        <f t="shared" si="41"/>
        <v/>
      </c>
    </row>
    <row r="1338" spans="2:4" x14ac:dyDescent="0.25">
      <c r="B1338" s="23"/>
      <c r="C1338" t="str">
        <f t="shared" si="40"/>
        <v/>
      </c>
      <c r="D1338" t="str">
        <f t="shared" si="41"/>
        <v/>
      </c>
    </row>
    <row r="1339" spans="2:4" x14ac:dyDescent="0.25">
      <c r="B1339" s="23"/>
      <c r="C1339" t="str">
        <f t="shared" si="40"/>
        <v/>
      </c>
      <c r="D1339" t="str">
        <f t="shared" si="41"/>
        <v/>
      </c>
    </row>
    <row r="1340" spans="2:4" x14ac:dyDescent="0.25">
      <c r="B1340" s="23"/>
      <c r="C1340" t="str">
        <f t="shared" si="40"/>
        <v/>
      </c>
      <c r="D1340" t="str">
        <f t="shared" si="41"/>
        <v/>
      </c>
    </row>
    <row r="1341" spans="2:4" x14ac:dyDescent="0.25">
      <c r="B1341" s="23"/>
      <c r="C1341" t="str">
        <f t="shared" si="40"/>
        <v/>
      </c>
      <c r="D1341" t="str">
        <f t="shared" si="41"/>
        <v/>
      </c>
    </row>
    <row r="1342" spans="2:4" x14ac:dyDescent="0.25">
      <c r="B1342" s="23"/>
      <c r="C1342" t="str">
        <f t="shared" si="40"/>
        <v/>
      </c>
      <c r="D1342" t="str">
        <f t="shared" si="41"/>
        <v/>
      </c>
    </row>
    <row r="1343" spans="2:4" x14ac:dyDescent="0.25">
      <c r="B1343" s="23"/>
      <c r="C1343" t="str">
        <f t="shared" si="40"/>
        <v/>
      </c>
      <c r="D1343" t="str">
        <f t="shared" si="41"/>
        <v/>
      </c>
    </row>
    <row r="1344" spans="2:4" x14ac:dyDescent="0.25">
      <c r="B1344" s="23"/>
      <c r="C1344" t="str">
        <f t="shared" si="40"/>
        <v/>
      </c>
      <c r="D1344" t="str">
        <f t="shared" si="41"/>
        <v/>
      </c>
    </row>
    <row r="1345" spans="2:4" x14ac:dyDescent="0.25">
      <c r="B1345" s="23"/>
      <c r="C1345" t="str">
        <f t="shared" si="40"/>
        <v/>
      </c>
      <c r="D1345" t="str">
        <f t="shared" si="41"/>
        <v/>
      </c>
    </row>
    <row r="1346" spans="2:4" x14ac:dyDescent="0.25">
      <c r="B1346" s="23"/>
      <c r="C1346" t="str">
        <f t="shared" si="40"/>
        <v/>
      </c>
      <c r="D1346" t="str">
        <f t="shared" si="41"/>
        <v/>
      </c>
    </row>
    <row r="1347" spans="2:4" x14ac:dyDescent="0.25">
      <c r="B1347" s="23"/>
      <c r="C1347" t="str">
        <f t="shared" ref="C1347:C1410" si="42">LEFT(B1347,10)</f>
        <v/>
      </c>
      <c r="D1347" t="str">
        <f t="shared" ref="D1347:D1410" si="43">RIGHT(B1347,10)</f>
        <v/>
      </c>
    </row>
    <row r="1348" spans="2:4" x14ac:dyDescent="0.25">
      <c r="B1348" s="23"/>
      <c r="C1348" t="str">
        <f t="shared" si="42"/>
        <v/>
      </c>
      <c r="D1348" t="str">
        <f t="shared" si="43"/>
        <v/>
      </c>
    </row>
    <row r="1349" spans="2:4" x14ac:dyDescent="0.25">
      <c r="B1349" s="23"/>
      <c r="C1349" t="str">
        <f t="shared" si="42"/>
        <v/>
      </c>
      <c r="D1349" t="str">
        <f t="shared" si="43"/>
        <v/>
      </c>
    </row>
    <row r="1350" spans="2:4" x14ac:dyDescent="0.25">
      <c r="B1350" s="23"/>
      <c r="C1350" t="str">
        <f t="shared" si="42"/>
        <v/>
      </c>
      <c r="D1350" t="str">
        <f t="shared" si="43"/>
        <v/>
      </c>
    </row>
    <row r="1351" spans="2:4" x14ac:dyDescent="0.25">
      <c r="B1351" s="23"/>
      <c r="C1351" t="str">
        <f t="shared" si="42"/>
        <v/>
      </c>
      <c r="D1351" t="str">
        <f t="shared" si="43"/>
        <v/>
      </c>
    </row>
    <row r="1352" spans="2:4" x14ac:dyDescent="0.25">
      <c r="B1352" s="23"/>
      <c r="C1352" t="str">
        <f t="shared" si="42"/>
        <v/>
      </c>
      <c r="D1352" t="str">
        <f t="shared" si="43"/>
        <v/>
      </c>
    </row>
    <row r="1353" spans="2:4" x14ac:dyDescent="0.25">
      <c r="B1353" s="23"/>
      <c r="C1353" t="str">
        <f t="shared" si="42"/>
        <v/>
      </c>
      <c r="D1353" t="str">
        <f t="shared" si="43"/>
        <v/>
      </c>
    </row>
    <row r="1354" spans="2:4" x14ac:dyDescent="0.25">
      <c r="B1354" s="23"/>
      <c r="C1354" t="str">
        <f t="shared" si="42"/>
        <v/>
      </c>
      <c r="D1354" t="str">
        <f t="shared" si="43"/>
        <v/>
      </c>
    </row>
    <row r="1355" spans="2:4" x14ac:dyDescent="0.25">
      <c r="B1355" s="23"/>
      <c r="C1355" t="str">
        <f t="shared" si="42"/>
        <v/>
      </c>
      <c r="D1355" t="str">
        <f t="shared" si="43"/>
        <v/>
      </c>
    </row>
    <row r="1356" spans="2:4" x14ac:dyDescent="0.25">
      <c r="B1356" s="23"/>
      <c r="C1356" t="str">
        <f t="shared" si="42"/>
        <v/>
      </c>
      <c r="D1356" t="str">
        <f t="shared" si="43"/>
        <v/>
      </c>
    </row>
    <row r="1357" spans="2:4" x14ac:dyDescent="0.25">
      <c r="B1357" s="23"/>
      <c r="C1357" t="str">
        <f t="shared" si="42"/>
        <v/>
      </c>
      <c r="D1357" t="str">
        <f t="shared" si="43"/>
        <v/>
      </c>
    </row>
    <row r="1358" spans="2:4" x14ac:dyDescent="0.25">
      <c r="B1358" s="23"/>
      <c r="C1358" t="str">
        <f t="shared" si="42"/>
        <v/>
      </c>
      <c r="D1358" t="str">
        <f t="shared" si="43"/>
        <v/>
      </c>
    </row>
    <row r="1359" spans="2:4" x14ac:dyDescent="0.25">
      <c r="B1359" s="23"/>
      <c r="C1359" t="str">
        <f t="shared" si="42"/>
        <v/>
      </c>
      <c r="D1359" t="str">
        <f t="shared" si="43"/>
        <v/>
      </c>
    </row>
    <row r="1360" spans="2:4" x14ac:dyDescent="0.25">
      <c r="B1360" s="23"/>
      <c r="C1360" t="str">
        <f t="shared" si="42"/>
        <v/>
      </c>
      <c r="D1360" t="str">
        <f t="shared" si="43"/>
        <v/>
      </c>
    </row>
    <row r="1361" spans="2:4" x14ac:dyDescent="0.25">
      <c r="B1361" s="23"/>
      <c r="C1361" t="str">
        <f t="shared" si="42"/>
        <v/>
      </c>
      <c r="D1361" t="str">
        <f t="shared" si="43"/>
        <v/>
      </c>
    </row>
    <row r="1362" spans="2:4" x14ac:dyDescent="0.25">
      <c r="B1362" s="23"/>
      <c r="C1362" t="str">
        <f t="shared" si="42"/>
        <v/>
      </c>
      <c r="D1362" t="str">
        <f t="shared" si="43"/>
        <v/>
      </c>
    </row>
    <row r="1363" spans="2:4" x14ac:dyDescent="0.25">
      <c r="B1363" s="23"/>
      <c r="C1363" t="str">
        <f t="shared" si="42"/>
        <v/>
      </c>
      <c r="D1363" t="str">
        <f t="shared" si="43"/>
        <v/>
      </c>
    </row>
    <row r="1364" spans="2:4" x14ac:dyDescent="0.25">
      <c r="B1364" s="23"/>
      <c r="C1364" t="str">
        <f t="shared" si="42"/>
        <v/>
      </c>
      <c r="D1364" t="str">
        <f t="shared" si="43"/>
        <v/>
      </c>
    </row>
    <row r="1365" spans="2:4" x14ac:dyDescent="0.25">
      <c r="B1365" s="23"/>
      <c r="C1365" t="str">
        <f t="shared" si="42"/>
        <v/>
      </c>
      <c r="D1365" t="str">
        <f t="shared" si="43"/>
        <v/>
      </c>
    </row>
    <row r="1366" spans="2:4" x14ac:dyDescent="0.25">
      <c r="B1366" s="23"/>
      <c r="C1366" t="str">
        <f t="shared" si="42"/>
        <v/>
      </c>
      <c r="D1366" t="str">
        <f t="shared" si="43"/>
        <v/>
      </c>
    </row>
    <row r="1367" spans="2:4" x14ac:dyDescent="0.25">
      <c r="B1367" s="23"/>
      <c r="C1367" t="str">
        <f t="shared" si="42"/>
        <v/>
      </c>
      <c r="D1367" t="str">
        <f t="shared" si="43"/>
        <v/>
      </c>
    </row>
    <row r="1368" spans="2:4" x14ac:dyDescent="0.25">
      <c r="B1368" s="23"/>
      <c r="C1368" t="str">
        <f t="shared" si="42"/>
        <v/>
      </c>
      <c r="D1368" t="str">
        <f t="shared" si="43"/>
        <v/>
      </c>
    </row>
    <row r="1369" spans="2:4" x14ac:dyDescent="0.25">
      <c r="B1369" s="23"/>
      <c r="C1369" t="str">
        <f t="shared" si="42"/>
        <v/>
      </c>
      <c r="D1369" t="str">
        <f t="shared" si="43"/>
        <v/>
      </c>
    </row>
    <row r="1370" spans="2:4" x14ac:dyDescent="0.25">
      <c r="B1370" s="23"/>
      <c r="C1370" t="str">
        <f t="shared" si="42"/>
        <v/>
      </c>
      <c r="D1370" t="str">
        <f t="shared" si="43"/>
        <v/>
      </c>
    </row>
    <row r="1371" spans="2:4" x14ac:dyDescent="0.25">
      <c r="B1371" s="23"/>
      <c r="C1371" t="str">
        <f t="shared" si="42"/>
        <v/>
      </c>
      <c r="D1371" t="str">
        <f t="shared" si="43"/>
        <v/>
      </c>
    </row>
    <row r="1372" spans="2:4" x14ac:dyDescent="0.25">
      <c r="B1372" s="23"/>
      <c r="C1372" t="str">
        <f t="shared" si="42"/>
        <v/>
      </c>
      <c r="D1372" t="str">
        <f t="shared" si="43"/>
        <v/>
      </c>
    </row>
    <row r="1373" spans="2:4" x14ac:dyDescent="0.25">
      <c r="B1373" s="23"/>
      <c r="C1373" t="str">
        <f t="shared" si="42"/>
        <v/>
      </c>
      <c r="D1373" t="str">
        <f t="shared" si="43"/>
        <v/>
      </c>
    </row>
    <row r="1374" spans="2:4" x14ac:dyDescent="0.25">
      <c r="B1374" s="23"/>
      <c r="C1374" t="str">
        <f t="shared" si="42"/>
        <v/>
      </c>
      <c r="D1374" t="str">
        <f t="shared" si="43"/>
        <v/>
      </c>
    </row>
    <row r="1375" spans="2:4" x14ac:dyDescent="0.25">
      <c r="B1375" s="23"/>
      <c r="C1375" t="str">
        <f t="shared" si="42"/>
        <v/>
      </c>
      <c r="D1375" t="str">
        <f t="shared" si="43"/>
        <v/>
      </c>
    </row>
    <row r="1376" spans="2:4" x14ac:dyDescent="0.25">
      <c r="B1376" s="23"/>
      <c r="C1376" t="str">
        <f t="shared" si="42"/>
        <v/>
      </c>
      <c r="D1376" t="str">
        <f t="shared" si="43"/>
        <v/>
      </c>
    </row>
    <row r="1377" spans="2:4" x14ac:dyDescent="0.25">
      <c r="B1377" s="23"/>
      <c r="C1377" t="str">
        <f t="shared" si="42"/>
        <v/>
      </c>
      <c r="D1377" t="str">
        <f t="shared" si="43"/>
        <v/>
      </c>
    </row>
    <row r="1378" spans="2:4" x14ac:dyDescent="0.25">
      <c r="B1378" s="23"/>
      <c r="C1378" t="str">
        <f t="shared" si="42"/>
        <v/>
      </c>
      <c r="D1378" t="str">
        <f t="shared" si="43"/>
        <v/>
      </c>
    </row>
    <row r="1379" spans="2:4" x14ac:dyDescent="0.25">
      <c r="B1379" s="23"/>
      <c r="C1379" t="str">
        <f t="shared" si="42"/>
        <v/>
      </c>
      <c r="D1379" t="str">
        <f t="shared" si="43"/>
        <v/>
      </c>
    </row>
    <row r="1380" spans="2:4" x14ac:dyDescent="0.25">
      <c r="B1380" s="23"/>
      <c r="C1380" t="str">
        <f t="shared" si="42"/>
        <v/>
      </c>
      <c r="D1380" t="str">
        <f t="shared" si="43"/>
        <v/>
      </c>
    </row>
    <row r="1381" spans="2:4" x14ac:dyDescent="0.25">
      <c r="B1381" s="23"/>
      <c r="C1381" t="str">
        <f t="shared" si="42"/>
        <v/>
      </c>
      <c r="D1381" t="str">
        <f t="shared" si="43"/>
        <v/>
      </c>
    </row>
    <row r="1382" spans="2:4" x14ac:dyDescent="0.25">
      <c r="B1382" s="23"/>
      <c r="C1382" t="str">
        <f t="shared" si="42"/>
        <v/>
      </c>
      <c r="D1382" t="str">
        <f t="shared" si="43"/>
        <v/>
      </c>
    </row>
    <row r="1383" spans="2:4" x14ac:dyDescent="0.25">
      <c r="B1383" s="23"/>
      <c r="C1383" t="str">
        <f t="shared" si="42"/>
        <v/>
      </c>
      <c r="D1383" t="str">
        <f t="shared" si="43"/>
        <v/>
      </c>
    </row>
    <row r="1384" spans="2:4" x14ac:dyDescent="0.25">
      <c r="B1384" s="23"/>
      <c r="C1384" t="str">
        <f t="shared" si="42"/>
        <v/>
      </c>
      <c r="D1384" t="str">
        <f t="shared" si="43"/>
        <v/>
      </c>
    </row>
    <row r="1385" spans="2:4" x14ac:dyDescent="0.25">
      <c r="B1385" s="23"/>
      <c r="C1385" t="str">
        <f t="shared" si="42"/>
        <v/>
      </c>
      <c r="D1385" t="str">
        <f t="shared" si="43"/>
        <v/>
      </c>
    </row>
    <row r="1386" spans="2:4" x14ac:dyDescent="0.25">
      <c r="B1386" s="23"/>
      <c r="C1386" t="str">
        <f t="shared" si="42"/>
        <v/>
      </c>
      <c r="D1386" t="str">
        <f t="shared" si="43"/>
        <v/>
      </c>
    </row>
    <row r="1387" spans="2:4" x14ac:dyDescent="0.25">
      <c r="B1387" s="23"/>
      <c r="C1387" t="str">
        <f t="shared" si="42"/>
        <v/>
      </c>
      <c r="D1387" t="str">
        <f t="shared" si="43"/>
        <v/>
      </c>
    </row>
    <row r="1388" spans="2:4" x14ac:dyDescent="0.25">
      <c r="B1388" s="23"/>
      <c r="C1388" t="str">
        <f t="shared" si="42"/>
        <v/>
      </c>
      <c r="D1388" t="str">
        <f t="shared" si="43"/>
        <v/>
      </c>
    </row>
    <row r="1389" spans="2:4" x14ac:dyDescent="0.25">
      <c r="B1389" s="23"/>
      <c r="C1389" t="str">
        <f t="shared" si="42"/>
        <v/>
      </c>
      <c r="D1389" t="str">
        <f t="shared" si="43"/>
        <v/>
      </c>
    </row>
    <row r="1390" spans="2:4" x14ac:dyDescent="0.25">
      <c r="B1390" s="23"/>
      <c r="C1390" t="str">
        <f t="shared" si="42"/>
        <v/>
      </c>
      <c r="D1390" t="str">
        <f t="shared" si="43"/>
        <v/>
      </c>
    </row>
    <row r="1391" spans="2:4" x14ac:dyDescent="0.25">
      <c r="B1391" s="23"/>
      <c r="C1391" t="str">
        <f t="shared" si="42"/>
        <v/>
      </c>
      <c r="D1391" t="str">
        <f t="shared" si="43"/>
        <v/>
      </c>
    </row>
    <row r="1392" spans="2:4" x14ac:dyDescent="0.25">
      <c r="B1392" s="23"/>
      <c r="C1392" t="str">
        <f t="shared" si="42"/>
        <v/>
      </c>
      <c r="D1392" t="str">
        <f t="shared" si="43"/>
        <v/>
      </c>
    </row>
    <row r="1393" spans="2:4" x14ac:dyDescent="0.25">
      <c r="B1393" s="23"/>
      <c r="C1393" t="str">
        <f t="shared" si="42"/>
        <v/>
      </c>
      <c r="D1393" t="str">
        <f t="shared" si="43"/>
        <v/>
      </c>
    </row>
    <row r="1394" spans="2:4" x14ac:dyDescent="0.25">
      <c r="B1394" s="23"/>
      <c r="C1394" t="str">
        <f t="shared" si="42"/>
        <v/>
      </c>
      <c r="D1394" t="str">
        <f t="shared" si="43"/>
        <v/>
      </c>
    </row>
    <row r="1395" spans="2:4" x14ac:dyDescent="0.25">
      <c r="B1395" s="23"/>
      <c r="C1395" t="str">
        <f t="shared" si="42"/>
        <v/>
      </c>
      <c r="D1395" t="str">
        <f t="shared" si="43"/>
        <v/>
      </c>
    </row>
    <row r="1396" spans="2:4" x14ac:dyDescent="0.25">
      <c r="B1396" s="23"/>
      <c r="C1396" t="str">
        <f t="shared" si="42"/>
        <v/>
      </c>
      <c r="D1396" t="str">
        <f t="shared" si="43"/>
        <v/>
      </c>
    </row>
    <row r="1397" spans="2:4" x14ac:dyDescent="0.25">
      <c r="B1397" s="23"/>
      <c r="C1397" t="str">
        <f t="shared" si="42"/>
        <v/>
      </c>
      <c r="D1397" t="str">
        <f t="shared" si="43"/>
        <v/>
      </c>
    </row>
    <row r="1398" spans="2:4" x14ac:dyDescent="0.25">
      <c r="B1398" s="23"/>
      <c r="C1398" t="str">
        <f t="shared" si="42"/>
        <v/>
      </c>
      <c r="D1398" t="str">
        <f t="shared" si="43"/>
        <v/>
      </c>
    </row>
    <row r="1399" spans="2:4" x14ac:dyDescent="0.25">
      <c r="B1399" s="23"/>
      <c r="C1399" t="str">
        <f t="shared" si="42"/>
        <v/>
      </c>
      <c r="D1399" t="str">
        <f t="shared" si="43"/>
        <v/>
      </c>
    </row>
    <row r="1400" spans="2:4" x14ac:dyDescent="0.25">
      <c r="B1400" s="23"/>
      <c r="C1400" t="str">
        <f t="shared" si="42"/>
        <v/>
      </c>
      <c r="D1400" t="str">
        <f t="shared" si="43"/>
        <v/>
      </c>
    </row>
    <row r="1401" spans="2:4" x14ac:dyDescent="0.25">
      <c r="B1401" s="23"/>
      <c r="C1401" t="str">
        <f t="shared" si="42"/>
        <v/>
      </c>
      <c r="D1401" t="str">
        <f t="shared" si="43"/>
        <v/>
      </c>
    </row>
    <row r="1402" spans="2:4" x14ac:dyDescent="0.25">
      <c r="B1402" s="23"/>
      <c r="C1402" t="str">
        <f t="shared" si="42"/>
        <v/>
      </c>
      <c r="D1402" t="str">
        <f t="shared" si="43"/>
        <v/>
      </c>
    </row>
    <row r="1403" spans="2:4" x14ac:dyDescent="0.25">
      <c r="B1403" s="23"/>
      <c r="C1403" t="str">
        <f t="shared" si="42"/>
        <v/>
      </c>
      <c r="D1403" t="str">
        <f t="shared" si="43"/>
        <v/>
      </c>
    </row>
    <row r="1404" spans="2:4" x14ac:dyDescent="0.25">
      <c r="B1404" s="23"/>
      <c r="C1404" t="str">
        <f t="shared" si="42"/>
        <v/>
      </c>
      <c r="D1404" t="str">
        <f t="shared" si="43"/>
        <v/>
      </c>
    </row>
    <row r="1405" spans="2:4" x14ac:dyDescent="0.25">
      <c r="B1405" s="23"/>
      <c r="C1405" t="str">
        <f t="shared" si="42"/>
        <v/>
      </c>
      <c r="D1405" t="str">
        <f t="shared" si="43"/>
        <v/>
      </c>
    </row>
    <row r="1406" spans="2:4" x14ac:dyDescent="0.25">
      <c r="B1406" s="23"/>
      <c r="C1406" t="str">
        <f t="shared" si="42"/>
        <v/>
      </c>
      <c r="D1406" t="str">
        <f t="shared" si="43"/>
        <v/>
      </c>
    </row>
    <row r="1407" spans="2:4" x14ac:dyDescent="0.25">
      <c r="B1407" s="23"/>
      <c r="C1407" t="str">
        <f t="shared" si="42"/>
        <v/>
      </c>
      <c r="D1407" t="str">
        <f t="shared" si="43"/>
        <v/>
      </c>
    </row>
    <row r="1408" spans="2:4" x14ac:dyDescent="0.25">
      <c r="B1408" s="23"/>
      <c r="C1408" t="str">
        <f t="shared" si="42"/>
        <v/>
      </c>
      <c r="D1408" t="str">
        <f t="shared" si="43"/>
        <v/>
      </c>
    </row>
    <row r="1409" spans="2:4" x14ac:dyDescent="0.25">
      <c r="B1409" s="23"/>
      <c r="C1409" t="str">
        <f t="shared" si="42"/>
        <v/>
      </c>
      <c r="D1409" t="str">
        <f t="shared" si="43"/>
        <v/>
      </c>
    </row>
    <row r="1410" spans="2:4" x14ac:dyDescent="0.25">
      <c r="B1410" s="23"/>
      <c r="C1410" t="str">
        <f t="shared" si="42"/>
        <v/>
      </c>
      <c r="D1410" t="str">
        <f t="shared" si="43"/>
        <v/>
      </c>
    </row>
    <row r="1411" spans="2:4" x14ac:dyDescent="0.25">
      <c r="B1411" s="23"/>
      <c r="C1411" t="str">
        <f t="shared" ref="C1411:C1474" si="44">LEFT(B1411,10)</f>
        <v/>
      </c>
      <c r="D1411" t="str">
        <f t="shared" ref="D1411:D1474" si="45">RIGHT(B1411,10)</f>
        <v/>
      </c>
    </row>
    <row r="1412" spans="2:4" x14ac:dyDescent="0.25">
      <c r="B1412" s="23"/>
      <c r="C1412" t="str">
        <f t="shared" si="44"/>
        <v/>
      </c>
      <c r="D1412" t="str">
        <f t="shared" si="45"/>
        <v/>
      </c>
    </row>
    <row r="1413" spans="2:4" x14ac:dyDescent="0.25">
      <c r="B1413" s="23"/>
      <c r="C1413" t="str">
        <f t="shared" si="44"/>
        <v/>
      </c>
      <c r="D1413" t="str">
        <f t="shared" si="45"/>
        <v/>
      </c>
    </row>
    <row r="1414" spans="2:4" x14ac:dyDescent="0.25">
      <c r="B1414" s="23"/>
      <c r="C1414" t="str">
        <f t="shared" si="44"/>
        <v/>
      </c>
      <c r="D1414" t="str">
        <f t="shared" si="45"/>
        <v/>
      </c>
    </row>
    <row r="1415" spans="2:4" x14ac:dyDescent="0.25">
      <c r="B1415" s="23"/>
      <c r="C1415" t="str">
        <f t="shared" si="44"/>
        <v/>
      </c>
      <c r="D1415" t="str">
        <f t="shared" si="45"/>
        <v/>
      </c>
    </row>
    <row r="1416" spans="2:4" x14ac:dyDescent="0.25">
      <c r="B1416" s="23"/>
      <c r="C1416" t="str">
        <f t="shared" si="44"/>
        <v/>
      </c>
      <c r="D1416" t="str">
        <f t="shared" si="45"/>
        <v/>
      </c>
    </row>
    <row r="1417" spans="2:4" x14ac:dyDescent="0.25">
      <c r="B1417" s="23"/>
      <c r="C1417" t="str">
        <f t="shared" si="44"/>
        <v/>
      </c>
      <c r="D1417" t="str">
        <f t="shared" si="45"/>
        <v/>
      </c>
    </row>
    <row r="1418" spans="2:4" x14ac:dyDescent="0.25">
      <c r="B1418" s="23"/>
      <c r="C1418" t="str">
        <f t="shared" si="44"/>
        <v/>
      </c>
      <c r="D1418" t="str">
        <f t="shared" si="45"/>
        <v/>
      </c>
    </row>
    <row r="1419" spans="2:4" x14ac:dyDescent="0.25">
      <c r="B1419" s="23"/>
      <c r="C1419" t="str">
        <f t="shared" si="44"/>
        <v/>
      </c>
      <c r="D1419" t="str">
        <f t="shared" si="45"/>
        <v/>
      </c>
    </row>
    <row r="1420" spans="2:4" x14ac:dyDescent="0.25">
      <c r="B1420" s="23"/>
      <c r="C1420" t="str">
        <f t="shared" si="44"/>
        <v/>
      </c>
      <c r="D1420" t="str">
        <f t="shared" si="45"/>
        <v/>
      </c>
    </row>
    <row r="1421" spans="2:4" x14ac:dyDescent="0.25">
      <c r="B1421" s="23"/>
      <c r="C1421" t="str">
        <f t="shared" si="44"/>
        <v/>
      </c>
      <c r="D1421" t="str">
        <f t="shared" si="45"/>
        <v/>
      </c>
    </row>
    <row r="1422" spans="2:4" x14ac:dyDescent="0.25">
      <c r="B1422" s="23"/>
      <c r="C1422" t="str">
        <f t="shared" si="44"/>
        <v/>
      </c>
      <c r="D1422" t="str">
        <f t="shared" si="45"/>
        <v/>
      </c>
    </row>
    <row r="1423" spans="2:4" x14ac:dyDescent="0.25">
      <c r="B1423" s="23"/>
      <c r="C1423" t="str">
        <f t="shared" si="44"/>
        <v/>
      </c>
      <c r="D1423" t="str">
        <f t="shared" si="45"/>
        <v/>
      </c>
    </row>
    <row r="1424" spans="2:4" x14ac:dyDescent="0.25">
      <c r="B1424" s="23"/>
      <c r="C1424" t="str">
        <f t="shared" si="44"/>
        <v/>
      </c>
      <c r="D1424" t="str">
        <f t="shared" si="45"/>
        <v/>
      </c>
    </row>
    <row r="1425" spans="2:4" x14ac:dyDescent="0.25">
      <c r="B1425" s="23"/>
      <c r="C1425" t="str">
        <f t="shared" si="44"/>
        <v/>
      </c>
      <c r="D1425" t="str">
        <f t="shared" si="45"/>
        <v/>
      </c>
    </row>
    <row r="1426" spans="2:4" x14ac:dyDescent="0.25">
      <c r="B1426" s="23"/>
      <c r="C1426" t="str">
        <f t="shared" si="44"/>
        <v/>
      </c>
      <c r="D1426" t="str">
        <f t="shared" si="45"/>
        <v/>
      </c>
    </row>
    <row r="1427" spans="2:4" x14ac:dyDescent="0.25">
      <c r="B1427" s="23"/>
      <c r="C1427" t="str">
        <f t="shared" si="44"/>
        <v/>
      </c>
      <c r="D1427" t="str">
        <f t="shared" si="45"/>
        <v/>
      </c>
    </row>
    <row r="1428" spans="2:4" x14ac:dyDescent="0.25">
      <c r="B1428" s="23"/>
      <c r="C1428" t="str">
        <f t="shared" si="44"/>
        <v/>
      </c>
      <c r="D1428" t="str">
        <f t="shared" si="45"/>
        <v/>
      </c>
    </row>
    <row r="1429" spans="2:4" x14ac:dyDescent="0.25">
      <c r="B1429" s="23"/>
      <c r="C1429" t="str">
        <f t="shared" si="44"/>
        <v/>
      </c>
      <c r="D1429" t="str">
        <f t="shared" si="45"/>
        <v/>
      </c>
    </row>
    <row r="1430" spans="2:4" x14ac:dyDescent="0.25">
      <c r="B1430" s="23"/>
      <c r="C1430" t="str">
        <f t="shared" si="44"/>
        <v/>
      </c>
      <c r="D1430" t="str">
        <f t="shared" si="45"/>
        <v/>
      </c>
    </row>
    <row r="1431" spans="2:4" x14ac:dyDescent="0.25">
      <c r="B1431" s="23"/>
      <c r="C1431" t="str">
        <f t="shared" si="44"/>
        <v/>
      </c>
      <c r="D1431" t="str">
        <f t="shared" si="45"/>
        <v/>
      </c>
    </row>
    <row r="1432" spans="2:4" x14ac:dyDescent="0.25">
      <c r="B1432" s="23"/>
      <c r="C1432" t="str">
        <f t="shared" si="44"/>
        <v/>
      </c>
      <c r="D1432" t="str">
        <f t="shared" si="45"/>
        <v/>
      </c>
    </row>
    <row r="1433" spans="2:4" x14ac:dyDescent="0.25">
      <c r="B1433" s="23"/>
      <c r="C1433" t="str">
        <f t="shared" si="44"/>
        <v/>
      </c>
      <c r="D1433" t="str">
        <f t="shared" si="45"/>
        <v/>
      </c>
    </row>
    <row r="1434" spans="2:4" x14ac:dyDescent="0.25">
      <c r="B1434" s="23"/>
      <c r="C1434" t="str">
        <f t="shared" si="44"/>
        <v/>
      </c>
      <c r="D1434" t="str">
        <f t="shared" si="45"/>
        <v/>
      </c>
    </row>
    <row r="1435" spans="2:4" x14ac:dyDescent="0.25">
      <c r="B1435" s="23"/>
      <c r="C1435" t="str">
        <f t="shared" si="44"/>
        <v/>
      </c>
      <c r="D1435" t="str">
        <f t="shared" si="45"/>
        <v/>
      </c>
    </row>
    <row r="1436" spans="2:4" x14ac:dyDescent="0.25">
      <c r="B1436" s="23"/>
      <c r="C1436" t="str">
        <f t="shared" si="44"/>
        <v/>
      </c>
      <c r="D1436" t="str">
        <f t="shared" si="45"/>
        <v/>
      </c>
    </row>
    <row r="1437" spans="2:4" x14ac:dyDescent="0.25">
      <c r="B1437" s="23"/>
      <c r="C1437" t="str">
        <f t="shared" si="44"/>
        <v/>
      </c>
      <c r="D1437" t="str">
        <f t="shared" si="45"/>
        <v/>
      </c>
    </row>
    <row r="1438" spans="2:4" x14ac:dyDescent="0.25">
      <c r="B1438" s="23"/>
      <c r="C1438" t="str">
        <f t="shared" si="44"/>
        <v/>
      </c>
      <c r="D1438" t="str">
        <f t="shared" si="45"/>
        <v/>
      </c>
    </row>
    <row r="1439" spans="2:4" x14ac:dyDescent="0.25">
      <c r="B1439" s="23"/>
      <c r="C1439" t="str">
        <f t="shared" si="44"/>
        <v/>
      </c>
      <c r="D1439" t="str">
        <f t="shared" si="45"/>
        <v/>
      </c>
    </row>
    <row r="1440" spans="2:4" x14ac:dyDescent="0.25">
      <c r="B1440" s="23"/>
      <c r="C1440" t="str">
        <f t="shared" si="44"/>
        <v/>
      </c>
      <c r="D1440" t="str">
        <f t="shared" si="45"/>
        <v/>
      </c>
    </row>
    <row r="1441" spans="2:4" x14ac:dyDescent="0.25">
      <c r="B1441" s="23"/>
      <c r="C1441" t="str">
        <f t="shared" si="44"/>
        <v/>
      </c>
      <c r="D1441" t="str">
        <f t="shared" si="45"/>
        <v/>
      </c>
    </row>
    <row r="1442" spans="2:4" x14ac:dyDescent="0.25">
      <c r="B1442" s="23"/>
      <c r="C1442" t="str">
        <f t="shared" si="44"/>
        <v/>
      </c>
      <c r="D1442" t="str">
        <f t="shared" si="45"/>
        <v/>
      </c>
    </row>
    <row r="1443" spans="2:4" x14ac:dyDescent="0.25">
      <c r="B1443" s="23"/>
      <c r="C1443" t="str">
        <f t="shared" si="44"/>
        <v/>
      </c>
      <c r="D1443" t="str">
        <f t="shared" si="45"/>
        <v/>
      </c>
    </row>
    <row r="1444" spans="2:4" x14ac:dyDescent="0.25">
      <c r="B1444" s="23"/>
      <c r="C1444" t="str">
        <f t="shared" si="44"/>
        <v/>
      </c>
      <c r="D1444" t="str">
        <f t="shared" si="45"/>
        <v/>
      </c>
    </row>
    <row r="1445" spans="2:4" x14ac:dyDescent="0.25">
      <c r="B1445" s="23"/>
      <c r="C1445" t="str">
        <f t="shared" si="44"/>
        <v/>
      </c>
      <c r="D1445" t="str">
        <f t="shared" si="45"/>
        <v/>
      </c>
    </row>
    <row r="1446" spans="2:4" x14ac:dyDescent="0.25">
      <c r="B1446" s="23"/>
      <c r="C1446" t="str">
        <f t="shared" si="44"/>
        <v/>
      </c>
      <c r="D1446" t="str">
        <f t="shared" si="45"/>
        <v/>
      </c>
    </row>
    <row r="1447" spans="2:4" x14ac:dyDescent="0.25">
      <c r="B1447" s="23"/>
      <c r="C1447" t="str">
        <f t="shared" si="44"/>
        <v/>
      </c>
      <c r="D1447" t="str">
        <f t="shared" si="45"/>
        <v/>
      </c>
    </row>
    <row r="1448" spans="2:4" x14ac:dyDescent="0.25">
      <c r="B1448" s="23"/>
      <c r="C1448" t="str">
        <f t="shared" si="44"/>
        <v/>
      </c>
      <c r="D1448" t="str">
        <f t="shared" si="45"/>
        <v/>
      </c>
    </row>
    <row r="1449" spans="2:4" x14ac:dyDescent="0.25">
      <c r="B1449" s="23"/>
      <c r="C1449" t="str">
        <f t="shared" si="44"/>
        <v/>
      </c>
      <c r="D1449" t="str">
        <f t="shared" si="45"/>
        <v/>
      </c>
    </row>
    <row r="1450" spans="2:4" x14ac:dyDescent="0.25">
      <c r="B1450" s="23"/>
      <c r="C1450" t="str">
        <f t="shared" si="44"/>
        <v/>
      </c>
      <c r="D1450" t="str">
        <f t="shared" si="45"/>
        <v/>
      </c>
    </row>
    <row r="1451" spans="2:4" x14ac:dyDescent="0.25">
      <c r="B1451" s="23"/>
      <c r="C1451" t="str">
        <f t="shared" si="44"/>
        <v/>
      </c>
      <c r="D1451" t="str">
        <f t="shared" si="45"/>
        <v/>
      </c>
    </row>
    <row r="1452" spans="2:4" x14ac:dyDescent="0.25">
      <c r="B1452" s="23"/>
      <c r="C1452" t="str">
        <f t="shared" si="44"/>
        <v/>
      </c>
      <c r="D1452" t="str">
        <f t="shared" si="45"/>
        <v/>
      </c>
    </row>
    <row r="1453" spans="2:4" x14ac:dyDescent="0.25">
      <c r="B1453" s="23"/>
      <c r="C1453" t="str">
        <f t="shared" si="44"/>
        <v/>
      </c>
      <c r="D1453" t="str">
        <f t="shared" si="45"/>
        <v/>
      </c>
    </row>
    <row r="1454" spans="2:4" x14ac:dyDescent="0.25">
      <c r="B1454" s="23"/>
      <c r="C1454" t="str">
        <f t="shared" si="44"/>
        <v/>
      </c>
      <c r="D1454" t="str">
        <f t="shared" si="45"/>
        <v/>
      </c>
    </row>
    <row r="1455" spans="2:4" x14ac:dyDescent="0.25">
      <c r="B1455" s="23"/>
      <c r="C1455" t="str">
        <f t="shared" si="44"/>
        <v/>
      </c>
      <c r="D1455" t="str">
        <f t="shared" si="45"/>
        <v/>
      </c>
    </row>
    <row r="1456" spans="2:4" x14ac:dyDescent="0.25">
      <c r="B1456" s="23"/>
      <c r="C1456" t="str">
        <f t="shared" si="44"/>
        <v/>
      </c>
      <c r="D1456" t="str">
        <f t="shared" si="45"/>
        <v/>
      </c>
    </row>
    <row r="1457" spans="2:4" x14ac:dyDescent="0.25">
      <c r="B1457" s="23"/>
      <c r="C1457" t="str">
        <f t="shared" si="44"/>
        <v/>
      </c>
      <c r="D1457" t="str">
        <f t="shared" si="45"/>
        <v/>
      </c>
    </row>
    <row r="1458" spans="2:4" x14ac:dyDescent="0.25">
      <c r="B1458" s="23"/>
      <c r="C1458" t="str">
        <f t="shared" si="44"/>
        <v/>
      </c>
      <c r="D1458" t="str">
        <f t="shared" si="45"/>
        <v/>
      </c>
    </row>
    <row r="1459" spans="2:4" x14ac:dyDescent="0.25">
      <c r="B1459" s="23"/>
      <c r="C1459" t="str">
        <f t="shared" si="44"/>
        <v/>
      </c>
      <c r="D1459" t="str">
        <f t="shared" si="45"/>
        <v/>
      </c>
    </row>
    <row r="1460" spans="2:4" x14ac:dyDescent="0.25">
      <c r="B1460" s="23"/>
      <c r="C1460" t="str">
        <f t="shared" si="44"/>
        <v/>
      </c>
      <c r="D1460" t="str">
        <f t="shared" si="45"/>
        <v/>
      </c>
    </row>
    <row r="1461" spans="2:4" x14ac:dyDescent="0.25">
      <c r="B1461" s="23"/>
      <c r="C1461" t="str">
        <f t="shared" si="44"/>
        <v/>
      </c>
      <c r="D1461" t="str">
        <f t="shared" si="45"/>
        <v/>
      </c>
    </row>
    <row r="1462" spans="2:4" x14ac:dyDescent="0.25">
      <c r="B1462" s="23"/>
      <c r="C1462" t="str">
        <f t="shared" si="44"/>
        <v/>
      </c>
      <c r="D1462" t="str">
        <f t="shared" si="45"/>
        <v/>
      </c>
    </row>
    <row r="1463" spans="2:4" x14ac:dyDescent="0.25">
      <c r="B1463" s="23"/>
      <c r="C1463" t="str">
        <f t="shared" si="44"/>
        <v/>
      </c>
      <c r="D1463" t="str">
        <f t="shared" si="45"/>
        <v/>
      </c>
    </row>
    <row r="1464" spans="2:4" x14ac:dyDescent="0.25">
      <c r="B1464" s="23"/>
      <c r="C1464" t="str">
        <f t="shared" si="44"/>
        <v/>
      </c>
      <c r="D1464" t="str">
        <f t="shared" si="45"/>
        <v/>
      </c>
    </row>
    <row r="1465" spans="2:4" x14ac:dyDescent="0.25">
      <c r="B1465" s="23"/>
      <c r="C1465" t="str">
        <f t="shared" si="44"/>
        <v/>
      </c>
      <c r="D1465" t="str">
        <f t="shared" si="45"/>
        <v/>
      </c>
    </row>
    <row r="1466" spans="2:4" x14ac:dyDescent="0.25">
      <c r="B1466" s="23"/>
      <c r="C1466" t="str">
        <f t="shared" si="44"/>
        <v/>
      </c>
      <c r="D1466" t="str">
        <f t="shared" si="45"/>
        <v/>
      </c>
    </row>
    <row r="1467" spans="2:4" x14ac:dyDescent="0.25">
      <c r="B1467" s="23"/>
      <c r="C1467" t="str">
        <f t="shared" si="44"/>
        <v/>
      </c>
      <c r="D1467" t="str">
        <f t="shared" si="45"/>
        <v/>
      </c>
    </row>
    <row r="1468" spans="2:4" x14ac:dyDescent="0.25">
      <c r="B1468" s="23"/>
      <c r="C1468" t="str">
        <f t="shared" si="44"/>
        <v/>
      </c>
      <c r="D1468" t="str">
        <f t="shared" si="45"/>
        <v/>
      </c>
    </row>
    <row r="1469" spans="2:4" x14ac:dyDescent="0.25">
      <c r="B1469" s="23"/>
      <c r="C1469" t="str">
        <f t="shared" si="44"/>
        <v/>
      </c>
      <c r="D1469" t="str">
        <f t="shared" si="45"/>
        <v/>
      </c>
    </row>
    <row r="1470" spans="2:4" x14ac:dyDescent="0.25">
      <c r="B1470" s="23"/>
      <c r="C1470" t="str">
        <f t="shared" si="44"/>
        <v/>
      </c>
      <c r="D1470" t="str">
        <f t="shared" si="45"/>
        <v/>
      </c>
    </row>
    <row r="1471" spans="2:4" x14ac:dyDescent="0.25">
      <c r="B1471" s="23"/>
      <c r="C1471" t="str">
        <f t="shared" si="44"/>
        <v/>
      </c>
      <c r="D1471" t="str">
        <f t="shared" si="45"/>
        <v/>
      </c>
    </row>
    <row r="1472" spans="2:4" x14ac:dyDescent="0.25">
      <c r="B1472" s="23"/>
      <c r="C1472" t="str">
        <f t="shared" si="44"/>
        <v/>
      </c>
      <c r="D1472" t="str">
        <f t="shared" si="45"/>
        <v/>
      </c>
    </row>
    <row r="1473" spans="2:4" x14ac:dyDescent="0.25">
      <c r="B1473" s="23"/>
      <c r="C1473" t="str">
        <f t="shared" si="44"/>
        <v/>
      </c>
      <c r="D1473" t="str">
        <f t="shared" si="45"/>
        <v/>
      </c>
    </row>
    <row r="1474" spans="2:4" x14ac:dyDescent="0.25">
      <c r="B1474" s="23"/>
      <c r="C1474" t="str">
        <f t="shared" si="44"/>
        <v/>
      </c>
      <c r="D1474" t="str">
        <f t="shared" si="45"/>
        <v/>
      </c>
    </row>
    <row r="1475" spans="2:4" x14ac:dyDescent="0.25">
      <c r="B1475" s="23"/>
      <c r="C1475" t="str">
        <f t="shared" ref="C1475:C1538" si="46">LEFT(B1475,10)</f>
        <v/>
      </c>
      <c r="D1475" t="str">
        <f t="shared" ref="D1475:D1538" si="47">RIGHT(B1475,10)</f>
        <v/>
      </c>
    </row>
    <row r="1476" spans="2:4" x14ac:dyDescent="0.25">
      <c r="B1476" s="23"/>
      <c r="C1476" t="str">
        <f t="shared" si="46"/>
        <v/>
      </c>
      <c r="D1476" t="str">
        <f t="shared" si="47"/>
        <v/>
      </c>
    </row>
    <row r="1477" spans="2:4" x14ac:dyDescent="0.25">
      <c r="B1477" s="23"/>
      <c r="C1477" t="str">
        <f t="shared" si="46"/>
        <v/>
      </c>
      <c r="D1477" t="str">
        <f t="shared" si="47"/>
        <v/>
      </c>
    </row>
    <row r="1478" spans="2:4" x14ac:dyDescent="0.25">
      <c r="B1478" s="23"/>
      <c r="C1478" t="str">
        <f t="shared" si="46"/>
        <v/>
      </c>
      <c r="D1478" t="str">
        <f t="shared" si="47"/>
        <v/>
      </c>
    </row>
    <row r="1479" spans="2:4" x14ac:dyDescent="0.25">
      <c r="B1479" s="23"/>
      <c r="C1479" t="str">
        <f t="shared" si="46"/>
        <v/>
      </c>
      <c r="D1479" t="str">
        <f t="shared" si="47"/>
        <v/>
      </c>
    </row>
    <row r="1480" spans="2:4" x14ac:dyDescent="0.25">
      <c r="B1480" s="23"/>
      <c r="C1480" t="str">
        <f t="shared" si="46"/>
        <v/>
      </c>
      <c r="D1480" t="str">
        <f t="shared" si="47"/>
        <v/>
      </c>
    </row>
    <row r="1481" spans="2:4" x14ac:dyDescent="0.25">
      <c r="B1481" s="23"/>
      <c r="C1481" t="str">
        <f t="shared" si="46"/>
        <v/>
      </c>
      <c r="D1481" t="str">
        <f t="shared" si="47"/>
        <v/>
      </c>
    </row>
    <row r="1482" spans="2:4" x14ac:dyDescent="0.25">
      <c r="B1482" s="23"/>
      <c r="C1482" t="str">
        <f t="shared" si="46"/>
        <v/>
      </c>
      <c r="D1482" t="str">
        <f t="shared" si="47"/>
        <v/>
      </c>
    </row>
    <row r="1483" spans="2:4" x14ac:dyDescent="0.25">
      <c r="B1483" s="23"/>
      <c r="C1483" t="str">
        <f t="shared" si="46"/>
        <v/>
      </c>
      <c r="D1483" t="str">
        <f t="shared" si="47"/>
        <v/>
      </c>
    </row>
    <row r="1484" spans="2:4" x14ac:dyDescent="0.25">
      <c r="B1484" s="23"/>
      <c r="C1484" t="str">
        <f t="shared" si="46"/>
        <v/>
      </c>
      <c r="D1484" t="str">
        <f t="shared" si="47"/>
        <v/>
      </c>
    </row>
    <row r="1485" spans="2:4" x14ac:dyDescent="0.25">
      <c r="B1485" s="23"/>
      <c r="C1485" t="str">
        <f t="shared" si="46"/>
        <v/>
      </c>
      <c r="D1485" t="str">
        <f t="shared" si="47"/>
        <v/>
      </c>
    </row>
    <row r="1486" spans="2:4" x14ac:dyDescent="0.25">
      <c r="B1486" s="23"/>
      <c r="C1486" t="str">
        <f t="shared" si="46"/>
        <v/>
      </c>
      <c r="D1486" t="str">
        <f t="shared" si="47"/>
        <v/>
      </c>
    </row>
    <row r="1487" spans="2:4" x14ac:dyDescent="0.25">
      <c r="B1487" s="23"/>
      <c r="C1487" t="str">
        <f t="shared" si="46"/>
        <v/>
      </c>
      <c r="D1487" t="str">
        <f t="shared" si="47"/>
        <v/>
      </c>
    </row>
    <row r="1488" spans="2:4" x14ac:dyDescent="0.25">
      <c r="B1488" s="23"/>
      <c r="C1488" t="str">
        <f t="shared" si="46"/>
        <v/>
      </c>
      <c r="D1488" t="str">
        <f t="shared" si="47"/>
        <v/>
      </c>
    </row>
    <row r="1489" spans="2:4" x14ac:dyDescent="0.25">
      <c r="B1489" s="23"/>
      <c r="C1489" t="str">
        <f t="shared" si="46"/>
        <v/>
      </c>
      <c r="D1489" t="str">
        <f t="shared" si="47"/>
        <v/>
      </c>
    </row>
    <row r="1490" spans="2:4" x14ac:dyDescent="0.25">
      <c r="B1490" s="23"/>
      <c r="C1490" t="str">
        <f t="shared" si="46"/>
        <v/>
      </c>
      <c r="D1490" t="str">
        <f t="shared" si="47"/>
        <v/>
      </c>
    </row>
    <row r="1491" spans="2:4" x14ac:dyDescent="0.25">
      <c r="B1491" s="23"/>
      <c r="C1491" t="str">
        <f t="shared" si="46"/>
        <v/>
      </c>
      <c r="D1491" t="str">
        <f t="shared" si="47"/>
        <v/>
      </c>
    </row>
    <row r="1492" spans="2:4" x14ac:dyDescent="0.25">
      <c r="B1492" s="23"/>
      <c r="C1492" t="str">
        <f t="shared" si="46"/>
        <v/>
      </c>
      <c r="D1492" t="str">
        <f t="shared" si="47"/>
        <v/>
      </c>
    </row>
    <row r="1493" spans="2:4" x14ac:dyDescent="0.25">
      <c r="B1493" s="23"/>
      <c r="C1493" t="str">
        <f t="shared" si="46"/>
        <v/>
      </c>
      <c r="D1493" t="str">
        <f t="shared" si="47"/>
        <v/>
      </c>
    </row>
    <row r="1494" spans="2:4" x14ac:dyDescent="0.25">
      <c r="B1494" s="23"/>
      <c r="C1494" t="str">
        <f t="shared" si="46"/>
        <v/>
      </c>
      <c r="D1494" t="str">
        <f t="shared" si="47"/>
        <v/>
      </c>
    </row>
    <row r="1495" spans="2:4" x14ac:dyDescent="0.25">
      <c r="B1495" s="23"/>
      <c r="C1495" t="str">
        <f t="shared" si="46"/>
        <v/>
      </c>
      <c r="D1495" t="str">
        <f t="shared" si="47"/>
        <v/>
      </c>
    </row>
    <row r="1496" spans="2:4" x14ac:dyDescent="0.25">
      <c r="B1496" s="23"/>
      <c r="C1496" t="str">
        <f t="shared" si="46"/>
        <v/>
      </c>
      <c r="D1496" t="str">
        <f t="shared" si="47"/>
        <v/>
      </c>
    </row>
    <row r="1497" spans="2:4" x14ac:dyDescent="0.25">
      <c r="B1497" s="23"/>
      <c r="C1497" t="str">
        <f t="shared" si="46"/>
        <v/>
      </c>
      <c r="D1497" t="str">
        <f t="shared" si="47"/>
        <v/>
      </c>
    </row>
    <row r="1498" spans="2:4" x14ac:dyDescent="0.25">
      <c r="B1498" s="23"/>
      <c r="C1498" t="str">
        <f t="shared" si="46"/>
        <v/>
      </c>
      <c r="D1498" t="str">
        <f t="shared" si="47"/>
        <v/>
      </c>
    </row>
    <row r="1499" spans="2:4" x14ac:dyDescent="0.25">
      <c r="B1499" s="23"/>
      <c r="C1499" t="str">
        <f t="shared" si="46"/>
        <v/>
      </c>
      <c r="D1499" t="str">
        <f t="shared" si="47"/>
        <v/>
      </c>
    </row>
    <row r="1500" spans="2:4" x14ac:dyDescent="0.25">
      <c r="B1500" s="23"/>
      <c r="C1500" t="str">
        <f t="shared" si="46"/>
        <v/>
      </c>
      <c r="D1500" t="str">
        <f t="shared" si="47"/>
        <v/>
      </c>
    </row>
    <row r="1501" spans="2:4" x14ac:dyDescent="0.25">
      <c r="B1501" s="23"/>
      <c r="C1501" t="str">
        <f t="shared" si="46"/>
        <v/>
      </c>
      <c r="D1501" t="str">
        <f t="shared" si="47"/>
        <v/>
      </c>
    </row>
    <row r="1502" spans="2:4" x14ac:dyDescent="0.25">
      <c r="B1502" s="23"/>
      <c r="C1502" t="str">
        <f t="shared" si="46"/>
        <v/>
      </c>
      <c r="D1502" t="str">
        <f t="shared" si="47"/>
        <v/>
      </c>
    </row>
    <row r="1503" spans="2:4" x14ac:dyDescent="0.25">
      <c r="B1503" s="23"/>
      <c r="C1503" t="str">
        <f t="shared" si="46"/>
        <v/>
      </c>
      <c r="D1503" t="str">
        <f t="shared" si="47"/>
        <v/>
      </c>
    </row>
    <row r="1504" spans="2:4" x14ac:dyDescent="0.25">
      <c r="B1504" s="23"/>
      <c r="C1504" t="str">
        <f t="shared" si="46"/>
        <v/>
      </c>
      <c r="D1504" t="str">
        <f t="shared" si="47"/>
        <v/>
      </c>
    </row>
    <row r="1505" spans="2:4" x14ac:dyDescent="0.25">
      <c r="B1505" s="23"/>
      <c r="C1505" t="str">
        <f t="shared" si="46"/>
        <v/>
      </c>
      <c r="D1505" t="str">
        <f t="shared" si="47"/>
        <v/>
      </c>
    </row>
    <row r="1506" spans="2:4" x14ac:dyDescent="0.25">
      <c r="B1506" s="23"/>
      <c r="C1506" t="str">
        <f t="shared" si="46"/>
        <v/>
      </c>
      <c r="D1506" t="str">
        <f t="shared" si="47"/>
        <v/>
      </c>
    </row>
    <row r="1507" spans="2:4" x14ac:dyDescent="0.25">
      <c r="B1507" s="23"/>
      <c r="C1507" t="str">
        <f t="shared" si="46"/>
        <v/>
      </c>
      <c r="D1507" t="str">
        <f t="shared" si="47"/>
        <v/>
      </c>
    </row>
    <row r="1508" spans="2:4" x14ac:dyDescent="0.25">
      <c r="B1508" s="23"/>
      <c r="C1508" t="str">
        <f t="shared" si="46"/>
        <v/>
      </c>
      <c r="D1508" t="str">
        <f t="shared" si="47"/>
        <v/>
      </c>
    </row>
    <row r="1509" spans="2:4" x14ac:dyDescent="0.25">
      <c r="B1509" s="23"/>
      <c r="C1509" t="str">
        <f t="shared" si="46"/>
        <v/>
      </c>
      <c r="D1509" t="str">
        <f t="shared" si="47"/>
        <v/>
      </c>
    </row>
    <row r="1510" spans="2:4" x14ac:dyDescent="0.25">
      <c r="B1510" s="23"/>
      <c r="C1510" t="str">
        <f t="shared" si="46"/>
        <v/>
      </c>
      <c r="D1510" t="str">
        <f t="shared" si="47"/>
        <v/>
      </c>
    </row>
    <row r="1511" spans="2:4" x14ac:dyDescent="0.25">
      <c r="B1511" s="23"/>
      <c r="C1511" t="str">
        <f t="shared" si="46"/>
        <v/>
      </c>
      <c r="D1511" t="str">
        <f t="shared" si="47"/>
        <v/>
      </c>
    </row>
    <row r="1512" spans="2:4" x14ac:dyDescent="0.25">
      <c r="B1512" s="23"/>
      <c r="C1512" t="str">
        <f t="shared" si="46"/>
        <v/>
      </c>
      <c r="D1512" t="str">
        <f t="shared" si="47"/>
        <v/>
      </c>
    </row>
    <row r="1513" spans="2:4" x14ac:dyDescent="0.25">
      <c r="B1513" s="23"/>
      <c r="C1513" t="str">
        <f t="shared" si="46"/>
        <v/>
      </c>
      <c r="D1513" t="str">
        <f t="shared" si="47"/>
        <v/>
      </c>
    </row>
    <row r="1514" spans="2:4" x14ac:dyDescent="0.25">
      <c r="B1514" s="23"/>
      <c r="C1514" t="str">
        <f t="shared" si="46"/>
        <v/>
      </c>
      <c r="D1514" t="str">
        <f t="shared" si="47"/>
        <v/>
      </c>
    </row>
    <row r="1515" spans="2:4" x14ac:dyDescent="0.25">
      <c r="B1515" s="23"/>
      <c r="C1515" t="str">
        <f t="shared" si="46"/>
        <v/>
      </c>
      <c r="D1515" t="str">
        <f t="shared" si="47"/>
        <v/>
      </c>
    </row>
    <row r="1516" spans="2:4" x14ac:dyDescent="0.25">
      <c r="B1516" s="23"/>
      <c r="C1516" t="str">
        <f t="shared" si="46"/>
        <v/>
      </c>
      <c r="D1516" t="str">
        <f t="shared" si="47"/>
        <v/>
      </c>
    </row>
    <row r="1517" spans="2:4" x14ac:dyDescent="0.25">
      <c r="B1517" s="23"/>
      <c r="C1517" t="str">
        <f t="shared" si="46"/>
        <v/>
      </c>
      <c r="D1517" t="str">
        <f t="shared" si="47"/>
        <v/>
      </c>
    </row>
    <row r="1518" spans="2:4" x14ac:dyDescent="0.25">
      <c r="B1518" s="23"/>
      <c r="C1518" t="str">
        <f t="shared" si="46"/>
        <v/>
      </c>
      <c r="D1518" t="str">
        <f t="shared" si="47"/>
        <v/>
      </c>
    </row>
    <row r="1519" spans="2:4" x14ac:dyDescent="0.25">
      <c r="B1519" s="23"/>
      <c r="C1519" t="str">
        <f t="shared" si="46"/>
        <v/>
      </c>
      <c r="D1519" t="str">
        <f t="shared" si="47"/>
        <v/>
      </c>
    </row>
    <row r="1520" spans="2:4" x14ac:dyDescent="0.25">
      <c r="B1520" s="23"/>
      <c r="C1520" t="str">
        <f t="shared" si="46"/>
        <v/>
      </c>
      <c r="D1520" t="str">
        <f t="shared" si="47"/>
        <v/>
      </c>
    </row>
    <row r="1521" spans="2:4" x14ac:dyDescent="0.25">
      <c r="B1521" s="23"/>
      <c r="C1521" t="str">
        <f t="shared" si="46"/>
        <v/>
      </c>
      <c r="D1521" t="str">
        <f t="shared" si="47"/>
        <v/>
      </c>
    </row>
    <row r="1522" spans="2:4" x14ac:dyDescent="0.25">
      <c r="B1522" s="23"/>
      <c r="C1522" t="str">
        <f t="shared" si="46"/>
        <v/>
      </c>
      <c r="D1522" t="str">
        <f t="shared" si="47"/>
        <v/>
      </c>
    </row>
    <row r="1523" spans="2:4" x14ac:dyDescent="0.25">
      <c r="B1523" s="23"/>
      <c r="C1523" t="str">
        <f t="shared" si="46"/>
        <v/>
      </c>
      <c r="D1523" t="str">
        <f t="shared" si="47"/>
        <v/>
      </c>
    </row>
    <row r="1524" spans="2:4" x14ac:dyDescent="0.25">
      <c r="B1524" s="23"/>
      <c r="C1524" t="str">
        <f t="shared" si="46"/>
        <v/>
      </c>
      <c r="D1524" t="str">
        <f t="shared" si="47"/>
        <v/>
      </c>
    </row>
    <row r="1525" spans="2:4" x14ac:dyDescent="0.25">
      <c r="B1525" s="23"/>
      <c r="C1525" t="str">
        <f t="shared" si="46"/>
        <v/>
      </c>
      <c r="D1525" t="str">
        <f t="shared" si="47"/>
        <v/>
      </c>
    </row>
    <row r="1526" spans="2:4" x14ac:dyDescent="0.25">
      <c r="B1526" s="23"/>
      <c r="C1526" t="str">
        <f t="shared" si="46"/>
        <v/>
      </c>
      <c r="D1526" t="str">
        <f t="shared" si="47"/>
        <v/>
      </c>
    </row>
    <row r="1527" spans="2:4" x14ac:dyDescent="0.25">
      <c r="B1527" s="23"/>
      <c r="C1527" t="str">
        <f t="shared" si="46"/>
        <v/>
      </c>
      <c r="D1527" t="str">
        <f t="shared" si="47"/>
        <v/>
      </c>
    </row>
    <row r="1528" spans="2:4" x14ac:dyDescent="0.25">
      <c r="B1528" s="23"/>
      <c r="C1528" t="str">
        <f t="shared" si="46"/>
        <v/>
      </c>
      <c r="D1528" t="str">
        <f t="shared" si="47"/>
        <v/>
      </c>
    </row>
    <row r="1529" spans="2:4" x14ac:dyDescent="0.25">
      <c r="B1529" s="23"/>
      <c r="C1529" t="str">
        <f t="shared" si="46"/>
        <v/>
      </c>
      <c r="D1529" t="str">
        <f t="shared" si="47"/>
        <v/>
      </c>
    </row>
    <row r="1530" spans="2:4" x14ac:dyDescent="0.25">
      <c r="B1530" s="23"/>
      <c r="C1530" t="str">
        <f t="shared" si="46"/>
        <v/>
      </c>
      <c r="D1530" t="str">
        <f t="shared" si="47"/>
        <v/>
      </c>
    </row>
    <row r="1531" spans="2:4" x14ac:dyDescent="0.25">
      <c r="B1531" s="23"/>
      <c r="C1531" t="str">
        <f t="shared" si="46"/>
        <v/>
      </c>
      <c r="D1531" t="str">
        <f t="shared" si="47"/>
        <v/>
      </c>
    </row>
    <row r="1532" spans="2:4" x14ac:dyDescent="0.25">
      <c r="B1532" s="23"/>
      <c r="C1532" t="str">
        <f t="shared" si="46"/>
        <v/>
      </c>
      <c r="D1532" t="str">
        <f t="shared" si="47"/>
        <v/>
      </c>
    </row>
    <row r="1533" spans="2:4" x14ac:dyDescent="0.25">
      <c r="B1533" s="23"/>
      <c r="C1533" t="str">
        <f t="shared" si="46"/>
        <v/>
      </c>
      <c r="D1533" t="str">
        <f t="shared" si="47"/>
        <v/>
      </c>
    </row>
    <row r="1534" spans="2:4" x14ac:dyDescent="0.25">
      <c r="B1534" s="23"/>
      <c r="C1534" t="str">
        <f t="shared" si="46"/>
        <v/>
      </c>
      <c r="D1534" t="str">
        <f t="shared" si="47"/>
        <v/>
      </c>
    </row>
    <row r="1535" spans="2:4" x14ac:dyDescent="0.25">
      <c r="B1535" s="23"/>
      <c r="C1535" t="str">
        <f t="shared" si="46"/>
        <v/>
      </c>
      <c r="D1535" t="str">
        <f t="shared" si="47"/>
        <v/>
      </c>
    </row>
    <row r="1536" spans="2:4" x14ac:dyDescent="0.25">
      <c r="B1536" s="23"/>
      <c r="C1536" t="str">
        <f t="shared" si="46"/>
        <v/>
      </c>
      <c r="D1536" t="str">
        <f t="shared" si="47"/>
        <v/>
      </c>
    </row>
    <row r="1537" spans="2:4" x14ac:dyDescent="0.25">
      <c r="B1537" s="23"/>
      <c r="C1537" t="str">
        <f t="shared" si="46"/>
        <v/>
      </c>
      <c r="D1537" t="str">
        <f t="shared" si="47"/>
        <v/>
      </c>
    </row>
    <row r="1538" spans="2:4" x14ac:dyDescent="0.25">
      <c r="B1538" s="23"/>
      <c r="C1538" t="str">
        <f t="shared" si="46"/>
        <v/>
      </c>
      <c r="D1538" t="str">
        <f t="shared" si="47"/>
        <v/>
      </c>
    </row>
    <row r="1539" spans="2:4" x14ac:dyDescent="0.25">
      <c r="B1539" s="23"/>
      <c r="C1539" t="str">
        <f t="shared" ref="C1539:C1602" si="48">LEFT(B1539,10)</f>
        <v/>
      </c>
      <c r="D1539" t="str">
        <f t="shared" ref="D1539:D1602" si="49">RIGHT(B1539,10)</f>
        <v/>
      </c>
    </row>
    <row r="1540" spans="2:4" x14ac:dyDescent="0.25">
      <c r="B1540" s="23"/>
      <c r="C1540" t="str">
        <f t="shared" si="48"/>
        <v/>
      </c>
      <c r="D1540" t="str">
        <f t="shared" si="49"/>
        <v/>
      </c>
    </row>
    <row r="1541" spans="2:4" x14ac:dyDescent="0.25">
      <c r="B1541" s="23"/>
      <c r="C1541" t="str">
        <f t="shared" si="48"/>
        <v/>
      </c>
      <c r="D1541" t="str">
        <f t="shared" si="49"/>
        <v/>
      </c>
    </row>
    <row r="1542" spans="2:4" x14ac:dyDescent="0.25">
      <c r="B1542" s="23"/>
      <c r="C1542" t="str">
        <f t="shared" si="48"/>
        <v/>
      </c>
      <c r="D1542" t="str">
        <f t="shared" si="49"/>
        <v/>
      </c>
    </row>
    <row r="1543" spans="2:4" x14ac:dyDescent="0.25">
      <c r="B1543" s="23"/>
      <c r="C1543" t="str">
        <f t="shared" si="48"/>
        <v/>
      </c>
      <c r="D1543" t="str">
        <f t="shared" si="49"/>
        <v/>
      </c>
    </row>
    <row r="1544" spans="2:4" x14ac:dyDescent="0.25">
      <c r="B1544" s="23"/>
      <c r="C1544" t="str">
        <f t="shared" si="48"/>
        <v/>
      </c>
      <c r="D1544" t="str">
        <f t="shared" si="49"/>
        <v/>
      </c>
    </row>
    <row r="1545" spans="2:4" x14ac:dyDescent="0.25">
      <c r="B1545" s="23"/>
      <c r="C1545" t="str">
        <f t="shared" si="48"/>
        <v/>
      </c>
      <c r="D1545" t="str">
        <f t="shared" si="49"/>
        <v/>
      </c>
    </row>
    <row r="1546" spans="2:4" x14ac:dyDescent="0.25">
      <c r="B1546" s="23"/>
      <c r="C1546" t="str">
        <f t="shared" si="48"/>
        <v/>
      </c>
      <c r="D1546" t="str">
        <f t="shared" si="49"/>
        <v/>
      </c>
    </row>
    <row r="1547" spans="2:4" x14ac:dyDescent="0.25">
      <c r="B1547" s="23"/>
      <c r="C1547" t="str">
        <f t="shared" si="48"/>
        <v/>
      </c>
      <c r="D1547" t="str">
        <f t="shared" si="49"/>
        <v/>
      </c>
    </row>
    <row r="1548" spans="2:4" x14ac:dyDescent="0.25">
      <c r="B1548" s="23"/>
      <c r="C1548" t="str">
        <f t="shared" si="48"/>
        <v/>
      </c>
      <c r="D1548" t="str">
        <f t="shared" si="49"/>
        <v/>
      </c>
    </row>
    <row r="1549" spans="2:4" x14ac:dyDescent="0.25">
      <c r="B1549" s="23"/>
      <c r="C1549" t="str">
        <f t="shared" si="48"/>
        <v/>
      </c>
      <c r="D1549" t="str">
        <f t="shared" si="49"/>
        <v/>
      </c>
    </row>
    <row r="1550" spans="2:4" x14ac:dyDescent="0.25">
      <c r="B1550" s="23"/>
      <c r="C1550" t="str">
        <f t="shared" si="48"/>
        <v/>
      </c>
      <c r="D1550" t="str">
        <f t="shared" si="49"/>
        <v/>
      </c>
    </row>
    <row r="1551" spans="2:4" x14ac:dyDescent="0.25">
      <c r="B1551" s="23"/>
      <c r="C1551" t="str">
        <f t="shared" si="48"/>
        <v/>
      </c>
      <c r="D1551" t="str">
        <f t="shared" si="49"/>
        <v/>
      </c>
    </row>
    <row r="1552" spans="2:4" x14ac:dyDescent="0.25">
      <c r="B1552" s="23"/>
      <c r="C1552" t="str">
        <f t="shared" si="48"/>
        <v/>
      </c>
      <c r="D1552" t="str">
        <f t="shared" si="49"/>
        <v/>
      </c>
    </row>
    <row r="1553" spans="2:4" x14ac:dyDescent="0.25">
      <c r="B1553" s="23"/>
      <c r="C1553" t="str">
        <f t="shared" si="48"/>
        <v/>
      </c>
      <c r="D1553" t="str">
        <f t="shared" si="49"/>
        <v/>
      </c>
    </row>
    <row r="1554" spans="2:4" x14ac:dyDescent="0.25">
      <c r="B1554" s="23"/>
      <c r="C1554" t="str">
        <f t="shared" si="48"/>
        <v/>
      </c>
      <c r="D1554" t="str">
        <f t="shared" si="49"/>
        <v/>
      </c>
    </row>
    <row r="1555" spans="2:4" x14ac:dyDescent="0.25">
      <c r="B1555" s="23"/>
      <c r="C1555" t="str">
        <f t="shared" si="48"/>
        <v/>
      </c>
      <c r="D1555" t="str">
        <f t="shared" si="49"/>
        <v/>
      </c>
    </row>
    <row r="1556" spans="2:4" x14ac:dyDescent="0.25">
      <c r="B1556" s="23"/>
      <c r="C1556" t="str">
        <f t="shared" si="48"/>
        <v/>
      </c>
      <c r="D1556" t="str">
        <f t="shared" si="49"/>
        <v/>
      </c>
    </row>
    <row r="1557" spans="2:4" x14ac:dyDescent="0.25">
      <c r="B1557" s="23"/>
      <c r="C1557" t="str">
        <f t="shared" si="48"/>
        <v/>
      </c>
      <c r="D1557" t="str">
        <f t="shared" si="49"/>
        <v/>
      </c>
    </row>
    <row r="1558" spans="2:4" x14ac:dyDescent="0.25">
      <c r="B1558" s="23"/>
      <c r="C1558" t="str">
        <f t="shared" si="48"/>
        <v/>
      </c>
      <c r="D1558" t="str">
        <f t="shared" si="49"/>
        <v/>
      </c>
    </row>
    <row r="1559" spans="2:4" x14ac:dyDescent="0.25">
      <c r="B1559" s="23"/>
      <c r="C1559" t="str">
        <f t="shared" si="48"/>
        <v/>
      </c>
      <c r="D1559" t="str">
        <f t="shared" si="49"/>
        <v/>
      </c>
    </row>
    <row r="1560" spans="2:4" x14ac:dyDescent="0.25">
      <c r="B1560" s="23"/>
      <c r="C1560" t="str">
        <f t="shared" si="48"/>
        <v/>
      </c>
      <c r="D1560" t="str">
        <f t="shared" si="49"/>
        <v/>
      </c>
    </row>
    <row r="1561" spans="2:4" x14ac:dyDescent="0.25">
      <c r="B1561" s="23"/>
      <c r="C1561" t="str">
        <f t="shared" si="48"/>
        <v/>
      </c>
      <c r="D1561" t="str">
        <f t="shared" si="49"/>
        <v/>
      </c>
    </row>
    <row r="1562" spans="2:4" x14ac:dyDescent="0.25">
      <c r="B1562" s="23"/>
      <c r="C1562" t="str">
        <f t="shared" si="48"/>
        <v/>
      </c>
      <c r="D1562" t="str">
        <f t="shared" si="49"/>
        <v/>
      </c>
    </row>
    <row r="1563" spans="2:4" x14ac:dyDescent="0.25">
      <c r="B1563" s="23"/>
      <c r="C1563" t="str">
        <f t="shared" si="48"/>
        <v/>
      </c>
      <c r="D1563" t="str">
        <f t="shared" si="49"/>
        <v/>
      </c>
    </row>
    <row r="1564" spans="2:4" x14ac:dyDescent="0.25">
      <c r="B1564" s="23"/>
      <c r="C1564" t="str">
        <f t="shared" si="48"/>
        <v/>
      </c>
      <c r="D1564" t="str">
        <f t="shared" si="49"/>
        <v/>
      </c>
    </row>
    <row r="1565" spans="2:4" x14ac:dyDescent="0.25">
      <c r="B1565" s="23"/>
      <c r="C1565" t="str">
        <f t="shared" si="48"/>
        <v/>
      </c>
      <c r="D1565" t="str">
        <f t="shared" si="49"/>
        <v/>
      </c>
    </row>
    <row r="1566" spans="2:4" x14ac:dyDescent="0.25">
      <c r="B1566" s="23"/>
      <c r="C1566" t="str">
        <f t="shared" si="48"/>
        <v/>
      </c>
      <c r="D1566" t="str">
        <f t="shared" si="49"/>
        <v/>
      </c>
    </row>
    <row r="1567" spans="2:4" x14ac:dyDescent="0.25">
      <c r="B1567" s="23"/>
      <c r="C1567" t="str">
        <f t="shared" si="48"/>
        <v/>
      </c>
      <c r="D1567" t="str">
        <f t="shared" si="49"/>
        <v/>
      </c>
    </row>
    <row r="1568" spans="2:4" x14ac:dyDescent="0.25">
      <c r="B1568" s="23"/>
      <c r="C1568" t="str">
        <f t="shared" si="48"/>
        <v/>
      </c>
      <c r="D1568" t="str">
        <f t="shared" si="49"/>
        <v/>
      </c>
    </row>
    <row r="1569" spans="2:4" x14ac:dyDescent="0.25">
      <c r="B1569" s="23"/>
      <c r="C1569" t="str">
        <f t="shared" si="48"/>
        <v/>
      </c>
      <c r="D1569" t="str">
        <f t="shared" si="49"/>
        <v/>
      </c>
    </row>
    <row r="1570" spans="2:4" x14ac:dyDescent="0.25">
      <c r="B1570" s="23"/>
      <c r="C1570" t="str">
        <f t="shared" si="48"/>
        <v/>
      </c>
      <c r="D1570" t="str">
        <f t="shared" si="49"/>
        <v/>
      </c>
    </row>
    <row r="1571" spans="2:4" x14ac:dyDescent="0.25">
      <c r="B1571" s="23"/>
      <c r="C1571" t="str">
        <f t="shared" si="48"/>
        <v/>
      </c>
      <c r="D1571" t="str">
        <f t="shared" si="49"/>
        <v/>
      </c>
    </row>
    <row r="1572" spans="2:4" x14ac:dyDescent="0.25">
      <c r="B1572" s="23"/>
      <c r="C1572" t="str">
        <f t="shared" si="48"/>
        <v/>
      </c>
      <c r="D1572" t="str">
        <f t="shared" si="49"/>
        <v/>
      </c>
    </row>
    <row r="1573" spans="2:4" x14ac:dyDescent="0.25">
      <c r="B1573" s="23"/>
      <c r="C1573" t="str">
        <f t="shared" si="48"/>
        <v/>
      </c>
      <c r="D1573" t="str">
        <f t="shared" si="49"/>
        <v/>
      </c>
    </row>
    <row r="1574" spans="2:4" x14ac:dyDescent="0.25">
      <c r="B1574" s="23"/>
      <c r="C1574" t="str">
        <f t="shared" si="48"/>
        <v/>
      </c>
      <c r="D1574" t="str">
        <f t="shared" si="49"/>
        <v/>
      </c>
    </row>
    <row r="1575" spans="2:4" x14ac:dyDescent="0.25">
      <c r="B1575" s="23"/>
      <c r="C1575" t="str">
        <f t="shared" si="48"/>
        <v/>
      </c>
      <c r="D1575" t="str">
        <f t="shared" si="49"/>
        <v/>
      </c>
    </row>
    <row r="1576" spans="2:4" x14ac:dyDescent="0.25">
      <c r="B1576" s="23"/>
      <c r="C1576" t="str">
        <f t="shared" si="48"/>
        <v/>
      </c>
      <c r="D1576" t="str">
        <f t="shared" si="49"/>
        <v/>
      </c>
    </row>
    <row r="1577" spans="2:4" x14ac:dyDescent="0.25">
      <c r="B1577" s="23"/>
      <c r="C1577" t="str">
        <f t="shared" si="48"/>
        <v/>
      </c>
      <c r="D1577" t="str">
        <f t="shared" si="49"/>
        <v/>
      </c>
    </row>
    <row r="1578" spans="2:4" x14ac:dyDescent="0.25">
      <c r="B1578" s="23"/>
      <c r="C1578" t="str">
        <f t="shared" si="48"/>
        <v/>
      </c>
      <c r="D1578" t="str">
        <f t="shared" si="49"/>
        <v/>
      </c>
    </row>
    <row r="1579" spans="2:4" x14ac:dyDescent="0.25">
      <c r="B1579" s="23"/>
      <c r="C1579" t="str">
        <f t="shared" si="48"/>
        <v/>
      </c>
      <c r="D1579" t="str">
        <f t="shared" si="49"/>
        <v/>
      </c>
    </row>
    <row r="1580" spans="2:4" x14ac:dyDescent="0.25">
      <c r="B1580" s="23"/>
      <c r="C1580" t="str">
        <f t="shared" si="48"/>
        <v/>
      </c>
      <c r="D1580" t="str">
        <f t="shared" si="49"/>
        <v/>
      </c>
    </row>
    <row r="1581" spans="2:4" x14ac:dyDescent="0.25">
      <c r="B1581" s="23"/>
      <c r="C1581" t="str">
        <f t="shared" si="48"/>
        <v/>
      </c>
      <c r="D1581" t="str">
        <f t="shared" si="49"/>
        <v/>
      </c>
    </row>
    <row r="1582" spans="2:4" x14ac:dyDescent="0.25">
      <c r="B1582" s="23"/>
      <c r="C1582" t="str">
        <f t="shared" si="48"/>
        <v/>
      </c>
      <c r="D1582" t="str">
        <f t="shared" si="49"/>
        <v/>
      </c>
    </row>
    <row r="1583" spans="2:4" x14ac:dyDescent="0.25">
      <c r="B1583" s="23"/>
      <c r="C1583" t="str">
        <f t="shared" si="48"/>
        <v/>
      </c>
      <c r="D1583" t="str">
        <f t="shared" si="49"/>
        <v/>
      </c>
    </row>
    <row r="1584" spans="2:4" x14ac:dyDescent="0.25">
      <c r="B1584" s="23"/>
      <c r="C1584" t="str">
        <f t="shared" si="48"/>
        <v/>
      </c>
      <c r="D1584" t="str">
        <f t="shared" si="49"/>
        <v/>
      </c>
    </row>
    <row r="1585" spans="2:4" x14ac:dyDescent="0.25">
      <c r="B1585" s="23"/>
      <c r="C1585" t="str">
        <f t="shared" si="48"/>
        <v/>
      </c>
      <c r="D1585" t="str">
        <f t="shared" si="49"/>
        <v/>
      </c>
    </row>
    <row r="1586" spans="2:4" x14ac:dyDescent="0.25">
      <c r="B1586" s="23"/>
      <c r="C1586" t="str">
        <f t="shared" si="48"/>
        <v/>
      </c>
      <c r="D1586" t="str">
        <f t="shared" si="49"/>
        <v/>
      </c>
    </row>
    <row r="1587" spans="2:4" x14ac:dyDescent="0.25">
      <c r="B1587" s="23"/>
      <c r="C1587" t="str">
        <f t="shared" si="48"/>
        <v/>
      </c>
      <c r="D1587" t="str">
        <f t="shared" si="49"/>
        <v/>
      </c>
    </row>
    <row r="1588" spans="2:4" x14ac:dyDescent="0.25">
      <c r="B1588" s="23"/>
      <c r="C1588" t="str">
        <f t="shared" si="48"/>
        <v/>
      </c>
      <c r="D1588" t="str">
        <f t="shared" si="49"/>
        <v/>
      </c>
    </row>
    <row r="1589" spans="2:4" x14ac:dyDescent="0.25">
      <c r="B1589" s="23"/>
      <c r="C1589" t="str">
        <f t="shared" si="48"/>
        <v/>
      </c>
      <c r="D1589" t="str">
        <f t="shared" si="49"/>
        <v/>
      </c>
    </row>
    <row r="1590" spans="2:4" x14ac:dyDescent="0.25">
      <c r="B1590" s="23"/>
      <c r="C1590" t="str">
        <f t="shared" si="48"/>
        <v/>
      </c>
      <c r="D1590" t="str">
        <f t="shared" si="49"/>
        <v/>
      </c>
    </row>
    <row r="1591" spans="2:4" x14ac:dyDescent="0.25">
      <c r="B1591" s="23"/>
      <c r="C1591" t="str">
        <f t="shared" si="48"/>
        <v/>
      </c>
      <c r="D1591" t="str">
        <f t="shared" si="49"/>
        <v/>
      </c>
    </row>
    <row r="1592" spans="2:4" x14ac:dyDescent="0.25">
      <c r="B1592" s="23"/>
      <c r="C1592" t="str">
        <f t="shared" si="48"/>
        <v/>
      </c>
      <c r="D1592" t="str">
        <f t="shared" si="49"/>
        <v/>
      </c>
    </row>
    <row r="1593" spans="2:4" x14ac:dyDescent="0.25">
      <c r="B1593" s="23"/>
      <c r="C1593" t="str">
        <f t="shared" si="48"/>
        <v/>
      </c>
      <c r="D1593" t="str">
        <f t="shared" si="49"/>
        <v/>
      </c>
    </row>
    <row r="1594" spans="2:4" x14ac:dyDescent="0.25">
      <c r="B1594" s="23"/>
      <c r="C1594" t="str">
        <f t="shared" si="48"/>
        <v/>
      </c>
      <c r="D1594" t="str">
        <f t="shared" si="49"/>
        <v/>
      </c>
    </row>
    <row r="1595" spans="2:4" x14ac:dyDescent="0.25">
      <c r="B1595" s="23"/>
      <c r="C1595" t="str">
        <f t="shared" si="48"/>
        <v/>
      </c>
      <c r="D1595" t="str">
        <f t="shared" si="49"/>
        <v/>
      </c>
    </row>
    <row r="1596" spans="2:4" x14ac:dyDescent="0.25">
      <c r="B1596" s="23"/>
      <c r="C1596" t="str">
        <f t="shared" si="48"/>
        <v/>
      </c>
      <c r="D1596" t="str">
        <f t="shared" si="49"/>
        <v/>
      </c>
    </row>
    <row r="1597" spans="2:4" x14ac:dyDescent="0.25">
      <c r="B1597" s="23"/>
      <c r="C1597" t="str">
        <f t="shared" si="48"/>
        <v/>
      </c>
      <c r="D1597" t="str">
        <f t="shared" si="49"/>
        <v/>
      </c>
    </row>
    <row r="1598" spans="2:4" x14ac:dyDescent="0.25">
      <c r="B1598" s="23"/>
      <c r="C1598" t="str">
        <f t="shared" si="48"/>
        <v/>
      </c>
      <c r="D1598" t="str">
        <f t="shared" si="49"/>
        <v/>
      </c>
    </row>
    <row r="1599" spans="2:4" x14ac:dyDescent="0.25">
      <c r="B1599" s="23"/>
      <c r="C1599" t="str">
        <f t="shared" si="48"/>
        <v/>
      </c>
      <c r="D1599" t="str">
        <f t="shared" si="49"/>
        <v/>
      </c>
    </row>
    <row r="1600" spans="2:4" x14ac:dyDescent="0.25">
      <c r="B1600" s="23"/>
      <c r="C1600" t="str">
        <f t="shared" si="48"/>
        <v/>
      </c>
      <c r="D1600" t="str">
        <f t="shared" si="49"/>
        <v/>
      </c>
    </row>
    <row r="1601" spans="2:4" x14ac:dyDescent="0.25">
      <c r="B1601" s="23"/>
      <c r="C1601" t="str">
        <f t="shared" si="48"/>
        <v/>
      </c>
      <c r="D1601" t="str">
        <f t="shared" si="49"/>
        <v/>
      </c>
    </row>
    <row r="1602" spans="2:4" x14ac:dyDescent="0.25">
      <c r="B1602" s="23"/>
      <c r="C1602" t="str">
        <f t="shared" si="48"/>
        <v/>
      </c>
      <c r="D1602" t="str">
        <f t="shared" si="49"/>
        <v/>
      </c>
    </row>
    <row r="1603" spans="2:4" x14ac:dyDescent="0.25">
      <c r="B1603" s="23"/>
      <c r="C1603" t="str">
        <f t="shared" ref="C1603:C1666" si="50">LEFT(B1603,10)</f>
        <v/>
      </c>
      <c r="D1603" t="str">
        <f t="shared" ref="D1603:D1666" si="51">RIGHT(B1603,10)</f>
        <v/>
      </c>
    </row>
    <row r="1604" spans="2:4" x14ac:dyDescent="0.25">
      <c r="B1604" s="23"/>
      <c r="C1604" t="str">
        <f t="shared" si="50"/>
        <v/>
      </c>
      <c r="D1604" t="str">
        <f t="shared" si="51"/>
        <v/>
      </c>
    </row>
    <row r="1605" spans="2:4" x14ac:dyDescent="0.25">
      <c r="B1605" s="23"/>
      <c r="C1605" t="str">
        <f t="shared" si="50"/>
        <v/>
      </c>
      <c r="D1605" t="str">
        <f t="shared" si="51"/>
        <v/>
      </c>
    </row>
    <row r="1606" spans="2:4" x14ac:dyDescent="0.25">
      <c r="B1606" s="23"/>
      <c r="C1606" t="str">
        <f t="shared" si="50"/>
        <v/>
      </c>
      <c r="D1606" t="str">
        <f t="shared" si="51"/>
        <v/>
      </c>
    </row>
    <row r="1607" spans="2:4" x14ac:dyDescent="0.25">
      <c r="B1607" s="23"/>
      <c r="C1607" t="str">
        <f t="shared" si="50"/>
        <v/>
      </c>
      <c r="D1607" t="str">
        <f t="shared" si="51"/>
        <v/>
      </c>
    </row>
    <row r="1608" spans="2:4" x14ac:dyDescent="0.25">
      <c r="B1608" s="23"/>
      <c r="C1608" t="str">
        <f t="shared" si="50"/>
        <v/>
      </c>
      <c r="D1608" t="str">
        <f t="shared" si="51"/>
        <v/>
      </c>
    </row>
    <row r="1609" spans="2:4" x14ac:dyDescent="0.25">
      <c r="B1609" s="23"/>
      <c r="C1609" t="str">
        <f t="shared" si="50"/>
        <v/>
      </c>
      <c r="D1609" t="str">
        <f t="shared" si="51"/>
        <v/>
      </c>
    </row>
    <row r="1610" spans="2:4" x14ac:dyDescent="0.25">
      <c r="B1610" s="23"/>
      <c r="C1610" t="str">
        <f t="shared" si="50"/>
        <v/>
      </c>
      <c r="D1610" t="str">
        <f t="shared" si="51"/>
        <v/>
      </c>
    </row>
    <row r="1611" spans="2:4" x14ac:dyDescent="0.25">
      <c r="B1611" s="23"/>
      <c r="C1611" t="str">
        <f t="shared" si="50"/>
        <v/>
      </c>
      <c r="D1611" t="str">
        <f t="shared" si="51"/>
        <v/>
      </c>
    </row>
    <row r="1612" spans="2:4" x14ac:dyDescent="0.25">
      <c r="B1612" s="23"/>
      <c r="C1612" t="str">
        <f t="shared" si="50"/>
        <v/>
      </c>
      <c r="D1612" t="str">
        <f t="shared" si="51"/>
        <v/>
      </c>
    </row>
    <row r="1613" spans="2:4" x14ac:dyDescent="0.25">
      <c r="B1613" s="23"/>
      <c r="C1613" t="str">
        <f t="shared" si="50"/>
        <v/>
      </c>
      <c r="D1613" t="str">
        <f t="shared" si="51"/>
        <v/>
      </c>
    </row>
    <row r="1614" spans="2:4" x14ac:dyDescent="0.25">
      <c r="B1614" s="23"/>
      <c r="C1614" t="str">
        <f t="shared" si="50"/>
        <v/>
      </c>
      <c r="D1614" t="str">
        <f t="shared" si="51"/>
        <v/>
      </c>
    </row>
    <row r="1615" spans="2:4" x14ac:dyDescent="0.25">
      <c r="B1615" s="23"/>
      <c r="C1615" t="str">
        <f t="shared" si="50"/>
        <v/>
      </c>
      <c r="D1615" t="str">
        <f t="shared" si="51"/>
        <v/>
      </c>
    </row>
    <row r="1616" spans="2:4" x14ac:dyDescent="0.25">
      <c r="B1616" s="23"/>
      <c r="C1616" t="str">
        <f t="shared" si="50"/>
        <v/>
      </c>
      <c r="D1616" t="str">
        <f t="shared" si="51"/>
        <v/>
      </c>
    </row>
    <row r="1617" spans="2:4" x14ac:dyDescent="0.25">
      <c r="B1617" s="23"/>
      <c r="C1617" t="str">
        <f t="shared" si="50"/>
        <v/>
      </c>
      <c r="D1617" t="str">
        <f t="shared" si="51"/>
        <v/>
      </c>
    </row>
    <row r="1618" spans="2:4" x14ac:dyDescent="0.25">
      <c r="B1618" s="23"/>
      <c r="C1618" t="str">
        <f t="shared" si="50"/>
        <v/>
      </c>
      <c r="D1618" t="str">
        <f t="shared" si="51"/>
        <v/>
      </c>
    </row>
    <row r="1619" spans="2:4" x14ac:dyDescent="0.25">
      <c r="B1619" s="23"/>
      <c r="C1619" t="str">
        <f t="shared" si="50"/>
        <v/>
      </c>
      <c r="D1619" t="str">
        <f t="shared" si="51"/>
        <v/>
      </c>
    </row>
    <row r="1620" spans="2:4" x14ac:dyDescent="0.25">
      <c r="B1620" s="23"/>
      <c r="C1620" t="str">
        <f t="shared" si="50"/>
        <v/>
      </c>
      <c r="D1620" t="str">
        <f t="shared" si="51"/>
        <v/>
      </c>
    </row>
    <row r="1621" spans="2:4" x14ac:dyDescent="0.25">
      <c r="B1621" s="23"/>
      <c r="C1621" t="str">
        <f t="shared" si="50"/>
        <v/>
      </c>
      <c r="D1621" t="str">
        <f t="shared" si="51"/>
        <v/>
      </c>
    </row>
    <row r="1622" spans="2:4" x14ac:dyDescent="0.25">
      <c r="B1622" s="23"/>
      <c r="C1622" t="str">
        <f t="shared" si="50"/>
        <v/>
      </c>
      <c r="D1622" t="str">
        <f t="shared" si="51"/>
        <v/>
      </c>
    </row>
    <row r="1623" spans="2:4" x14ac:dyDescent="0.25">
      <c r="B1623" s="23"/>
      <c r="C1623" t="str">
        <f t="shared" si="50"/>
        <v/>
      </c>
      <c r="D1623" t="str">
        <f t="shared" si="51"/>
        <v/>
      </c>
    </row>
    <row r="1624" spans="2:4" x14ac:dyDescent="0.25">
      <c r="B1624" s="23"/>
      <c r="C1624" t="str">
        <f t="shared" si="50"/>
        <v/>
      </c>
      <c r="D1624" t="str">
        <f t="shared" si="51"/>
        <v/>
      </c>
    </row>
    <row r="1625" spans="2:4" x14ac:dyDescent="0.25">
      <c r="B1625" s="23"/>
      <c r="C1625" t="str">
        <f t="shared" si="50"/>
        <v/>
      </c>
      <c r="D1625" t="str">
        <f t="shared" si="51"/>
        <v/>
      </c>
    </row>
    <row r="1626" spans="2:4" x14ac:dyDescent="0.25">
      <c r="B1626" s="23"/>
      <c r="C1626" t="str">
        <f t="shared" si="50"/>
        <v/>
      </c>
      <c r="D1626" t="str">
        <f t="shared" si="51"/>
        <v/>
      </c>
    </row>
    <row r="1627" spans="2:4" x14ac:dyDescent="0.25">
      <c r="B1627" s="23"/>
      <c r="C1627" t="str">
        <f t="shared" si="50"/>
        <v/>
      </c>
      <c r="D1627" t="str">
        <f t="shared" si="51"/>
        <v/>
      </c>
    </row>
    <row r="1628" spans="2:4" x14ac:dyDescent="0.25">
      <c r="B1628" s="23"/>
      <c r="C1628" t="str">
        <f t="shared" si="50"/>
        <v/>
      </c>
      <c r="D1628" t="str">
        <f t="shared" si="51"/>
        <v/>
      </c>
    </row>
    <row r="1629" spans="2:4" x14ac:dyDescent="0.25">
      <c r="B1629" s="23"/>
      <c r="C1629" t="str">
        <f t="shared" si="50"/>
        <v/>
      </c>
      <c r="D1629" t="str">
        <f t="shared" si="51"/>
        <v/>
      </c>
    </row>
    <row r="1630" spans="2:4" x14ac:dyDescent="0.25">
      <c r="B1630" s="23"/>
      <c r="C1630" t="str">
        <f t="shared" si="50"/>
        <v/>
      </c>
      <c r="D1630" t="str">
        <f t="shared" si="51"/>
        <v/>
      </c>
    </row>
    <row r="1631" spans="2:4" x14ac:dyDescent="0.25">
      <c r="B1631" s="23"/>
      <c r="C1631" t="str">
        <f t="shared" si="50"/>
        <v/>
      </c>
      <c r="D1631" t="str">
        <f t="shared" si="51"/>
        <v/>
      </c>
    </row>
    <row r="1632" spans="2:4" x14ac:dyDescent="0.25">
      <c r="B1632" s="23"/>
      <c r="C1632" t="str">
        <f t="shared" si="50"/>
        <v/>
      </c>
      <c r="D1632" t="str">
        <f t="shared" si="51"/>
        <v/>
      </c>
    </row>
    <row r="1633" spans="2:4" x14ac:dyDescent="0.25">
      <c r="B1633" s="23"/>
      <c r="C1633" t="str">
        <f t="shared" si="50"/>
        <v/>
      </c>
      <c r="D1633" t="str">
        <f t="shared" si="51"/>
        <v/>
      </c>
    </row>
    <row r="1634" spans="2:4" x14ac:dyDescent="0.25">
      <c r="B1634" s="23"/>
      <c r="C1634" t="str">
        <f t="shared" si="50"/>
        <v/>
      </c>
      <c r="D1634" t="str">
        <f t="shared" si="51"/>
        <v/>
      </c>
    </row>
    <row r="1635" spans="2:4" x14ac:dyDescent="0.25">
      <c r="B1635" s="23"/>
      <c r="C1635" t="str">
        <f t="shared" si="50"/>
        <v/>
      </c>
      <c r="D1635" t="str">
        <f t="shared" si="51"/>
        <v/>
      </c>
    </row>
    <row r="1636" spans="2:4" x14ac:dyDescent="0.25">
      <c r="B1636" s="23"/>
      <c r="C1636" t="str">
        <f t="shared" si="50"/>
        <v/>
      </c>
      <c r="D1636" t="str">
        <f t="shared" si="51"/>
        <v/>
      </c>
    </row>
    <row r="1637" spans="2:4" x14ac:dyDescent="0.25">
      <c r="B1637" s="23"/>
      <c r="C1637" t="str">
        <f t="shared" si="50"/>
        <v/>
      </c>
      <c r="D1637" t="str">
        <f t="shared" si="51"/>
        <v/>
      </c>
    </row>
    <row r="1638" spans="2:4" x14ac:dyDescent="0.25">
      <c r="B1638" s="23"/>
      <c r="C1638" t="str">
        <f t="shared" si="50"/>
        <v/>
      </c>
      <c r="D1638" t="str">
        <f t="shared" si="51"/>
        <v/>
      </c>
    </row>
    <row r="1639" spans="2:4" x14ac:dyDescent="0.25">
      <c r="B1639" s="23"/>
      <c r="C1639" t="str">
        <f t="shared" si="50"/>
        <v/>
      </c>
      <c r="D1639" t="str">
        <f t="shared" si="51"/>
        <v/>
      </c>
    </row>
    <row r="1640" spans="2:4" x14ac:dyDescent="0.25">
      <c r="B1640" s="23"/>
      <c r="C1640" t="str">
        <f t="shared" si="50"/>
        <v/>
      </c>
      <c r="D1640" t="str">
        <f t="shared" si="51"/>
        <v/>
      </c>
    </row>
    <row r="1641" spans="2:4" x14ac:dyDescent="0.25">
      <c r="B1641" s="23"/>
      <c r="C1641" t="str">
        <f t="shared" si="50"/>
        <v/>
      </c>
      <c r="D1641" t="str">
        <f t="shared" si="51"/>
        <v/>
      </c>
    </row>
    <row r="1642" spans="2:4" x14ac:dyDescent="0.25">
      <c r="B1642" s="23"/>
      <c r="C1642" t="str">
        <f t="shared" si="50"/>
        <v/>
      </c>
      <c r="D1642" t="str">
        <f t="shared" si="51"/>
        <v/>
      </c>
    </row>
    <row r="1643" spans="2:4" x14ac:dyDescent="0.25">
      <c r="B1643" s="23"/>
      <c r="C1643" t="str">
        <f t="shared" si="50"/>
        <v/>
      </c>
      <c r="D1643" t="str">
        <f t="shared" si="51"/>
        <v/>
      </c>
    </row>
    <row r="1644" spans="2:4" x14ac:dyDescent="0.25">
      <c r="B1644" s="23"/>
      <c r="C1644" t="str">
        <f t="shared" si="50"/>
        <v/>
      </c>
      <c r="D1644" t="str">
        <f t="shared" si="51"/>
        <v/>
      </c>
    </row>
    <row r="1645" spans="2:4" x14ac:dyDescent="0.25">
      <c r="B1645" s="23"/>
      <c r="C1645" t="str">
        <f t="shared" si="50"/>
        <v/>
      </c>
      <c r="D1645" t="str">
        <f t="shared" si="51"/>
        <v/>
      </c>
    </row>
    <row r="1646" spans="2:4" x14ac:dyDescent="0.25">
      <c r="B1646" s="23"/>
      <c r="C1646" t="str">
        <f t="shared" si="50"/>
        <v/>
      </c>
      <c r="D1646" t="str">
        <f t="shared" si="51"/>
        <v/>
      </c>
    </row>
    <row r="1647" spans="2:4" x14ac:dyDescent="0.25">
      <c r="B1647" s="23"/>
      <c r="C1647" t="str">
        <f t="shared" si="50"/>
        <v/>
      </c>
      <c r="D1647" t="str">
        <f t="shared" si="51"/>
        <v/>
      </c>
    </row>
    <row r="1648" spans="2:4" x14ac:dyDescent="0.25">
      <c r="B1648" s="23"/>
      <c r="C1648" t="str">
        <f t="shared" si="50"/>
        <v/>
      </c>
      <c r="D1648" t="str">
        <f t="shared" si="51"/>
        <v/>
      </c>
    </row>
    <row r="1649" spans="2:4" x14ac:dyDescent="0.25">
      <c r="B1649" s="23"/>
      <c r="C1649" t="str">
        <f t="shared" si="50"/>
        <v/>
      </c>
      <c r="D1649" t="str">
        <f t="shared" si="51"/>
        <v/>
      </c>
    </row>
    <row r="1650" spans="2:4" x14ac:dyDescent="0.25">
      <c r="B1650" s="23"/>
      <c r="C1650" t="str">
        <f t="shared" si="50"/>
        <v/>
      </c>
      <c r="D1650" t="str">
        <f t="shared" si="51"/>
        <v/>
      </c>
    </row>
    <row r="1651" spans="2:4" x14ac:dyDescent="0.25">
      <c r="B1651" s="23"/>
      <c r="C1651" t="str">
        <f t="shared" si="50"/>
        <v/>
      </c>
      <c r="D1651" t="str">
        <f t="shared" si="51"/>
        <v/>
      </c>
    </row>
    <row r="1652" spans="2:4" x14ac:dyDescent="0.25">
      <c r="B1652" s="23"/>
      <c r="C1652" t="str">
        <f t="shared" si="50"/>
        <v/>
      </c>
      <c r="D1652" t="str">
        <f t="shared" si="51"/>
        <v/>
      </c>
    </row>
    <row r="1653" spans="2:4" x14ac:dyDescent="0.25">
      <c r="B1653" s="23"/>
      <c r="C1653" t="str">
        <f t="shared" si="50"/>
        <v/>
      </c>
      <c r="D1653" t="str">
        <f t="shared" si="51"/>
        <v/>
      </c>
    </row>
    <row r="1654" spans="2:4" x14ac:dyDescent="0.25">
      <c r="B1654" s="23"/>
      <c r="C1654" t="str">
        <f t="shared" si="50"/>
        <v/>
      </c>
      <c r="D1654" t="str">
        <f t="shared" si="51"/>
        <v/>
      </c>
    </row>
    <row r="1655" spans="2:4" x14ac:dyDescent="0.25">
      <c r="B1655" s="23"/>
      <c r="C1655" t="str">
        <f t="shared" si="50"/>
        <v/>
      </c>
      <c r="D1655" t="str">
        <f t="shared" si="51"/>
        <v/>
      </c>
    </row>
    <row r="1656" spans="2:4" x14ac:dyDescent="0.25">
      <c r="B1656" s="23"/>
      <c r="C1656" t="str">
        <f t="shared" si="50"/>
        <v/>
      </c>
      <c r="D1656" t="str">
        <f t="shared" si="51"/>
        <v/>
      </c>
    </row>
    <row r="1657" spans="2:4" x14ac:dyDescent="0.25">
      <c r="B1657" s="23"/>
      <c r="C1657" t="str">
        <f t="shared" si="50"/>
        <v/>
      </c>
      <c r="D1657" t="str">
        <f t="shared" si="51"/>
        <v/>
      </c>
    </row>
    <row r="1658" spans="2:4" x14ac:dyDescent="0.25">
      <c r="B1658" s="23"/>
      <c r="C1658" t="str">
        <f t="shared" si="50"/>
        <v/>
      </c>
      <c r="D1658" t="str">
        <f t="shared" si="51"/>
        <v/>
      </c>
    </row>
    <row r="1659" spans="2:4" x14ac:dyDescent="0.25">
      <c r="B1659" s="23"/>
      <c r="C1659" t="str">
        <f t="shared" si="50"/>
        <v/>
      </c>
      <c r="D1659" t="str">
        <f t="shared" si="51"/>
        <v/>
      </c>
    </row>
    <row r="1660" spans="2:4" x14ac:dyDescent="0.25">
      <c r="B1660" s="23"/>
      <c r="C1660" t="str">
        <f t="shared" si="50"/>
        <v/>
      </c>
      <c r="D1660" t="str">
        <f t="shared" si="51"/>
        <v/>
      </c>
    </row>
    <row r="1661" spans="2:4" x14ac:dyDescent="0.25">
      <c r="B1661" s="23"/>
      <c r="C1661" t="str">
        <f t="shared" si="50"/>
        <v/>
      </c>
      <c r="D1661" t="str">
        <f t="shared" si="51"/>
        <v/>
      </c>
    </row>
    <row r="1662" spans="2:4" x14ac:dyDescent="0.25">
      <c r="B1662" s="23"/>
      <c r="C1662" t="str">
        <f t="shared" si="50"/>
        <v/>
      </c>
      <c r="D1662" t="str">
        <f t="shared" si="51"/>
        <v/>
      </c>
    </row>
    <row r="1663" spans="2:4" x14ac:dyDescent="0.25">
      <c r="B1663" s="23"/>
      <c r="C1663" t="str">
        <f t="shared" si="50"/>
        <v/>
      </c>
      <c r="D1663" t="str">
        <f t="shared" si="51"/>
        <v/>
      </c>
    </row>
    <row r="1664" spans="2:4" x14ac:dyDescent="0.25">
      <c r="B1664" s="23"/>
      <c r="C1664" t="str">
        <f t="shared" si="50"/>
        <v/>
      </c>
      <c r="D1664" t="str">
        <f t="shared" si="51"/>
        <v/>
      </c>
    </row>
    <row r="1665" spans="2:4" x14ac:dyDescent="0.25">
      <c r="B1665" s="23"/>
      <c r="C1665" t="str">
        <f t="shared" si="50"/>
        <v/>
      </c>
      <c r="D1665" t="str">
        <f t="shared" si="51"/>
        <v/>
      </c>
    </row>
    <row r="1666" spans="2:4" x14ac:dyDescent="0.25">
      <c r="B1666" s="23"/>
      <c r="C1666" t="str">
        <f t="shared" si="50"/>
        <v/>
      </c>
      <c r="D1666" t="str">
        <f t="shared" si="51"/>
        <v/>
      </c>
    </row>
    <row r="1667" spans="2:4" x14ac:dyDescent="0.25">
      <c r="B1667" s="23"/>
      <c r="C1667" t="str">
        <f t="shared" ref="C1667:C1730" si="52">LEFT(B1667,10)</f>
        <v/>
      </c>
      <c r="D1667" t="str">
        <f t="shared" ref="D1667:D1730" si="53">RIGHT(B1667,10)</f>
        <v/>
      </c>
    </row>
    <row r="1668" spans="2:4" x14ac:dyDescent="0.25">
      <c r="B1668" s="23"/>
      <c r="C1668" t="str">
        <f t="shared" si="52"/>
        <v/>
      </c>
      <c r="D1668" t="str">
        <f t="shared" si="53"/>
        <v/>
      </c>
    </row>
    <row r="1669" spans="2:4" x14ac:dyDescent="0.25">
      <c r="B1669" s="23"/>
      <c r="C1669" t="str">
        <f t="shared" si="52"/>
        <v/>
      </c>
      <c r="D1669" t="str">
        <f t="shared" si="53"/>
        <v/>
      </c>
    </row>
    <row r="1670" spans="2:4" x14ac:dyDescent="0.25">
      <c r="B1670" s="23"/>
      <c r="C1670" t="str">
        <f t="shared" si="52"/>
        <v/>
      </c>
      <c r="D1670" t="str">
        <f t="shared" si="53"/>
        <v/>
      </c>
    </row>
    <row r="1671" spans="2:4" x14ac:dyDescent="0.25">
      <c r="B1671" s="23"/>
      <c r="C1671" t="str">
        <f t="shared" si="52"/>
        <v/>
      </c>
      <c r="D1671" t="str">
        <f t="shared" si="53"/>
        <v/>
      </c>
    </row>
    <row r="1672" spans="2:4" x14ac:dyDescent="0.25">
      <c r="B1672" s="23"/>
      <c r="C1672" t="str">
        <f t="shared" si="52"/>
        <v/>
      </c>
      <c r="D1672" t="str">
        <f t="shared" si="53"/>
        <v/>
      </c>
    </row>
    <row r="1673" spans="2:4" x14ac:dyDescent="0.25">
      <c r="B1673" s="23"/>
      <c r="C1673" t="str">
        <f t="shared" si="52"/>
        <v/>
      </c>
      <c r="D1673" t="str">
        <f t="shared" si="53"/>
        <v/>
      </c>
    </row>
    <row r="1674" spans="2:4" x14ac:dyDescent="0.25">
      <c r="B1674" s="23"/>
      <c r="C1674" t="str">
        <f t="shared" si="52"/>
        <v/>
      </c>
      <c r="D1674" t="str">
        <f t="shared" si="53"/>
        <v/>
      </c>
    </row>
    <row r="1675" spans="2:4" x14ac:dyDescent="0.25">
      <c r="B1675" s="23"/>
      <c r="C1675" t="str">
        <f t="shared" si="52"/>
        <v/>
      </c>
      <c r="D1675" t="str">
        <f t="shared" si="53"/>
        <v/>
      </c>
    </row>
    <row r="1676" spans="2:4" x14ac:dyDescent="0.25">
      <c r="B1676" s="23"/>
      <c r="C1676" t="str">
        <f t="shared" si="52"/>
        <v/>
      </c>
      <c r="D1676" t="str">
        <f t="shared" si="53"/>
        <v/>
      </c>
    </row>
    <row r="1677" spans="2:4" x14ac:dyDescent="0.25">
      <c r="B1677" s="23"/>
      <c r="C1677" t="str">
        <f t="shared" si="52"/>
        <v/>
      </c>
      <c r="D1677" t="str">
        <f t="shared" si="53"/>
        <v/>
      </c>
    </row>
    <row r="1678" spans="2:4" x14ac:dyDescent="0.25">
      <c r="B1678" s="23"/>
      <c r="C1678" t="str">
        <f t="shared" si="52"/>
        <v/>
      </c>
      <c r="D1678" t="str">
        <f t="shared" si="53"/>
        <v/>
      </c>
    </row>
    <row r="1679" spans="2:4" x14ac:dyDescent="0.25">
      <c r="B1679" s="23"/>
      <c r="C1679" t="str">
        <f t="shared" si="52"/>
        <v/>
      </c>
      <c r="D1679" t="str">
        <f t="shared" si="53"/>
        <v/>
      </c>
    </row>
    <row r="1680" spans="2:4" x14ac:dyDescent="0.25">
      <c r="B1680" s="23"/>
      <c r="C1680" t="str">
        <f t="shared" si="52"/>
        <v/>
      </c>
      <c r="D1680" t="str">
        <f t="shared" si="53"/>
        <v/>
      </c>
    </row>
    <row r="1681" spans="2:4" x14ac:dyDescent="0.25">
      <c r="B1681" s="23"/>
      <c r="C1681" t="str">
        <f t="shared" si="52"/>
        <v/>
      </c>
      <c r="D1681" t="str">
        <f t="shared" si="53"/>
        <v/>
      </c>
    </row>
    <row r="1682" spans="2:4" x14ac:dyDescent="0.25">
      <c r="B1682" s="23"/>
      <c r="C1682" t="str">
        <f t="shared" si="52"/>
        <v/>
      </c>
      <c r="D1682" t="str">
        <f t="shared" si="53"/>
        <v/>
      </c>
    </row>
    <row r="1683" spans="2:4" x14ac:dyDescent="0.25">
      <c r="B1683" s="23"/>
      <c r="C1683" t="str">
        <f t="shared" si="52"/>
        <v/>
      </c>
      <c r="D1683" t="str">
        <f t="shared" si="53"/>
        <v/>
      </c>
    </row>
    <row r="1684" spans="2:4" x14ac:dyDescent="0.25">
      <c r="B1684" s="23"/>
      <c r="C1684" t="str">
        <f t="shared" si="52"/>
        <v/>
      </c>
      <c r="D1684" t="str">
        <f t="shared" si="53"/>
        <v/>
      </c>
    </row>
    <row r="1685" spans="2:4" x14ac:dyDescent="0.25">
      <c r="B1685" s="23"/>
      <c r="C1685" t="str">
        <f t="shared" si="52"/>
        <v/>
      </c>
      <c r="D1685" t="str">
        <f t="shared" si="53"/>
        <v/>
      </c>
    </row>
    <row r="1686" spans="2:4" x14ac:dyDescent="0.25">
      <c r="B1686" s="23"/>
      <c r="C1686" t="str">
        <f t="shared" si="52"/>
        <v/>
      </c>
      <c r="D1686" t="str">
        <f t="shared" si="53"/>
        <v/>
      </c>
    </row>
    <row r="1687" spans="2:4" x14ac:dyDescent="0.25">
      <c r="B1687" s="23"/>
      <c r="C1687" t="str">
        <f t="shared" si="52"/>
        <v/>
      </c>
      <c r="D1687" t="str">
        <f t="shared" si="53"/>
        <v/>
      </c>
    </row>
    <row r="1688" spans="2:4" x14ac:dyDescent="0.25">
      <c r="B1688" s="23"/>
      <c r="C1688" t="str">
        <f t="shared" si="52"/>
        <v/>
      </c>
      <c r="D1688" t="str">
        <f t="shared" si="53"/>
        <v/>
      </c>
    </row>
    <row r="1689" spans="2:4" x14ac:dyDescent="0.25">
      <c r="B1689" s="23"/>
      <c r="C1689" t="str">
        <f t="shared" si="52"/>
        <v/>
      </c>
      <c r="D1689" t="str">
        <f t="shared" si="53"/>
        <v/>
      </c>
    </row>
    <row r="1690" spans="2:4" x14ac:dyDescent="0.25">
      <c r="B1690" s="23"/>
      <c r="C1690" t="str">
        <f t="shared" si="52"/>
        <v/>
      </c>
      <c r="D1690" t="str">
        <f t="shared" si="53"/>
        <v/>
      </c>
    </row>
    <row r="1691" spans="2:4" x14ac:dyDescent="0.25">
      <c r="B1691" s="23"/>
      <c r="C1691" t="str">
        <f t="shared" si="52"/>
        <v/>
      </c>
      <c r="D1691" t="str">
        <f t="shared" si="53"/>
        <v/>
      </c>
    </row>
    <row r="1692" spans="2:4" x14ac:dyDescent="0.25">
      <c r="B1692" s="23"/>
      <c r="C1692" t="str">
        <f t="shared" si="52"/>
        <v/>
      </c>
      <c r="D1692" t="str">
        <f t="shared" si="53"/>
        <v/>
      </c>
    </row>
    <row r="1693" spans="2:4" x14ac:dyDescent="0.25">
      <c r="B1693" s="23"/>
      <c r="C1693" t="str">
        <f t="shared" si="52"/>
        <v/>
      </c>
      <c r="D1693" t="str">
        <f t="shared" si="53"/>
        <v/>
      </c>
    </row>
    <row r="1694" spans="2:4" x14ac:dyDescent="0.25">
      <c r="B1694" s="23"/>
      <c r="C1694" t="str">
        <f t="shared" si="52"/>
        <v/>
      </c>
      <c r="D1694" t="str">
        <f t="shared" si="53"/>
        <v/>
      </c>
    </row>
    <row r="1695" spans="2:4" x14ac:dyDescent="0.25">
      <c r="B1695" s="23"/>
      <c r="C1695" t="str">
        <f t="shared" si="52"/>
        <v/>
      </c>
      <c r="D1695" t="str">
        <f t="shared" si="53"/>
        <v/>
      </c>
    </row>
    <row r="1696" spans="2:4" x14ac:dyDescent="0.25">
      <c r="B1696" s="23"/>
      <c r="C1696" t="str">
        <f t="shared" si="52"/>
        <v/>
      </c>
      <c r="D1696" t="str">
        <f t="shared" si="53"/>
        <v/>
      </c>
    </row>
    <row r="1697" spans="2:4" x14ac:dyDescent="0.25">
      <c r="B1697" s="23"/>
      <c r="C1697" t="str">
        <f t="shared" si="52"/>
        <v/>
      </c>
      <c r="D1697" t="str">
        <f t="shared" si="53"/>
        <v/>
      </c>
    </row>
    <row r="1698" spans="2:4" x14ac:dyDescent="0.25">
      <c r="B1698" s="23"/>
      <c r="C1698" t="str">
        <f t="shared" si="52"/>
        <v/>
      </c>
      <c r="D1698" t="str">
        <f t="shared" si="53"/>
        <v/>
      </c>
    </row>
    <row r="1699" spans="2:4" x14ac:dyDescent="0.25">
      <c r="B1699" s="23"/>
      <c r="C1699" t="str">
        <f t="shared" si="52"/>
        <v/>
      </c>
      <c r="D1699" t="str">
        <f t="shared" si="53"/>
        <v/>
      </c>
    </row>
    <row r="1700" spans="2:4" x14ac:dyDescent="0.25">
      <c r="B1700" s="23"/>
      <c r="C1700" t="str">
        <f t="shared" si="52"/>
        <v/>
      </c>
      <c r="D1700" t="str">
        <f t="shared" si="53"/>
        <v/>
      </c>
    </row>
    <row r="1701" spans="2:4" x14ac:dyDescent="0.25">
      <c r="B1701" s="23"/>
      <c r="C1701" t="str">
        <f t="shared" si="52"/>
        <v/>
      </c>
      <c r="D1701" t="str">
        <f t="shared" si="53"/>
        <v/>
      </c>
    </row>
    <row r="1702" spans="2:4" x14ac:dyDescent="0.25">
      <c r="B1702" s="23"/>
      <c r="C1702" t="str">
        <f t="shared" si="52"/>
        <v/>
      </c>
      <c r="D1702" t="str">
        <f t="shared" si="53"/>
        <v/>
      </c>
    </row>
    <row r="1703" spans="2:4" x14ac:dyDescent="0.25">
      <c r="B1703" s="23"/>
      <c r="C1703" t="str">
        <f t="shared" si="52"/>
        <v/>
      </c>
      <c r="D1703" t="str">
        <f t="shared" si="53"/>
        <v/>
      </c>
    </row>
    <row r="1704" spans="2:4" x14ac:dyDescent="0.25">
      <c r="B1704" s="23"/>
      <c r="C1704" t="str">
        <f t="shared" si="52"/>
        <v/>
      </c>
      <c r="D1704" t="str">
        <f t="shared" si="53"/>
        <v/>
      </c>
    </row>
    <row r="1705" spans="2:4" x14ac:dyDescent="0.25">
      <c r="B1705" s="23"/>
      <c r="C1705" t="str">
        <f t="shared" si="52"/>
        <v/>
      </c>
      <c r="D1705" t="str">
        <f t="shared" si="53"/>
        <v/>
      </c>
    </row>
    <row r="1706" spans="2:4" x14ac:dyDescent="0.25">
      <c r="B1706" s="23"/>
      <c r="C1706" t="str">
        <f t="shared" si="52"/>
        <v/>
      </c>
      <c r="D1706" t="str">
        <f t="shared" si="53"/>
        <v/>
      </c>
    </row>
    <row r="1707" spans="2:4" x14ac:dyDescent="0.25">
      <c r="B1707" s="23"/>
      <c r="C1707" t="str">
        <f t="shared" si="52"/>
        <v/>
      </c>
      <c r="D1707" t="str">
        <f t="shared" si="53"/>
        <v/>
      </c>
    </row>
    <row r="1708" spans="2:4" x14ac:dyDescent="0.25">
      <c r="B1708" s="23"/>
      <c r="C1708" t="str">
        <f t="shared" si="52"/>
        <v/>
      </c>
      <c r="D1708" t="str">
        <f t="shared" si="53"/>
        <v/>
      </c>
    </row>
    <row r="1709" spans="2:4" x14ac:dyDescent="0.25">
      <c r="B1709" s="23"/>
      <c r="C1709" t="str">
        <f t="shared" si="52"/>
        <v/>
      </c>
      <c r="D1709" t="str">
        <f t="shared" si="53"/>
        <v/>
      </c>
    </row>
    <row r="1710" spans="2:4" x14ac:dyDescent="0.25">
      <c r="B1710" s="23"/>
      <c r="C1710" t="str">
        <f t="shared" si="52"/>
        <v/>
      </c>
      <c r="D1710" t="str">
        <f t="shared" si="53"/>
        <v/>
      </c>
    </row>
    <row r="1711" spans="2:4" x14ac:dyDescent="0.25">
      <c r="B1711" s="23"/>
      <c r="C1711" t="str">
        <f t="shared" si="52"/>
        <v/>
      </c>
      <c r="D1711" t="str">
        <f t="shared" si="53"/>
        <v/>
      </c>
    </row>
    <row r="1712" spans="2:4" x14ac:dyDescent="0.25">
      <c r="B1712" s="23"/>
      <c r="C1712" t="str">
        <f t="shared" si="52"/>
        <v/>
      </c>
      <c r="D1712" t="str">
        <f t="shared" si="53"/>
        <v/>
      </c>
    </row>
    <row r="1713" spans="2:4" x14ac:dyDescent="0.25">
      <c r="B1713" s="23"/>
      <c r="C1713" t="str">
        <f t="shared" si="52"/>
        <v/>
      </c>
      <c r="D1713" t="str">
        <f t="shared" si="53"/>
        <v/>
      </c>
    </row>
    <row r="1714" spans="2:4" x14ac:dyDescent="0.25">
      <c r="B1714" s="23"/>
      <c r="C1714" t="str">
        <f t="shared" si="52"/>
        <v/>
      </c>
      <c r="D1714" t="str">
        <f t="shared" si="53"/>
        <v/>
      </c>
    </row>
    <row r="1715" spans="2:4" x14ac:dyDescent="0.25">
      <c r="B1715" s="23"/>
      <c r="C1715" t="str">
        <f t="shared" si="52"/>
        <v/>
      </c>
      <c r="D1715" t="str">
        <f t="shared" si="53"/>
        <v/>
      </c>
    </row>
    <row r="1716" spans="2:4" x14ac:dyDescent="0.25">
      <c r="B1716" s="23"/>
      <c r="C1716" t="str">
        <f t="shared" si="52"/>
        <v/>
      </c>
      <c r="D1716" t="str">
        <f t="shared" si="53"/>
        <v/>
      </c>
    </row>
    <row r="1717" spans="2:4" x14ac:dyDescent="0.25">
      <c r="B1717" s="23"/>
      <c r="C1717" t="str">
        <f t="shared" si="52"/>
        <v/>
      </c>
      <c r="D1717" t="str">
        <f t="shared" si="53"/>
        <v/>
      </c>
    </row>
    <row r="1718" spans="2:4" x14ac:dyDescent="0.25">
      <c r="B1718" s="23"/>
      <c r="C1718" t="str">
        <f t="shared" si="52"/>
        <v/>
      </c>
      <c r="D1718" t="str">
        <f t="shared" si="53"/>
        <v/>
      </c>
    </row>
    <row r="1719" spans="2:4" x14ac:dyDescent="0.25">
      <c r="B1719" s="23"/>
      <c r="C1719" t="str">
        <f t="shared" si="52"/>
        <v/>
      </c>
      <c r="D1719" t="str">
        <f t="shared" si="53"/>
        <v/>
      </c>
    </row>
    <row r="1720" spans="2:4" x14ac:dyDescent="0.25">
      <c r="B1720" s="23"/>
      <c r="C1720" t="str">
        <f t="shared" si="52"/>
        <v/>
      </c>
      <c r="D1720" t="str">
        <f t="shared" si="53"/>
        <v/>
      </c>
    </row>
    <row r="1721" spans="2:4" x14ac:dyDescent="0.25">
      <c r="B1721" s="23"/>
      <c r="C1721" t="str">
        <f t="shared" si="52"/>
        <v/>
      </c>
      <c r="D1721" t="str">
        <f t="shared" si="53"/>
        <v/>
      </c>
    </row>
    <row r="1722" spans="2:4" x14ac:dyDescent="0.25">
      <c r="B1722" s="23"/>
      <c r="C1722" t="str">
        <f t="shared" si="52"/>
        <v/>
      </c>
      <c r="D1722" t="str">
        <f t="shared" si="53"/>
        <v/>
      </c>
    </row>
    <row r="1723" spans="2:4" x14ac:dyDescent="0.25">
      <c r="B1723" s="23"/>
      <c r="C1723" t="str">
        <f t="shared" si="52"/>
        <v/>
      </c>
      <c r="D1723" t="str">
        <f t="shared" si="53"/>
        <v/>
      </c>
    </row>
    <row r="1724" spans="2:4" x14ac:dyDescent="0.25">
      <c r="B1724" s="23"/>
      <c r="C1724" t="str">
        <f t="shared" si="52"/>
        <v/>
      </c>
      <c r="D1724" t="str">
        <f t="shared" si="53"/>
        <v/>
      </c>
    </row>
    <row r="1725" spans="2:4" x14ac:dyDescent="0.25">
      <c r="B1725" s="23"/>
      <c r="C1725" t="str">
        <f t="shared" si="52"/>
        <v/>
      </c>
      <c r="D1725" t="str">
        <f t="shared" si="53"/>
        <v/>
      </c>
    </row>
    <row r="1726" spans="2:4" x14ac:dyDescent="0.25">
      <c r="B1726" s="23"/>
      <c r="C1726" t="str">
        <f t="shared" si="52"/>
        <v/>
      </c>
      <c r="D1726" t="str">
        <f t="shared" si="53"/>
        <v/>
      </c>
    </row>
    <row r="1727" spans="2:4" x14ac:dyDescent="0.25">
      <c r="B1727" s="23"/>
      <c r="C1727" t="str">
        <f t="shared" si="52"/>
        <v/>
      </c>
      <c r="D1727" t="str">
        <f t="shared" si="53"/>
        <v/>
      </c>
    </row>
    <row r="1728" spans="2:4" x14ac:dyDescent="0.25">
      <c r="B1728" s="23"/>
      <c r="C1728" t="str">
        <f t="shared" si="52"/>
        <v/>
      </c>
      <c r="D1728" t="str">
        <f t="shared" si="53"/>
        <v/>
      </c>
    </row>
    <row r="1729" spans="2:4" x14ac:dyDescent="0.25">
      <c r="B1729" s="23"/>
      <c r="C1729" t="str">
        <f t="shared" si="52"/>
        <v/>
      </c>
      <c r="D1729" t="str">
        <f t="shared" si="53"/>
        <v/>
      </c>
    </row>
    <row r="1730" spans="2:4" x14ac:dyDescent="0.25">
      <c r="B1730" s="23"/>
      <c r="C1730" t="str">
        <f t="shared" si="52"/>
        <v/>
      </c>
      <c r="D1730" t="str">
        <f t="shared" si="53"/>
        <v/>
      </c>
    </row>
    <row r="1731" spans="2:4" x14ac:dyDescent="0.25">
      <c r="B1731" s="23"/>
      <c r="C1731" t="str">
        <f t="shared" ref="C1731:C1794" si="54">LEFT(B1731,10)</f>
        <v/>
      </c>
      <c r="D1731" t="str">
        <f t="shared" ref="D1731:D1794" si="55">RIGHT(B1731,10)</f>
        <v/>
      </c>
    </row>
    <row r="1732" spans="2:4" x14ac:dyDescent="0.25">
      <c r="B1732" s="23"/>
      <c r="C1732" t="str">
        <f t="shared" si="54"/>
        <v/>
      </c>
      <c r="D1732" t="str">
        <f t="shared" si="55"/>
        <v/>
      </c>
    </row>
    <row r="1733" spans="2:4" x14ac:dyDescent="0.25">
      <c r="B1733" s="23"/>
      <c r="C1733" t="str">
        <f t="shared" si="54"/>
        <v/>
      </c>
      <c r="D1733" t="str">
        <f t="shared" si="55"/>
        <v/>
      </c>
    </row>
    <row r="1734" spans="2:4" x14ac:dyDescent="0.25">
      <c r="B1734" s="23"/>
      <c r="C1734" t="str">
        <f t="shared" si="54"/>
        <v/>
      </c>
      <c r="D1734" t="str">
        <f t="shared" si="55"/>
        <v/>
      </c>
    </row>
    <row r="1735" spans="2:4" x14ac:dyDescent="0.25">
      <c r="B1735" s="23"/>
      <c r="C1735" t="str">
        <f t="shared" si="54"/>
        <v/>
      </c>
      <c r="D1735" t="str">
        <f t="shared" si="55"/>
        <v/>
      </c>
    </row>
    <row r="1736" spans="2:4" x14ac:dyDescent="0.25">
      <c r="B1736" s="23"/>
      <c r="C1736" t="str">
        <f t="shared" si="54"/>
        <v/>
      </c>
      <c r="D1736" t="str">
        <f t="shared" si="55"/>
        <v/>
      </c>
    </row>
    <row r="1737" spans="2:4" x14ac:dyDescent="0.25">
      <c r="B1737" s="23"/>
      <c r="C1737" t="str">
        <f t="shared" si="54"/>
        <v/>
      </c>
      <c r="D1737" t="str">
        <f t="shared" si="55"/>
        <v/>
      </c>
    </row>
    <row r="1738" spans="2:4" x14ac:dyDescent="0.25">
      <c r="B1738" s="23"/>
      <c r="C1738" t="str">
        <f t="shared" si="54"/>
        <v/>
      </c>
      <c r="D1738" t="str">
        <f t="shared" si="55"/>
        <v/>
      </c>
    </row>
    <row r="1739" spans="2:4" x14ac:dyDescent="0.25">
      <c r="B1739" s="23"/>
      <c r="C1739" t="str">
        <f t="shared" si="54"/>
        <v/>
      </c>
      <c r="D1739" t="str">
        <f t="shared" si="55"/>
        <v/>
      </c>
    </row>
    <row r="1740" spans="2:4" x14ac:dyDescent="0.25">
      <c r="B1740" s="23"/>
      <c r="C1740" t="str">
        <f t="shared" si="54"/>
        <v/>
      </c>
      <c r="D1740" t="str">
        <f t="shared" si="55"/>
        <v/>
      </c>
    </row>
    <row r="1741" spans="2:4" x14ac:dyDescent="0.25">
      <c r="B1741" s="23"/>
      <c r="C1741" t="str">
        <f t="shared" si="54"/>
        <v/>
      </c>
      <c r="D1741" t="str">
        <f t="shared" si="55"/>
        <v/>
      </c>
    </row>
    <row r="1742" spans="2:4" x14ac:dyDescent="0.25">
      <c r="B1742" s="23"/>
      <c r="C1742" t="str">
        <f t="shared" si="54"/>
        <v/>
      </c>
      <c r="D1742" t="str">
        <f t="shared" si="55"/>
        <v/>
      </c>
    </row>
    <row r="1743" spans="2:4" x14ac:dyDescent="0.25">
      <c r="B1743" s="23"/>
      <c r="C1743" t="str">
        <f t="shared" si="54"/>
        <v/>
      </c>
      <c r="D1743" t="str">
        <f t="shared" si="55"/>
        <v/>
      </c>
    </row>
    <row r="1744" spans="2:4" x14ac:dyDescent="0.25">
      <c r="B1744" s="23"/>
      <c r="C1744" t="str">
        <f t="shared" si="54"/>
        <v/>
      </c>
      <c r="D1744" t="str">
        <f t="shared" si="55"/>
        <v/>
      </c>
    </row>
    <row r="1745" spans="2:4" x14ac:dyDescent="0.25">
      <c r="B1745" s="23"/>
      <c r="C1745" t="str">
        <f t="shared" si="54"/>
        <v/>
      </c>
      <c r="D1745" t="str">
        <f t="shared" si="55"/>
        <v/>
      </c>
    </row>
    <row r="1746" spans="2:4" x14ac:dyDescent="0.25">
      <c r="B1746" s="23"/>
      <c r="C1746" t="str">
        <f t="shared" si="54"/>
        <v/>
      </c>
      <c r="D1746" t="str">
        <f t="shared" si="55"/>
        <v/>
      </c>
    </row>
    <row r="1747" spans="2:4" x14ac:dyDescent="0.25">
      <c r="B1747" s="23"/>
      <c r="C1747" t="str">
        <f t="shared" si="54"/>
        <v/>
      </c>
      <c r="D1747" t="str">
        <f t="shared" si="55"/>
        <v/>
      </c>
    </row>
    <row r="1748" spans="2:4" x14ac:dyDescent="0.25">
      <c r="B1748" s="23"/>
      <c r="C1748" t="str">
        <f t="shared" si="54"/>
        <v/>
      </c>
      <c r="D1748" t="str">
        <f t="shared" si="55"/>
        <v/>
      </c>
    </row>
    <row r="1749" spans="2:4" x14ac:dyDescent="0.25">
      <c r="B1749" s="23"/>
      <c r="C1749" t="str">
        <f t="shared" si="54"/>
        <v/>
      </c>
      <c r="D1749" t="str">
        <f t="shared" si="55"/>
        <v/>
      </c>
    </row>
    <row r="1750" spans="2:4" x14ac:dyDescent="0.25">
      <c r="B1750" s="23"/>
      <c r="C1750" t="str">
        <f t="shared" si="54"/>
        <v/>
      </c>
      <c r="D1750" t="str">
        <f t="shared" si="55"/>
        <v/>
      </c>
    </row>
    <row r="1751" spans="2:4" x14ac:dyDescent="0.25">
      <c r="B1751" s="23"/>
      <c r="C1751" t="str">
        <f t="shared" si="54"/>
        <v/>
      </c>
      <c r="D1751" t="str">
        <f t="shared" si="55"/>
        <v/>
      </c>
    </row>
    <row r="1752" spans="2:4" x14ac:dyDescent="0.25">
      <c r="B1752" s="23"/>
      <c r="C1752" t="str">
        <f t="shared" si="54"/>
        <v/>
      </c>
      <c r="D1752" t="str">
        <f t="shared" si="55"/>
        <v/>
      </c>
    </row>
    <row r="1753" spans="2:4" x14ac:dyDescent="0.25">
      <c r="B1753" s="23"/>
      <c r="C1753" t="str">
        <f t="shared" si="54"/>
        <v/>
      </c>
      <c r="D1753" t="str">
        <f t="shared" si="55"/>
        <v/>
      </c>
    </row>
    <row r="1754" spans="2:4" x14ac:dyDescent="0.25">
      <c r="B1754" s="23"/>
      <c r="C1754" t="str">
        <f t="shared" si="54"/>
        <v/>
      </c>
      <c r="D1754" t="str">
        <f t="shared" si="55"/>
        <v/>
      </c>
    </row>
    <row r="1755" spans="2:4" x14ac:dyDescent="0.25">
      <c r="B1755" s="23"/>
      <c r="C1755" t="str">
        <f t="shared" si="54"/>
        <v/>
      </c>
      <c r="D1755" t="str">
        <f t="shared" si="55"/>
        <v/>
      </c>
    </row>
    <row r="1756" spans="2:4" x14ac:dyDescent="0.25">
      <c r="B1756" s="23"/>
      <c r="C1756" t="str">
        <f t="shared" si="54"/>
        <v/>
      </c>
      <c r="D1756" t="str">
        <f t="shared" si="55"/>
        <v/>
      </c>
    </row>
    <row r="1757" spans="2:4" x14ac:dyDescent="0.25">
      <c r="B1757" s="23"/>
      <c r="C1757" t="str">
        <f t="shared" si="54"/>
        <v/>
      </c>
      <c r="D1757" t="str">
        <f t="shared" si="55"/>
        <v/>
      </c>
    </row>
    <row r="1758" spans="2:4" x14ac:dyDescent="0.25">
      <c r="B1758" s="23"/>
      <c r="C1758" t="str">
        <f t="shared" si="54"/>
        <v/>
      </c>
      <c r="D1758" t="str">
        <f t="shared" si="55"/>
        <v/>
      </c>
    </row>
    <row r="1759" spans="2:4" x14ac:dyDescent="0.25">
      <c r="B1759" s="23"/>
      <c r="C1759" t="str">
        <f t="shared" si="54"/>
        <v/>
      </c>
      <c r="D1759" t="str">
        <f t="shared" si="55"/>
        <v/>
      </c>
    </row>
    <row r="1760" spans="2:4" x14ac:dyDescent="0.25">
      <c r="B1760" s="23"/>
      <c r="C1760" t="str">
        <f t="shared" si="54"/>
        <v/>
      </c>
      <c r="D1760" t="str">
        <f t="shared" si="55"/>
        <v/>
      </c>
    </row>
    <row r="1761" spans="2:4" x14ac:dyDescent="0.25">
      <c r="B1761" s="23"/>
      <c r="C1761" t="str">
        <f t="shared" si="54"/>
        <v/>
      </c>
      <c r="D1761" t="str">
        <f t="shared" si="55"/>
        <v/>
      </c>
    </row>
    <row r="1762" spans="2:4" x14ac:dyDescent="0.25">
      <c r="B1762" s="23"/>
      <c r="C1762" t="str">
        <f t="shared" si="54"/>
        <v/>
      </c>
      <c r="D1762" t="str">
        <f t="shared" si="55"/>
        <v/>
      </c>
    </row>
    <row r="1763" spans="2:4" x14ac:dyDescent="0.25">
      <c r="B1763" s="23"/>
      <c r="C1763" t="str">
        <f t="shared" si="54"/>
        <v/>
      </c>
      <c r="D1763" t="str">
        <f t="shared" si="55"/>
        <v/>
      </c>
    </row>
    <row r="1764" spans="2:4" x14ac:dyDescent="0.25">
      <c r="B1764" s="23"/>
      <c r="C1764" t="str">
        <f t="shared" si="54"/>
        <v/>
      </c>
      <c r="D1764" t="str">
        <f t="shared" si="55"/>
        <v/>
      </c>
    </row>
    <row r="1765" spans="2:4" x14ac:dyDescent="0.25">
      <c r="B1765" s="23"/>
      <c r="C1765" t="str">
        <f t="shared" si="54"/>
        <v/>
      </c>
      <c r="D1765" t="str">
        <f t="shared" si="55"/>
        <v/>
      </c>
    </row>
    <row r="1766" spans="2:4" x14ac:dyDescent="0.25">
      <c r="B1766" s="23"/>
      <c r="C1766" t="str">
        <f t="shared" si="54"/>
        <v/>
      </c>
      <c r="D1766" t="str">
        <f t="shared" si="55"/>
        <v/>
      </c>
    </row>
    <row r="1767" spans="2:4" x14ac:dyDescent="0.25">
      <c r="B1767" s="23"/>
      <c r="C1767" t="str">
        <f t="shared" si="54"/>
        <v/>
      </c>
      <c r="D1767" t="str">
        <f t="shared" si="55"/>
        <v/>
      </c>
    </row>
    <row r="1768" spans="2:4" x14ac:dyDescent="0.25">
      <c r="B1768" s="23"/>
      <c r="C1768" t="str">
        <f t="shared" si="54"/>
        <v/>
      </c>
      <c r="D1768" t="str">
        <f t="shared" si="55"/>
        <v/>
      </c>
    </row>
    <row r="1769" spans="2:4" x14ac:dyDescent="0.25">
      <c r="B1769" s="23"/>
      <c r="C1769" t="str">
        <f t="shared" si="54"/>
        <v/>
      </c>
      <c r="D1769" t="str">
        <f t="shared" si="55"/>
        <v/>
      </c>
    </row>
    <row r="1770" spans="2:4" x14ac:dyDescent="0.25">
      <c r="B1770" s="23"/>
      <c r="C1770" t="str">
        <f t="shared" si="54"/>
        <v/>
      </c>
      <c r="D1770" t="str">
        <f t="shared" si="55"/>
        <v/>
      </c>
    </row>
    <row r="1771" spans="2:4" x14ac:dyDescent="0.25">
      <c r="B1771" s="23"/>
      <c r="C1771" t="str">
        <f t="shared" si="54"/>
        <v/>
      </c>
      <c r="D1771" t="str">
        <f t="shared" si="55"/>
        <v/>
      </c>
    </row>
    <row r="1772" spans="2:4" x14ac:dyDescent="0.25">
      <c r="B1772" s="23"/>
      <c r="C1772" t="str">
        <f t="shared" si="54"/>
        <v/>
      </c>
      <c r="D1772" t="str">
        <f t="shared" si="55"/>
        <v/>
      </c>
    </row>
    <row r="1773" spans="2:4" x14ac:dyDescent="0.25">
      <c r="B1773" s="23"/>
      <c r="C1773" t="str">
        <f t="shared" si="54"/>
        <v/>
      </c>
      <c r="D1773" t="str">
        <f t="shared" si="55"/>
        <v/>
      </c>
    </row>
    <row r="1774" spans="2:4" x14ac:dyDescent="0.25">
      <c r="B1774" s="23"/>
      <c r="C1774" t="str">
        <f t="shared" si="54"/>
        <v/>
      </c>
      <c r="D1774" t="str">
        <f t="shared" si="55"/>
        <v/>
      </c>
    </row>
    <row r="1775" spans="2:4" x14ac:dyDescent="0.25">
      <c r="B1775" s="23"/>
      <c r="C1775" t="str">
        <f t="shared" si="54"/>
        <v/>
      </c>
      <c r="D1775" t="str">
        <f t="shared" si="55"/>
        <v/>
      </c>
    </row>
    <row r="1776" spans="2:4" x14ac:dyDescent="0.25">
      <c r="B1776" s="23"/>
      <c r="C1776" t="str">
        <f t="shared" si="54"/>
        <v/>
      </c>
      <c r="D1776" t="str">
        <f t="shared" si="55"/>
        <v/>
      </c>
    </row>
    <row r="1777" spans="2:4" x14ac:dyDescent="0.25">
      <c r="B1777" s="23"/>
      <c r="C1777" t="str">
        <f t="shared" si="54"/>
        <v/>
      </c>
      <c r="D1777" t="str">
        <f t="shared" si="55"/>
        <v/>
      </c>
    </row>
    <row r="1778" spans="2:4" x14ac:dyDescent="0.25">
      <c r="B1778" s="23"/>
      <c r="C1778" t="str">
        <f t="shared" si="54"/>
        <v/>
      </c>
      <c r="D1778" t="str">
        <f t="shared" si="55"/>
        <v/>
      </c>
    </row>
    <row r="1779" spans="2:4" x14ac:dyDescent="0.25">
      <c r="B1779" s="23"/>
      <c r="C1779" t="str">
        <f t="shared" si="54"/>
        <v/>
      </c>
      <c r="D1779" t="str">
        <f t="shared" si="55"/>
        <v/>
      </c>
    </row>
    <row r="1780" spans="2:4" x14ac:dyDescent="0.25">
      <c r="B1780" s="23"/>
      <c r="C1780" t="str">
        <f t="shared" si="54"/>
        <v/>
      </c>
      <c r="D1780" t="str">
        <f t="shared" si="55"/>
        <v/>
      </c>
    </row>
    <row r="1781" spans="2:4" x14ac:dyDescent="0.25">
      <c r="B1781" s="23"/>
      <c r="C1781" t="str">
        <f t="shared" si="54"/>
        <v/>
      </c>
      <c r="D1781" t="str">
        <f t="shared" si="55"/>
        <v/>
      </c>
    </row>
    <row r="1782" spans="2:4" x14ac:dyDescent="0.25">
      <c r="B1782" s="23"/>
      <c r="C1782" t="str">
        <f t="shared" si="54"/>
        <v/>
      </c>
      <c r="D1782" t="str">
        <f t="shared" si="55"/>
        <v/>
      </c>
    </row>
    <row r="1783" spans="2:4" x14ac:dyDescent="0.25">
      <c r="B1783" s="23"/>
      <c r="C1783" t="str">
        <f t="shared" si="54"/>
        <v/>
      </c>
      <c r="D1783" t="str">
        <f t="shared" si="55"/>
        <v/>
      </c>
    </row>
    <row r="1784" spans="2:4" x14ac:dyDescent="0.25">
      <c r="B1784" s="23"/>
      <c r="C1784" t="str">
        <f t="shared" si="54"/>
        <v/>
      </c>
      <c r="D1784" t="str">
        <f t="shared" si="55"/>
        <v/>
      </c>
    </row>
    <row r="1785" spans="2:4" x14ac:dyDescent="0.25">
      <c r="B1785" s="23"/>
      <c r="C1785" t="str">
        <f t="shared" si="54"/>
        <v/>
      </c>
      <c r="D1785" t="str">
        <f t="shared" si="55"/>
        <v/>
      </c>
    </row>
    <row r="1786" spans="2:4" x14ac:dyDescent="0.25">
      <c r="B1786" s="23"/>
      <c r="C1786" t="str">
        <f t="shared" si="54"/>
        <v/>
      </c>
      <c r="D1786" t="str">
        <f t="shared" si="55"/>
        <v/>
      </c>
    </row>
    <row r="1787" spans="2:4" x14ac:dyDescent="0.25">
      <c r="B1787" s="23"/>
      <c r="C1787" t="str">
        <f t="shared" si="54"/>
        <v/>
      </c>
      <c r="D1787" t="str">
        <f t="shared" si="55"/>
        <v/>
      </c>
    </row>
    <row r="1788" spans="2:4" x14ac:dyDescent="0.25">
      <c r="B1788" s="23"/>
      <c r="C1788" t="str">
        <f t="shared" si="54"/>
        <v/>
      </c>
      <c r="D1788" t="str">
        <f t="shared" si="55"/>
        <v/>
      </c>
    </row>
    <row r="1789" spans="2:4" x14ac:dyDescent="0.25">
      <c r="B1789" s="23"/>
      <c r="C1789" t="str">
        <f t="shared" si="54"/>
        <v/>
      </c>
      <c r="D1789" t="str">
        <f t="shared" si="55"/>
        <v/>
      </c>
    </row>
    <row r="1790" spans="2:4" x14ac:dyDescent="0.25">
      <c r="B1790" s="23"/>
      <c r="C1790" t="str">
        <f t="shared" si="54"/>
        <v/>
      </c>
      <c r="D1790" t="str">
        <f t="shared" si="55"/>
        <v/>
      </c>
    </row>
    <row r="1791" spans="2:4" x14ac:dyDescent="0.25">
      <c r="B1791" s="23"/>
      <c r="C1791" t="str">
        <f t="shared" si="54"/>
        <v/>
      </c>
      <c r="D1791" t="str">
        <f t="shared" si="55"/>
        <v/>
      </c>
    </row>
    <row r="1792" spans="2:4" x14ac:dyDescent="0.25">
      <c r="B1792" s="23"/>
      <c r="C1792" t="str">
        <f t="shared" si="54"/>
        <v/>
      </c>
      <c r="D1792" t="str">
        <f t="shared" si="55"/>
        <v/>
      </c>
    </row>
    <row r="1793" spans="2:4" x14ac:dyDescent="0.25">
      <c r="B1793" s="23"/>
      <c r="C1793" t="str">
        <f t="shared" si="54"/>
        <v/>
      </c>
      <c r="D1793" t="str">
        <f t="shared" si="55"/>
        <v/>
      </c>
    </row>
    <row r="1794" spans="2:4" x14ac:dyDescent="0.25">
      <c r="B1794" s="23"/>
      <c r="C1794" t="str">
        <f t="shared" si="54"/>
        <v/>
      </c>
      <c r="D1794" t="str">
        <f t="shared" si="55"/>
        <v/>
      </c>
    </row>
    <row r="1795" spans="2:4" x14ac:dyDescent="0.25">
      <c r="B1795" s="23"/>
      <c r="C1795" t="str">
        <f t="shared" ref="C1795:C1858" si="56">LEFT(B1795,10)</f>
        <v/>
      </c>
      <c r="D1795" t="str">
        <f t="shared" ref="D1795:D1858" si="57">RIGHT(B1795,10)</f>
        <v/>
      </c>
    </row>
    <row r="1796" spans="2:4" x14ac:dyDescent="0.25">
      <c r="B1796" s="23"/>
      <c r="C1796" t="str">
        <f t="shared" si="56"/>
        <v/>
      </c>
      <c r="D1796" t="str">
        <f t="shared" si="57"/>
        <v/>
      </c>
    </row>
    <row r="1797" spans="2:4" x14ac:dyDescent="0.25">
      <c r="B1797" s="23"/>
      <c r="C1797" t="str">
        <f t="shared" si="56"/>
        <v/>
      </c>
      <c r="D1797" t="str">
        <f t="shared" si="57"/>
        <v/>
      </c>
    </row>
    <row r="1798" spans="2:4" x14ac:dyDescent="0.25">
      <c r="B1798" s="23"/>
      <c r="C1798" t="str">
        <f t="shared" si="56"/>
        <v/>
      </c>
      <c r="D1798" t="str">
        <f t="shared" si="57"/>
        <v/>
      </c>
    </row>
    <row r="1799" spans="2:4" x14ac:dyDescent="0.25">
      <c r="B1799" s="23"/>
      <c r="C1799" t="str">
        <f t="shared" si="56"/>
        <v/>
      </c>
      <c r="D1799" t="str">
        <f t="shared" si="57"/>
        <v/>
      </c>
    </row>
    <row r="1800" spans="2:4" x14ac:dyDescent="0.25">
      <c r="B1800" s="23"/>
      <c r="C1800" t="str">
        <f t="shared" si="56"/>
        <v/>
      </c>
      <c r="D1800" t="str">
        <f t="shared" si="57"/>
        <v/>
      </c>
    </row>
    <row r="1801" spans="2:4" x14ac:dyDescent="0.25">
      <c r="B1801" s="23"/>
      <c r="C1801" t="str">
        <f t="shared" si="56"/>
        <v/>
      </c>
      <c r="D1801" t="str">
        <f t="shared" si="57"/>
        <v/>
      </c>
    </row>
    <row r="1802" spans="2:4" x14ac:dyDescent="0.25">
      <c r="B1802" s="23"/>
      <c r="C1802" t="str">
        <f t="shared" si="56"/>
        <v/>
      </c>
      <c r="D1802" t="str">
        <f t="shared" si="57"/>
        <v/>
      </c>
    </row>
    <row r="1803" spans="2:4" x14ac:dyDescent="0.25">
      <c r="B1803" s="23"/>
      <c r="C1803" t="str">
        <f t="shared" si="56"/>
        <v/>
      </c>
      <c r="D1803" t="str">
        <f t="shared" si="57"/>
        <v/>
      </c>
    </row>
    <row r="1804" spans="2:4" x14ac:dyDescent="0.25">
      <c r="B1804" s="23"/>
      <c r="C1804" t="str">
        <f t="shared" si="56"/>
        <v/>
      </c>
      <c r="D1804" t="str">
        <f t="shared" si="57"/>
        <v/>
      </c>
    </row>
    <row r="1805" spans="2:4" x14ac:dyDescent="0.25">
      <c r="B1805" s="23"/>
      <c r="C1805" t="str">
        <f t="shared" si="56"/>
        <v/>
      </c>
      <c r="D1805" t="str">
        <f t="shared" si="57"/>
        <v/>
      </c>
    </row>
    <row r="1806" spans="2:4" x14ac:dyDescent="0.25">
      <c r="B1806" s="23"/>
      <c r="C1806" t="str">
        <f t="shared" si="56"/>
        <v/>
      </c>
      <c r="D1806" t="str">
        <f t="shared" si="57"/>
        <v/>
      </c>
    </row>
    <row r="1807" spans="2:4" x14ac:dyDescent="0.25">
      <c r="B1807" s="23"/>
      <c r="C1807" t="str">
        <f t="shared" si="56"/>
        <v/>
      </c>
      <c r="D1807" t="str">
        <f t="shared" si="57"/>
        <v/>
      </c>
    </row>
    <row r="1808" spans="2:4" x14ac:dyDescent="0.25">
      <c r="B1808" s="23"/>
      <c r="C1808" t="str">
        <f t="shared" si="56"/>
        <v/>
      </c>
      <c r="D1808" t="str">
        <f t="shared" si="57"/>
        <v/>
      </c>
    </row>
    <row r="1809" spans="2:4" x14ac:dyDescent="0.25">
      <c r="B1809" s="23"/>
      <c r="C1809" t="str">
        <f t="shared" si="56"/>
        <v/>
      </c>
      <c r="D1809" t="str">
        <f t="shared" si="57"/>
        <v/>
      </c>
    </row>
    <row r="1810" spans="2:4" x14ac:dyDescent="0.25">
      <c r="B1810" s="23"/>
      <c r="C1810" t="str">
        <f t="shared" si="56"/>
        <v/>
      </c>
      <c r="D1810" t="str">
        <f t="shared" si="57"/>
        <v/>
      </c>
    </row>
    <row r="1811" spans="2:4" x14ac:dyDescent="0.25">
      <c r="B1811" s="23"/>
      <c r="C1811" t="str">
        <f t="shared" si="56"/>
        <v/>
      </c>
      <c r="D1811" t="str">
        <f t="shared" si="57"/>
        <v/>
      </c>
    </row>
    <row r="1812" spans="2:4" x14ac:dyDescent="0.25">
      <c r="B1812" s="23"/>
      <c r="C1812" t="str">
        <f t="shared" si="56"/>
        <v/>
      </c>
      <c r="D1812" t="str">
        <f t="shared" si="57"/>
        <v/>
      </c>
    </row>
    <row r="1813" spans="2:4" x14ac:dyDescent="0.25">
      <c r="B1813" s="23"/>
      <c r="C1813" t="str">
        <f t="shared" si="56"/>
        <v/>
      </c>
      <c r="D1813" t="str">
        <f t="shared" si="57"/>
        <v/>
      </c>
    </row>
    <row r="1814" spans="2:4" x14ac:dyDescent="0.25">
      <c r="B1814" s="23"/>
      <c r="C1814" t="str">
        <f t="shared" si="56"/>
        <v/>
      </c>
      <c r="D1814" t="str">
        <f t="shared" si="57"/>
        <v/>
      </c>
    </row>
    <row r="1815" spans="2:4" x14ac:dyDescent="0.25">
      <c r="B1815" s="23"/>
      <c r="C1815" t="str">
        <f t="shared" si="56"/>
        <v/>
      </c>
      <c r="D1815" t="str">
        <f t="shared" si="57"/>
        <v/>
      </c>
    </row>
    <row r="1816" spans="2:4" x14ac:dyDescent="0.25">
      <c r="B1816" s="23"/>
      <c r="C1816" t="str">
        <f t="shared" si="56"/>
        <v/>
      </c>
      <c r="D1816" t="str">
        <f t="shared" si="57"/>
        <v/>
      </c>
    </row>
    <row r="1817" spans="2:4" x14ac:dyDescent="0.25">
      <c r="B1817" s="23"/>
      <c r="C1817" t="str">
        <f t="shared" si="56"/>
        <v/>
      </c>
      <c r="D1817" t="str">
        <f t="shared" si="57"/>
        <v/>
      </c>
    </row>
    <row r="1818" spans="2:4" x14ac:dyDescent="0.25">
      <c r="B1818" s="23"/>
      <c r="C1818" t="str">
        <f t="shared" si="56"/>
        <v/>
      </c>
      <c r="D1818" t="str">
        <f t="shared" si="57"/>
        <v/>
      </c>
    </row>
    <row r="1819" spans="2:4" x14ac:dyDescent="0.25">
      <c r="B1819" s="23"/>
      <c r="C1819" t="str">
        <f t="shared" si="56"/>
        <v/>
      </c>
      <c r="D1819" t="str">
        <f t="shared" si="57"/>
        <v/>
      </c>
    </row>
    <row r="1820" spans="2:4" x14ac:dyDescent="0.25">
      <c r="B1820" s="23"/>
      <c r="C1820" t="str">
        <f t="shared" si="56"/>
        <v/>
      </c>
      <c r="D1820" t="str">
        <f t="shared" si="57"/>
        <v/>
      </c>
    </row>
    <row r="1821" spans="2:4" x14ac:dyDescent="0.25">
      <c r="B1821" s="23"/>
      <c r="C1821" t="str">
        <f t="shared" si="56"/>
        <v/>
      </c>
      <c r="D1821" t="str">
        <f t="shared" si="57"/>
        <v/>
      </c>
    </row>
    <row r="1822" spans="2:4" x14ac:dyDescent="0.25">
      <c r="B1822" s="23"/>
      <c r="C1822" t="str">
        <f t="shared" si="56"/>
        <v/>
      </c>
      <c r="D1822" t="str">
        <f t="shared" si="57"/>
        <v/>
      </c>
    </row>
    <row r="1823" spans="2:4" x14ac:dyDescent="0.25">
      <c r="B1823" s="23"/>
      <c r="C1823" t="str">
        <f t="shared" si="56"/>
        <v/>
      </c>
      <c r="D1823" t="str">
        <f t="shared" si="57"/>
        <v/>
      </c>
    </row>
    <row r="1824" spans="2:4" x14ac:dyDescent="0.25">
      <c r="B1824" s="23"/>
      <c r="C1824" t="str">
        <f t="shared" si="56"/>
        <v/>
      </c>
      <c r="D1824" t="str">
        <f t="shared" si="57"/>
        <v/>
      </c>
    </row>
    <row r="1825" spans="2:4" x14ac:dyDescent="0.25">
      <c r="B1825" s="23"/>
      <c r="C1825" t="str">
        <f t="shared" si="56"/>
        <v/>
      </c>
      <c r="D1825" t="str">
        <f t="shared" si="57"/>
        <v/>
      </c>
    </row>
    <row r="1826" spans="2:4" x14ac:dyDescent="0.25">
      <c r="B1826" s="23"/>
      <c r="C1826" t="str">
        <f t="shared" si="56"/>
        <v/>
      </c>
      <c r="D1826" t="str">
        <f t="shared" si="57"/>
        <v/>
      </c>
    </row>
    <row r="1827" spans="2:4" x14ac:dyDescent="0.25">
      <c r="B1827" s="23"/>
      <c r="C1827" t="str">
        <f t="shared" si="56"/>
        <v/>
      </c>
      <c r="D1827" t="str">
        <f t="shared" si="57"/>
        <v/>
      </c>
    </row>
    <row r="1828" spans="2:4" x14ac:dyDescent="0.25">
      <c r="B1828" s="23"/>
      <c r="C1828" t="str">
        <f t="shared" si="56"/>
        <v/>
      </c>
      <c r="D1828" t="str">
        <f t="shared" si="57"/>
        <v/>
      </c>
    </row>
    <row r="1829" spans="2:4" x14ac:dyDescent="0.25">
      <c r="B1829" s="23"/>
      <c r="C1829" t="str">
        <f t="shared" si="56"/>
        <v/>
      </c>
      <c r="D1829" t="str">
        <f t="shared" si="57"/>
        <v/>
      </c>
    </row>
    <row r="1830" spans="2:4" x14ac:dyDescent="0.25">
      <c r="B1830" s="23"/>
      <c r="C1830" t="str">
        <f t="shared" si="56"/>
        <v/>
      </c>
      <c r="D1830" t="str">
        <f t="shared" si="57"/>
        <v/>
      </c>
    </row>
    <row r="1831" spans="2:4" x14ac:dyDescent="0.25">
      <c r="B1831" s="23"/>
      <c r="C1831" t="str">
        <f t="shared" si="56"/>
        <v/>
      </c>
      <c r="D1831" t="str">
        <f t="shared" si="57"/>
        <v/>
      </c>
    </row>
    <row r="1832" spans="2:4" x14ac:dyDescent="0.25">
      <c r="B1832" s="23"/>
      <c r="C1832" t="str">
        <f t="shared" si="56"/>
        <v/>
      </c>
      <c r="D1832" t="str">
        <f t="shared" si="57"/>
        <v/>
      </c>
    </row>
    <row r="1833" spans="2:4" x14ac:dyDescent="0.25">
      <c r="B1833" s="23"/>
      <c r="C1833" t="str">
        <f t="shared" si="56"/>
        <v/>
      </c>
      <c r="D1833" t="str">
        <f t="shared" si="57"/>
        <v/>
      </c>
    </row>
    <row r="1834" spans="2:4" x14ac:dyDescent="0.25">
      <c r="B1834" s="23"/>
      <c r="C1834" t="str">
        <f t="shared" si="56"/>
        <v/>
      </c>
      <c r="D1834" t="str">
        <f t="shared" si="57"/>
        <v/>
      </c>
    </row>
    <row r="1835" spans="2:4" x14ac:dyDescent="0.25">
      <c r="B1835" s="23"/>
      <c r="C1835" t="str">
        <f t="shared" si="56"/>
        <v/>
      </c>
      <c r="D1835" t="str">
        <f t="shared" si="57"/>
        <v/>
      </c>
    </row>
    <row r="1836" spans="2:4" x14ac:dyDescent="0.25">
      <c r="B1836" s="23"/>
      <c r="C1836" t="str">
        <f t="shared" si="56"/>
        <v/>
      </c>
      <c r="D1836" t="str">
        <f t="shared" si="57"/>
        <v/>
      </c>
    </row>
    <row r="1837" spans="2:4" x14ac:dyDescent="0.25">
      <c r="B1837" s="23"/>
      <c r="C1837" t="str">
        <f t="shared" si="56"/>
        <v/>
      </c>
      <c r="D1837" t="str">
        <f t="shared" si="57"/>
        <v/>
      </c>
    </row>
    <row r="1838" spans="2:4" x14ac:dyDescent="0.25">
      <c r="B1838" s="23"/>
      <c r="C1838" t="str">
        <f t="shared" si="56"/>
        <v/>
      </c>
      <c r="D1838" t="str">
        <f t="shared" si="57"/>
        <v/>
      </c>
    </row>
    <row r="1839" spans="2:4" x14ac:dyDescent="0.25">
      <c r="B1839" s="23"/>
      <c r="C1839" t="str">
        <f t="shared" si="56"/>
        <v/>
      </c>
      <c r="D1839" t="str">
        <f t="shared" si="57"/>
        <v/>
      </c>
    </row>
    <row r="1840" spans="2:4" x14ac:dyDescent="0.25">
      <c r="B1840" s="23"/>
      <c r="C1840" t="str">
        <f t="shared" si="56"/>
        <v/>
      </c>
      <c r="D1840" t="str">
        <f t="shared" si="57"/>
        <v/>
      </c>
    </row>
    <row r="1841" spans="2:4" x14ac:dyDescent="0.25">
      <c r="B1841" s="23"/>
      <c r="C1841" t="str">
        <f t="shared" si="56"/>
        <v/>
      </c>
      <c r="D1841" t="str">
        <f t="shared" si="57"/>
        <v/>
      </c>
    </row>
    <row r="1842" spans="2:4" x14ac:dyDescent="0.25">
      <c r="B1842" s="23"/>
      <c r="C1842" t="str">
        <f t="shared" si="56"/>
        <v/>
      </c>
      <c r="D1842" t="str">
        <f t="shared" si="57"/>
        <v/>
      </c>
    </row>
    <row r="1843" spans="2:4" x14ac:dyDescent="0.25">
      <c r="B1843" s="23"/>
      <c r="C1843" t="str">
        <f t="shared" si="56"/>
        <v/>
      </c>
      <c r="D1843" t="str">
        <f t="shared" si="57"/>
        <v/>
      </c>
    </row>
    <row r="1844" spans="2:4" x14ac:dyDescent="0.25">
      <c r="B1844" s="23"/>
      <c r="C1844" t="str">
        <f t="shared" si="56"/>
        <v/>
      </c>
      <c r="D1844" t="str">
        <f t="shared" si="57"/>
        <v/>
      </c>
    </row>
    <row r="1845" spans="2:4" x14ac:dyDescent="0.25">
      <c r="B1845" s="23"/>
      <c r="C1845" t="str">
        <f t="shared" si="56"/>
        <v/>
      </c>
      <c r="D1845" t="str">
        <f t="shared" si="57"/>
        <v/>
      </c>
    </row>
    <row r="1846" spans="2:4" x14ac:dyDescent="0.25">
      <c r="B1846" s="23"/>
      <c r="C1846" t="str">
        <f t="shared" si="56"/>
        <v/>
      </c>
      <c r="D1846" t="str">
        <f t="shared" si="57"/>
        <v/>
      </c>
    </row>
    <row r="1847" spans="2:4" x14ac:dyDescent="0.25">
      <c r="B1847" s="23"/>
      <c r="C1847" t="str">
        <f t="shared" si="56"/>
        <v/>
      </c>
      <c r="D1847" t="str">
        <f t="shared" si="57"/>
        <v/>
      </c>
    </row>
    <row r="1848" spans="2:4" x14ac:dyDescent="0.25">
      <c r="B1848" s="23"/>
      <c r="C1848" t="str">
        <f t="shared" si="56"/>
        <v/>
      </c>
      <c r="D1848" t="str">
        <f t="shared" si="57"/>
        <v/>
      </c>
    </row>
    <row r="1849" spans="2:4" x14ac:dyDescent="0.25">
      <c r="B1849" s="23"/>
      <c r="C1849" t="str">
        <f t="shared" si="56"/>
        <v/>
      </c>
      <c r="D1849" t="str">
        <f t="shared" si="57"/>
        <v/>
      </c>
    </row>
    <row r="1850" spans="2:4" x14ac:dyDescent="0.25">
      <c r="B1850" s="23"/>
      <c r="C1850" t="str">
        <f t="shared" si="56"/>
        <v/>
      </c>
      <c r="D1850" t="str">
        <f t="shared" si="57"/>
        <v/>
      </c>
    </row>
    <row r="1851" spans="2:4" x14ac:dyDescent="0.25">
      <c r="B1851" s="23"/>
      <c r="C1851" t="str">
        <f t="shared" si="56"/>
        <v/>
      </c>
      <c r="D1851" t="str">
        <f t="shared" si="57"/>
        <v/>
      </c>
    </row>
    <row r="1852" spans="2:4" x14ac:dyDescent="0.25">
      <c r="B1852" s="23"/>
      <c r="C1852" t="str">
        <f t="shared" si="56"/>
        <v/>
      </c>
      <c r="D1852" t="str">
        <f t="shared" si="57"/>
        <v/>
      </c>
    </row>
    <row r="1853" spans="2:4" x14ac:dyDescent="0.25">
      <c r="B1853" s="23"/>
      <c r="C1853" t="str">
        <f t="shared" si="56"/>
        <v/>
      </c>
      <c r="D1853" t="str">
        <f t="shared" si="57"/>
        <v/>
      </c>
    </row>
    <row r="1854" spans="2:4" x14ac:dyDescent="0.25">
      <c r="B1854" s="23"/>
      <c r="C1854" t="str">
        <f t="shared" si="56"/>
        <v/>
      </c>
      <c r="D1854" t="str">
        <f t="shared" si="57"/>
        <v/>
      </c>
    </row>
    <row r="1855" spans="2:4" x14ac:dyDescent="0.25">
      <c r="B1855" s="23"/>
      <c r="C1855" t="str">
        <f t="shared" si="56"/>
        <v/>
      </c>
      <c r="D1855" t="str">
        <f t="shared" si="57"/>
        <v/>
      </c>
    </row>
    <row r="1856" spans="2:4" x14ac:dyDescent="0.25">
      <c r="B1856" s="23"/>
      <c r="C1856" t="str">
        <f t="shared" si="56"/>
        <v/>
      </c>
      <c r="D1856" t="str">
        <f t="shared" si="57"/>
        <v/>
      </c>
    </row>
    <row r="1857" spans="2:4" x14ac:dyDescent="0.25">
      <c r="B1857" s="23"/>
      <c r="C1857" t="str">
        <f t="shared" si="56"/>
        <v/>
      </c>
      <c r="D1857" t="str">
        <f t="shared" si="57"/>
        <v/>
      </c>
    </row>
    <row r="1858" spans="2:4" x14ac:dyDescent="0.25">
      <c r="B1858" s="23"/>
      <c r="C1858" t="str">
        <f t="shared" si="56"/>
        <v/>
      </c>
      <c r="D1858" t="str">
        <f t="shared" si="57"/>
        <v/>
      </c>
    </row>
    <row r="1859" spans="2:4" x14ac:dyDescent="0.25">
      <c r="B1859" s="23"/>
      <c r="C1859" t="str">
        <f t="shared" ref="C1859:C1922" si="58">LEFT(B1859,10)</f>
        <v/>
      </c>
      <c r="D1859" t="str">
        <f t="shared" ref="D1859:D1922" si="59">RIGHT(B1859,10)</f>
        <v/>
      </c>
    </row>
    <row r="1860" spans="2:4" x14ac:dyDescent="0.25">
      <c r="B1860" s="23"/>
      <c r="C1860" t="str">
        <f t="shared" si="58"/>
        <v/>
      </c>
      <c r="D1860" t="str">
        <f t="shared" si="59"/>
        <v/>
      </c>
    </row>
    <row r="1861" spans="2:4" x14ac:dyDescent="0.25">
      <c r="B1861" s="23"/>
      <c r="C1861" t="str">
        <f t="shared" si="58"/>
        <v/>
      </c>
      <c r="D1861" t="str">
        <f t="shared" si="59"/>
        <v/>
      </c>
    </row>
    <row r="1862" spans="2:4" x14ac:dyDescent="0.25">
      <c r="B1862" s="23"/>
      <c r="C1862" t="str">
        <f t="shared" si="58"/>
        <v/>
      </c>
      <c r="D1862" t="str">
        <f t="shared" si="59"/>
        <v/>
      </c>
    </row>
    <row r="1863" spans="2:4" x14ac:dyDescent="0.25">
      <c r="B1863" s="23"/>
      <c r="C1863" t="str">
        <f t="shared" si="58"/>
        <v/>
      </c>
      <c r="D1863" t="str">
        <f t="shared" si="59"/>
        <v/>
      </c>
    </row>
    <row r="1864" spans="2:4" x14ac:dyDescent="0.25">
      <c r="B1864" s="23"/>
      <c r="C1864" t="str">
        <f t="shared" si="58"/>
        <v/>
      </c>
      <c r="D1864" t="str">
        <f t="shared" si="59"/>
        <v/>
      </c>
    </row>
    <row r="1865" spans="2:4" x14ac:dyDescent="0.25">
      <c r="B1865" s="23"/>
      <c r="C1865" t="str">
        <f t="shared" si="58"/>
        <v/>
      </c>
      <c r="D1865" t="str">
        <f t="shared" si="59"/>
        <v/>
      </c>
    </row>
    <row r="1866" spans="2:4" x14ac:dyDescent="0.25">
      <c r="B1866" s="23"/>
      <c r="C1866" t="str">
        <f t="shared" si="58"/>
        <v/>
      </c>
      <c r="D1866" t="str">
        <f t="shared" si="59"/>
        <v/>
      </c>
    </row>
    <row r="1867" spans="2:4" x14ac:dyDescent="0.25">
      <c r="B1867" s="23"/>
      <c r="C1867" t="str">
        <f t="shared" si="58"/>
        <v/>
      </c>
      <c r="D1867" t="str">
        <f t="shared" si="59"/>
        <v/>
      </c>
    </row>
    <row r="1868" spans="2:4" x14ac:dyDescent="0.25">
      <c r="B1868" s="23"/>
      <c r="C1868" t="str">
        <f t="shared" si="58"/>
        <v/>
      </c>
      <c r="D1868" t="str">
        <f t="shared" si="59"/>
        <v/>
      </c>
    </row>
    <row r="1869" spans="2:4" x14ac:dyDescent="0.25">
      <c r="B1869" s="23"/>
      <c r="C1869" t="str">
        <f t="shared" si="58"/>
        <v/>
      </c>
      <c r="D1869" t="str">
        <f t="shared" si="59"/>
        <v/>
      </c>
    </row>
    <row r="1870" spans="2:4" x14ac:dyDescent="0.25">
      <c r="B1870" s="23"/>
      <c r="C1870" t="str">
        <f t="shared" si="58"/>
        <v/>
      </c>
      <c r="D1870" t="str">
        <f t="shared" si="59"/>
        <v/>
      </c>
    </row>
    <row r="1871" spans="2:4" x14ac:dyDescent="0.25">
      <c r="B1871" s="23"/>
      <c r="C1871" t="str">
        <f t="shared" si="58"/>
        <v/>
      </c>
      <c r="D1871" t="str">
        <f t="shared" si="59"/>
        <v/>
      </c>
    </row>
    <row r="1872" spans="2:4" x14ac:dyDescent="0.25">
      <c r="B1872" s="23"/>
      <c r="C1872" t="str">
        <f t="shared" si="58"/>
        <v/>
      </c>
      <c r="D1872" t="str">
        <f t="shared" si="59"/>
        <v/>
      </c>
    </row>
    <row r="1873" spans="2:4" x14ac:dyDescent="0.25">
      <c r="B1873" s="23"/>
      <c r="C1873" t="str">
        <f t="shared" si="58"/>
        <v/>
      </c>
      <c r="D1873" t="str">
        <f t="shared" si="59"/>
        <v/>
      </c>
    </row>
    <row r="1874" spans="2:4" x14ac:dyDescent="0.25">
      <c r="B1874" s="23"/>
      <c r="C1874" t="str">
        <f t="shared" si="58"/>
        <v/>
      </c>
      <c r="D1874" t="str">
        <f t="shared" si="59"/>
        <v/>
      </c>
    </row>
    <row r="1875" spans="2:4" x14ac:dyDescent="0.25">
      <c r="B1875" s="23"/>
      <c r="C1875" t="str">
        <f t="shared" si="58"/>
        <v/>
      </c>
      <c r="D1875" t="str">
        <f t="shared" si="59"/>
        <v/>
      </c>
    </row>
    <row r="1876" spans="2:4" x14ac:dyDescent="0.25">
      <c r="B1876" s="23"/>
      <c r="C1876" t="str">
        <f t="shared" si="58"/>
        <v/>
      </c>
      <c r="D1876" t="str">
        <f t="shared" si="59"/>
        <v/>
      </c>
    </row>
    <row r="1877" spans="2:4" x14ac:dyDescent="0.25">
      <c r="B1877" s="23"/>
      <c r="C1877" t="str">
        <f t="shared" si="58"/>
        <v/>
      </c>
      <c r="D1877" t="str">
        <f t="shared" si="59"/>
        <v/>
      </c>
    </row>
    <row r="1878" spans="2:4" x14ac:dyDescent="0.25">
      <c r="B1878" s="23"/>
      <c r="C1878" t="str">
        <f t="shared" si="58"/>
        <v/>
      </c>
      <c r="D1878" t="str">
        <f t="shared" si="59"/>
        <v/>
      </c>
    </row>
    <row r="1879" spans="2:4" x14ac:dyDescent="0.25">
      <c r="B1879" s="23"/>
      <c r="C1879" t="str">
        <f t="shared" si="58"/>
        <v/>
      </c>
      <c r="D1879" t="str">
        <f t="shared" si="59"/>
        <v/>
      </c>
    </row>
    <row r="1880" spans="2:4" x14ac:dyDescent="0.25">
      <c r="B1880" s="23"/>
      <c r="C1880" t="str">
        <f t="shared" si="58"/>
        <v/>
      </c>
      <c r="D1880" t="str">
        <f t="shared" si="59"/>
        <v/>
      </c>
    </row>
    <row r="1881" spans="2:4" x14ac:dyDescent="0.25">
      <c r="B1881" s="23"/>
      <c r="C1881" t="str">
        <f t="shared" si="58"/>
        <v/>
      </c>
      <c r="D1881" t="str">
        <f t="shared" si="59"/>
        <v/>
      </c>
    </row>
    <row r="1882" spans="2:4" x14ac:dyDescent="0.25">
      <c r="B1882" s="23"/>
      <c r="C1882" t="str">
        <f t="shared" si="58"/>
        <v/>
      </c>
      <c r="D1882" t="str">
        <f t="shared" si="59"/>
        <v/>
      </c>
    </row>
    <row r="1883" spans="2:4" x14ac:dyDescent="0.25">
      <c r="B1883" s="23"/>
      <c r="C1883" t="str">
        <f t="shared" si="58"/>
        <v/>
      </c>
      <c r="D1883" t="str">
        <f t="shared" si="59"/>
        <v/>
      </c>
    </row>
    <row r="1884" spans="2:4" x14ac:dyDescent="0.25">
      <c r="B1884" s="23"/>
      <c r="C1884" t="str">
        <f t="shared" si="58"/>
        <v/>
      </c>
      <c r="D1884" t="str">
        <f t="shared" si="59"/>
        <v/>
      </c>
    </row>
    <row r="1885" spans="2:4" x14ac:dyDescent="0.25">
      <c r="B1885" s="23"/>
      <c r="C1885" t="str">
        <f t="shared" si="58"/>
        <v/>
      </c>
      <c r="D1885" t="str">
        <f t="shared" si="59"/>
        <v/>
      </c>
    </row>
    <row r="1886" spans="2:4" x14ac:dyDescent="0.25">
      <c r="B1886" s="23"/>
      <c r="C1886" t="str">
        <f t="shared" si="58"/>
        <v/>
      </c>
      <c r="D1886" t="str">
        <f t="shared" si="59"/>
        <v/>
      </c>
    </row>
    <row r="1887" spans="2:4" x14ac:dyDescent="0.25">
      <c r="B1887" s="23"/>
      <c r="C1887" t="str">
        <f t="shared" si="58"/>
        <v/>
      </c>
      <c r="D1887" t="str">
        <f t="shared" si="59"/>
        <v/>
      </c>
    </row>
    <row r="1888" spans="2:4" x14ac:dyDescent="0.25">
      <c r="B1888" s="23"/>
      <c r="C1888" t="str">
        <f t="shared" si="58"/>
        <v/>
      </c>
      <c r="D1888" t="str">
        <f t="shared" si="59"/>
        <v/>
      </c>
    </row>
    <row r="1889" spans="2:4" x14ac:dyDescent="0.25">
      <c r="B1889" s="23"/>
      <c r="C1889" t="str">
        <f t="shared" si="58"/>
        <v/>
      </c>
      <c r="D1889" t="str">
        <f t="shared" si="59"/>
        <v/>
      </c>
    </row>
    <row r="1890" spans="2:4" x14ac:dyDescent="0.25">
      <c r="B1890" s="23"/>
      <c r="C1890" t="str">
        <f t="shared" si="58"/>
        <v/>
      </c>
      <c r="D1890" t="str">
        <f t="shared" si="59"/>
        <v/>
      </c>
    </row>
    <row r="1891" spans="2:4" x14ac:dyDescent="0.25">
      <c r="B1891" s="23"/>
      <c r="C1891" t="str">
        <f t="shared" si="58"/>
        <v/>
      </c>
      <c r="D1891" t="str">
        <f t="shared" si="59"/>
        <v/>
      </c>
    </row>
    <row r="1892" spans="2:4" x14ac:dyDescent="0.25">
      <c r="B1892" s="23"/>
      <c r="C1892" t="str">
        <f t="shared" si="58"/>
        <v/>
      </c>
      <c r="D1892" t="str">
        <f t="shared" si="59"/>
        <v/>
      </c>
    </row>
    <row r="1893" spans="2:4" x14ac:dyDescent="0.25">
      <c r="B1893" s="23"/>
      <c r="C1893" t="str">
        <f t="shared" si="58"/>
        <v/>
      </c>
      <c r="D1893" t="str">
        <f t="shared" si="59"/>
        <v/>
      </c>
    </row>
    <row r="1894" spans="2:4" x14ac:dyDescent="0.25">
      <c r="B1894" s="23"/>
      <c r="C1894" t="str">
        <f t="shared" si="58"/>
        <v/>
      </c>
      <c r="D1894" t="str">
        <f t="shared" si="59"/>
        <v/>
      </c>
    </row>
    <row r="1895" spans="2:4" x14ac:dyDescent="0.25">
      <c r="B1895" s="23"/>
      <c r="C1895" t="str">
        <f t="shared" si="58"/>
        <v/>
      </c>
      <c r="D1895" t="str">
        <f t="shared" si="59"/>
        <v/>
      </c>
    </row>
    <row r="1896" spans="2:4" x14ac:dyDescent="0.25">
      <c r="B1896" s="23"/>
      <c r="C1896" t="str">
        <f t="shared" si="58"/>
        <v/>
      </c>
      <c r="D1896" t="str">
        <f t="shared" si="59"/>
        <v/>
      </c>
    </row>
    <row r="1897" spans="2:4" x14ac:dyDescent="0.25">
      <c r="B1897" s="23"/>
      <c r="C1897" t="str">
        <f t="shared" si="58"/>
        <v/>
      </c>
      <c r="D1897" t="str">
        <f t="shared" si="59"/>
        <v/>
      </c>
    </row>
    <row r="1898" spans="2:4" x14ac:dyDescent="0.25">
      <c r="B1898" s="23"/>
      <c r="C1898" t="str">
        <f t="shared" si="58"/>
        <v/>
      </c>
      <c r="D1898" t="str">
        <f t="shared" si="59"/>
        <v/>
      </c>
    </row>
    <row r="1899" spans="2:4" x14ac:dyDescent="0.25">
      <c r="B1899" s="23"/>
      <c r="C1899" t="str">
        <f t="shared" si="58"/>
        <v/>
      </c>
      <c r="D1899" t="str">
        <f t="shared" si="59"/>
        <v/>
      </c>
    </row>
    <row r="1900" spans="2:4" x14ac:dyDescent="0.25">
      <c r="B1900" s="23"/>
      <c r="C1900" t="str">
        <f t="shared" si="58"/>
        <v/>
      </c>
      <c r="D1900" t="str">
        <f t="shared" si="59"/>
        <v/>
      </c>
    </row>
    <row r="1901" spans="2:4" x14ac:dyDescent="0.25">
      <c r="B1901" s="23"/>
      <c r="C1901" t="str">
        <f t="shared" si="58"/>
        <v/>
      </c>
      <c r="D1901" t="str">
        <f t="shared" si="59"/>
        <v/>
      </c>
    </row>
    <row r="1902" spans="2:4" x14ac:dyDescent="0.25">
      <c r="B1902" s="23"/>
      <c r="C1902" t="str">
        <f t="shared" si="58"/>
        <v/>
      </c>
      <c r="D1902" t="str">
        <f t="shared" si="59"/>
        <v/>
      </c>
    </row>
    <row r="1903" spans="2:4" x14ac:dyDescent="0.25">
      <c r="B1903" s="23"/>
      <c r="C1903" t="str">
        <f t="shared" si="58"/>
        <v/>
      </c>
      <c r="D1903" t="str">
        <f t="shared" si="59"/>
        <v/>
      </c>
    </row>
    <row r="1904" spans="2:4" x14ac:dyDescent="0.25">
      <c r="B1904" s="23"/>
      <c r="C1904" t="str">
        <f t="shared" si="58"/>
        <v/>
      </c>
      <c r="D1904" t="str">
        <f t="shared" si="59"/>
        <v/>
      </c>
    </row>
    <row r="1905" spans="2:4" x14ac:dyDescent="0.25">
      <c r="B1905" s="23"/>
      <c r="C1905" t="str">
        <f t="shared" si="58"/>
        <v/>
      </c>
      <c r="D1905" t="str">
        <f t="shared" si="59"/>
        <v/>
      </c>
    </row>
    <row r="1906" spans="2:4" x14ac:dyDescent="0.25">
      <c r="B1906" s="23"/>
      <c r="C1906" t="str">
        <f t="shared" si="58"/>
        <v/>
      </c>
      <c r="D1906" t="str">
        <f t="shared" si="59"/>
        <v/>
      </c>
    </row>
    <row r="1907" spans="2:4" x14ac:dyDescent="0.25">
      <c r="B1907" s="23"/>
      <c r="C1907" t="str">
        <f t="shared" si="58"/>
        <v/>
      </c>
      <c r="D1907" t="str">
        <f t="shared" si="59"/>
        <v/>
      </c>
    </row>
    <row r="1908" spans="2:4" x14ac:dyDescent="0.25">
      <c r="B1908" s="23"/>
      <c r="C1908" t="str">
        <f t="shared" si="58"/>
        <v/>
      </c>
      <c r="D1908" t="str">
        <f t="shared" si="59"/>
        <v/>
      </c>
    </row>
    <row r="1909" spans="2:4" x14ac:dyDescent="0.25">
      <c r="B1909" s="23"/>
      <c r="C1909" t="str">
        <f t="shared" si="58"/>
        <v/>
      </c>
      <c r="D1909" t="str">
        <f t="shared" si="59"/>
        <v/>
      </c>
    </row>
    <row r="1910" spans="2:4" x14ac:dyDescent="0.25">
      <c r="B1910" s="23"/>
      <c r="C1910" t="str">
        <f t="shared" si="58"/>
        <v/>
      </c>
      <c r="D1910" t="str">
        <f t="shared" si="59"/>
        <v/>
      </c>
    </row>
    <row r="1911" spans="2:4" x14ac:dyDescent="0.25">
      <c r="B1911" s="23"/>
      <c r="C1911" t="str">
        <f t="shared" si="58"/>
        <v/>
      </c>
      <c r="D1911" t="str">
        <f t="shared" si="59"/>
        <v/>
      </c>
    </row>
    <row r="1912" spans="2:4" x14ac:dyDescent="0.25">
      <c r="B1912" s="23"/>
      <c r="C1912" t="str">
        <f t="shared" si="58"/>
        <v/>
      </c>
      <c r="D1912" t="str">
        <f t="shared" si="59"/>
        <v/>
      </c>
    </row>
    <row r="1913" spans="2:4" x14ac:dyDescent="0.25">
      <c r="B1913" s="23"/>
      <c r="C1913" t="str">
        <f t="shared" si="58"/>
        <v/>
      </c>
      <c r="D1913" t="str">
        <f t="shared" si="59"/>
        <v/>
      </c>
    </row>
    <row r="1914" spans="2:4" x14ac:dyDescent="0.25">
      <c r="B1914" s="23"/>
      <c r="C1914" t="str">
        <f t="shared" si="58"/>
        <v/>
      </c>
      <c r="D1914" t="str">
        <f t="shared" si="59"/>
        <v/>
      </c>
    </row>
    <row r="1915" spans="2:4" x14ac:dyDescent="0.25">
      <c r="B1915" s="23"/>
      <c r="C1915" t="str">
        <f t="shared" si="58"/>
        <v/>
      </c>
      <c r="D1915" t="str">
        <f t="shared" si="59"/>
        <v/>
      </c>
    </row>
    <row r="1916" spans="2:4" x14ac:dyDescent="0.25">
      <c r="B1916" s="23"/>
      <c r="C1916" t="str">
        <f t="shared" si="58"/>
        <v/>
      </c>
      <c r="D1916" t="str">
        <f t="shared" si="59"/>
        <v/>
      </c>
    </row>
    <row r="1917" spans="2:4" x14ac:dyDescent="0.25">
      <c r="B1917" s="23"/>
      <c r="C1917" t="str">
        <f t="shared" si="58"/>
        <v/>
      </c>
      <c r="D1917" t="str">
        <f t="shared" si="59"/>
        <v/>
      </c>
    </row>
    <row r="1918" spans="2:4" x14ac:dyDescent="0.25">
      <c r="B1918" s="23"/>
      <c r="C1918" t="str">
        <f t="shared" si="58"/>
        <v/>
      </c>
      <c r="D1918" t="str">
        <f t="shared" si="59"/>
        <v/>
      </c>
    </row>
    <row r="1919" spans="2:4" x14ac:dyDescent="0.25">
      <c r="B1919" s="23"/>
      <c r="C1919" t="str">
        <f t="shared" si="58"/>
        <v/>
      </c>
      <c r="D1919" t="str">
        <f t="shared" si="59"/>
        <v/>
      </c>
    </row>
    <row r="1920" spans="2:4" x14ac:dyDescent="0.25">
      <c r="B1920" s="23"/>
      <c r="C1920" t="str">
        <f t="shared" si="58"/>
        <v/>
      </c>
      <c r="D1920" t="str">
        <f t="shared" si="59"/>
        <v/>
      </c>
    </row>
    <row r="1921" spans="2:4" x14ac:dyDescent="0.25">
      <c r="B1921" s="23"/>
      <c r="C1921" t="str">
        <f t="shared" si="58"/>
        <v/>
      </c>
      <c r="D1921" t="str">
        <f t="shared" si="59"/>
        <v/>
      </c>
    </row>
    <row r="1922" spans="2:4" x14ac:dyDescent="0.25">
      <c r="B1922" s="23"/>
      <c r="C1922" t="str">
        <f t="shared" si="58"/>
        <v/>
      </c>
      <c r="D1922" t="str">
        <f t="shared" si="59"/>
        <v/>
      </c>
    </row>
    <row r="1923" spans="2:4" x14ac:dyDescent="0.25">
      <c r="B1923" s="23"/>
      <c r="C1923" t="str">
        <f t="shared" ref="C1923:C1986" si="60">LEFT(B1923,10)</f>
        <v/>
      </c>
      <c r="D1923" t="str">
        <f t="shared" ref="D1923:D1986" si="61">RIGHT(B1923,10)</f>
        <v/>
      </c>
    </row>
    <row r="1924" spans="2:4" x14ac:dyDescent="0.25">
      <c r="B1924" s="23"/>
      <c r="C1924" t="str">
        <f t="shared" si="60"/>
        <v/>
      </c>
      <c r="D1924" t="str">
        <f t="shared" si="61"/>
        <v/>
      </c>
    </row>
    <row r="1925" spans="2:4" x14ac:dyDescent="0.25">
      <c r="B1925" s="23"/>
      <c r="C1925" t="str">
        <f t="shared" si="60"/>
        <v/>
      </c>
      <c r="D1925" t="str">
        <f t="shared" si="61"/>
        <v/>
      </c>
    </row>
    <row r="1926" spans="2:4" x14ac:dyDescent="0.25">
      <c r="B1926" s="23"/>
      <c r="C1926" t="str">
        <f t="shared" si="60"/>
        <v/>
      </c>
      <c r="D1926" t="str">
        <f t="shared" si="61"/>
        <v/>
      </c>
    </row>
    <row r="1927" spans="2:4" x14ac:dyDescent="0.25">
      <c r="B1927" s="23"/>
      <c r="C1927" t="str">
        <f t="shared" si="60"/>
        <v/>
      </c>
      <c r="D1927" t="str">
        <f t="shared" si="61"/>
        <v/>
      </c>
    </row>
    <row r="1928" spans="2:4" x14ac:dyDescent="0.25">
      <c r="B1928" s="23"/>
      <c r="C1928" t="str">
        <f t="shared" si="60"/>
        <v/>
      </c>
      <c r="D1928" t="str">
        <f t="shared" si="61"/>
        <v/>
      </c>
    </row>
    <row r="1929" spans="2:4" x14ac:dyDescent="0.25">
      <c r="B1929" s="23"/>
      <c r="C1929" t="str">
        <f t="shared" si="60"/>
        <v/>
      </c>
      <c r="D1929" t="str">
        <f t="shared" si="61"/>
        <v/>
      </c>
    </row>
    <row r="1930" spans="2:4" x14ac:dyDescent="0.25">
      <c r="B1930" s="23"/>
      <c r="C1930" t="str">
        <f t="shared" si="60"/>
        <v/>
      </c>
      <c r="D1930" t="str">
        <f t="shared" si="61"/>
        <v/>
      </c>
    </row>
    <row r="1931" spans="2:4" x14ac:dyDescent="0.25">
      <c r="B1931" s="23"/>
      <c r="C1931" t="str">
        <f t="shared" si="60"/>
        <v/>
      </c>
      <c r="D1931" t="str">
        <f t="shared" si="61"/>
        <v/>
      </c>
    </row>
    <row r="1932" spans="2:4" x14ac:dyDescent="0.25">
      <c r="B1932" s="23"/>
      <c r="C1932" t="str">
        <f t="shared" si="60"/>
        <v/>
      </c>
      <c r="D1932" t="str">
        <f t="shared" si="61"/>
        <v/>
      </c>
    </row>
    <row r="1933" spans="2:4" x14ac:dyDescent="0.25">
      <c r="B1933" s="23"/>
      <c r="C1933" t="str">
        <f t="shared" si="60"/>
        <v/>
      </c>
      <c r="D1933" t="str">
        <f t="shared" si="61"/>
        <v/>
      </c>
    </row>
    <row r="1934" spans="2:4" x14ac:dyDescent="0.25">
      <c r="B1934" s="23"/>
      <c r="C1934" t="str">
        <f t="shared" si="60"/>
        <v/>
      </c>
      <c r="D1934" t="str">
        <f t="shared" si="61"/>
        <v/>
      </c>
    </row>
    <row r="1935" spans="2:4" x14ac:dyDescent="0.25">
      <c r="B1935" s="23"/>
      <c r="C1935" t="str">
        <f t="shared" si="60"/>
        <v/>
      </c>
      <c r="D1935" t="str">
        <f t="shared" si="61"/>
        <v/>
      </c>
    </row>
    <row r="1936" spans="2:4" x14ac:dyDescent="0.25">
      <c r="B1936" s="23"/>
      <c r="C1936" t="str">
        <f t="shared" si="60"/>
        <v/>
      </c>
      <c r="D1936" t="str">
        <f t="shared" si="61"/>
        <v/>
      </c>
    </row>
    <row r="1937" spans="2:4" x14ac:dyDescent="0.25">
      <c r="B1937" s="23"/>
      <c r="C1937" t="str">
        <f t="shared" si="60"/>
        <v/>
      </c>
      <c r="D1937" t="str">
        <f t="shared" si="61"/>
        <v/>
      </c>
    </row>
    <row r="1938" spans="2:4" x14ac:dyDescent="0.25">
      <c r="B1938" s="23"/>
      <c r="C1938" t="str">
        <f t="shared" si="60"/>
        <v/>
      </c>
      <c r="D1938" t="str">
        <f t="shared" si="61"/>
        <v/>
      </c>
    </row>
    <row r="1939" spans="2:4" x14ac:dyDescent="0.25">
      <c r="B1939" s="23"/>
      <c r="C1939" t="str">
        <f t="shared" si="60"/>
        <v/>
      </c>
      <c r="D1939" t="str">
        <f t="shared" si="61"/>
        <v/>
      </c>
    </row>
    <row r="1940" spans="2:4" x14ac:dyDescent="0.25">
      <c r="B1940" s="23"/>
      <c r="C1940" t="str">
        <f t="shared" si="60"/>
        <v/>
      </c>
      <c r="D1940" t="str">
        <f t="shared" si="61"/>
        <v/>
      </c>
    </row>
    <row r="1941" spans="2:4" x14ac:dyDescent="0.25">
      <c r="B1941" s="23"/>
      <c r="C1941" t="str">
        <f t="shared" si="60"/>
        <v/>
      </c>
      <c r="D1941" t="str">
        <f t="shared" si="61"/>
        <v/>
      </c>
    </row>
    <row r="1942" spans="2:4" x14ac:dyDescent="0.25">
      <c r="B1942" s="23"/>
      <c r="C1942" t="str">
        <f t="shared" si="60"/>
        <v/>
      </c>
      <c r="D1942" t="str">
        <f t="shared" si="61"/>
        <v/>
      </c>
    </row>
    <row r="1943" spans="2:4" x14ac:dyDescent="0.25">
      <c r="B1943" s="23"/>
      <c r="C1943" t="str">
        <f t="shared" si="60"/>
        <v/>
      </c>
      <c r="D1943" t="str">
        <f t="shared" si="61"/>
        <v/>
      </c>
    </row>
    <row r="1944" spans="2:4" x14ac:dyDescent="0.25">
      <c r="B1944" s="23"/>
      <c r="C1944" t="str">
        <f t="shared" si="60"/>
        <v/>
      </c>
      <c r="D1944" t="str">
        <f t="shared" si="61"/>
        <v/>
      </c>
    </row>
    <row r="1945" spans="2:4" x14ac:dyDescent="0.25">
      <c r="B1945" s="23"/>
      <c r="C1945" t="str">
        <f t="shared" si="60"/>
        <v/>
      </c>
      <c r="D1945" t="str">
        <f t="shared" si="61"/>
        <v/>
      </c>
    </row>
    <row r="1946" spans="2:4" x14ac:dyDescent="0.25">
      <c r="B1946" s="23"/>
      <c r="C1946" t="str">
        <f t="shared" si="60"/>
        <v/>
      </c>
      <c r="D1946" t="str">
        <f t="shared" si="61"/>
        <v/>
      </c>
    </row>
    <row r="1947" spans="2:4" x14ac:dyDescent="0.25">
      <c r="B1947" s="23"/>
      <c r="C1947" t="str">
        <f t="shared" si="60"/>
        <v/>
      </c>
      <c r="D1947" t="str">
        <f t="shared" si="61"/>
        <v/>
      </c>
    </row>
    <row r="1948" spans="2:4" x14ac:dyDescent="0.25">
      <c r="B1948" s="23"/>
      <c r="C1948" t="str">
        <f t="shared" si="60"/>
        <v/>
      </c>
      <c r="D1948" t="str">
        <f t="shared" si="61"/>
        <v/>
      </c>
    </row>
    <row r="1949" spans="2:4" x14ac:dyDescent="0.25">
      <c r="B1949" s="23"/>
      <c r="C1949" t="str">
        <f t="shared" si="60"/>
        <v/>
      </c>
      <c r="D1949" t="str">
        <f t="shared" si="61"/>
        <v/>
      </c>
    </row>
    <row r="1950" spans="2:4" x14ac:dyDescent="0.25">
      <c r="B1950" s="23"/>
      <c r="C1950" t="str">
        <f t="shared" si="60"/>
        <v/>
      </c>
      <c r="D1950" t="str">
        <f t="shared" si="61"/>
        <v/>
      </c>
    </row>
    <row r="1951" spans="2:4" x14ac:dyDescent="0.25">
      <c r="B1951" s="23"/>
      <c r="C1951" t="str">
        <f t="shared" si="60"/>
        <v/>
      </c>
      <c r="D1951" t="str">
        <f t="shared" si="61"/>
        <v/>
      </c>
    </row>
    <row r="1952" spans="2:4" x14ac:dyDescent="0.25">
      <c r="B1952" s="23"/>
      <c r="C1952" t="str">
        <f t="shared" si="60"/>
        <v/>
      </c>
      <c r="D1952" t="str">
        <f t="shared" si="61"/>
        <v/>
      </c>
    </row>
    <row r="1953" spans="2:4" x14ac:dyDescent="0.25">
      <c r="B1953" s="23"/>
      <c r="C1953" t="str">
        <f t="shared" si="60"/>
        <v/>
      </c>
      <c r="D1953" t="str">
        <f t="shared" si="61"/>
        <v/>
      </c>
    </row>
    <row r="1954" spans="2:4" x14ac:dyDescent="0.25">
      <c r="B1954" s="23"/>
      <c r="C1954" t="str">
        <f t="shared" si="60"/>
        <v/>
      </c>
      <c r="D1954" t="str">
        <f t="shared" si="61"/>
        <v/>
      </c>
    </row>
    <row r="1955" spans="2:4" x14ac:dyDescent="0.25">
      <c r="B1955" s="23"/>
      <c r="C1955" t="str">
        <f t="shared" si="60"/>
        <v/>
      </c>
      <c r="D1955" t="str">
        <f t="shared" si="61"/>
        <v/>
      </c>
    </row>
    <row r="1956" spans="2:4" x14ac:dyDescent="0.25">
      <c r="B1956" s="23"/>
      <c r="C1956" t="str">
        <f t="shared" si="60"/>
        <v/>
      </c>
      <c r="D1956" t="str">
        <f t="shared" si="61"/>
        <v/>
      </c>
    </row>
    <row r="1957" spans="2:4" x14ac:dyDescent="0.25">
      <c r="B1957" s="23"/>
      <c r="C1957" t="str">
        <f t="shared" si="60"/>
        <v/>
      </c>
      <c r="D1957" t="str">
        <f t="shared" si="61"/>
        <v/>
      </c>
    </row>
    <row r="1958" spans="2:4" x14ac:dyDescent="0.25">
      <c r="B1958" s="23"/>
      <c r="C1958" t="str">
        <f t="shared" si="60"/>
        <v/>
      </c>
      <c r="D1958" t="str">
        <f t="shared" si="61"/>
        <v/>
      </c>
    </row>
    <row r="1959" spans="2:4" x14ac:dyDescent="0.25">
      <c r="B1959" s="23"/>
      <c r="C1959" t="str">
        <f t="shared" si="60"/>
        <v/>
      </c>
      <c r="D1959" t="str">
        <f t="shared" si="61"/>
        <v/>
      </c>
    </row>
    <row r="1960" spans="2:4" x14ac:dyDescent="0.25">
      <c r="B1960" s="23"/>
      <c r="C1960" t="str">
        <f t="shared" si="60"/>
        <v/>
      </c>
      <c r="D1960" t="str">
        <f t="shared" si="61"/>
        <v/>
      </c>
    </row>
    <row r="1961" spans="2:4" x14ac:dyDescent="0.25">
      <c r="B1961" s="23"/>
      <c r="C1961" t="str">
        <f t="shared" si="60"/>
        <v/>
      </c>
      <c r="D1961" t="str">
        <f t="shared" si="61"/>
        <v/>
      </c>
    </row>
    <row r="1962" spans="2:4" x14ac:dyDescent="0.25">
      <c r="B1962" s="23"/>
      <c r="C1962" t="str">
        <f t="shared" si="60"/>
        <v/>
      </c>
      <c r="D1962" t="str">
        <f t="shared" si="61"/>
        <v/>
      </c>
    </row>
    <row r="1963" spans="2:4" x14ac:dyDescent="0.25">
      <c r="B1963" s="23"/>
      <c r="C1963" t="str">
        <f t="shared" si="60"/>
        <v/>
      </c>
      <c r="D1963" t="str">
        <f t="shared" si="61"/>
        <v/>
      </c>
    </row>
    <row r="1964" spans="2:4" x14ac:dyDescent="0.25">
      <c r="B1964" s="23"/>
      <c r="C1964" t="str">
        <f t="shared" si="60"/>
        <v/>
      </c>
      <c r="D1964" t="str">
        <f t="shared" si="61"/>
        <v/>
      </c>
    </row>
    <row r="1965" spans="2:4" x14ac:dyDescent="0.25">
      <c r="B1965" s="23"/>
      <c r="C1965" t="str">
        <f t="shared" si="60"/>
        <v/>
      </c>
      <c r="D1965" t="str">
        <f t="shared" si="61"/>
        <v/>
      </c>
    </row>
    <row r="1966" spans="2:4" x14ac:dyDescent="0.25">
      <c r="B1966" s="23"/>
      <c r="C1966" t="str">
        <f t="shared" si="60"/>
        <v/>
      </c>
      <c r="D1966" t="str">
        <f t="shared" si="61"/>
        <v/>
      </c>
    </row>
    <row r="1967" spans="2:4" x14ac:dyDescent="0.25">
      <c r="B1967" s="23"/>
      <c r="C1967" t="str">
        <f t="shared" si="60"/>
        <v/>
      </c>
      <c r="D1967" t="str">
        <f t="shared" si="61"/>
        <v/>
      </c>
    </row>
    <row r="1968" spans="2:4" x14ac:dyDescent="0.25">
      <c r="B1968" s="23"/>
      <c r="C1968" t="str">
        <f t="shared" si="60"/>
        <v/>
      </c>
      <c r="D1968" t="str">
        <f t="shared" si="61"/>
        <v/>
      </c>
    </row>
    <row r="1969" spans="2:4" x14ac:dyDescent="0.25">
      <c r="B1969" s="23"/>
      <c r="C1969" t="str">
        <f t="shared" si="60"/>
        <v/>
      </c>
      <c r="D1969" t="str">
        <f t="shared" si="61"/>
        <v/>
      </c>
    </row>
    <row r="1970" spans="2:4" x14ac:dyDescent="0.25">
      <c r="B1970" s="23"/>
      <c r="C1970" t="str">
        <f t="shared" si="60"/>
        <v/>
      </c>
      <c r="D1970" t="str">
        <f t="shared" si="61"/>
        <v/>
      </c>
    </row>
    <row r="1971" spans="2:4" x14ac:dyDescent="0.25">
      <c r="B1971" s="23"/>
      <c r="C1971" t="str">
        <f t="shared" si="60"/>
        <v/>
      </c>
      <c r="D1971" t="str">
        <f t="shared" si="61"/>
        <v/>
      </c>
    </row>
    <row r="1972" spans="2:4" x14ac:dyDescent="0.25">
      <c r="B1972" s="23"/>
      <c r="C1972" t="str">
        <f t="shared" si="60"/>
        <v/>
      </c>
      <c r="D1972" t="str">
        <f t="shared" si="61"/>
        <v/>
      </c>
    </row>
    <row r="1973" spans="2:4" x14ac:dyDescent="0.25">
      <c r="B1973" s="23"/>
      <c r="C1973" t="str">
        <f t="shared" si="60"/>
        <v/>
      </c>
      <c r="D1973" t="str">
        <f t="shared" si="61"/>
        <v/>
      </c>
    </row>
    <row r="1974" spans="2:4" x14ac:dyDescent="0.25">
      <c r="B1974" s="23"/>
      <c r="C1974" t="str">
        <f t="shared" si="60"/>
        <v/>
      </c>
      <c r="D1974" t="str">
        <f t="shared" si="61"/>
        <v/>
      </c>
    </row>
    <row r="1975" spans="2:4" x14ac:dyDescent="0.25">
      <c r="B1975" s="23"/>
      <c r="C1975" t="str">
        <f t="shared" si="60"/>
        <v/>
      </c>
      <c r="D1975" t="str">
        <f t="shared" si="61"/>
        <v/>
      </c>
    </row>
    <row r="1976" spans="2:4" x14ac:dyDescent="0.25">
      <c r="B1976" s="23"/>
      <c r="C1976" t="str">
        <f t="shared" si="60"/>
        <v/>
      </c>
      <c r="D1976" t="str">
        <f t="shared" si="61"/>
        <v/>
      </c>
    </row>
    <row r="1977" spans="2:4" x14ac:dyDescent="0.25">
      <c r="B1977" s="23"/>
      <c r="C1977" t="str">
        <f t="shared" si="60"/>
        <v/>
      </c>
      <c r="D1977" t="str">
        <f t="shared" si="61"/>
        <v/>
      </c>
    </row>
    <row r="1978" spans="2:4" x14ac:dyDescent="0.25">
      <c r="B1978" s="23"/>
      <c r="C1978" t="str">
        <f t="shared" si="60"/>
        <v/>
      </c>
      <c r="D1978" t="str">
        <f t="shared" si="61"/>
        <v/>
      </c>
    </row>
    <row r="1979" spans="2:4" x14ac:dyDescent="0.25">
      <c r="B1979" s="23"/>
      <c r="C1979" t="str">
        <f t="shared" si="60"/>
        <v/>
      </c>
      <c r="D1979" t="str">
        <f t="shared" si="61"/>
        <v/>
      </c>
    </row>
    <row r="1980" spans="2:4" x14ac:dyDescent="0.25">
      <c r="B1980" s="23"/>
      <c r="C1980" t="str">
        <f t="shared" si="60"/>
        <v/>
      </c>
      <c r="D1980" t="str">
        <f t="shared" si="61"/>
        <v/>
      </c>
    </row>
    <row r="1981" spans="2:4" x14ac:dyDescent="0.25">
      <c r="B1981" s="23"/>
      <c r="C1981" t="str">
        <f t="shared" si="60"/>
        <v/>
      </c>
      <c r="D1981" t="str">
        <f t="shared" si="61"/>
        <v/>
      </c>
    </row>
    <row r="1982" spans="2:4" x14ac:dyDescent="0.25">
      <c r="B1982" s="23"/>
      <c r="C1982" t="str">
        <f t="shared" si="60"/>
        <v/>
      </c>
      <c r="D1982" t="str">
        <f t="shared" si="61"/>
        <v/>
      </c>
    </row>
    <row r="1983" spans="2:4" x14ac:dyDescent="0.25">
      <c r="B1983" s="23"/>
      <c r="C1983" t="str">
        <f t="shared" si="60"/>
        <v/>
      </c>
      <c r="D1983" t="str">
        <f t="shared" si="61"/>
        <v/>
      </c>
    </row>
    <row r="1984" spans="2:4" x14ac:dyDescent="0.25">
      <c r="B1984" s="23"/>
      <c r="C1984" t="str">
        <f t="shared" si="60"/>
        <v/>
      </c>
      <c r="D1984" t="str">
        <f t="shared" si="61"/>
        <v/>
      </c>
    </row>
    <row r="1985" spans="2:4" x14ac:dyDescent="0.25">
      <c r="B1985" s="23"/>
      <c r="C1985" t="str">
        <f t="shared" si="60"/>
        <v/>
      </c>
      <c r="D1985" t="str">
        <f t="shared" si="61"/>
        <v/>
      </c>
    </row>
    <row r="1986" spans="2:4" x14ac:dyDescent="0.25">
      <c r="B1986" s="23"/>
      <c r="C1986" t="str">
        <f t="shared" si="60"/>
        <v/>
      </c>
      <c r="D1986" t="str">
        <f t="shared" si="61"/>
        <v/>
      </c>
    </row>
    <row r="1987" spans="2:4" x14ac:dyDescent="0.25">
      <c r="B1987" s="23"/>
      <c r="C1987" t="str">
        <f t="shared" ref="C1987:C2050" si="62">LEFT(B1987,10)</f>
        <v/>
      </c>
      <c r="D1987" t="str">
        <f t="shared" ref="D1987:D2050" si="63">RIGHT(B1987,10)</f>
        <v/>
      </c>
    </row>
    <row r="1988" spans="2:4" x14ac:dyDescent="0.25">
      <c r="B1988" s="23"/>
      <c r="C1988" t="str">
        <f t="shared" si="62"/>
        <v/>
      </c>
      <c r="D1988" t="str">
        <f t="shared" si="63"/>
        <v/>
      </c>
    </row>
    <row r="1989" spans="2:4" x14ac:dyDescent="0.25">
      <c r="B1989" s="23"/>
      <c r="C1989" t="str">
        <f t="shared" si="62"/>
        <v/>
      </c>
      <c r="D1989" t="str">
        <f t="shared" si="63"/>
        <v/>
      </c>
    </row>
    <row r="1990" spans="2:4" x14ac:dyDescent="0.25">
      <c r="B1990" s="23"/>
      <c r="C1990" t="str">
        <f t="shared" si="62"/>
        <v/>
      </c>
      <c r="D1990" t="str">
        <f t="shared" si="63"/>
        <v/>
      </c>
    </row>
    <row r="1991" spans="2:4" x14ac:dyDescent="0.25">
      <c r="B1991" s="23"/>
      <c r="C1991" t="str">
        <f t="shared" si="62"/>
        <v/>
      </c>
      <c r="D1991" t="str">
        <f t="shared" si="63"/>
        <v/>
      </c>
    </row>
    <row r="1992" spans="2:4" x14ac:dyDescent="0.25">
      <c r="B1992" s="23"/>
      <c r="C1992" t="str">
        <f t="shared" si="62"/>
        <v/>
      </c>
      <c r="D1992" t="str">
        <f t="shared" si="63"/>
        <v/>
      </c>
    </row>
    <row r="1993" spans="2:4" x14ac:dyDescent="0.25">
      <c r="B1993" s="23"/>
      <c r="C1993" t="str">
        <f t="shared" si="62"/>
        <v/>
      </c>
      <c r="D1993" t="str">
        <f t="shared" si="63"/>
        <v/>
      </c>
    </row>
    <row r="1994" spans="2:4" x14ac:dyDescent="0.25">
      <c r="B1994" s="23"/>
      <c r="C1994" t="str">
        <f t="shared" si="62"/>
        <v/>
      </c>
      <c r="D1994" t="str">
        <f t="shared" si="63"/>
        <v/>
      </c>
    </row>
    <row r="1995" spans="2:4" x14ac:dyDescent="0.25">
      <c r="B1995" s="23"/>
      <c r="C1995" t="str">
        <f t="shared" si="62"/>
        <v/>
      </c>
      <c r="D1995" t="str">
        <f t="shared" si="63"/>
        <v/>
      </c>
    </row>
    <row r="1996" spans="2:4" x14ac:dyDescent="0.25">
      <c r="B1996" s="23"/>
      <c r="C1996" t="str">
        <f t="shared" si="62"/>
        <v/>
      </c>
      <c r="D1996" t="str">
        <f t="shared" si="63"/>
        <v/>
      </c>
    </row>
    <row r="1997" spans="2:4" x14ac:dyDescent="0.25">
      <c r="B1997" s="23"/>
      <c r="C1997" t="str">
        <f t="shared" si="62"/>
        <v/>
      </c>
      <c r="D1997" t="str">
        <f t="shared" si="63"/>
        <v/>
      </c>
    </row>
    <row r="1998" spans="2:4" x14ac:dyDescent="0.25">
      <c r="B1998" s="23"/>
      <c r="C1998" t="str">
        <f t="shared" si="62"/>
        <v/>
      </c>
      <c r="D1998" t="str">
        <f t="shared" si="63"/>
        <v/>
      </c>
    </row>
    <row r="1999" spans="2:4" x14ac:dyDescent="0.25">
      <c r="B1999" s="23"/>
      <c r="C1999" t="str">
        <f t="shared" si="62"/>
        <v/>
      </c>
      <c r="D1999" t="str">
        <f t="shared" si="63"/>
        <v/>
      </c>
    </row>
    <row r="2000" spans="2:4" x14ac:dyDescent="0.25">
      <c r="B2000" s="23"/>
      <c r="C2000" t="str">
        <f t="shared" si="62"/>
        <v/>
      </c>
      <c r="D2000" t="str">
        <f t="shared" si="63"/>
        <v/>
      </c>
    </row>
    <row r="2001" spans="2:4" x14ac:dyDescent="0.25">
      <c r="B2001" s="23"/>
      <c r="C2001" t="str">
        <f t="shared" si="62"/>
        <v/>
      </c>
      <c r="D2001" t="str">
        <f t="shared" si="63"/>
        <v/>
      </c>
    </row>
    <row r="2002" spans="2:4" x14ac:dyDescent="0.25">
      <c r="B2002" s="23"/>
      <c r="C2002" t="str">
        <f t="shared" si="62"/>
        <v/>
      </c>
      <c r="D2002" t="str">
        <f t="shared" si="63"/>
        <v/>
      </c>
    </row>
    <row r="2003" spans="2:4" x14ac:dyDescent="0.25">
      <c r="B2003" s="23"/>
      <c r="C2003" t="str">
        <f t="shared" si="62"/>
        <v/>
      </c>
      <c r="D2003" t="str">
        <f t="shared" si="63"/>
        <v/>
      </c>
    </row>
    <row r="2004" spans="2:4" x14ac:dyDescent="0.25">
      <c r="B2004" s="23"/>
      <c r="C2004" t="str">
        <f t="shared" si="62"/>
        <v/>
      </c>
      <c r="D2004" t="str">
        <f t="shared" si="63"/>
        <v/>
      </c>
    </row>
    <row r="2005" spans="2:4" x14ac:dyDescent="0.25">
      <c r="B2005" s="23"/>
      <c r="C2005" t="str">
        <f t="shared" si="62"/>
        <v/>
      </c>
      <c r="D2005" t="str">
        <f t="shared" si="63"/>
        <v/>
      </c>
    </row>
    <row r="2006" spans="2:4" x14ac:dyDescent="0.25">
      <c r="B2006" s="23"/>
      <c r="C2006" t="str">
        <f t="shared" si="62"/>
        <v/>
      </c>
      <c r="D2006" t="str">
        <f t="shared" si="63"/>
        <v/>
      </c>
    </row>
    <row r="2007" spans="2:4" x14ac:dyDescent="0.25">
      <c r="B2007" s="23"/>
      <c r="C2007" t="str">
        <f t="shared" si="62"/>
        <v/>
      </c>
      <c r="D2007" t="str">
        <f t="shared" si="63"/>
        <v/>
      </c>
    </row>
    <row r="2008" spans="2:4" x14ac:dyDescent="0.25">
      <c r="B2008" s="23"/>
      <c r="C2008" t="str">
        <f t="shared" si="62"/>
        <v/>
      </c>
      <c r="D2008" t="str">
        <f t="shared" si="63"/>
        <v/>
      </c>
    </row>
    <row r="2009" spans="2:4" x14ac:dyDescent="0.25">
      <c r="B2009" s="23"/>
      <c r="C2009" t="str">
        <f t="shared" si="62"/>
        <v/>
      </c>
      <c r="D2009" t="str">
        <f t="shared" si="63"/>
        <v/>
      </c>
    </row>
    <row r="2010" spans="2:4" x14ac:dyDescent="0.25">
      <c r="B2010" s="23"/>
      <c r="C2010" t="str">
        <f t="shared" si="62"/>
        <v/>
      </c>
      <c r="D2010" t="str">
        <f t="shared" si="63"/>
        <v/>
      </c>
    </row>
    <row r="2011" spans="2:4" x14ac:dyDescent="0.25">
      <c r="B2011" s="23"/>
      <c r="C2011" t="str">
        <f t="shared" si="62"/>
        <v/>
      </c>
      <c r="D2011" t="str">
        <f t="shared" si="63"/>
        <v/>
      </c>
    </row>
    <row r="2012" spans="2:4" x14ac:dyDescent="0.25">
      <c r="B2012" s="23"/>
      <c r="C2012" t="str">
        <f t="shared" si="62"/>
        <v/>
      </c>
      <c r="D2012" t="str">
        <f t="shared" si="63"/>
        <v/>
      </c>
    </row>
    <row r="2013" spans="2:4" x14ac:dyDescent="0.25">
      <c r="B2013" s="23"/>
      <c r="C2013" t="str">
        <f t="shared" si="62"/>
        <v/>
      </c>
      <c r="D2013" t="str">
        <f t="shared" si="63"/>
        <v/>
      </c>
    </row>
    <row r="2014" spans="2:4" x14ac:dyDescent="0.25">
      <c r="B2014" s="23"/>
      <c r="C2014" t="str">
        <f t="shared" si="62"/>
        <v/>
      </c>
      <c r="D2014" t="str">
        <f t="shared" si="63"/>
        <v/>
      </c>
    </row>
    <row r="2015" spans="2:4" x14ac:dyDescent="0.25">
      <c r="B2015" s="23"/>
      <c r="C2015" t="str">
        <f t="shared" si="62"/>
        <v/>
      </c>
      <c r="D2015" t="str">
        <f t="shared" si="63"/>
        <v/>
      </c>
    </row>
    <row r="2016" spans="2:4" x14ac:dyDescent="0.25">
      <c r="B2016" s="23"/>
      <c r="C2016" t="str">
        <f t="shared" si="62"/>
        <v/>
      </c>
      <c r="D2016" t="str">
        <f t="shared" si="63"/>
        <v/>
      </c>
    </row>
    <row r="2017" spans="2:4" x14ac:dyDescent="0.25">
      <c r="B2017" s="23"/>
      <c r="C2017" t="str">
        <f t="shared" si="62"/>
        <v/>
      </c>
      <c r="D2017" t="str">
        <f t="shared" si="63"/>
        <v/>
      </c>
    </row>
    <row r="2018" spans="2:4" x14ac:dyDescent="0.25">
      <c r="B2018" s="23"/>
      <c r="C2018" t="str">
        <f t="shared" si="62"/>
        <v/>
      </c>
      <c r="D2018" t="str">
        <f t="shared" si="63"/>
        <v/>
      </c>
    </row>
    <row r="2019" spans="2:4" x14ac:dyDescent="0.25">
      <c r="B2019" s="23"/>
      <c r="C2019" t="str">
        <f t="shared" si="62"/>
        <v/>
      </c>
      <c r="D2019" t="str">
        <f t="shared" si="63"/>
        <v/>
      </c>
    </row>
    <row r="2020" spans="2:4" x14ac:dyDescent="0.25">
      <c r="B2020" s="23"/>
      <c r="C2020" t="str">
        <f t="shared" si="62"/>
        <v/>
      </c>
      <c r="D2020" t="str">
        <f t="shared" si="63"/>
        <v/>
      </c>
    </row>
    <row r="2021" spans="2:4" x14ac:dyDescent="0.25">
      <c r="B2021" s="23"/>
      <c r="C2021" t="str">
        <f t="shared" si="62"/>
        <v/>
      </c>
      <c r="D2021" t="str">
        <f t="shared" si="63"/>
        <v/>
      </c>
    </row>
    <row r="2022" spans="2:4" x14ac:dyDescent="0.25">
      <c r="B2022" s="23"/>
      <c r="C2022" t="str">
        <f t="shared" si="62"/>
        <v/>
      </c>
      <c r="D2022" t="str">
        <f t="shared" si="63"/>
        <v/>
      </c>
    </row>
    <row r="2023" spans="2:4" x14ac:dyDescent="0.25">
      <c r="B2023" s="23"/>
      <c r="C2023" t="str">
        <f t="shared" si="62"/>
        <v/>
      </c>
      <c r="D2023" t="str">
        <f t="shared" si="63"/>
        <v/>
      </c>
    </row>
    <row r="2024" spans="2:4" x14ac:dyDescent="0.25">
      <c r="B2024" s="23"/>
      <c r="C2024" t="str">
        <f t="shared" si="62"/>
        <v/>
      </c>
      <c r="D2024" t="str">
        <f t="shared" si="63"/>
        <v/>
      </c>
    </row>
    <row r="2025" spans="2:4" x14ac:dyDescent="0.25">
      <c r="B2025" s="23"/>
      <c r="C2025" t="str">
        <f t="shared" si="62"/>
        <v/>
      </c>
      <c r="D2025" t="str">
        <f t="shared" si="63"/>
        <v/>
      </c>
    </row>
    <row r="2026" spans="2:4" x14ac:dyDescent="0.25">
      <c r="B2026" s="23"/>
      <c r="C2026" t="str">
        <f t="shared" si="62"/>
        <v/>
      </c>
      <c r="D2026" t="str">
        <f t="shared" si="63"/>
        <v/>
      </c>
    </row>
    <row r="2027" spans="2:4" x14ac:dyDescent="0.25">
      <c r="B2027" s="23"/>
      <c r="C2027" t="str">
        <f t="shared" si="62"/>
        <v/>
      </c>
      <c r="D2027" t="str">
        <f t="shared" si="63"/>
        <v/>
      </c>
    </row>
    <row r="2028" spans="2:4" x14ac:dyDescent="0.25">
      <c r="B2028" s="23"/>
      <c r="C2028" t="str">
        <f t="shared" si="62"/>
        <v/>
      </c>
      <c r="D2028" t="str">
        <f t="shared" si="63"/>
        <v/>
      </c>
    </row>
    <row r="2029" spans="2:4" x14ac:dyDescent="0.25">
      <c r="B2029" s="23"/>
      <c r="C2029" t="str">
        <f t="shared" si="62"/>
        <v/>
      </c>
      <c r="D2029" t="str">
        <f t="shared" si="63"/>
        <v/>
      </c>
    </row>
    <row r="2030" spans="2:4" x14ac:dyDescent="0.25">
      <c r="B2030" s="23"/>
      <c r="C2030" t="str">
        <f t="shared" si="62"/>
        <v/>
      </c>
      <c r="D2030" t="str">
        <f t="shared" si="63"/>
        <v/>
      </c>
    </row>
    <row r="2031" spans="2:4" x14ac:dyDescent="0.25">
      <c r="B2031" s="23"/>
      <c r="C2031" t="str">
        <f t="shared" si="62"/>
        <v/>
      </c>
      <c r="D2031" t="str">
        <f t="shared" si="63"/>
        <v/>
      </c>
    </row>
    <row r="2032" spans="2:4" x14ac:dyDescent="0.25">
      <c r="B2032" s="23"/>
      <c r="C2032" t="str">
        <f t="shared" si="62"/>
        <v/>
      </c>
      <c r="D2032" t="str">
        <f t="shared" si="63"/>
        <v/>
      </c>
    </row>
    <row r="2033" spans="2:4" x14ac:dyDescent="0.25">
      <c r="B2033" s="23"/>
      <c r="C2033" t="str">
        <f t="shared" si="62"/>
        <v/>
      </c>
      <c r="D2033" t="str">
        <f t="shared" si="63"/>
        <v/>
      </c>
    </row>
    <row r="2034" spans="2:4" x14ac:dyDescent="0.25">
      <c r="B2034" s="23"/>
      <c r="C2034" t="str">
        <f t="shared" si="62"/>
        <v/>
      </c>
      <c r="D2034" t="str">
        <f t="shared" si="63"/>
        <v/>
      </c>
    </row>
    <row r="2035" spans="2:4" x14ac:dyDescent="0.25">
      <c r="B2035" s="23"/>
      <c r="C2035" t="str">
        <f t="shared" si="62"/>
        <v/>
      </c>
      <c r="D2035" t="str">
        <f t="shared" si="63"/>
        <v/>
      </c>
    </row>
    <row r="2036" spans="2:4" x14ac:dyDescent="0.25">
      <c r="B2036" s="23"/>
      <c r="C2036" t="str">
        <f t="shared" si="62"/>
        <v/>
      </c>
      <c r="D2036" t="str">
        <f t="shared" si="63"/>
        <v/>
      </c>
    </row>
    <row r="2037" spans="2:4" x14ac:dyDescent="0.25">
      <c r="B2037" s="23"/>
      <c r="C2037" t="str">
        <f t="shared" si="62"/>
        <v/>
      </c>
      <c r="D2037" t="str">
        <f t="shared" si="63"/>
        <v/>
      </c>
    </row>
    <row r="2038" spans="2:4" x14ac:dyDescent="0.25">
      <c r="B2038" s="23"/>
      <c r="C2038" t="str">
        <f t="shared" si="62"/>
        <v/>
      </c>
      <c r="D2038" t="str">
        <f t="shared" si="63"/>
        <v/>
      </c>
    </row>
    <row r="2039" spans="2:4" x14ac:dyDescent="0.25">
      <c r="B2039" s="23"/>
      <c r="C2039" t="str">
        <f t="shared" si="62"/>
        <v/>
      </c>
      <c r="D2039" t="str">
        <f t="shared" si="63"/>
        <v/>
      </c>
    </row>
    <row r="2040" spans="2:4" x14ac:dyDescent="0.25">
      <c r="B2040" s="23"/>
      <c r="C2040" t="str">
        <f t="shared" si="62"/>
        <v/>
      </c>
      <c r="D2040" t="str">
        <f t="shared" si="63"/>
        <v/>
      </c>
    </row>
    <row r="2041" spans="2:4" x14ac:dyDescent="0.25">
      <c r="B2041" s="23"/>
      <c r="C2041" t="str">
        <f t="shared" si="62"/>
        <v/>
      </c>
      <c r="D2041" t="str">
        <f t="shared" si="63"/>
        <v/>
      </c>
    </row>
    <row r="2042" spans="2:4" x14ac:dyDescent="0.25">
      <c r="B2042" s="23"/>
      <c r="C2042" t="str">
        <f t="shared" si="62"/>
        <v/>
      </c>
      <c r="D2042" t="str">
        <f t="shared" si="63"/>
        <v/>
      </c>
    </row>
    <row r="2043" spans="2:4" x14ac:dyDescent="0.25">
      <c r="B2043" s="23"/>
      <c r="C2043" t="str">
        <f t="shared" si="62"/>
        <v/>
      </c>
      <c r="D2043" t="str">
        <f t="shared" si="63"/>
        <v/>
      </c>
    </row>
    <row r="2044" spans="2:4" x14ac:dyDescent="0.25">
      <c r="B2044" s="23"/>
      <c r="C2044" t="str">
        <f t="shared" si="62"/>
        <v/>
      </c>
      <c r="D2044" t="str">
        <f t="shared" si="63"/>
        <v/>
      </c>
    </row>
    <row r="2045" spans="2:4" x14ac:dyDescent="0.25">
      <c r="B2045" s="23"/>
      <c r="C2045" t="str">
        <f t="shared" si="62"/>
        <v/>
      </c>
      <c r="D2045" t="str">
        <f t="shared" si="63"/>
        <v/>
      </c>
    </row>
    <row r="2046" spans="2:4" x14ac:dyDescent="0.25">
      <c r="B2046" s="23"/>
      <c r="C2046" t="str">
        <f t="shared" si="62"/>
        <v/>
      </c>
      <c r="D2046" t="str">
        <f t="shared" si="63"/>
        <v/>
      </c>
    </row>
    <row r="2047" spans="2:4" x14ac:dyDescent="0.25">
      <c r="B2047" s="23"/>
      <c r="C2047" t="str">
        <f t="shared" si="62"/>
        <v/>
      </c>
      <c r="D2047" t="str">
        <f t="shared" si="63"/>
        <v/>
      </c>
    </row>
    <row r="2048" spans="2:4" x14ac:dyDescent="0.25">
      <c r="B2048" s="23"/>
      <c r="C2048" t="str">
        <f t="shared" si="62"/>
        <v/>
      </c>
      <c r="D2048" t="str">
        <f t="shared" si="63"/>
        <v/>
      </c>
    </row>
    <row r="2049" spans="2:4" x14ac:dyDescent="0.25">
      <c r="B2049" s="23"/>
      <c r="C2049" t="str">
        <f t="shared" si="62"/>
        <v/>
      </c>
      <c r="D2049" t="str">
        <f t="shared" si="63"/>
        <v/>
      </c>
    </row>
    <row r="2050" spans="2:4" x14ac:dyDescent="0.25">
      <c r="B2050" s="23"/>
      <c r="C2050" t="str">
        <f t="shared" si="62"/>
        <v/>
      </c>
      <c r="D2050" t="str">
        <f t="shared" si="63"/>
        <v/>
      </c>
    </row>
    <row r="2051" spans="2:4" x14ac:dyDescent="0.25">
      <c r="B2051" s="23"/>
      <c r="C2051" t="str">
        <f t="shared" ref="C2051:C2114" si="64">LEFT(B2051,10)</f>
        <v/>
      </c>
      <c r="D2051" t="str">
        <f t="shared" ref="D2051:D2114" si="65">RIGHT(B2051,10)</f>
        <v/>
      </c>
    </row>
    <row r="2052" spans="2:4" x14ac:dyDescent="0.25">
      <c r="B2052" s="23"/>
      <c r="C2052" t="str">
        <f t="shared" si="64"/>
        <v/>
      </c>
      <c r="D2052" t="str">
        <f t="shared" si="65"/>
        <v/>
      </c>
    </row>
    <row r="2053" spans="2:4" x14ac:dyDescent="0.25">
      <c r="B2053" s="23"/>
      <c r="C2053" t="str">
        <f t="shared" si="64"/>
        <v/>
      </c>
      <c r="D2053" t="str">
        <f t="shared" si="65"/>
        <v/>
      </c>
    </row>
    <row r="2054" spans="2:4" x14ac:dyDescent="0.25">
      <c r="B2054" s="23"/>
      <c r="C2054" t="str">
        <f t="shared" si="64"/>
        <v/>
      </c>
      <c r="D2054" t="str">
        <f t="shared" si="65"/>
        <v/>
      </c>
    </row>
    <row r="2055" spans="2:4" x14ac:dyDescent="0.25">
      <c r="B2055" s="23"/>
      <c r="C2055" t="str">
        <f t="shared" si="64"/>
        <v/>
      </c>
      <c r="D2055" t="str">
        <f t="shared" si="65"/>
        <v/>
      </c>
    </row>
    <row r="2056" spans="2:4" x14ac:dyDescent="0.25">
      <c r="B2056" s="23"/>
      <c r="C2056" t="str">
        <f t="shared" si="64"/>
        <v/>
      </c>
      <c r="D2056" t="str">
        <f t="shared" si="65"/>
        <v/>
      </c>
    </row>
    <row r="2057" spans="2:4" x14ac:dyDescent="0.25">
      <c r="B2057" s="23"/>
      <c r="C2057" t="str">
        <f t="shared" si="64"/>
        <v/>
      </c>
      <c r="D2057" t="str">
        <f t="shared" si="65"/>
        <v/>
      </c>
    </row>
    <row r="2058" spans="2:4" x14ac:dyDescent="0.25">
      <c r="B2058" s="23"/>
      <c r="C2058" t="str">
        <f t="shared" si="64"/>
        <v/>
      </c>
      <c r="D2058" t="str">
        <f t="shared" si="65"/>
        <v/>
      </c>
    </row>
    <row r="2059" spans="2:4" x14ac:dyDescent="0.25">
      <c r="B2059" s="23"/>
      <c r="C2059" t="str">
        <f t="shared" si="64"/>
        <v/>
      </c>
      <c r="D2059" t="str">
        <f t="shared" si="65"/>
        <v/>
      </c>
    </row>
    <row r="2060" spans="2:4" x14ac:dyDescent="0.25">
      <c r="B2060" s="23"/>
      <c r="C2060" t="str">
        <f t="shared" si="64"/>
        <v/>
      </c>
      <c r="D2060" t="str">
        <f t="shared" si="65"/>
        <v/>
      </c>
    </row>
    <row r="2061" spans="2:4" x14ac:dyDescent="0.25">
      <c r="B2061" s="23"/>
      <c r="C2061" t="str">
        <f t="shared" si="64"/>
        <v/>
      </c>
      <c r="D2061" t="str">
        <f t="shared" si="65"/>
        <v/>
      </c>
    </row>
    <row r="2062" spans="2:4" x14ac:dyDescent="0.25">
      <c r="B2062" s="23"/>
      <c r="C2062" t="str">
        <f t="shared" si="64"/>
        <v/>
      </c>
      <c r="D2062" t="str">
        <f t="shared" si="65"/>
        <v/>
      </c>
    </row>
    <row r="2063" spans="2:4" x14ac:dyDescent="0.25">
      <c r="B2063" s="23"/>
      <c r="C2063" t="str">
        <f t="shared" si="64"/>
        <v/>
      </c>
      <c r="D2063" t="str">
        <f t="shared" si="65"/>
        <v/>
      </c>
    </row>
    <row r="2064" spans="2:4" x14ac:dyDescent="0.25">
      <c r="B2064" s="23"/>
      <c r="C2064" t="str">
        <f t="shared" si="64"/>
        <v/>
      </c>
      <c r="D2064" t="str">
        <f t="shared" si="65"/>
        <v/>
      </c>
    </row>
    <row r="2065" spans="2:4" x14ac:dyDescent="0.25">
      <c r="B2065" s="23"/>
      <c r="C2065" t="str">
        <f t="shared" si="64"/>
        <v/>
      </c>
      <c r="D2065" t="str">
        <f t="shared" si="65"/>
        <v/>
      </c>
    </row>
    <row r="2066" spans="2:4" x14ac:dyDescent="0.25">
      <c r="B2066" s="23"/>
      <c r="C2066" t="str">
        <f t="shared" si="64"/>
        <v/>
      </c>
      <c r="D2066" t="str">
        <f t="shared" si="65"/>
        <v/>
      </c>
    </row>
    <row r="2067" spans="2:4" x14ac:dyDescent="0.25">
      <c r="B2067" s="23"/>
      <c r="C2067" t="str">
        <f t="shared" si="64"/>
        <v/>
      </c>
      <c r="D2067" t="str">
        <f t="shared" si="65"/>
        <v/>
      </c>
    </row>
    <row r="2068" spans="2:4" x14ac:dyDescent="0.25">
      <c r="B2068" s="23"/>
      <c r="C2068" t="str">
        <f t="shared" si="64"/>
        <v/>
      </c>
      <c r="D2068" t="str">
        <f t="shared" si="65"/>
        <v/>
      </c>
    </row>
    <row r="2069" spans="2:4" x14ac:dyDescent="0.25">
      <c r="B2069" s="23"/>
      <c r="C2069" t="str">
        <f t="shared" si="64"/>
        <v/>
      </c>
      <c r="D2069" t="str">
        <f t="shared" si="65"/>
        <v/>
      </c>
    </row>
    <row r="2070" spans="2:4" x14ac:dyDescent="0.25">
      <c r="B2070" s="23"/>
      <c r="C2070" t="str">
        <f t="shared" si="64"/>
        <v/>
      </c>
      <c r="D2070" t="str">
        <f t="shared" si="65"/>
        <v/>
      </c>
    </row>
    <row r="2071" spans="2:4" x14ac:dyDescent="0.25">
      <c r="B2071" s="23"/>
      <c r="C2071" t="str">
        <f t="shared" si="64"/>
        <v/>
      </c>
      <c r="D2071" t="str">
        <f t="shared" si="65"/>
        <v/>
      </c>
    </row>
    <row r="2072" spans="2:4" x14ac:dyDescent="0.25">
      <c r="B2072" s="23"/>
      <c r="C2072" t="str">
        <f t="shared" si="64"/>
        <v/>
      </c>
      <c r="D2072" t="str">
        <f t="shared" si="65"/>
        <v/>
      </c>
    </row>
    <row r="2073" spans="2:4" x14ac:dyDescent="0.25">
      <c r="B2073" s="23"/>
      <c r="C2073" t="str">
        <f t="shared" si="64"/>
        <v/>
      </c>
      <c r="D2073" t="str">
        <f t="shared" si="65"/>
        <v/>
      </c>
    </row>
    <row r="2074" spans="2:4" x14ac:dyDescent="0.25">
      <c r="B2074" s="23"/>
      <c r="C2074" t="str">
        <f t="shared" si="64"/>
        <v/>
      </c>
      <c r="D2074" t="str">
        <f t="shared" si="65"/>
        <v/>
      </c>
    </row>
    <row r="2075" spans="2:4" x14ac:dyDescent="0.25">
      <c r="B2075" s="23"/>
      <c r="C2075" t="str">
        <f t="shared" si="64"/>
        <v/>
      </c>
      <c r="D2075" t="str">
        <f t="shared" si="65"/>
        <v/>
      </c>
    </row>
    <row r="2076" spans="2:4" x14ac:dyDescent="0.25">
      <c r="B2076" s="23"/>
      <c r="C2076" t="str">
        <f t="shared" si="64"/>
        <v/>
      </c>
      <c r="D2076" t="str">
        <f t="shared" si="65"/>
        <v/>
      </c>
    </row>
    <row r="2077" spans="2:4" x14ac:dyDescent="0.25">
      <c r="B2077" s="23"/>
      <c r="C2077" t="str">
        <f t="shared" si="64"/>
        <v/>
      </c>
      <c r="D2077" t="str">
        <f t="shared" si="65"/>
        <v/>
      </c>
    </row>
    <row r="2078" spans="2:4" x14ac:dyDescent="0.25">
      <c r="B2078" s="23"/>
      <c r="C2078" t="str">
        <f t="shared" si="64"/>
        <v/>
      </c>
      <c r="D2078" t="str">
        <f t="shared" si="65"/>
        <v/>
      </c>
    </row>
    <row r="2079" spans="2:4" x14ac:dyDescent="0.25">
      <c r="B2079" s="23"/>
      <c r="C2079" t="str">
        <f t="shared" si="64"/>
        <v/>
      </c>
      <c r="D2079" t="str">
        <f t="shared" si="65"/>
        <v/>
      </c>
    </row>
    <row r="2080" spans="2:4" x14ac:dyDescent="0.25">
      <c r="B2080" s="23"/>
      <c r="C2080" t="str">
        <f t="shared" si="64"/>
        <v/>
      </c>
      <c r="D2080" t="str">
        <f t="shared" si="65"/>
        <v/>
      </c>
    </row>
    <row r="2081" spans="2:4" x14ac:dyDescent="0.25">
      <c r="B2081" s="23"/>
      <c r="C2081" t="str">
        <f t="shared" si="64"/>
        <v/>
      </c>
      <c r="D2081" t="str">
        <f t="shared" si="65"/>
        <v/>
      </c>
    </row>
    <row r="2082" spans="2:4" x14ac:dyDescent="0.25">
      <c r="B2082" s="23"/>
      <c r="C2082" t="str">
        <f t="shared" si="64"/>
        <v/>
      </c>
      <c r="D2082" t="str">
        <f t="shared" si="65"/>
        <v/>
      </c>
    </row>
    <row r="2083" spans="2:4" x14ac:dyDescent="0.25">
      <c r="B2083" s="23"/>
      <c r="C2083" t="str">
        <f t="shared" si="64"/>
        <v/>
      </c>
      <c r="D2083" t="str">
        <f t="shared" si="65"/>
        <v/>
      </c>
    </row>
    <row r="2084" spans="2:4" x14ac:dyDescent="0.25">
      <c r="B2084" s="23"/>
      <c r="C2084" t="str">
        <f t="shared" si="64"/>
        <v/>
      </c>
      <c r="D2084" t="str">
        <f t="shared" si="65"/>
        <v/>
      </c>
    </row>
    <row r="2085" spans="2:4" x14ac:dyDescent="0.25">
      <c r="B2085" s="23"/>
      <c r="C2085" t="str">
        <f t="shared" si="64"/>
        <v/>
      </c>
      <c r="D2085" t="str">
        <f t="shared" si="65"/>
        <v/>
      </c>
    </row>
    <row r="2086" spans="2:4" x14ac:dyDescent="0.25">
      <c r="B2086" s="23"/>
      <c r="C2086" t="str">
        <f t="shared" si="64"/>
        <v/>
      </c>
      <c r="D2086" t="str">
        <f t="shared" si="65"/>
        <v/>
      </c>
    </row>
    <row r="2087" spans="2:4" x14ac:dyDescent="0.25">
      <c r="B2087" s="23"/>
      <c r="C2087" t="str">
        <f t="shared" si="64"/>
        <v/>
      </c>
      <c r="D2087" t="str">
        <f t="shared" si="65"/>
        <v/>
      </c>
    </row>
    <row r="2088" spans="2:4" x14ac:dyDescent="0.25">
      <c r="B2088" s="23"/>
      <c r="C2088" t="str">
        <f t="shared" si="64"/>
        <v/>
      </c>
      <c r="D2088" t="str">
        <f t="shared" si="65"/>
        <v/>
      </c>
    </row>
    <row r="2089" spans="2:4" x14ac:dyDescent="0.25">
      <c r="B2089" s="23"/>
      <c r="C2089" t="str">
        <f t="shared" si="64"/>
        <v/>
      </c>
      <c r="D2089" t="str">
        <f t="shared" si="65"/>
        <v/>
      </c>
    </row>
    <row r="2090" spans="2:4" x14ac:dyDescent="0.25">
      <c r="B2090" s="23"/>
      <c r="C2090" t="str">
        <f t="shared" si="64"/>
        <v/>
      </c>
      <c r="D2090" t="str">
        <f t="shared" si="65"/>
        <v/>
      </c>
    </row>
    <row r="2091" spans="2:4" x14ac:dyDescent="0.25">
      <c r="B2091" s="23"/>
      <c r="C2091" t="str">
        <f t="shared" si="64"/>
        <v/>
      </c>
      <c r="D2091" t="str">
        <f t="shared" si="65"/>
        <v/>
      </c>
    </row>
    <row r="2092" spans="2:4" x14ac:dyDescent="0.25">
      <c r="B2092" s="23"/>
      <c r="C2092" t="str">
        <f t="shared" si="64"/>
        <v/>
      </c>
      <c r="D2092" t="str">
        <f t="shared" si="65"/>
        <v/>
      </c>
    </row>
    <row r="2093" spans="2:4" x14ac:dyDescent="0.25">
      <c r="B2093" s="23"/>
      <c r="C2093" t="str">
        <f t="shared" si="64"/>
        <v/>
      </c>
      <c r="D2093" t="str">
        <f t="shared" si="65"/>
        <v/>
      </c>
    </row>
    <row r="2094" spans="2:4" x14ac:dyDescent="0.25">
      <c r="B2094" s="23"/>
      <c r="C2094" t="str">
        <f t="shared" si="64"/>
        <v/>
      </c>
      <c r="D2094" t="str">
        <f t="shared" si="65"/>
        <v/>
      </c>
    </row>
    <row r="2095" spans="2:4" x14ac:dyDescent="0.25">
      <c r="B2095" s="23"/>
      <c r="C2095" t="str">
        <f t="shared" si="64"/>
        <v/>
      </c>
      <c r="D2095" t="str">
        <f t="shared" si="65"/>
        <v/>
      </c>
    </row>
    <row r="2096" spans="2:4" x14ac:dyDescent="0.25">
      <c r="B2096" s="23"/>
      <c r="C2096" t="str">
        <f t="shared" si="64"/>
        <v/>
      </c>
      <c r="D2096" t="str">
        <f t="shared" si="65"/>
        <v/>
      </c>
    </row>
    <row r="2097" spans="2:4" x14ac:dyDescent="0.25">
      <c r="B2097" s="23"/>
      <c r="C2097" t="str">
        <f t="shared" si="64"/>
        <v/>
      </c>
      <c r="D2097" t="str">
        <f t="shared" si="65"/>
        <v/>
      </c>
    </row>
    <row r="2098" spans="2:4" x14ac:dyDescent="0.25">
      <c r="B2098" s="23"/>
      <c r="C2098" t="str">
        <f t="shared" si="64"/>
        <v/>
      </c>
      <c r="D2098" t="str">
        <f t="shared" si="65"/>
        <v/>
      </c>
    </row>
    <row r="2099" spans="2:4" x14ac:dyDescent="0.25">
      <c r="B2099" s="23"/>
      <c r="C2099" t="str">
        <f t="shared" si="64"/>
        <v/>
      </c>
      <c r="D2099" t="str">
        <f t="shared" si="65"/>
        <v/>
      </c>
    </row>
    <row r="2100" spans="2:4" x14ac:dyDescent="0.25">
      <c r="B2100" s="23"/>
      <c r="C2100" t="str">
        <f t="shared" si="64"/>
        <v/>
      </c>
      <c r="D2100" t="str">
        <f t="shared" si="65"/>
        <v/>
      </c>
    </row>
    <row r="2101" spans="2:4" x14ac:dyDescent="0.25">
      <c r="B2101" s="23"/>
      <c r="C2101" t="str">
        <f t="shared" si="64"/>
        <v/>
      </c>
      <c r="D2101" t="str">
        <f t="shared" si="65"/>
        <v/>
      </c>
    </row>
    <row r="2102" spans="2:4" x14ac:dyDescent="0.25">
      <c r="B2102" s="23"/>
      <c r="C2102" t="str">
        <f t="shared" si="64"/>
        <v/>
      </c>
      <c r="D2102" t="str">
        <f t="shared" si="65"/>
        <v/>
      </c>
    </row>
    <row r="2103" spans="2:4" x14ac:dyDescent="0.25">
      <c r="B2103" s="23"/>
      <c r="C2103" t="str">
        <f t="shared" si="64"/>
        <v/>
      </c>
      <c r="D2103" t="str">
        <f t="shared" si="65"/>
        <v/>
      </c>
    </row>
    <row r="2104" spans="2:4" x14ac:dyDescent="0.25">
      <c r="B2104" s="23"/>
      <c r="C2104" t="str">
        <f t="shared" si="64"/>
        <v/>
      </c>
      <c r="D2104" t="str">
        <f t="shared" si="65"/>
        <v/>
      </c>
    </row>
    <row r="2105" spans="2:4" x14ac:dyDescent="0.25">
      <c r="B2105" s="23"/>
      <c r="C2105" t="str">
        <f t="shared" si="64"/>
        <v/>
      </c>
      <c r="D2105" t="str">
        <f t="shared" si="65"/>
        <v/>
      </c>
    </row>
    <row r="2106" spans="2:4" x14ac:dyDescent="0.25">
      <c r="B2106" s="23"/>
      <c r="C2106" t="str">
        <f t="shared" si="64"/>
        <v/>
      </c>
      <c r="D2106" t="str">
        <f t="shared" si="65"/>
        <v/>
      </c>
    </row>
    <row r="2107" spans="2:4" x14ac:dyDescent="0.25">
      <c r="B2107" s="23"/>
      <c r="C2107" t="str">
        <f t="shared" si="64"/>
        <v/>
      </c>
      <c r="D2107" t="str">
        <f t="shared" si="65"/>
        <v/>
      </c>
    </row>
    <row r="2108" spans="2:4" x14ac:dyDescent="0.25">
      <c r="B2108" s="23"/>
      <c r="C2108" t="str">
        <f t="shared" si="64"/>
        <v/>
      </c>
      <c r="D2108" t="str">
        <f t="shared" si="65"/>
        <v/>
      </c>
    </row>
    <row r="2109" spans="2:4" x14ac:dyDescent="0.25">
      <c r="B2109" s="23"/>
      <c r="C2109" t="str">
        <f t="shared" si="64"/>
        <v/>
      </c>
      <c r="D2109" t="str">
        <f t="shared" si="65"/>
        <v/>
      </c>
    </row>
    <row r="2110" spans="2:4" x14ac:dyDescent="0.25">
      <c r="B2110" s="23"/>
      <c r="C2110" t="str">
        <f t="shared" si="64"/>
        <v/>
      </c>
      <c r="D2110" t="str">
        <f t="shared" si="65"/>
        <v/>
      </c>
    </row>
    <row r="2111" spans="2:4" x14ac:dyDescent="0.25">
      <c r="B2111" s="23"/>
      <c r="C2111" t="str">
        <f t="shared" si="64"/>
        <v/>
      </c>
      <c r="D2111" t="str">
        <f t="shared" si="65"/>
        <v/>
      </c>
    </row>
    <row r="2112" spans="2:4" x14ac:dyDescent="0.25">
      <c r="B2112" s="23"/>
      <c r="C2112" t="str">
        <f t="shared" si="64"/>
        <v/>
      </c>
      <c r="D2112" t="str">
        <f t="shared" si="65"/>
        <v/>
      </c>
    </row>
    <row r="2113" spans="2:4" x14ac:dyDescent="0.25">
      <c r="B2113" s="23"/>
      <c r="C2113" t="str">
        <f t="shared" si="64"/>
        <v/>
      </c>
      <c r="D2113" t="str">
        <f t="shared" si="65"/>
        <v/>
      </c>
    </row>
    <row r="2114" spans="2:4" x14ac:dyDescent="0.25">
      <c r="B2114" s="23"/>
      <c r="C2114" t="str">
        <f t="shared" si="64"/>
        <v/>
      </c>
      <c r="D2114" t="str">
        <f t="shared" si="65"/>
        <v/>
      </c>
    </row>
    <row r="2115" spans="2:4" x14ac:dyDescent="0.25">
      <c r="B2115" s="23"/>
      <c r="C2115" t="str">
        <f t="shared" ref="C2115:C2178" si="66">LEFT(B2115,10)</f>
        <v/>
      </c>
      <c r="D2115" t="str">
        <f t="shared" ref="D2115:D2178" si="67">RIGHT(B2115,10)</f>
        <v/>
      </c>
    </row>
    <row r="2116" spans="2:4" x14ac:dyDescent="0.25">
      <c r="B2116" s="23"/>
      <c r="C2116" t="str">
        <f t="shared" si="66"/>
        <v/>
      </c>
      <c r="D2116" t="str">
        <f t="shared" si="67"/>
        <v/>
      </c>
    </row>
    <row r="2117" spans="2:4" x14ac:dyDescent="0.25">
      <c r="B2117" s="23"/>
      <c r="C2117" t="str">
        <f t="shared" si="66"/>
        <v/>
      </c>
      <c r="D2117" t="str">
        <f t="shared" si="67"/>
        <v/>
      </c>
    </row>
    <row r="2118" spans="2:4" x14ac:dyDescent="0.25">
      <c r="B2118" s="23"/>
      <c r="C2118" t="str">
        <f t="shared" si="66"/>
        <v/>
      </c>
      <c r="D2118" t="str">
        <f t="shared" si="67"/>
        <v/>
      </c>
    </row>
    <row r="2119" spans="2:4" x14ac:dyDescent="0.25">
      <c r="B2119" s="23"/>
      <c r="C2119" t="str">
        <f t="shared" si="66"/>
        <v/>
      </c>
      <c r="D2119" t="str">
        <f t="shared" si="67"/>
        <v/>
      </c>
    </row>
    <row r="2120" spans="2:4" x14ac:dyDescent="0.25">
      <c r="B2120" s="23"/>
      <c r="C2120" t="str">
        <f t="shared" si="66"/>
        <v/>
      </c>
      <c r="D2120" t="str">
        <f t="shared" si="67"/>
        <v/>
      </c>
    </row>
    <row r="2121" spans="2:4" x14ac:dyDescent="0.25">
      <c r="B2121" s="23"/>
      <c r="C2121" t="str">
        <f t="shared" si="66"/>
        <v/>
      </c>
      <c r="D2121" t="str">
        <f t="shared" si="67"/>
        <v/>
      </c>
    </row>
    <row r="2122" spans="2:4" x14ac:dyDescent="0.25">
      <c r="B2122" s="23"/>
      <c r="C2122" t="str">
        <f t="shared" si="66"/>
        <v/>
      </c>
      <c r="D2122" t="str">
        <f t="shared" si="67"/>
        <v/>
      </c>
    </row>
    <row r="2123" spans="2:4" x14ac:dyDescent="0.25">
      <c r="B2123" s="23"/>
      <c r="C2123" t="str">
        <f t="shared" si="66"/>
        <v/>
      </c>
      <c r="D2123" t="str">
        <f t="shared" si="67"/>
        <v/>
      </c>
    </row>
    <row r="2124" spans="2:4" x14ac:dyDescent="0.25">
      <c r="B2124" s="23"/>
      <c r="C2124" t="str">
        <f t="shared" si="66"/>
        <v/>
      </c>
      <c r="D2124" t="str">
        <f t="shared" si="67"/>
        <v/>
      </c>
    </row>
    <row r="2125" spans="2:4" x14ac:dyDescent="0.25">
      <c r="B2125" s="23"/>
      <c r="C2125" t="str">
        <f t="shared" si="66"/>
        <v/>
      </c>
      <c r="D2125" t="str">
        <f t="shared" si="67"/>
        <v/>
      </c>
    </row>
    <row r="2126" spans="2:4" x14ac:dyDescent="0.25">
      <c r="B2126" s="23"/>
      <c r="C2126" t="str">
        <f t="shared" si="66"/>
        <v/>
      </c>
      <c r="D2126" t="str">
        <f t="shared" si="67"/>
        <v/>
      </c>
    </row>
    <row r="2127" spans="2:4" x14ac:dyDescent="0.25">
      <c r="B2127" s="23"/>
      <c r="C2127" t="str">
        <f t="shared" si="66"/>
        <v/>
      </c>
      <c r="D2127" t="str">
        <f t="shared" si="67"/>
        <v/>
      </c>
    </row>
    <row r="2128" spans="2:4" x14ac:dyDescent="0.25">
      <c r="B2128" s="23"/>
      <c r="C2128" t="str">
        <f t="shared" si="66"/>
        <v/>
      </c>
      <c r="D2128" t="str">
        <f t="shared" si="67"/>
        <v/>
      </c>
    </row>
    <row r="2129" spans="2:4" x14ac:dyDescent="0.25">
      <c r="B2129" s="23"/>
      <c r="C2129" t="str">
        <f t="shared" si="66"/>
        <v/>
      </c>
      <c r="D2129" t="str">
        <f t="shared" si="67"/>
        <v/>
      </c>
    </row>
    <row r="2130" spans="2:4" x14ac:dyDescent="0.25">
      <c r="B2130" s="23"/>
      <c r="C2130" t="str">
        <f t="shared" si="66"/>
        <v/>
      </c>
      <c r="D2130" t="str">
        <f t="shared" si="67"/>
        <v/>
      </c>
    </row>
    <row r="2131" spans="2:4" x14ac:dyDescent="0.25">
      <c r="B2131" s="23"/>
      <c r="C2131" t="str">
        <f t="shared" si="66"/>
        <v/>
      </c>
      <c r="D2131" t="str">
        <f t="shared" si="67"/>
        <v/>
      </c>
    </row>
    <row r="2132" spans="2:4" x14ac:dyDescent="0.25">
      <c r="B2132" s="23"/>
      <c r="C2132" t="str">
        <f t="shared" si="66"/>
        <v/>
      </c>
      <c r="D2132" t="str">
        <f t="shared" si="67"/>
        <v/>
      </c>
    </row>
    <row r="2133" spans="2:4" x14ac:dyDescent="0.25">
      <c r="B2133" s="23"/>
      <c r="C2133" t="str">
        <f t="shared" si="66"/>
        <v/>
      </c>
      <c r="D2133" t="str">
        <f t="shared" si="67"/>
        <v/>
      </c>
    </row>
    <row r="2134" spans="2:4" x14ac:dyDescent="0.25">
      <c r="B2134" s="23"/>
      <c r="C2134" t="str">
        <f t="shared" si="66"/>
        <v/>
      </c>
      <c r="D2134" t="str">
        <f t="shared" si="67"/>
        <v/>
      </c>
    </row>
    <row r="2135" spans="2:4" x14ac:dyDescent="0.25">
      <c r="B2135" s="23"/>
      <c r="C2135" t="str">
        <f t="shared" si="66"/>
        <v/>
      </c>
      <c r="D2135" t="str">
        <f t="shared" si="67"/>
        <v/>
      </c>
    </row>
    <row r="2136" spans="2:4" x14ac:dyDescent="0.25">
      <c r="B2136" s="23"/>
      <c r="C2136" t="str">
        <f t="shared" si="66"/>
        <v/>
      </c>
      <c r="D2136" t="str">
        <f t="shared" si="67"/>
        <v/>
      </c>
    </row>
    <row r="2137" spans="2:4" x14ac:dyDescent="0.25">
      <c r="B2137" s="23"/>
      <c r="C2137" t="str">
        <f t="shared" si="66"/>
        <v/>
      </c>
      <c r="D2137" t="str">
        <f t="shared" si="67"/>
        <v/>
      </c>
    </row>
    <row r="2138" spans="2:4" x14ac:dyDescent="0.25">
      <c r="B2138" s="23"/>
      <c r="C2138" t="str">
        <f t="shared" si="66"/>
        <v/>
      </c>
      <c r="D2138" t="str">
        <f t="shared" si="67"/>
        <v/>
      </c>
    </row>
    <row r="2139" spans="2:4" x14ac:dyDescent="0.25">
      <c r="B2139" s="23"/>
      <c r="C2139" t="str">
        <f t="shared" si="66"/>
        <v/>
      </c>
      <c r="D2139" t="str">
        <f t="shared" si="67"/>
        <v/>
      </c>
    </row>
    <row r="2140" spans="2:4" x14ac:dyDescent="0.25">
      <c r="B2140" s="23"/>
      <c r="C2140" t="str">
        <f t="shared" si="66"/>
        <v/>
      </c>
      <c r="D2140" t="str">
        <f t="shared" si="67"/>
        <v/>
      </c>
    </row>
    <row r="2141" spans="2:4" x14ac:dyDescent="0.25">
      <c r="B2141" s="23"/>
      <c r="C2141" t="str">
        <f t="shared" si="66"/>
        <v/>
      </c>
      <c r="D2141" t="str">
        <f t="shared" si="67"/>
        <v/>
      </c>
    </row>
    <row r="2142" spans="2:4" x14ac:dyDescent="0.25">
      <c r="B2142" s="23"/>
      <c r="C2142" t="str">
        <f t="shared" si="66"/>
        <v/>
      </c>
      <c r="D2142" t="str">
        <f t="shared" si="67"/>
        <v/>
      </c>
    </row>
    <row r="2143" spans="2:4" x14ac:dyDescent="0.25">
      <c r="B2143" s="23"/>
      <c r="C2143" t="str">
        <f t="shared" si="66"/>
        <v/>
      </c>
      <c r="D2143" t="str">
        <f t="shared" si="67"/>
        <v/>
      </c>
    </row>
    <row r="2144" spans="2:4" x14ac:dyDescent="0.25">
      <c r="B2144" s="23"/>
      <c r="C2144" t="str">
        <f t="shared" si="66"/>
        <v/>
      </c>
      <c r="D2144" t="str">
        <f t="shared" si="67"/>
        <v/>
      </c>
    </row>
    <row r="2145" spans="2:4" x14ac:dyDescent="0.25">
      <c r="B2145" s="23"/>
      <c r="C2145" t="str">
        <f t="shared" si="66"/>
        <v/>
      </c>
      <c r="D2145" t="str">
        <f t="shared" si="67"/>
        <v/>
      </c>
    </row>
    <row r="2146" spans="2:4" x14ac:dyDescent="0.25">
      <c r="B2146" s="23"/>
      <c r="C2146" t="str">
        <f t="shared" si="66"/>
        <v/>
      </c>
      <c r="D2146" t="str">
        <f t="shared" si="67"/>
        <v/>
      </c>
    </row>
    <row r="2147" spans="2:4" x14ac:dyDescent="0.25">
      <c r="B2147" s="23"/>
      <c r="C2147" t="str">
        <f t="shared" si="66"/>
        <v/>
      </c>
      <c r="D2147" t="str">
        <f t="shared" si="67"/>
        <v/>
      </c>
    </row>
    <row r="2148" spans="2:4" x14ac:dyDescent="0.25">
      <c r="B2148" s="23"/>
      <c r="C2148" t="str">
        <f t="shared" si="66"/>
        <v/>
      </c>
      <c r="D2148" t="str">
        <f t="shared" si="67"/>
        <v/>
      </c>
    </row>
    <row r="2149" spans="2:4" x14ac:dyDescent="0.25">
      <c r="B2149" s="23"/>
      <c r="C2149" t="str">
        <f t="shared" si="66"/>
        <v/>
      </c>
      <c r="D2149" t="str">
        <f t="shared" si="67"/>
        <v/>
      </c>
    </row>
    <row r="2150" spans="2:4" x14ac:dyDescent="0.25">
      <c r="B2150" s="23"/>
      <c r="C2150" t="str">
        <f t="shared" si="66"/>
        <v/>
      </c>
      <c r="D2150" t="str">
        <f t="shared" si="67"/>
        <v/>
      </c>
    </row>
    <row r="2151" spans="2:4" x14ac:dyDescent="0.25">
      <c r="B2151" s="23"/>
      <c r="C2151" t="str">
        <f t="shared" si="66"/>
        <v/>
      </c>
      <c r="D2151" t="str">
        <f t="shared" si="67"/>
        <v/>
      </c>
    </row>
    <row r="2152" spans="2:4" x14ac:dyDescent="0.25">
      <c r="B2152" s="23"/>
      <c r="C2152" t="str">
        <f t="shared" si="66"/>
        <v/>
      </c>
      <c r="D2152" t="str">
        <f t="shared" si="67"/>
        <v/>
      </c>
    </row>
    <row r="2153" spans="2:4" x14ac:dyDescent="0.25">
      <c r="B2153" s="23"/>
      <c r="C2153" t="str">
        <f t="shared" si="66"/>
        <v/>
      </c>
      <c r="D2153" t="str">
        <f t="shared" si="67"/>
        <v/>
      </c>
    </row>
    <row r="2154" spans="2:4" x14ac:dyDescent="0.25">
      <c r="B2154" s="23"/>
      <c r="C2154" t="str">
        <f t="shared" si="66"/>
        <v/>
      </c>
      <c r="D2154" t="str">
        <f t="shared" si="67"/>
        <v/>
      </c>
    </row>
    <row r="2155" spans="2:4" x14ac:dyDescent="0.25">
      <c r="B2155" s="23"/>
      <c r="C2155" t="str">
        <f t="shared" si="66"/>
        <v/>
      </c>
      <c r="D2155" t="str">
        <f t="shared" si="67"/>
        <v/>
      </c>
    </row>
    <row r="2156" spans="2:4" x14ac:dyDescent="0.25">
      <c r="B2156" s="23"/>
      <c r="C2156" t="str">
        <f t="shared" si="66"/>
        <v/>
      </c>
      <c r="D2156" t="str">
        <f t="shared" si="67"/>
        <v/>
      </c>
    </row>
    <row r="2157" spans="2:4" x14ac:dyDescent="0.25">
      <c r="B2157" s="23"/>
      <c r="C2157" t="str">
        <f t="shared" si="66"/>
        <v/>
      </c>
      <c r="D2157" t="str">
        <f t="shared" si="67"/>
        <v/>
      </c>
    </row>
    <row r="2158" spans="2:4" x14ac:dyDescent="0.25">
      <c r="B2158" s="23"/>
      <c r="C2158" t="str">
        <f t="shared" si="66"/>
        <v/>
      </c>
      <c r="D2158" t="str">
        <f t="shared" si="67"/>
        <v/>
      </c>
    </row>
    <row r="2159" spans="2:4" x14ac:dyDescent="0.25">
      <c r="B2159" s="23"/>
      <c r="C2159" t="str">
        <f t="shared" si="66"/>
        <v/>
      </c>
      <c r="D2159" t="str">
        <f t="shared" si="67"/>
        <v/>
      </c>
    </row>
    <row r="2160" spans="2:4" x14ac:dyDescent="0.25">
      <c r="B2160" s="23"/>
      <c r="C2160" t="str">
        <f t="shared" si="66"/>
        <v/>
      </c>
      <c r="D2160" t="str">
        <f t="shared" si="67"/>
        <v/>
      </c>
    </row>
    <row r="2161" spans="2:4" x14ac:dyDescent="0.25">
      <c r="B2161" s="23"/>
      <c r="C2161" t="str">
        <f t="shared" si="66"/>
        <v/>
      </c>
      <c r="D2161" t="str">
        <f t="shared" si="67"/>
        <v/>
      </c>
    </row>
    <row r="2162" spans="2:4" x14ac:dyDescent="0.25">
      <c r="B2162" s="23"/>
      <c r="C2162" t="str">
        <f t="shared" si="66"/>
        <v/>
      </c>
      <c r="D2162" t="str">
        <f t="shared" si="67"/>
        <v/>
      </c>
    </row>
    <row r="2163" spans="2:4" x14ac:dyDescent="0.25">
      <c r="B2163" s="23"/>
      <c r="C2163" t="str">
        <f t="shared" si="66"/>
        <v/>
      </c>
      <c r="D2163" t="str">
        <f t="shared" si="67"/>
        <v/>
      </c>
    </row>
    <row r="2164" spans="2:4" x14ac:dyDescent="0.25">
      <c r="B2164" s="23"/>
      <c r="C2164" t="str">
        <f t="shared" si="66"/>
        <v/>
      </c>
      <c r="D2164" t="str">
        <f t="shared" si="67"/>
        <v/>
      </c>
    </row>
    <row r="2165" spans="2:4" x14ac:dyDescent="0.25">
      <c r="B2165" s="23"/>
      <c r="C2165" t="str">
        <f t="shared" si="66"/>
        <v/>
      </c>
      <c r="D2165" t="str">
        <f t="shared" si="67"/>
        <v/>
      </c>
    </row>
    <row r="2166" spans="2:4" x14ac:dyDescent="0.25">
      <c r="B2166" s="23"/>
      <c r="C2166" t="str">
        <f t="shared" si="66"/>
        <v/>
      </c>
      <c r="D2166" t="str">
        <f t="shared" si="67"/>
        <v/>
      </c>
    </row>
    <row r="2167" spans="2:4" x14ac:dyDescent="0.25">
      <c r="B2167" s="23"/>
      <c r="C2167" t="str">
        <f t="shared" si="66"/>
        <v/>
      </c>
      <c r="D2167" t="str">
        <f t="shared" si="67"/>
        <v/>
      </c>
    </row>
    <row r="2168" spans="2:4" x14ac:dyDescent="0.25">
      <c r="B2168" s="23"/>
      <c r="C2168" t="str">
        <f t="shared" si="66"/>
        <v/>
      </c>
      <c r="D2168" t="str">
        <f t="shared" si="67"/>
        <v/>
      </c>
    </row>
    <row r="2169" spans="2:4" x14ac:dyDescent="0.25">
      <c r="B2169" s="23"/>
      <c r="C2169" t="str">
        <f t="shared" si="66"/>
        <v/>
      </c>
      <c r="D2169" t="str">
        <f t="shared" si="67"/>
        <v/>
      </c>
    </row>
    <row r="2170" spans="2:4" x14ac:dyDescent="0.25">
      <c r="B2170" s="23"/>
      <c r="C2170" t="str">
        <f t="shared" si="66"/>
        <v/>
      </c>
      <c r="D2170" t="str">
        <f t="shared" si="67"/>
        <v/>
      </c>
    </row>
    <row r="2171" spans="2:4" x14ac:dyDescent="0.25">
      <c r="B2171" s="23"/>
      <c r="C2171" t="str">
        <f t="shared" si="66"/>
        <v/>
      </c>
      <c r="D2171" t="str">
        <f t="shared" si="67"/>
        <v/>
      </c>
    </row>
    <row r="2172" spans="2:4" x14ac:dyDescent="0.25">
      <c r="B2172" s="23"/>
      <c r="C2172" t="str">
        <f t="shared" si="66"/>
        <v/>
      </c>
      <c r="D2172" t="str">
        <f t="shared" si="67"/>
        <v/>
      </c>
    </row>
    <row r="2173" spans="2:4" x14ac:dyDescent="0.25">
      <c r="B2173" s="23"/>
      <c r="C2173" t="str">
        <f t="shared" si="66"/>
        <v/>
      </c>
      <c r="D2173" t="str">
        <f t="shared" si="67"/>
        <v/>
      </c>
    </row>
    <row r="2174" spans="2:4" x14ac:dyDescent="0.25">
      <c r="B2174" s="23"/>
      <c r="C2174" t="str">
        <f t="shared" si="66"/>
        <v/>
      </c>
      <c r="D2174" t="str">
        <f t="shared" si="67"/>
        <v/>
      </c>
    </row>
    <row r="2175" spans="2:4" x14ac:dyDescent="0.25">
      <c r="B2175" s="23"/>
      <c r="C2175" t="str">
        <f t="shared" si="66"/>
        <v/>
      </c>
      <c r="D2175" t="str">
        <f t="shared" si="67"/>
        <v/>
      </c>
    </row>
    <row r="2176" spans="2:4" x14ac:dyDescent="0.25">
      <c r="B2176" s="23"/>
      <c r="C2176" t="str">
        <f t="shared" si="66"/>
        <v/>
      </c>
      <c r="D2176" t="str">
        <f t="shared" si="67"/>
        <v/>
      </c>
    </row>
    <row r="2177" spans="2:4" x14ac:dyDescent="0.25">
      <c r="B2177" s="23"/>
      <c r="C2177" t="str">
        <f t="shared" si="66"/>
        <v/>
      </c>
      <c r="D2177" t="str">
        <f t="shared" si="67"/>
        <v/>
      </c>
    </row>
    <row r="2178" spans="2:4" x14ac:dyDescent="0.25">
      <c r="B2178" s="23"/>
      <c r="C2178" t="str">
        <f t="shared" si="66"/>
        <v/>
      </c>
      <c r="D2178" t="str">
        <f t="shared" si="67"/>
        <v/>
      </c>
    </row>
    <row r="2179" spans="2:4" x14ac:dyDescent="0.25">
      <c r="B2179" s="23"/>
      <c r="C2179" t="str">
        <f t="shared" ref="C2179:C2242" si="68">LEFT(B2179,10)</f>
        <v/>
      </c>
      <c r="D2179" t="str">
        <f t="shared" ref="D2179:D2242" si="69">RIGHT(B2179,10)</f>
        <v/>
      </c>
    </row>
    <row r="2180" spans="2:4" x14ac:dyDescent="0.25">
      <c r="B2180" s="23"/>
      <c r="C2180" t="str">
        <f t="shared" si="68"/>
        <v/>
      </c>
      <c r="D2180" t="str">
        <f t="shared" si="69"/>
        <v/>
      </c>
    </row>
    <row r="2181" spans="2:4" x14ac:dyDescent="0.25">
      <c r="B2181" s="23"/>
      <c r="C2181" t="str">
        <f t="shared" si="68"/>
        <v/>
      </c>
      <c r="D2181" t="str">
        <f t="shared" si="69"/>
        <v/>
      </c>
    </row>
    <row r="2182" spans="2:4" x14ac:dyDescent="0.25">
      <c r="B2182" s="23"/>
      <c r="C2182" t="str">
        <f t="shared" si="68"/>
        <v/>
      </c>
      <c r="D2182" t="str">
        <f t="shared" si="69"/>
        <v/>
      </c>
    </row>
    <row r="2183" spans="2:4" x14ac:dyDescent="0.25">
      <c r="B2183" s="23"/>
      <c r="C2183" t="str">
        <f t="shared" si="68"/>
        <v/>
      </c>
      <c r="D2183" t="str">
        <f t="shared" si="69"/>
        <v/>
      </c>
    </row>
    <row r="2184" spans="2:4" x14ac:dyDescent="0.25">
      <c r="B2184" s="23"/>
      <c r="C2184" t="str">
        <f t="shared" si="68"/>
        <v/>
      </c>
      <c r="D2184" t="str">
        <f t="shared" si="69"/>
        <v/>
      </c>
    </row>
    <row r="2185" spans="2:4" x14ac:dyDescent="0.25">
      <c r="B2185" s="23"/>
      <c r="C2185" t="str">
        <f t="shared" si="68"/>
        <v/>
      </c>
      <c r="D2185" t="str">
        <f t="shared" si="69"/>
        <v/>
      </c>
    </row>
    <row r="2186" spans="2:4" x14ac:dyDescent="0.25">
      <c r="B2186" s="23"/>
      <c r="C2186" t="str">
        <f t="shared" si="68"/>
        <v/>
      </c>
      <c r="D2186" t="str">
        <f t="shared" si="69"/>
        <v/>
      </c>
    </row>
    <row r="2187" spans="2:4" x14ac:dyDescent="0.25">
      <c r="B2187" s="23"/>
      <c r="C2187" t="str">
        <f t="shared" si="68"/>
        <v/>
      </c>
      <c r="D2187" t="str">
        <f t="shared" si="69"/>
        <v/>
      </c>
    </row>
    <row r="2188" spans="2:4" x14ac:dyDescent="0.25">
      <c r="B2188" s="23"/>
      <c r="C2188" t="str">
        <f t="shared" si="68"/>
        <v/>
      </c>
      <c r="D2188" t="str">
        <f t="shared" si="69"/>
        <v/>
      </c>
    </row>
    <row r="2189" spans="2:4" x14ac:dyDescent="0.25">
      <c r="B2189" s="23"/>
      <c r="C2189" t="str">
        <f t="shared" si="68"/>
        <v/>
      </c>
      <c r="D2189" t="str">
        <f t="shared" si="69"/>
        <v/>
      </c>
    </row>
    <row r="2190" spans="2:4" x14ac:dyDescent="0.25">
      <c r="B2190" s="23"/>
      <c r="C2190" t="str">
        <f t="shared" si="68"/>
        <v/>
      </c>
      <c r="D2190" t="str">
        <f t="shared" si="69"/>
        <v/>
      </c>
    </row>
    <row r="2191" spans="2:4" x14ac:dyDescent="0.25">
      <c r="B2191" s="23"/>
      <c r="C2191" t="str">
        <f t="shared" si="68"/>
        <v/>
      </c>
      <c r="D2191" t="str">
        <f t="shared" si="69"/>
        <v/>
      </c>
    </row>
    <row r="2192" spans="2:4" x14ac:dyDescent="0.25">
      <c r="B2192" s="23"/>
      <c r="C2192" t="str">
        <f t="shared" si="68"/>
        <v/>
      </c>
      <c r="D2192" t="str">
        <f t="shared" si="69"/>
        <v/>
      </c>
    </row>
    <row r="2193" spans="2:4" x14ac:dyDescent="0.25">
      <c r="B2193" s="23"/>
      <c r="C2193" t="str">
        <f t="shared" si="68"/>
        <v/>
      </c>
      <c r="D2193" t="str">
        <f t="shared" si="69"/>
        <v/>
      </c>
    </row>
    <row r="2194" spans="2:4" x14ac:dyDescent="0.25">
      <c r="B2194" s="23"/>
      <c r="C2194" t="str">
        <f t="shared" si="68"/>
        <v/>
      </c>
      <c r="D2194" t="str">
        <f t="shared" si="69"/>
        <v/>
      </c>
    </row>
    <row r="2195" spans="2:4" x14ac:dyDescent="0.25">
      <c r="B2195" s="23"/>
      <c r="C2195" t="str">
        <f t="shared" si="68"/>
        <v/>
      </c>
      <c r="D2195" t="str">
        <f t="shared" si="69"/>
        <v/>
      </c>
    </row>
    <row r="2196" spans="2:4" x14ac:dyDescent="0.25">
      <c r="B2196" s="23"/>
      <c r="C2196" t="str">
        <f t="shared" si="68"/>
        <v/>
      </c>
      <c r="D2196" t="str">
        <f t="shared" si="69"/>
        <v/>
      </c>
    </row>
    <row r="2197" spans="2:4" x14ac:dyDescent="0.25">
      <c r="B2197" s="23"/>
      <c r="C2197" t="str">
        <f t="shared" si="68"/>
        <v/>
      </c>
      <c r="D2197" t="str">
        <f t="shared" si="69"/>
        <v/>
      </c>
    </row>
    <row r="2198" spans="2:4" x14ac:dyDescent="0.25">
      <c r="B2198" s="23"/>
      <c r="C2198" t="str">
        <f t="shared" si="68"/>
        <v/>
      </c>
      <c r="D2198" t="str">
        <f t="shared" si="69"/>
        <v/>
      </c>
    </row>
    <row r="2199" spans="2:4" x14ac:dyDescent="0.25">
      <c r="B2199" s="23"/>
      <c r="C2199" t="str">
        <f t="shared" si="68"/>
        <v/>
      </c>
      <c r="D2199" t="str">
        <f t="shared" si="69"/>
        <v/>
      </c>
    </row>
    <row r="2200" spans="2:4" x14ac:dyDescent="0.25">
      <c r="B2200" s="23"/>
      <c r="C2200" t="str">
        <f t="shared" si="68"/>
        <v/>
      </c>
      <c r="D2200" t="str">
        <f t="shared" si="69"/>
        <v/>
      </c>
    </row>
    <row r="2201" spans="2:4" x14ac:dyDescent="0.25">
      <c r="B2201" s="23"/>
      <c r="C2201" t="str">
        <f t="shared" si="68"/>
        <v/>
      </c>
      <c r="D2201" t="str">
        <f t="shared" si="69"/>
        <v/>
      </c>
    </row>
    <row r="2202" spans="2:4" x14ac:dyDescent="0.25">
      <c r="B2202" s="23"/>
      <c r="C2202" t="str">
        <f t="shared" si="68"/>
        <v/>
      </c>
      <c r="D2202" t="str">
        <f t="shared" si="69"/>
        <v/>
      </c>
    </row>
    <row r="2203" spans="2:4" x14ac:dyDescent="0.25">
      <c r="B2203" s="23"/>
      <c r="C2203" t="str">
        <f t="shared" si="68"/>
        <v/>
      </c>
      <c r="D2203" t="str">
        <f t="shared" si="69"/>
        <v/>
      </c>
    </row>
    <row r="2204" spans="2:4" x14ac:dyDescent="0.25">
      <c r="B2204" s="23"/>
      <c r="C2204" t="str">
        <f t="shared" si="68"/>
        <v/>
      </c>
      <c r="D2204" t="str">
        <f t="shared" si="69"/>
        <v/>
      </c>
    </row>
    <row r="2205" spans="2:4" x14ac:dyDescent="0.25">
      <c r="B2205" s="23"/>
      <c r="C2205" t="str">
        <f t="shared" si="68"/>
        <v/>
      </c>
      <c r="D2205" t="str">
        <f t="shared" si="69"/>
        <v/>
      </c>
    </row>
    <row r="2206" spans="2:4" x14ac:dyDescent="0.25">
      <c r="B2206" s="23"/>
      <c r="C2206" t="str">
        <f t="shared" si="68"/>
        <v/>
      </c>
      <c r="D2206" t="str">
        <f t="shared" si="69"/>
        <v/>
      </c>
    </row>
    <row r="2207" spans="2:4" x14ac:dyDescent="0.25">
      <c r="B2207" s="23"/>
      <c r="C2207" t="str">
        <f t="shared" si="68"/>
        <v/>
      </c>
      <c r="D2207" t="str">
        <f t="shared" si="69"/>
        <v/>
      </c>
    </row>
    <row r="2208" spans="2:4" x14ac:dyDescent="0.25">
      <c r="B2208" s="23"/>
      <c r="C2208" t="str">
        <f t="shared" si="68"/>
        <v/>
      </c>
      <c r="D2208" t="str">
        <f t="shared" si="69"/>
        <v/>
      </c>
    </row>
    <row r="2209" spans="2:4" x14ac:dyDescent="0.25">
      <c r="B2209" s="23"/>
      <c r="C2209" t="str">
        <f t="shared" si="68"/>
        <v/>
      </c>
      <c r="D2209" t="str">
        <f t="shared" si="69"/>
        <v/>
      </c>
    </row>
    <row r="2210" spans="2:4" x14ac:dyDescent="0.25">
      <c r="B2210" s="23"/>
      <c r="C2210" t="str">
        <f t="shared" si="68"/>
        <v/>
      </c>
      <c r="D2210" t="str">
        <f t="shared" si="69"/>
        <v/>
      </c>
    </row>
    <row r="2211" spans="2:4" x14ac:dyDescent="0.25">
      <c r="B2211" s="23"/>
      <c r="C2211" t="str">
        <f t="shared" si="68"/>
        <v/>
      </c>
      <c r="D2211" t="str">
        <f t="shared" si="69"/>
        <v/>
      </c>
    </row>
    <row r="2212" spans="2:4" x14ac:dyDescent="0.25">
      <c r="B2212" s="23"/>
      <c r="C2212" t="str">
        <f t="shared" si="68"/>
        <v/>
      </c>
      <c r="D2212" t="str">
        <f t="shared" si="69"/>
        <v/>
      </c>
    </row>
    <row r="2213" spans="2:4" x14ac:dyDescent="0.25">
      <c r="B2213" s="23"/>
      <c r="C2213" t="str">
        <f t="shared" si="68"/>
        <v/>
      </c>
      <c r="D2213" t="str">
        <f t="shared" si="69"/>
        <v/>
      </c>
    </row>
    <row r="2214" spans="2:4" x14ac:dyDescent="0.25">
      <c r="B2214" s="23"/>
      <c r="C2214" t="str">
        <f t="shared" si="68"/>
        <v/>
      </c>
      <c r="D2214" t="str">
        <f t="shared" si="69"/>
        <v/>
      </c>
    </row>
    <row r="2215" spans="2:4" x14ac:dyDescent="0.25">
      <c r="B2215" s="23"/>
      <c r="C2215" t="str">
        <f t="shared" si="68"/>
        <v/>
      </c>
      <c r="D2215" t="str">
        <f t="shared" si="69"/>
        <v/>
      </c>
    </row>
    <row r="2216" spans="2:4" x14ac:dyDescent="0.25">
      <c r="B2216" s="23"/>
      <c r="C2216" t="str">
        <f t="shared" si="68"/>
        <v/>
      </c>
      <c r="D2216" t="str">
        <f t="shared" si="69"/>
        <v/>
      </c>
    </row>
    <row r="2217" spans="2:4" x14ac:dyDescent="0.25">
      <c r="B2217" s="23"/>
      <c r="C2217" t="str">
        <f t="shared" si="68"/>
        <v/>
      </c>
      <c r="D2217" t="str">
        <f t="shared" si="69"/>
        <v/>
      </c>
    </row>
    <row r="2218" spans="2:4" x14ac:dyDescent="0.25">
      <c r="B2218" s="23"/>
      <c r="C2218" t="str">
        <f t="shared" si="68"/>
        <v/>
      </c>
      <c r="D2218" t="str">
        <f t="shared" si="69"/>
        <v/>
      </c>
    </row>
    <row r="2219" spans="2:4" x14ac:dyDescent="0.25">
      <c r="B2219" s="23"/>
      <c r="C2219" t="str">
        <f t="shared" si="68"/>
        <v/>
      </c>
      <c r="D2219" t="str">
        <f t="shared" si="69"/>
        <v/>
      </c>
    </row>
    <row r="2220" spans="2:4" x14ac:dyDescent="0.25">
      <c r="B2220" s="23"/>
      <c r="C2220" t="str">
        <f t="shared" si="68"/>
        <v/>
      </c>
      <c r="D2220" t="str">
        <f t="shared" si="69"/>
        <v/>
      </c>
    </row>
    <row r="2221" spans="2:4" x14ac:dyDescent="0.25">
      <c r="B2221" s="23"/>
      <c r="C2221" t="str">
        <f t="shared" si="68"/>
        <v/>
      </c>
      <c r="D2221" t="str">
        <f t="shared" si="69"/>
        <v/>
      </c>
    </row>
    <row r="2222" spans="2:4" x14ac:dyDescent="0.25">
      <c r="B2222" s="23"/>
      <c r="C2222" t="str">
        <f t="shared" si="68"/>
        <v/>
      </c>
      <c r="D2222" t="str">
        <f t="shared" si="69"/>
        <v/>
      </c>
    </row>
    <row r="2223" spans="2:4" x14ac:dyDescent="0.25">
      <c r="B2223" s="23"/>
      <c r="C2223" t="str">
        <f t="shared" si="68"/>
        <v/>
      </c>
      <c r="D2223" t="str">
        <f t="shared" si="69"/>
        <v/>
      </c>
    </row>
    <row r="2224" spans="2:4" x14ac:dyDescent="0.25">
      <c r="B2224" s="23"/>
      <c r="C2224" t="str">
        <f t="shared" si="68"/>
        <v/>
      </c>
      <c r="D2224" t="str">
        <f t="shared" si="69"/>
        <v/>
      </c>
    </row>
    <row r="2225" spans="2:4" x14ac:dyDescent="0.25">
      <c r="B2225" s="23"/>
      <c r="C2225" t="str">
        <f t="shared" si="68"/>
        <v/>
      </c>
      <c r="D2225" t="str">
        <f t="shared" si="69"/>
        <v/>
      </c>
    </row>
    <row r="2226" spans="2:4" x14ac:dyDescent="0.25">
      <c r="B2226" s="23"/>
      <c r="C2226" t="str">
        <f t="shared" si="68"/>
        <v/>
      </c>
      <c r="D2226" t="str">
        <f t="shared" si="69"/>
        <v/>
      </c>
    </row>
    <row r="2227" spans="2:4" x14ac:dyDescent="0.25">
      <c r="B2227" s="23"/>
      <c r="C2227" t="str">
        <f t="shared" si="68"/>
        <v/>
      </c>
      <c r="D2227" t="str">
        <f t="shared" si="69"/>
        <v/>
      </c>
    </row>
    <row r="2228" spans="2:4" x14ac:dyDescent="0.25">
      <c r="B2228" s="23"/>
      <c r="C2228" t="str">
        <f t="shared" si="68"/>
        <v/>
      </c>
      <c r="D2228" t="str">
        <f t="shared" si="69"/>
        <v/>
      </c>
    </row>
    <row r="2229" spans="2:4" x14ac:dyDescent="0.25">
      <c r="B2229" s="23"/>
      <c r="C2229" t="str">
        <f t="shared" si="68"/>
        <v/>
      </c>
      <c r="D2229" t="str">
        <f t="shared" si="69"/>
        <v/>
      </c>
    </row>
    <row r="2230" spans="2:4" x14ac:dyDescent="0.25">
      <c r="B2230" s="23"/>
      <c r="C2230" t="str">
        <f t="shared" si="68"/>
        <v/>
      </c>
      <c r="D2230" t="str">
        <f t="shared" si="69"/>
        <v/>
      </c>
    </row>
    <row r="2231" spans="2:4" x14ac:dyDescent="0.25">
      <c r="B2231" s="23"/>
      <c r="C2231" t="str">
        <f t="shared" si="68"/>
        <v/>
      </c>
      <c r="D2231" t="str">
        <f t="shared" si="69"/>
        <v/>
      </c>
    </row>
    <row r="2232" spans="2:4" x14ac:dyDescent="0.25">
      <c r="B2232" s="23"/>
      <c r="C2232" t="str">
        <f t="shared" si="68"/>
        <v/>
      </c>
      <c r="D2232" t="str">
        <f t="shared" si="69"/>
        <v/>
      </c>
    </row>
    <row r="2233" spans="2:4" x14ac:dyDescent="0.25">
      <c r="B2233" s="23"/>
      <c r="C2233" t="str">
        <f t="shared" si="68"/>
        <v/>
      </c>
      <c r="D2233" t="str">
        <f t="shared" si="69"/>
        <v/>
      </c>
    </row>
    <row r="2234" spans="2:4" x14ac:dyDescent="0.25">
      <c r="B2234" s="23"/>
      <c r="C2234" t="str">
        <f t="shared" si="68"/>
        <v/>
      </c>
      <c r="D2234" t="str">
        <f t="shared" si="69"/>
        <v/>
      </c>
    </row>
    <row r="2235" spans="2:4" x14ac:dyDescent="0.25">
      <c r="B2235" s="23"/>
      <c r="C2235" t="str">
        <f t="shared" si="68"/>
        <v/>
      </c>
      <c r="D2235" t="str">
        <f t="shared" si="69"/>
        <v/>
      </c>
    </row>
    <row r="2236" spans="2:4" x14ac:dyDescent="0.25">
      <c r="B2236" s="23"/>
      <c r="C2236" t="str">
        <f t="shared" si="68"/>
        <v/>
      </c>
      <c r="D2236" t="str">
        <f t="shared" si="69"/>
        <v/>
      </c>
    </row>
    <row r="2237" spans="2:4" x14ac:dyDescent="0.25">
      <c r="B2237" s="23"/>
      <c r="C2237" t="str">
        <f t="shared" si="68"/>
        <v/>
      </c>
      <c r="D2237" t="str">
        <f t="shared" si="69"/>
        <v/>
      </c>
    </row>
    <row r="2238" spans="2:4" x14ac:dyDescent="0.25">
      <c r="B2238" s="23"/>
      <c r="C2238" t="str">
        <f t="shared" si="68"/>
        <v/>
      </c>
      <c r="D2238" t="str">
        <f t="shared" si="69"/>
        <v/>
      </c>
    </row>
    <row r="2239" spans="2:4" x14ac:dyDescent="0.25">
      <c r="B2239" s="23"/>
      <c r="C2239" t="str">
        <f t="shared" si="68"/>
        <v/>
      </c>
      <c r="D2239" t="str">
        <f t="shared" si="69"/>
        <v/>
      </c>
    </row>
    <row r="2240" spans="2:4" x14ac:dyDescent="0.25">
      <c r="B2240" s="23"/>
      <c r="C2240" t="str">
        <f t="shared" si="68"/>
        <v/>
      </c>
      <c r="D2240" t="str">
        <f t="shared" si="69"/>
        <v/>
      </c>
    </row>
    <row r="2241" spans="2:4" x14ac:dyDescent="0.25">
      <c r="B2241" s="23"/>
      <c r="C2241" t="str">
        <f t="shared" si="68"/>
        <v/>
      </c>
      <c r="D2241" t="str">
        <f t="shared" si="69"/>
        <v/>
      </c>
    </row>
    <row r="2242" spans="2:4" x14ac:dyDescent="0.25">
      <c r="B2242" s="23"/>
      <c r="C2242" t="str">
        <f t="shared" si="68"/>
        <v/>
      </c>
      <c r="D2242" t="str">
        <f t="shared" si="69"/>
        <v/>
      </c>
    </row>
    <row r="2243" spans="2:4" x14ac:dyDescent="0.25">
      <c r="B2243" s="23"/>
      <c r="C2243" t="str">
        <f t="shared" ref="C2243:C2306" si="70">LEFT(B2243,10)</f>
        <v/>
      </c>
      <c r="D2243" t="str">
        <f t="shared" ref="D2243:D2306" si="71">RIGHT(B2243,10)</f>
        <v/>
      </c>
    </row>
    <row r="2244" spans="2:4" x14ac:dyDescent="0.25">
      <c r="B2244" s="23"/>
      <c r="C2244" t="str">
        <f t="shared" si="70"/>
        <v/>
      </c>
      <c r="D2244" t="str">
        <f t="shared" si="71"/>
        <v/>
      </c>
    </row>
    <row r="2245" spans="2:4" x14ac:dyDescent="0.25">
      <c r="B2245" s="23"/>
      <c r="C2245" t="str">
        <f t="shared" si="70"/>
        <v/>
      </c>
      <c r="D2245" t="str">
        <f t="shared" si="71"/>
        <v/>
      </c>
    </row>
    <row r="2246" spans="2:4" x14ac:dyDescent="0.25">
      <c r="B2246" s="23"/>
      <c r="C2246" t="str">
        <f t="shared" si="70"/>
        <v/>
      </c>
      <c r="D2246" t="str">
        <f t="shared" si="71"/>
        <v/>
      </c>
    </row>
    <row r="2247" spans="2:4" x14ac:dyDescent="0.25">
      <c r="B2247" s="23"/>
      <c r="C2247" t="str">
        <f t="shared" si="70"/>
        <v/>
      </c>
      <c r="D2247" t="str">
        <f t="shared" si="71"/>
        <v/>
      </c>
    </row>
    <row r="2248" spans="2:4" x14ac:dyDescent="0.25">
      <c r="B2248" s="23"/>
      <c r="C2248" t="str">
        <f t="shared" si="70"/>
        <v/>
      </c>
      <c r="D2248" t="str">
        <f t="shared" si="71"/>
        <v/>
      </c>
    </row>
    <row r="2249" spans="2:4" x14ac:dyDescent="0.25">
      <c r="B2249" s="23"/>
      <c r="C2249" t="str">
        <f t="shared" si="70"/>
        <v/>
      </c>
      <c r="D2249" t="str">
        <f t="shared" si="71"/>
        <v/>
      </c>
    </row>
    <row r="2250" spans="2:4" x14ac:dyDescent="0.25">
      <c r="B2250" s="23"/>
      <c r="C2250" t="str">
        <f t="shared" si="70"/>
        <v/>
      </c>
      <c r="D2250" t="str">
        <f t="shared" si="71"/>
        <v/>
      </c>
    </row>
    <row r="2251" spans="2:4" x14ac:dyDescent="0.25">
      <c r="B2251" s="23"/>
      <c r="C2251" t="str">
        <f t="shared" si="70"/>
        <v/>
      </c>
      <c r="D2251" t="str">
        <f t="shared" si="71"/>
        <v/>
      </c>
    </row>
    <row r="2252" spans="2:4" x14ac:dyDescent="0.25">
      <c r="B2252" s="23"/>
      <c r="C2252" t="str">
        <f t="shared" si="70"/>
        <v/>
      </c>
      <c r="D2252" t="str">
        <f t="shared" si="71"/>
        <v/>
      </c>
    </row>
    <row r="2253" spans="2:4" x14ac:dyDescent="0.25">
      <c r="B2253" s="23"/>
      <c r="C2253" t="str">
        <f t="shared" si="70"/>
        <v/>
      </c>
      <c r="D2253" t="str">
        <f t="shared" si="71"/>
        <v/>
      </c>
    </row>
    <row r="2254" spans="2:4" x14ac:dyDescent="0.25">
      <c r="B2254" s="23"/>
      <c r="C2254" t="str">
        <f t="shared" si="70"/>
        <v/>
      </c>
      <c r="D2254" t="str">
        <f t="shared" si="71"/>
        <v/>
      </c>
    </row>
    <row r="2255" spans="2:4" x14ac:dyDescent="0.25">
      <c r="B2255" s="23"/>
      <c r="C2255" t="str">
        <f t="shared" si="70"/>
        <v/>
      </c>
      <c r="D2255" t="str">
        <f t="shared" si="71"/>
        <v/>
      </c>
    </row>
    <row r="2256" spans="2:4" x14ac:dyDescent="0.25">
      <c r="B2256" s="23"/>
      <c r="C2256" t="str">
        <f t="shared" si="70"/>
        <v/>
      </c>
      <c r="D2256" t="str">
        <f t="shared" si="71"/>
        <v/>
      </c>
    </row>
    <row r="2257" spans="2:4" x14ac:dyDescent="0.25">
      <c r="B2257" s="23"/>
      <c r="C2257" t="str">
        <f t="shared" si="70"/>
        <v/>
      </c>
      <c r="D2257" t="str">
        <f t="shared" si="71"/>
        <v/>
      </c>
    </row>
    <row r="2258" spans="2:4" x14ac:dyDescent="0.25">
      <c r="B2258" s="23"/>
      <c r="C2258" t="str">
        <f t="shared" si="70"/>
        <v/>
      </c>
      <c r="D2258" t="str">
        <f t="shared" si="71"/>
        <v/>
      </c>
    </row>
    <row r="2259" spans="2:4" x14ac:dyDescent="0.25">
      <c r="B2259" s="23"/>
      <c r="C2259" t="str">
        <f t="shared" si="70"/>
        <v/>
      </c>
      <c r="D2259" t="str">
        <f t="shared" si="71"/>
        <v/>
      </c>
    </row>
    <row r="2260" spans="2:4" x14ac:dyDescent="0.25">
      <c r="B2260" s="23"/>
      <c r="C2260" t="str">
        <f t="shared" si="70"/>
        <v/>
      </c>
      <c r="D2260" t="str">
        <f t="shared" si="71"/>
        <v/>
      </c>
    </row>
    <row r="2261" spans="2:4" x14ac:dyDescent="0.25">
      <c r="B2261" s="23"/>
      <c r="C2261" t="str">
        <f t="shared" si="70"/>
        <v/>
      </c>
      <c r="D2261" t="str">
        <f t="shared" si="71"/>
        <v/>
      </c>
    </row>
    <row r="2262" spans="2:4" x14ac:dyDescent="0.25">
      <c r="B2262" s="23"/>
      <c r="C2262" t="str">
        <f t="shared" si="70"/>
        <v/>
      </c>
      <c r="D2262" t="str">
        <f t="shared" si="71"/>
        <v/>
      </c>
    </row>
    <row r="2263" spans="2:4" x14ac:dyDescent="0.25">
      <c r="B2263" s="23"/>
      <c r="C2263" t="str">
        <f t="shared" si="70"/>
        <v/>
      </c>
      <c r="D2263" t="str">
        <f t="shared" si="71"/>
        <v/>
      </c>
    </row>
    <row r="2264" spans="2:4" x14ac:dyDescent="0.25">
      <c r="B2264" s="23"/>
      <c r="C2264" t="str">
        <f t="shared" si="70"/>
        <v/>
      </c>
      <c r="D2264" t="str">
        <f t="shared" si="71"/>
        <v/>
      </c>
    </row>
    <row r="2265" spans="2:4" x14ac:dyDescent="0.25">
      <c r="B2265" s="23"/>
      <c r="C2265" t="str">
        <f t="shared" si="70"/>
        <v/>
      </c>
      <c r="D2265" t="str">
        <f t="shared" si="71"/>
        <v/>
      </c>
    </row>
    <row r="2266" spans="2:4" x14ac:dyDescent="0.25">
      <c r="B2266" s="23"/>
      <c r="C2266" t="str">
        <f t="shared" si="70"/>
        <v/>
      </c>
      <c r="D2266" t="str">
        <f t="shared" si="71"/>
        <v/>
      </c>
    </row>
    <row r="2267" spans="2:4" x14ac:dyDescent="0.25">
      <c r="B2267" s="23"/>
      <c r="C2267" t="str">
        <f t="shared" si="70"/>
        <v/>
      </c>
      <c r="D2267" t="str">
        <f t="shared" si="71"/>
        <v/>
      </c>
    </row>
    <row r="2268" spans="2:4" x14ac:dyDescent="0.25">
      <c r="B2268" s="23"/>
      <c r="C2268" t="str">
        <f t="shared" si="70"/>
        <v/>
      </c>
      <c r="D2268" t="str">
        <f t="shared" si="71"/>
        <v/>
      </c>
    </row>
    <row r="2269" spans="2:4" x14ac:dyDescent="0.25">
      <c r="B2269" s="23"/>
      <c r="C2269" t="str">
        <f t="shared" si="70"/>
        <v/>
      </c>
      <c r="D2269" t="str">
        <f t="shared" si="71"/>
        <v/>
      </c>
    </row>
    <row r="2270" spans="2:4" x14ac:dyDescent="0.25">
      <c r="B2270" s="23"/>
      <c r="C2270" t="str">
        <f t="shared" si="70"/>
        <v/>
      </c>
      <c r="D2270" t="str">
        <f t="shared" si="71"/>
        <v/>
      </c>
    </row>
    <row r="2271" spans="2:4" x14ac:dyDescent="0.25">
      <c r="B2271" s="23"/>
      <c r="C2271" t="str">
        <f t="shared" si="70"/>
        <v/>
      </c>
      <c r="D2271" t="str">
        <f t="shared" si="71"/>
        <v/>
      </c>
    </row>
    <row r="2272" spans="2:4" x14ac:dyDescent="0.25">
      <c r="B2272" s="23"/>
      <c r="C2272" t="str">
        <f t="shared" si="70"/>
        <v/>
      </c>
      <c r="D2272" t="str">
        <f t="shared" si="71"/>
        <v/>
      </c>
    </row>
    <row r="2273" spans="2:4" x14ac:dyDescent="0.25">
      <c r="B2273" s="23"/>
      <c r="C2273" t="str">
        <f t="shared" si="70"/>
        <v/>
      </c>
      <c r="D2273" t="str">
        <f t="shared" si="71"/>
        <v/>
      </c>
    </row>
    <row r="2274" spans="2:4" x14ac:dyDescent="0.25">
      <c r="B2274" s="23"/>
      <c r="C2274" t="str">
        <f t="shared" si="70"/>
        <v/>
      </c>
      <c r="D2274" t="str">
        <f t="shared" si="71"/>
        <v/>
      </c>
    </row>
    <row r="2275" spans="2:4" x14ac:dyDescent="0.25">
      <c r="B2275" s="23"/>
      <c r="C2275" t="str">
        <f t="shared" si="70"/>
        <v/>
      </c>
      <c r="D2275" t="str">
        <f t="shared" si="71"/>
        <v/>
      </c>
    </row>
    <row r="2276" spans="2:4" x14ac:dyDescent="0.25">
      <c r="B2276" s="23"/>
      <c r="C2276" t="str">
        <f t="shared" si="70"/>
        <v/>
      </c>
      <c r="D2276" t="str">
        <f t="shared" si="71"/>
        <v/>
      </c>
    </row>
    <row r="2277" spans="2:4" x14ac:dyDescent="0.25">
      <c r="B2277" s="23"/>
      <c r="C2277" t="str">
        <f t="shared" si="70"/>
        <v/>
      </c>
      <c r="D2277" t="str">
        <f t="shared" si="71"/>
        <v/>
      </c>
    </row>
    <row r="2278" spans="2:4" x14ac:dyDescent="0.25">
      <c r="B2278" s="23"/>
      <c r="C2278" t="str">
        <f t="shared" si="70"/>
        <v/>
      </c>
      <c r="D2278" t="str">
        <f t="shared" si="71"/>
        <v/>
      </c>
    </row>
    <row r="2279" spans="2:4" x14ac:dyDescent="0.25">
      <c r="B2279" s="23"/>
      <c r="C2279" t="str">
        <f t="shared" si="70"/>
        <v/>
      </c>
      <c r="D2279" t="str">
        <f t="shared" si="71"/>
        <v/>
      </c>
    </row>
    <row r="2280" spans="2:4" x14ac:dyDescent="0.25">
      <c r="B2280" s="23"/>
      <c r="C2280" t="str">
        <f t="shared" si="70"/>
        <v/>
      </c>
      <c r="D2280" t="str">
        <f t="shared" si="71"/>
        <v/>
      </c>
    </row>
    <row r="2281" spans="2:4" x14ac:dyDescent="0.25">
      <c r="B2281" s="23"/>
      <c r="C2281" t="str">
        <f t="shared" si="70"/>
        <v/>
      </c>
      <c r="D2281" t="str">
        <f t="shared" si="71"/>
        <v/>
      </c>
    </row>
    <row r="2282" spans="2:4" x14ac:dyDescent="0.25">
      <c r="B2282" s="23"/>
      <c r="C2282" t="str">
        <f t="shared" si="70"/>
        <v/>
      </c>
      <c r="D2282" t="str">
        <f t="shared" si="71"/>
        <v/>
      </c>
    </row>
    <row r="2283" spans="2:4" x14ac:dyDescent="0.25">
      <c r="B2283" s="23"/>
      <c r="C2283" t="str">
        <f t="shared" si="70"/>
        <v/>
      </c>
      <c r="D2283" t="str">
        <f t="shared" si="71"/>
        <v/>
      </c>
    </row>
    <row r="2284" spans="2:4" x14ac:dyDescent="0.25">
      <c r="B2284" s="23"/>
      <c r="C2284" t="str">
        <f t="shared" si="70"/>
        <v/>
      </c>
      <c r="D2284" t="str">
        <f t="shared" si="71"/>
        <v/>
      </c>
    </row>
    <row r="2285" spans="2:4" x14ac:dyDescent="0.25">
      <c r="B2285" s="23"/>
      <c r="C2285" t="str">
        <f t="shared" si="70"/>
        <v/>
      </c>
      <c r="D2285" t="str">
        <f t="shared" si="71"/>
        <v/>
      </c>
    </row>
    <row r="2286" spans="2:4" x14ac:dyDescent="0.25">
      <c r="B2286" s="23"/>
      <c r="C2286" t="str">
        <f t="shared" si="70"/>
        <v/>
      </c>
      <c r="D2286" t="str">
        <f t="shared" si="71"/>
        <v/>
      </c>
    </row>
    <row r="2287" spans="2:4" x14ac:dyDescent="0.25">
      <c r="B2287" s="23"/>
      <c r="C2287" t="str">
        <f t="shared" si="70"/>
        <v/>
      </c>
      <c r="D2287" t="str">
        <f t="shared" si="71"/>
        <v/>
      </c>
    </row>
    <row r="2288" spans="2:4" x14ac:dyDescent="0.25">
      <c r="B2288" s="23"/>
      <c r="C2288" t="str">
        <f t="shared" si="70"/>
        <v/>
      </c>
      <c r="D2288" t="str">
        <f t="shared" si="71"/>
        <v/>
      </c>
    </row>
    <row r="2289" spans="2:4" x14ac:dyDescent="0.25">
      <c r="B2289" s="23"/>
      <c r="C2289" t="str">
        <f t="shared" si="70"/>
        <v/>
      </c>
      <c r="D2289" t="str">
        <f t="shared" si="71"/>
        <v/>
      </c>
    </row>
    <row r="2290" spans="2:4" x14ac:dyDescent="0.25">
      <c r="B2290" s="23"/>
      <c r="C2290" t="str">
        <f t="shared" si="70"/>
        <v/>
      </c>
      <c r="D2290" t="str">
        <f t="shared" si="71"/>
        <v/>
      </c>
    </row>
    <row r="2291" spans="2:4" x14ac:dyDescent="0.25">
      <c r="B2291" s="23"/>
      <c r="C2291" t="str">
        <f t="shared" si="70"/>
        <v/>
      </c>
      <c r="D2291" t="str">
        <f t="shared" si="71"/>
        <v/>
      </c>
    </row>
    <row r="2292" spans="2:4" x14ac:dyDescent="0.25">
      <c r="B2292" s="23"/>
      <c r="C2292" t="str">
        <f t="shared" si="70"/>
        <v/>
      </c>
      <c r="D2292" t="str">
        <f t="shared" si="71"/>
        <v/>
      </c>
    </row>
    <row r="2293" spans="2:4" x14ac:dyDescent="0.25">
      <c r="B2293" s="23"/>
      <c r="C2293" t="str">
        <f t="shared" si="70"/>
        <v/>
      </c>
      <c r="D2293" t="str">
        <f t="shared" si="71"/>
        <v/>
      </c>
    </row>
    <row r="2294" spans="2:4" x14ac:dyDescent="0.25">
      <c r="B2294" s="23"/>
      <c r="C2294" t="str">
        <f t="shared" si="70"/>
        <v/>
      </c>
      <c r="D2294" t="str">
        <f t="shared" si="71"/>
        <v/>
      </c>
    </row>
    <row r="2295" spans="2:4" x14ac:dyDescent="0.25">
      <c r="B2295" s="23"/>
      <c r="C2295" t="str">
        <f t="shared" si="70"/>
        <v/>
      </c>
      <c r="D2295" t="str">
        <f t="shared" si="71"/>
        <v/>
      </c>
    </row>
    <row r="2296" spans="2:4" x14ac:dyDescent="0.25">
      <c r="B2296" s="23"/>
      <c r="C2296" t="str">
        <f t="shared" si="70"/>
        <v/>
      </c>
      <c r="D2296" t="str">
        <f t="shared" si="71"/>
        <v/>
      </c>
    </row>
    <row r="2297" spans="2:4" x14ac:dyDescent="0.25">
      <c r="B2297" s="23"/>
      <c r="C2297" t="str">
        <f t="shared" si="70"/>
        <v/>
      </c>
      <c r="D2297" t="str">
        <f t="shared" si="71"/>
        <v/>
      </c>
    </row>
    <row r="2298" spans="2:4" x14ac:dyDescent="0.25">
      <c r="B2298" s="23"/>
      <c r="C2298" t="str">
        <f t="shared" si="70"/>
        <v/>
      </c>
      <c r="D2298" t="str">
        <f t="shared" si="71"/>
        <v/>
      </c>
    </row>
    <row r="2299" spans="2:4" x14ac:dyDescent="0.25">
      <c r="B2299" s="23"/>
      <c r="C2299" t="str">
        <f t="shared" si="70"/>
        <v/>
      </c>
      <c r="D2299" t="str">
        <f t="shared" si="71"/>
        <v/>
      </c>
    </row>
    <row r="2300" spans="2:4" x14ac:dyDescent="0.25">
      <c r="B2300" s="23"/>
      <c r="C2300" t="str">
        <f t="shared" si="70"/>
        <v/>
      </c>
      <c r="D2300" t="str">
        <f t="shared" si="71"/>
        <v/>
      </c>
    </row>
    <row r="2301" spans="2:4" x14ac:dyDescent="0.25">
      <c r="B2301" s="23"/>
      <c r="C2301" t="str">
        <f t="shared" si="70"/>
        <v/>
      </c>
      <c r="D2301" t="str">
        <f t="shared" si="71"/>
        <v/>
      </c>
    </row>
    <row r="2302" spans="2:4" x14ac:dyDescent="0.25">
      <c r="B2302" s="23"/>
      <c r="C2302" t="str">
        <f t="shared" si="70"/>
        <v/>
      </c>
      <c r="D2302" t="str">
        <f t="shared" si="71"/>
        <v/>
      </c>
    </row>
    <row r="2303" spans="2:4" x14ac:dyDescent="0.25">
      <c r="B2303" s="23"/>
      <c r="C2303" t="str">
        <f t="shared" si="70"/>
        <v/>
      </c>
      <c r="D2303" t="str">
        <f t="shared" si="71"/>
        <v/>
      </c>
    </row>
    <row r="2304" spans="2:4" x14ac:dyDescent="0.25">
      <c r="B2304" s="23"/>
      <c r="C2304" t="str">
        <f t="shared" si="70"/>
        <v/>
      </c>
      <c r="D2304" t="str">
        <f t="shared" si="71"/>
        <v/>
      </c>
    </row>
    <row r="2305" spans="2:4" x14ac:dyDescent="0.25">
      <c r="B2305" s="23"/>
      <c r="C2305" t="str">
        <f t="shared" si="70"/>
        <v/>
      </c>
      <c r="D2305" t="str">
        <f t="shared" si="71"/>
        <v/>
      </c>
    </row>
    <row r="2306" spans="2:4" x14ac:dyDescent="0.25">
      <c r="B2306" s="23"/>
      <c r="C2306" t="str">
        <f t="shared" si="70"/>
        <v/>
      </c>
      <c r="D2306" t="str">
        <f t="shared" si="71"/>
        <v/>
      </c>
    </row>
    <row r="2307" spans="2:4" x14ac:dyDescent="0.25">
      <c r="B2307" s="23"/>
      <c r="C2307" t="str">
        <f t="shared" ref="C2307:C2370" si="72">LEFT(B2307,10)</f>
        <v/>
      </c>
      <c r="D2307" t="str">
        <f t="shared" ref="D2307:D2370" si="73">RIGHT(B2307,10)</f>
        <v/>
      </c>
    </row>
    <row r="2308" spans="2:4" x14ac:dyDescent="0.25">
      <c r="B2308" s="23"/>
      <c r="C2308" t="str">
        <f t="shared" si="72"/>
        <v/>
      </c>
      <c r="D2308" t="str">
        <f t="shared" si="73"/>
        <v/>
      </c>
    </row>
    <row r="2309" spans="2:4" x14ac:dyDescent="0.25">
      <c r="B2309" s="23"/>
      <c r="C2309" t="str">
        <f t="shared" si="72"/>
        <v/>
      </c>
      <c r="D2309" t="str">
        <f t="shared" si="73"/>
        <v/>
      </c>
    </row>
    <row r="2310" spans="2:4" x14ac:dyDescent="0.25">
      <c r="B2310" s="23"/>
      <c r="C2310" t="str">
        <f t="shared" si="72"/>
        <v/>
      </c>
      <c r="D2310" t="str">
        <f t="shared" si="73"/>
        <v/>
      </c>
    </row>
    <row r="2311" spans="2:4" x14ac:dyDescent="0.25">
      <c r="B2311" s="23"/>
      <c r="C2311" t="str">
        <f t="shared" si="72"/>
        <v/>
      </c>
      <c r="D2311" t="str">
        <f t="shared" si="73"/>
        <v/>
      </c>
    </row>
    <row r="2312" spans="2:4" x14ac:dyDescent="0.25">
      <c r="B2312" s="23"/>
      <c r="C2312" t="str">
        <f t="shared" si="72"/>
        <v/>
      </c>
      <c r="D2312" t="str">
        <f t="shared" si="73"/>
        <v/>
      </c>
    </row>
    <row r="2313" spans="2:4" x14ac:dyDescent="0.25">
      <c r="B2313" s="23"/>
      <c r="C2313" t="str">
        <f t="shared" si="72"/>
        <v/>
      </c>
      <c r="D2313" t="str">
        <f t="shared" si="73"/>
        <v/>
      </c>
    </row>
    <row r="2314" spans="2:4" x14ac:dyDescent="0.25">
      <c r="B2314" s="23"/>
      <c r="C2314" t="str">
        <f t="shared" si="72"/>
        <v/>
      </c>
      <c r="D2314" t="str">
        <f t="shared" si="73"/>
        <v/>
      </c>
    </row>
    <row r="2315" spans="2:4" x14ac:dyDescent="0.25">
      <c r="B2315" s="23"/>
      <c r="C2315" t="str">
        <f t="shared" si="72"/>
        <v/>
      </c>
      <c r="D2315" t="str">
        <f t="shared" si="73"/>
        <v/>
      </c>
    </row>
    <row r="2316" spans="2:4" x14ac:dyDescent="0.25">
      <c r="B2316" s="23"/>
      <c r="C2316" t="str">
        <f t="shared" si="72"/>
        <v/>
      </c>
      <c r="D2316" t="str">
        <f t="shared" si="73"/>
        <v/>
      </c>
    </row>
    <row r="2317" spans="2:4" x14ac:dyDescent="0.25">
      <c r="B2317" s="23"/>
      <c r="C2317" t="str">
        <f t="shared" si="72"/>
        <v/>
      </c>
      <c r="D2317" t="str">
        <f t="shared" si="73"/>
        <v/>
      </c>
    </row>
    <row r="2318" spans="2:4" x14ac:dyDescent="0.25">
      <c r="B2318" s="23"/>
      <c r="C2318" t="str">
        <f t="shared" si="72"/>
        <v/>
      </c>
      <c r="D2318" t="str">
        <f t="shared" si="73"/>
        <v/>
      </c>
    </row>
    <row r="2319" spans="2:4" x14ac:dyDescent="0.25">
      <c r="B2319" s="23"/>
      <c r="C2319" t="str">
        <f t="shared" si="72"/>
        <v/>
      </c>
      <c r="D2319" t="str">
        <f t="shared" si="73"/>
        <v/>
      </c>
    </row>
    <row r="2320" spans="2:4" x14ac:dyDescent="0.25">
      <c r="B2320" s="23"/>
      <c r="C2320" t="str">
        <f t="shared" si="72"/>
        <v/>
      </c>
      <c r="D2320" t="str">
        <f t="shared" si="73"/>
        <v/>
      </c>
    </row>
    <row r="2321" spans="2:4" x14ac:dyDescent="0.25">
      <c r="B2321" s="23"/>
      <c r="C2321" t="str">
        <f t="shared" si="72"/>
        <v/>
      </c>
      <c r="D2321" t="str">
        <f t="shared" si="73"/>
        <v/>
      </c>
    </row>
    <row r="2322" spans="2:4" x14ac:dyDescent="0.25">
      <c r="B2322" s="23"/>
      <c r="C2322" t="str">
        <f t="shared" si="72"/>
        <v/>
      </c>
      <c r="D2322" t="str">
        <f t="shared" si="73"/>
        <v/>
      </c>
    </row>
    <row r="2323" spans="2:4" x14ac:dyDescent="0.25">
      <c r="B2323" s="23"/>
      <c r="C2323" t="str">
        <f t="shared" si="72"/>
        <v/>
      </c>
      <c r="D2323" t="str">
        <f t="shared" si="73"/>
        <v/>
      </c>
    </row>
    <row r="2324" spans="2:4" x14ac:dyDescent="0.25">
      <c r="B2324" s="23"/>
      <c r="C2324" t="str">
        <f t="shared" si="72"/>
        <v/>
      </c>
      <c r="D2324" t="str">
        <f t="shared" si="73"/>
        <v/>
      </c>
    </row>
    <row r="2325" spans="2:4" x14ac:dyDescent="0.25">
      <c r="B2325" s="23"/>
      <c r="C2325" t="str">
        <f t="shared" si="72"/>
        <v/>
      </c>
      <c r="D2325" t="str">
        <f t="shared" si="73"/>
        <v/>
      </c>
    </row>
    <row r="2326" spans="2:4" x14ac:dyDescent="0.25">
      <c r="B2326" s="23"/>
      <c r="C2326" t="str">
        <f t="shared" si="72"/>
        <v/>
      </c>
      <c r="D2326" t="str">
        <f t="shared" si="73"/>
        <v/>
      </c>
    </row>
    <row r="2327" spans="2:4" x14ac:dyDescent="0.25">
      <c r="B2327" s="23"/>
      <c r="C2327" t="str">
        <f t="shared" si="72"/>
        <v/>
      </c>
      <c r="D2327" t="str">
        <f t="shared" si="73"/>
        <v/>
      </c>
    </row>
    <row r="2328" spans="2:4" x14ac:dyDescent="0.25">
      <c r="B2328" s="23"/>
      <c r="C2328" t="str">
        <f t="shared" si="72"/>
        <v/>
      </c>
      <c r="D2328" t="str">
        <f t="shared" si="73"/>
        <v/>
      </c>
    </row>
    <row r="2329" spans="2:4" x14ac:dyDescent="0.25">
      <c r="B2329" s="23"/>
      <c r="C2329" t="str">
        <f t="shared" si="72"/>
        <v/>
      </c>
      <c r="D2329" t="str">
        <f t="shared" si="73"/>
        <v/>
      </c>
    </row>
    <row r="2330" spans="2:4" x14ac:dyDescent="0.25">
      <c r="B2330" s="23"/>
      <c r="C2330" t="str">
        <f t="shared" si="72"/>
        <v/>
      </c>
      <c r="D2330" t="str">
        <f t="shared" si="73"/>
        <v/>
      </c>
    </row>
    <row r="2331" spans="2:4" x14ac:dyDescent="0.25">
      <c r="B2331" s="23"/>
      <c r="C2331" t="str">
        <f t="shared" si="72"/>
        <v/>
      </c>
      <c r="D2331" t="str">
        <f t="shared" si="73"/>
        <v/>
      </c>
    </row>
    <row r="2332" spans="2:4" x14ac:dyDescent="0.25">
      <c r="B2332" s="23"/>
      <c r="C2332" t="str">
        <f t="shared" si="72"/>
        <v/>
      </c>
      <c r="D2332" t="str">
        <f t="shared" si="73"/>
        <v/>
      </c>
    </row>
    <row r="2333" spans="2:4" x14ac:dyDescent="0.25">
      <c r="B2333" s="23"/>
      <c r="C2333" t="str">
        <f t="shared" si="72"/>
        <v/>
      </c>
      <c r="D2333" t="str">
        <f t="shared" si="73"/>
        <v/>
      </c>
    </row>
    <row r="2334" spans="2:4" x14ac:dyDescent="0.25">
      <c r="B2334" s="23"/>
      <c r="C2334" t="str">
        <f t="shared" si="72"/>
        <v/>
      </c>
      <c r="D2334" t="str">
        <f t="shared" si="73"/>
        <v/>
      </c>
    </row>
    <row r="2335" spans="2:4" x14ac:dyDescent="0.25">
      <c r="B2335" s="23"/>
      <c r="C2335" t="str">
        <f t="shared" si="72"/>
        <v/>
      </c>
      <c r="D2335" t="str">
        <f t="shared" si="73"/>
        <v/>
      </c>
    </row>
    <row r="2336" spans="2:4" x14ac:dyDescent="0.25">
      <c r="B2336" s="23"/>
      <c r="C2336" t="str">
        <f t="shared" si="72"/>
        <v/>
      </c>
      <c r="D2336" t="str">
        <f t="shared" si="73"/>
        <v/>
      </c>
    </row>
    <row r="2337" spans="2:4" x14ac:dyDescent="0.25">
      <c r="B2337" s="23"/>
      <c r="C2337" t="str">
        <f t="shared" si="72"/>
        <v/>
      </c>
      <c r="D2337" t="str">
        <f t="shared" si="73"/>
        <v/>
      </c>
    </row>
    <row r="2338" spans="2:4" x14ac:dyDescent="0.25">
      <c r="B2338" s="23"/>
      <c r="C2338" t="str">
        <f t="shared" si="72"/>
        <v/>
      </c>
      <c r="D2338" t="str">
        <f t="shared" si="73"/>
        <v/>
      </c>
    </row>
    <row r="2339" spans="2:4" x14ac:dyDescent="0.25">
      <c r="B2339" s="23"/>
      <c r="C2339" t="str">
        <f t="shared" si="72"/>
        <v/>
      </c>
      <c r="D2339" t="str">
        <f t="shared" si="73"/>
        <v/>
      </c>
    </row>
    <row r="2340" spans="2:4" x14ac:dyDescent="0.25">
      <c r="B2340" s="23"/>
      <c r="C2340" t="str">
        <f t="shared" si="72"/>
        <v/>
      </c>
      <c r="D2340" t="str">
        <f t="shared" si="73"/>
        <v/>
      </c>
    </row>
    <row r="2341" spans="2:4" x14ac:dyDescent="0.25">
      <c r="B2341" s="23"/>
      <c r="C2341" t="str">
        <f t="shared" si="72"/>
        <v/>
      </c>
      <c r="D2341" t="str">
        <f t="shared" si="73"/>
        <v/>
      </c>
    </row>
    <row r="2342" spans="2:4" x14ac:dyDescent="0.25">
      <c r="B2342" s="23"/>
      <c r="C2342" t="str">
        <f t="shared" si="72"/>
        <v/>
      </c>
      <c r="D2342" t="str">
        <f t="shared" si="73"/>
        <v/>
      </c>
    </row>
    <row r="2343" spans="2:4" x14ac:dyDescent="0.25">
      <c r="B2343" s="23"/>
      <c r="C2343" t="str">
        <f t="shared" si="72"/>
        <v/>
      </c>
      <c r="D2343" t="str">
        <f t="shared" si="73"/>
        <v/>
      </c>
    </row>
    <row r="2344" spans="2:4" x14ac:dyDescent="0.25">
      <c r="B2344" s="23"/>
      <c r="C2344" t="str">
        <f t="shared" si="72"/>
        <v/>
      </c>
      <c r="D2344" t="str">
        <f t="shared" si="73"/>
        <v/>
      </c>
    </row>
    <row r="2345" spans="2:4" x14ac:dyDescent="0.25">
      <c r="B2345" s="23"/>
      <c r="C2345" t="str">
        <f t="shared" si="72"/>
        <v/>
      </c>
      <c r="D2345" t="str">
        <f t="shared" si="73"/>
        <v/>
      </c>
    </row>
    <row r="2346" spans="2:4" x14ac:dyDescent="0.25">
      <c r="B2346" s="23"/>
      <c r="C2346" t="str">
        <f t="shared" si="72"/>
        <v/>
      </c>
      <c r="D2346" t="str">
        <f t="shared" si="73"/>
        <v/>
      </c>
    </row>
    <row r="2347" spans="2:4" x14ac:dyDescent="0.25">
      <c r="B2347" s="23"/>
      <c r="C2347" t="str">
        <f t="shared" si="72"/>
        <v/>
      </c>
      <c r="D2347" t="str">
        <f t="shared" si="73"/>
        <v/>
      </c>
    </row>
    <row r="2348" spans="2:4" x14ac:dyDescent="0.25">
      <c r="B2348" s="23"/>
      <c r="C2348" t="str">
        <f t="shared" si="72"/>
        <v/>
      </c>
      <c r="D2348" t="str">
        <f t="shared" si="73"/>
        <v/>
      </c>
    </row>
    <row r="2349" spans="2:4" x14ac:dyDescent="0.25">
      <c r="B2349" s="23"/>
      <c r="C2349" t="str">
        <f t="shared" si="72"/>
        <v/>
      </c>
      <c r="D2349" t="str">
        <f t="shared" si="73"/>
        <v/>
      </c>
    </row>
    <row r="2350" spans="2:4" x14ac:dyDescent="0.25">
      <c r="B2350" s="23"/>
      <c r="C2350" t="str">
        <f t="shared" si="72"/>
        <v/>
      </c>
      <c r="D2350" t="str">
        <f t="shared" si="73"/>
        <v/>
      </c>
    </row>
    <row r="2351" spans="2:4" x14ac:dyDescent="0.25">
      <c r="B2351" s="23"/>
      <c r="C2351" t="str">
        <f t="shared" si="72"/>
        <v/>
      </c>
      <c r="D2351" t="str">
        <f t="shared" si="73"/>
        <v/>
      </c>
    </row>
    <row r="2352" spans="2:4" x14ac:dyDescent="0.25">
      <c r="B2352" s="23"/>
      <c r="C2352" t="str">
        <f t="shared" si="72"/>
        <v/>
      </c>
      <c r="D2352" t="str">
        <f t="shared" si="73"/>
        <v/>
      </c>
    </row>
    <row r="2353" spans="2:4" x14ac:dyDescent="0.25">
      <c r="B2353" s="23"/>
      <c r="C2353" t="str">
        <f t="shared" si="72"/>
        <v/>
      </c>
      <c r="D2353" t="str">
        <f t="shared" si="73"/>
        <v/>
      </c>
    </row>
    <row r="2354" spans="2:4" x14ac:dyDescent="0.25">
      <c r="B2354" s="23"/>
      <c r="C2354" t="str">
        <f t="shared" si="72"/>
        <v/>
      </c>
      <c r="D2354" t="str">
        <f t="shared" si="73"/>
        <v/>
      </c>
    </row>
    <row r="2355" spans="2:4" x14ac:dyDescent="0.25">
      <c r="B2355" s="23"/>
      <c r="C2355" t="str">
        <f t="shared" si="72"/>
        <v/>
      </c>
      <c r="D2355" t="str">
        <f t="shared" si="73"/>
        <v/>
      </c>
    </row>
    <row r="2356" spans="2:4" x14ac:dyDescent="0.25">
      <c r="B2356" s="23"/>
      <c r="C2356" t="str">
        <f t="shared" si="72"/>
        <v/>
      </c>
      <c r="D2356" t="str">
        <f t="shared" si="73"/>
        <v/>
      </c>
    </row>
    <row r="2357" spans="2:4" x14ac:dyDescent="0.25">
      <c r="B2357" s="23"/>
      <c r="C2357" t="str">
        <f t="shared" si="72"/>
        <v/>
      </c>
      <c r="D2357" t="str">
        <f t="shared" si="73"/>
        <v/>
      </c>
    </row>
    <row r="2358" spans="2:4" x14ac:dyDescent="0.25">
      <c r="B2358" s="23"/>
      <c r="C2358" t="str">
        <f t="shared" si="72"/>
        <v/>
      </c>
      <c r="D2358" t="str">
        <f t="shared" si="73"/>
        <v/>
      </c>
    </row>
    <row r="2359" spans="2:4" x14ac:dyDescent="0.25">
      <c r="B2359" s="23"/>
      <c r="C2359" t="str">
        <f t="shared" si="72"/>
        <v/>
      </c>
      <c r="D2359" t="str">
        <f t="shared" si="73"/>
        <v/>
      </c>
    </row>
    <row r="2360" spans="2:4" x14ac:dyDescent="0.25">
      <c r="B2360" s="23"/>
      <c r="C2360" t="str">
        <f t="shared" si="72"/>
        <v/>
      </c>
      <c r="D2360" t="str">
        <f t="shared" si="73"/>
        <v/>
      </c>
    </row>
    <row r="2361" spans="2:4" x14ac:dyDescent="0.25">
      <c r="B2361" s="23"/>
      <c r="C2361" t="str">
        <f t="shared" si="72"/>
        <v/>
      </c>
      <c r="D2361" t="str">
        <f t="shared" si="73"/>
        <v/>
      </c>
    </row>
    <row r="2362" spans="2:4" x14ac:dyDescent="0.25">
      <c r="B2362" s="23"/>
      <c r="C2362" t="str">
        <f t="shared" si="72"/>
        <v/>
      </c>
      <c r="D2362" t="str">
        <f t="shared" si="73"/>
        <v/>
      </c>
    </row>
    <row r="2363" spans="2:4" x14ac:dyDescent="0.25">
      <c r="B2363" s="23"/>
      <c r="C2363" t="str">
        <f t="shared" si="72"/>
        <v/>
      </c>
      <c r="D2363" t="str">
        <f t="shared" si="73"/>
        <v/>
      </c>
    </row>
    <row r="2364" spans="2:4" x14ac:dyDescent="0.25">
      <c r="B2364" s="23"/>
      <c r="C2364" t="str">
        <f t="shared" si="72"/>
        <v/>
      </c>
      <c r="D2364" t="str">
        <f t="shared" si="73"/>
        <v/>
      </c>
    </row>
    <row r="2365" spans="2:4" x14ac:dyDescent="0.25">
      <c r="B2365" s="23"/>
      <c r="C2365" t="str">
        <f t="shared" si="72"/>
        <v/>
      </c>
      <c r="D2365" t="str">
        <f t="shared" si="73"/>
        <v/>
      </c>
    </row>
    <row r="2366" spans="2:4" x14ac:dyDescent="0.25">
      <c r="B2366" s="23"/>
      <c r="C2366" t="str">
        <f t="shared" si="72"/>
        <v/>
      </c>
      <c r="D2366" t="str">
        <f t="shared" si="73"/>
        <v/>
      </c>
    </row>
    <row r="2367" spans="2:4" x14ac:dyDescent="0.25">
      <c r="B2367" s="23"/>
      <c r="C2367" t="str">
        <f t="shared" si="72"/>
        <v/>
      </c>
      <c r="D2367" t="str">
        <f t="shared" si="73"/>
        <v/>
      </c>
    </row>
    <row r="2368" spans="2:4" x14ac:dyDescent="0.25">
      <c r="B2368" s="23"/>
      <c r="C2368" t="str">
        <f t="shared" si="72"/>
        <v/>
      </c>
      <c r="D2368" t="str">
        <f t="shared" si="73"/>
        <v/>
      </c>
    </row>
    <row r="2369" spans="2:4" x14ac:dyDescent="0.25">
      <c r="B2369" s="23"/>
      <c r="C2369" t="str">
        <f t="shared" si="72"/>
        <v/>
      </c>
      <c r="D2369" t="str">
        <f t="shared" si="73"/>
        <v/>
      </c>
    </row>
    <row r="2370" spans="2:4" x14ac:dyDescent="0.25">
      <c r="B2370" s="23"/>
      <c r="C2370" t="str">
        <f t="shared" si="72"/>
        <v/>
      </c>
      <c r="D2370" t="str">
        <f t="shared" si="73"/>
        <v/>
      </c>
    </row>
    <row r="2371" spans="2:4" x14ac:dyDescent="0.25">
      <c r="B2371" s="23"/>
      <c r="C2371" t="str">
        <f t="shared" ref="C2371:C2434" si="74">LEFT(B2371,10)</f>
        <v/>
      </c>
      <c r="D2371" t="str">
        <f t="shared" ref="D2371:D2434" si="75">RIGHT(B2371,10)</f>
        <v/>
      </c>
    </row>
    <row r="2372" spans="2:4" x14ac:dyDescent="0.25">
      <c r="B2372" s="23"/>
      <c r="C2372" t="str">
        <f t="shared" si="74"/>
        <v/>
      </c>
      <c r="D2372" t="str">
        <f t="shared" si="75"/>
        <v/>
      </c>
    </row>
    <row r="2373" spans="2:4" x14ac:dyDescent="0.25">
      <c r="B2373" s="23"/>
      <c r="C2373" t="str">
        <f t="shared" si="74"/>
        <v/>
      </c>
      <c r="D2373" t="str">
        <f t="shared" si="75"/>
        <v/>
      </c>
    </row>
    <row r="2374" spans="2:4" x14ac:dyDescent="0.25">
      <c r="B2374" s="23"/>
      <c r="C2374" t="str">
        <f t="shared" si="74"/>
        <v/>
      </c>
      <c r="D2374" t="str">
        <f t="shared" si="75"/>
        <v/>
      </c>
    </row>
    <row r="2375" spans="2:4" x14ac:dyDescent="0.25">
      <c r="B2375" s="23"/>
      <c r="C2375" t="str">
        <f t="shared" si="74"/>
        <v/>
      </c>
      <c r="D2375" t="str">
        <f t="shared" si="75"/>
        <v/>
      </c>
    </row>
    <row r="2376" spans="2:4" x14ac:dyDescent="0.25">
      <c r="B2376" s="23"/>
      <c r="C2376" t="str">
        <f t="shared" si="74"/>
        <v/>
      </c>
      <c r="D2376" t="str">
        <f t="shared" si="75"/>
        <v/>
      </c>
    </row>
    <row r="2377" spans="2:4" x14ac:dyDescent="0.25">
      <c r="B2377" s="23"/>
      <c r="C2377" t="str">
        <f t="shared" si="74"/>
        <v/>
      </c>
      <c r="D2377" t="str">
        <f t="shared" si="75"/>
        <v/>
      </c>
    </row>
    <row r="2378" spans="2:4" x14ac:dyDescent="0.25">
      <c r="B2378" s="23"/>
      <c r="C2378" t="str">
        <f t="shared" si="74"/>
        <v/>
      </c>
      <c r="D2378" t="str">
        <f t="shared" si="75"/>
        <v/>
      </c>
    </row>
    <row r="2379" spans="2:4" x14ac:dyDescent="0.25">
      <c r="B2379" s="23"/>
      <c r="C2379" t="str">
        <f t="shared" si="74"/>
        <v/>
      </c>
      <c r="D2379" t="str">
        <f t="shared" si="75"/>
        <v/>
      </c>
    </row>
    <row r="2380" spans="2:4" x14ac:dyDescent="0.25">
      <c r="B2380" s="23"/>
      <c r="C2380" t="str">
        <f t="shared" si="74"/>
        <v/>
      </c>
      <c r="D2380" t="str">
        <f t="shared" si="75"/>
        <v/>
      </c>
    </row>
    <row r="2381" spans="2:4" x14ac:dyDescent="0.25">
      <c r="B2381" s="23"/>
      <c r="C2381" t="str">
        <f t="shared" si="74"/>
        <v/>
      </c>
      <c r="D2381" t="str">
        <f t="shared" si="75"/>
        <v/>
      </c>
    </row>
    <row r="2382" spans="2:4" x14ac:dyDescent="0.25">
      <c r="B2382" s="23"/>
      <c r="C2382" t="str">
        <f t="shared" si="74"/>
        <v/>
      </c>
      <c r="D2382" t="str">
        <f t="shared" si="75"/>
        <v/>
      </c>
    </row>
    <row r="2383" spans="2:4" x14ac:dyDescent="0.25">
      <c r="B2383" s="23"/>
      <c r="C2383" t="str">
        <f t="shared" si="74"/>
        <v/>
      </c>
      <c r="D2383" t="str">
        <f t="shared" si="75"/>
        <v/>
      </c>
    </row>
    <row r="2384" spans="2:4" x14ac:dyDescent="0.25">
      <c r="B2384" s="23"/>
      <c r="C2384" t="str">
        <f t="shared" si="74"/>
        <v/>
      </c>
      <c r="D2384" t="str">
        <f t="shared" si="75"/>
        <v/>
      </c>
    </row>
    <row r="2385" spans="2:4" x14ac:dyDescent="0.25">
      <c r="B2385" s="23"/>
      <c r="C2385" t="str">
        <f t="shared" si="74"/>
        <v/>
      </c>
      <c r="D2385" t="str">
        <f t="shared" si="75"/>
        <v/>
      </c>
    </row>
    <row r="2386" spans="2:4" x14ac:dyDescent="0.25">
      <c r="B2386" s="23"/>
      <c r="C2386" t="str">
        <f t="shared" si="74"/>
        <v/>
      </c>
      <c r="D2386" t="str">
        <f t="shared" si="75"/>
        <v/>
      </c>
    </row>
    <row r="2387" spans="2:4" x14ac:dyDescent="0.25">
      <c r="B2387" s="23"/>
      <c r="C2387" t="str">
        <f t="shared" si="74"/>
        <v/>
      </c>
      <c r="D2387" t="str">
        <f t="shared" si="75"/>
        <v/>
      </c>
    </row>
    <row r="2388" spans="2:4" x14ac:dyDescent="0.25">
      <c r="B2388" s="23"/>
      <c r="C2388" t="str">
        <f t="shared" si="74"/>
        <v/>
      </c>
      <c r="D2388" t="str">
        <f t="shared" si="75"/>
        <v/>
      </c>
    </row>
    <row r="2389" spans="2:4" x14ac:dyDescent="0.25">
      <c r="B2389" s="23"/>
      <c r="C2389" t="str">
        <f t="shared" si="74"/>
        <v/>
      </c>
      <c r="D2389" t="str">
        <f t="shared" si="75"/>
        <v/>
      </c>
    </row>
    <row r="2390" spans="2:4" x14ac:dyDescent="0.25">
      <c r="B2390" s="23"/>
      <c r="C2390" t="str">
        <f t="shared" si="74"/>
        <v/>
      </c>
      <c r="D2390" t="str">
        <f t="shared" si="75"/>
        <v/>
      </c>
    </row>
    <row r="2391" spans="2:4" x14ac:dyDescent="0.25">
      <c r="B2391" s="23"/>
      <c r="C2391" t="str">
        <f t="shared" si="74"/>
        <v/>
      </c>
      <c r="D2391" t="str">
        <f t="shared" si="75"/>
        <v/>
      </c>
    </row>
    <row r="2392" spans="2:4" x14ac:dyDescent="0.25">
      <c r="B2392" s="23"/>
      <c r="C2392" t="str">
        <f t="shared" si="74"/>
        <v/>
      </c>
      <c r="D2392" t="str">
        <f t="shared" si="75"/>
        <v/>
      </c>
    </row>
    <row r="2393" spans="2:4" x14ac:dyDescent="0.25">
      <c r="B2393" s="23"/>
      <c r="C2393" t="str">
        <f t="shared" si="74"/>
        <v/>
      </c>
      <c r="D2393" t="str">
        <f t="shared" si="75"/>
        <v/>
      </c>
    </row>
    <row r="2394" spans="2:4" x14ac:dyDescent="0.25">
      <c r="B2394" s="23"/>
      <c r="C2394" t="str">
        <f t="shared" si="74"/>
        <v/>
      </c>
      <c r="D2394" t="str">
        <f t="shared" si="75"/>
        <v/>
      </c>
    </row>
    <row r="2395" spans="2:4" x14ac:dyDescent="0.25">
      <c r="B2395" s="23"/>
      <c r="C2395" t="str">
        <f t="shared" si="74"/>
        <v/>
      </c>
      <c r="D2395" t="str">
        <f t="shared" si="75"/>
        <v/>
      </c>
    </row>
    <row r="2396" spans="2:4" x14ac:dyDescent="0.25">
      <c r="B2396" s="23"/>
      <c r="C2396" t="str">
        <f t="shared" si="74"/>
        <v/>
      </c>
      <c r="D2396" t="str">
        <f t="shared" si="75"/>
        <v/>
      </c>
    </row>
    <row r="2397" spans="2:4" x14ac:dyDescent="0.25">
      <c r="B2397" s="23"/>
      <c r="C2397" t="str">
        <f t="shared" si="74"/>
        <v/>
      </c>
      <c r="D2397" t="str">
        <f t="shared" si="75"/>
        <v/>
      </c>
    </row>
    <row r="2398" spans="2:4" x14ac:dyDescent="0.25">
      <c r="B2398" s="23"/>
      <c r="C2398" t="str">
        <f t="shared" si="74"/>
        <v/>
      </c>
      <c r="D2398" t="str">
        <f t="shared" si="75"/>
        <v/>
      </c>
    </row>
    <row r="2399" spans="2:4" x14ac:dyDescent="0.25">
      <c r="B2399" s="23"/>
      <c r="C2399" t="str">
        <f t="shared" si="74"/>
        <v/>
      </c>
      <c r="D2399" t="str">
        <f t="shared" si="75"/>
        <v/>
      </c>
    </row>
    <row r="2400" spans="2:4" x14ac:dyDescent="0.25">
      <c r="B2400" s="23"/>
      <c r="C2400" t="str">
        <f t="shared" si="74"/>
        <v/>
      </c>
      <c r="D2400" t="str">
        <f t="shared" si="75"/>
        <v/>
      </c>
    </row>
    <row r="2401" spans="2:4" x14ac:dyDescent="0.25">
      <c r="B2401" s="23"/>
      <c r="C2401" t="str">
        <f t="shared" si="74"/>
        <v/>
      </c>
      <c r="D2401" t="str">
        <f t="shared" si="75"/>
        <v/>
      </c>
    </row>
    <row r="2402" spans="2:4" x14ac:dyDescent="0.25">
      <c r="B2402" s="23"/>
      <c r="C2402" t="str">
        <f t="shared" si="74"/>
        <v/>
      </c>
      <c r="D2402" t="str">
        <f t="shared" si="75"/>
        <v/>
      </c>
    </row>
    <row r="2403" spans="2:4" x14ac:dyDescent="0.25">
      <c r="B2403" s="23"/>
      <c r="C2403" t="str">
        <f t="shared" si="74"/>
        <v/>
      </c>
      <c r="D2403" t="str">
        <f t="shared" si="75"/>
        <v/>
      </c>
    </row>
    <row r="2404" spans="2:4" x14ac:dyDescent="0.25">
      <c r="B2404" s="23"/>
      <c r="C2404" t="str">
        <f t="shared" si="74"/>
        <v/>
      </c>
      <c r="D2404" t="str">
        <f t="shared" si="75"/>
        <v/>
      </c>
    </row>
    <row r="2405" spans="2:4" x14ac:dyDescent="0.25">
      <c r="B2405" s="23"/>
      <c r="C2405" t="str">
        <f t="shared" si="74"/>
        <v/>
      </c>
      <c r="D2405" t="str">
        <f t="shared" si="75"/>
        <v/>
      </c>
    </row>
    <row r="2406" spans="2:4" x14ac:dyDescent="0.25">
      <c r="B2406" s="23"/>
      <c r="C2406" t="str">
        <f t="shared" si="74"/>
        <v/>
      </c>
      <c r="D2406" t="str">
        <f t="shared" si="75"/>
        <v/>
      </c>
    </row>
    <row r="2407" spans="2:4" x14ac:dyDescent="0.25">
      <c r="B2407" s="23"/>
      <c r="C2407" t="str">
        <f t="shared" si="74"/>
        <v/>
      </c>
      <c r="D2407" t="str">
        <f t="shared" si="75"/>
        <v/>
      </c>
    </row>
    <row r="2408" spans="2:4" x14ac:dyDescent="0.25">
      <c r="B2408" s="23"/>
      <c r="C2408" t="str">
        <f t="shared" si="74"/>
        <v/>
      </c>
      <c r="D2408" t="str">
        <f t="shared" si="75"/>
        <v/>
      </c>
    </row>
    <row r="2409" spans="2:4" x14ac:dyDescent="0.25">
      <c r="B2409" s="23"/>
      <c r="C2409" t="str">
        <f t="shared" si="74"/>
        <v/>
      </c>
      <c r="D2409" t="str">
        <f t="shared" si="75"/>
        <v/>
      </c>
    </row>
    <row r="2410" spans="2:4" x14ac:dyDescent="0.25">
      <c r="B2410" s="23"/>
      <c r="C2410" t="str">
        <f t="shared" si="74"/>
        <v/>
      </c>
      <c r="D2410" t="str">
        <f t="shared" si="75"/>
        <v/>
      </c>
    </row>
    <row r="2411" spans="2:4" x14ac:dyDescent="0.25">
      <c r="B2411" s="23"/>
      <c r="C2411" t="str">
        <f t="shared" si="74"/>
        <v/>
      </c>
      <c r="D2411" t="str">
        <f t="shared" si="75"/>
        <v/>
      </c>
    </row>
    <row r="2412" spans="2:4" x14ac:dyDescent="0.25">
      <c r="B2412" s="23"/>
      <c r="C2412" t="str">
        <f t="shared" si="74"/>
        <v/>
      </c>
      <c r="D2412" t="str">
        <f t="shared" si="75"/>
        <v/>
      </c>
    </row>
    <row r="2413" spans="2:4" x14ac:dyDescent="0.25">
      <c r="B2413" s="23"/>
      <c r="C2413" t="str">
        <f t="shared" si="74"/>
        <v/>
      </c>
      <c r="D2413" t="str">
        <f t="shared" si="75"/>
        <v/>
      </c>
    </row>
    <row r="2414" spans="2:4" x14ac:dyDescent="0.25">
      <c r="B2414" s="23"/>
      <c r="C2414" t="str">
        <f t="shared" si="74"/>
        <v/>
      </c>
      <c r="D2414" t="str">
        <f t="shared" si="75"/>
        <v/>
      </c>
    </row>
    <row r="2415" spans="2:4" x14ac:dyDescent="0.25">
      <c r="B2415" s="23"/>
      <c r="C2415" t="str">
        <f t="shared" si="74"/>
        <v/>
      </c>
      <c r="D2415" t="str">
        <f t="shared" si="75"/>
        <v/>
      </c>
    </row>
    <row r="2416" spans="2:4" x14ac:dyDescent="0.25">
      <c r="B2416" s="23"/>
      <c r="C2416" t="str">
        <f t="shared" si="74"/>
        <v/>
      </c>
      <c r="D2416" t="str">
        <f t="shared" si="75"/>
        <v/>
      </c>
    </row>
    <row r="2417" spans="2:4" x14ac:dyDescent="0.25">
      <c r="B2417" s="23"/>
      <c r="C2417" t="str">
        <f t="shared" si="74"/>
        <v/>
      </c>
      <c r="D2417" t="str">
        <f t="shared" si="75"/>
        <v/>
      </c>
    </row>
    <row r="2418" spans="2:4" x14ac:dyDescent="0.25">
      <c r="B2418" s="23"/>
      <c r="C2418" t="str">
        <f t="shared" si="74"/>
        <v/>
      </c>
      <c r="D2418" t="str">
        <f t="shared" si="75"/>
        <v/>
      </c>
    </row>
    <row r="2419" spans="2:4" x14ac:dyDescent="0.25">
      <c r="B2419" s="23"/>
      <c r="C2419" t="str">
        <f t="shared" si="74"/>
        <v/>
      </c>
      <c r="D2419" t="str">
        <f t="shared" si="75"/>
        <v/>
      </c>
    </row>
    <row r="2420" spans="2:4" x14ac:dyDescent="0.25">
      <c r="B2420" s="23"/>
      <c r="C2420" t="str">
        <f t="shared" si="74"/>
        <v/>
      </c>
      <c r="D2420" t="str">
        <f t="shared" si="75"/>
        <v/>
      </c>
    </row>
    <row r="2421" spans="2:4" x14ac:dyDescent="0.25">
      <c r="B2421" s="23"/>
      <c r="C2421" t="str">
        <f t="shared" si="74"/>
        <v/>
      </c>
      <c r="D2421" t="str">
        <f t="shared" si="75"/>
        <v/>
      </c>
    </row>
    <row r="2422" spans="2:4" x14ac:dyDescent="0.25">
      <c r="B2422" s="23"/>
      <c r="C2422" t="str">
        <f t="shared" si="74"/>
        <v/>
      </c>
      <c r="D2422" t="str">
        <f t="shared" si="75"/>
        <v/>
      </c>
    </row>
    <row r="2423" spans="2:4" x14ac:dyDescent="0.25">
      <c r="B2423" s="23"/>
      <c r="C2423" t="str">
        <f t="shared" si="74"/>
        <v/>
      </c>
      <c r="D2423" t="str">
        <f t="shared" si="75"/>
        <v/>
      </c>
    </row>
    <row r="2424" spans="2:4" x14ac:dyDescent="0.25">
      <c r="B2424" s="23"/>
      <c r="C2424" t="str">
        <f t="shared" si="74"/>
        <v/>
      </c>
      <c r="D2424" t="str">
        <f t="shared" si="75"/>
        <v/>
      </c>
    </row>
    <row r="2425" spans="2:4" x14ac:dyDescent="0.25">
      <c r="B2425" s="23"/>
      <c r="C2425" t="str">
        <f t="shared" si="74"/>
        <v/>
      </c>
      <c r="D2425" t="str">
        <f t="shared" si="75"/>
        <v/>
      </c>
    </row>
    <row r="2426" spans="2:4" x14ac:dyDescent="0.25">
      <c r="B2426" s="23"/>
      <c r="C2426" t="str">
        <f t="shared" si="74"/>
        <v/>
      </c>
      <c r="D2426" t="str">
        <f t="shared" si="75"/>
        <v/>
      </c>
    </row>
    <row r="2427" spans="2:4" x14ac:dyDescent="0.25">
      <c r="B2427" s="23"/>
      <c r="C2427" t="str">
        <f t="shared" si="74"/>
        <v/>
      </c>
      <c r="D2427" t="str">
        <f t="shared" si="75"/>
        <v/>
      </c>
    </row>
    <row r="2428" spans="2:4" x14ac:dyDescent="0.25">
      <c r="B2428" s="23"/>
      <c r="C2428" t="str">
        <f t="shared" si="74"/>
        <v/>
      </c>
      <c r="D2428" t="str">
        <f t="shared" si="75"/>
        <v/>
      </c>
    </row>
    <row r="2429" spans="2:4" x14ac:dyDescent="0.25">
      <c r="B2429" s="23"/>
      <c r="C2429" t="str">
        <f t="shared" si="74"/>
        <v/>
      </c>
      <c r="D2429" t="str">
        <f t="shared" si="75"/>
        <v/>
      </c>
    </row>
    <row r="2430" spans="2:4" x14ac:dyDescent="0.25">
      <c r="B2430" s="23"/>
      <c r="C2430" t="str">
        <f t="shared" si="74"/>
        <v/>
      </c>
      <c r="D2430" t="str">
        <f t="shared" si="75"/>
        <v/>
      </c>
    </row>
    <row r="2431" spans="2:4" x14ac:dyDescent="0.25">
      <c r="B2431" s="23"/>
      <c r="C2431" t="str">
        <f t="shared" si="74"/>
        <v/>
      </c>
      <c r="D2431" t="str">
        <f t="shared" si="75"/>
        <v/>
      </c>
    </row>
    <row r="2432" spans="2:4" x14ac:dyDescent="0.25">
      <c r="B2432" s="23"/>
      <c r="C2432" t="str">
        <f t="shared" si="74"/>
        <v/>
      </c>
      <c r="D2432" t="str">
        <f t="shared" si="75"/>
        <v/>
      </c>
    </row>
    <row r="2433" spans="2:4" x14ac:dyDescent="0.25">
      <c r="B2433" s="23"/>
      <c r="C2433" t="str">
        <f t="shared" si="74"/>
        <v/>
      </c>
      <c r="D2433" t="str">
        <f t="shared" si="75"/>
        <v/>
      </c>
    </row>
    <row r="2434" spans="2:4" x14ac:dyDescent="0.25">
      <c r="B2434" s="23"/>
      <c r="C2434" t="str">
        <f t="shared" si="74"/>
        <v/>
      </c>
      <c r="D2434" t="str">
        <f t="shared" si="75"/>
        <v/>
      </c>
    </row>
    <row r="2435" spans="2:4" x14ac:dyDescent="0.25">
      <c r="B2435" s="23"/>
      <c r="C2435" t="str">
        <f t="shared" ref="C2435:C2498" si="76">LEFT(B2435,10)</f>
        <v/>
      </c>
      <c r="D2435" t="str">
        <f t="shared" ref="D2435:D2498" si="77">RIGHT(B2435,10)</f>
        <v/>
      </c>
    </row>
    <row r="2436" spans="2:4" x14ac:dyDescent="0.25">
      <c r="B2436" s="23"/>
      <c r="C2436" t="str">
        <f t="shared" si="76"/>
        <v/>
      </c>
      <c r="D2436" t="str">
        <f t="shared" si="77"/>
        <v/>
      </c>
    </row>
    <row r="2437" spans="2:4" x14ac:dyDescent="0.25">
      <c r="B2437" s="23"/>
      <c r="C2437" t="str">
        <f t="shared" si="76"/>
        <v/>
      </c>
      <c r="D2437" t="str">
        <f t="shared" si="77"/>
        <v/>
      </c>
    </row>
    <row r="2438" spans="2:4" x14ac:dyDescent="0.25">
      <c r="B2438" s="23"/>
      <c r="C2438" t="str">
        <f t="shared" si="76"/>
        <v/>
      </c>
      <c r="D2438" t="str">
        <f t="shared" si="77"/>
        <v/>
      </c>
    </row>
    <row r="2439" spans="2:4" x14ac:dyDescent="0.25">
      <c r="B2439" s="23"/>
      <c r="C2439" t="str">
        <f t="shared" si="76"/>
        <v/>
      </c>
      <c r="D2439" t="str">
        <f t="shared" si="77"/>
        <v/>
      </c>
    </row>
    <row r="2440" spans="2:4" x14ac:dyDescent="0.25">
      <c r="B2440" s="23"/>
      <c r="C2440" t="str">
        <f t="shared" si="76"/>
        <v/>
      </c>
      <c r="D2440" t="str">
        <f t="shared" si="77"/>
        <v/>
      </c>
    </row>
    <row r="2441" spans="2:4" x14ac:dyDescent="0.25">
      <c r="B2441" s="23"/>
      <c r="C2441" t="str">
        <f t="shared" si="76"/>
        <v/>
      </c>
      <c r="D2441" t="str">
        <f t="shared" si="77"/>
        <v/>
      </c>
    </row>
    <row r="2442" spans="2:4" x14ac:dyDescent="0.25">
      <c r="B2442" s="23"/>
      <c r="C2442" t="str">
        <f t="shared" si="76"/>
        <v/>
      </c>
      <c r="D2442" t="str">
        <f t="shared" si="77"/>
        <v/>
      </c>
    </row>
    <row r="2443" spans="2:4" x14ac:dyDescent="0.25">
      <c r="B2443" s="23"/>
      <c r="C2443" t="str">
        <f t="shared" si="76"/>
        <v/>
      </c>
      <c r="D2443" t="str">
        <f t="shared" si="77"/>
        <v/>
      </c>
    </row>
    <row r="2444" spans="2:4" x14ac:dyDescent="0.25">
      <c r="B2444" s="23"/>
      <c r="C2444" t="str">
        <f t="shared" si="76"/>
        <v/>
      </c>
      <c r="D2444" t="str">
        <f t="shared" si="77"/>
        <v/>
      </c>
    </row>
    <row r="2445" spans="2:4" x14ac:dyDescent="0.25">
      <c r="B2445" s="23"/>
      <c r="C2445" t="str">
        <f t="shared" si="76"/>
        <v/>
      </c>
      <c r="D2445" t="str">
        <f t="shared" si="77"/>
        <v/>
      </c>
    </row>
    <row r="2446" spans="2:4" x14ac:dyDescent="0.25">
      <c r="B2446" s="23"/>
      <c r="C2446" t="str">
        <f t="shared" si="76"/>
        <v/>
      </c>
      <c r="D2446" t="str">
        <f t="shared" si="77"/>
        <v/>
      </c>
    </row>
    <row r="2447" spans="2:4" x14ac:dyDescent="0.25">
      <c r="B2447" s="23"/>
      <c r="C2447" t="str">
        <f t="shared" si="76"/>
        <v/>
      </c>
      <c r="D2447" t="str">
        <f t="shared" si="77"/>
        <v/>
      </c>
    </row>
    <row r="2448" spans="2:4" x14ac:dyDescent="0.25">
      <c r="B2448" s="23"/>
      <c r="C2448" t="str">
        <f t="shared" si="76"/>
        <v/>
      </c>
      <c r="D2448" t="str">
        <f t="shared" si="77"/>
        <v/>
      </c>
    </row>
    <row r="2449" spans="2:4" x14ac:dyDescent="0.25">
      <c r="B2449" s="23"/>
      <c r="C2449" t="str">
        <f t="shared" si="76"/>
        <v/>
      </c>
      <c r="D2449" t="str">
        <f t="shared" si="77"/>
        <v/>
      </c>
    </row>
    <row r="2450" spans="2:4" x14ac:dyDescent="0.25">
      <c r="B2450" s="23"/>
      <c r="C2450" t="str">
        <f t="shared" si="76"/>
        <v/>
      </c>
      <c r="D2450" t="str">
        <f t="shared" si="77"/>
        <v/>
      </c>
    </row>
    <row r="2451" spans="2:4" x14ac:dyDescent="0.25">
      <c r="B2451" s="23"/>
      <c r="C2451" t="str">
        <f t="shared" si="76"/>
        <v/>
      </c>
      <c r="D2451" t="str">
        <f t="shared" si="77"/>
        <v/>
      </c>
    </row>
    <row r="2452" spans="2:4" x14ac:dyDescent="0.25">
      <c r="B2452" s="23"/>
      <c r="C2452" t="str">
        <f t="shared" si="76"/>
        <v/>
      </c>
      <c r="D2452" t="str">
        <f t="shared" si="77"/>
        <v/>
      </c>
    </row>
    <row r="2453" spans="2:4" x14ac:dyDescent="0.25">
      <c r="B2453" s="23"/>
      <c r="C2453" t="str">
        <f t="shared" si="76"/>
        <v/>
      </c>
      <c r="D2453" t="str">
        <f t="shared" si="77"/>
        <v/>
      </c>
    </row>
    <row r="2454" spans="2:4" x14ac:dyDescent="0.25">
      <c r="B2454" s="23"/>
      <c r="C2454" t="str">
        <f t="shared" si="76"/>
        <v/>
      </c>
      <c r="D2454" t="str">
        <f t="shared" si="77"/>
        <v/>
      </c>
    </row>
    <row r="2455" spans="2:4" x14ac:dyDescent="0.25">
      <c r="B2455" s="23"/>
      <c r="C2455" t="str">
        <f t="shared" si="76"/>
        <v/>
      </c>
      <c r="D2455" t="str">
        <f t="shared" si="77"/>
        <v/>
      </c>
    </row>
    <row r="2456" spans="2:4" x14ac:dyDescent="0.25">
      <c r="B2456" s="23"/>
      <c r="C2456" t="str">
        <f t="shared" si="76"/>
        <v/>
      </c>
      <c r="D2456" t="str">
        <f t="shared" si="77"/>
        <v/>
      </c>
    </row>
    <row r="2457" spans="2:4" x14ac:dyDescent="0.25">
      <c r="B2457" s="23"/>
      <c r="C2457" t="str">
        <f t="shared" si="76"/>
        <v/>
      </c>
      <c r="D2457" t="str">
        <f t="shared" si="77"/>
        <v/>
      </c>
    </row>
    <row r="2458" spans="2:4" x14ac:dyDescent="0.25">
      <c r="B2458" s="23"/>
      <c r="C2458" t="str">
        <f t="shared" si="76"/>
        <v/>
      </c>
      <c r="D2458" t="str">
        <f t="shared" si="77"/>
        <v/>
      </c>
    </row>
    <row r="2459" spans="2:4" x14ac:dyDescent="0.25">
      <c r="B2459" s="23"/>
      <c r="C2459" t="str">
        <f t="shared" si="76"/>
        <v/>
      </c>
      <c r="D2459" t="str">
        <f t="shared" si="77"/>
        <v/>
      </c>
    </row>
    <row r="2460" spans="2:4" x14ac:dyDescent="0.25">
      <c r="B2460" s="23"/>
      <c r="C2460" t="str">
        <f t="shared" si="76"/>
        <v/>
      </c>
      <c r="D2460" t="str">
        <f t="shared" si="77"/>
        <v/>
      </c>
    </row>
    <row r="2461" spans="2:4" x14ac:dyDescent="0.25">
      <c r="B2461" s="23"/>
      <c r="C2461" t="str">
        <f t="shared" si="76"/>
        <v/>
      </c>
      <c r="D2461" t="str">
        <f t="shared" si="77"/>
        <v/>
      </c>
    </row>
    <row r="2462" spans="2:4" x14ac:dyDescent="0.25">
      <c r="B2462" s="23"/>
      <c r="C2462" t="str">
        <f t="shared" si="76"/>
        <v/>
      </c>
      <c r="D2462" t="str">
        <f t="shared" si="77"/>
        <v/>
      </c>
    </row>
    <row r="2463" spans="2:4" x14ac:dyDescent="0.25">
      <c r="B2463" s="23"/>
      <c r="C2463" t="str">
        <f t="shared" si="76"/>
        <v/>
      </c>
      <c r="D2463" t="str">
        <f t="shared" si="77"/>
        <v/>
      </c>
    </row>
    <row r="2464" spans="2:4" x14ac:dyDescent="0.25">
      <c r="B2464" s="23"/>
      <c r="C2464" t="str">
        <f t="shared" si="76"/>
        <v/>
      </c>
      <c r="D2464" t="str">
        <f t="shared" si="77"/>
        <v/>
      </c>
    </row>
    <row r="2465" spans="2:4" x14ac:dyDescent="0.25">
      <c r="B2465" s="23"/>
      <c r="C2465" t="str">
        <f t="shared" si="76"/>
        <v/>
      </c>
      <c r="D2465" t="str">
        <f t="shared" si="77"/>
        <v/>
      </c>
    </row>
    <row r="2466" spans="2:4" x14ac:dyDescent="0.25">
      <c r="B2466" s="23"/>
      <c r="C2466" t="str">
        <f t="shared" si="76"/>
        <v/>
      </c>
      <c r="D2466" t="str">
        <f t="shared" si="77"/>
        <v/>
      </c>
    </row>
    <row r="2467" spans="2:4" x14ac:dyDescent="0.25">
      <c r="B2467" s="23"/>
      <c r="C2467" t="str">
        <f t="shared" si="76"/>
        <v/>
      </c>
      <c r="D2467" t="str">
        <f t="shared" si="77"/>
        <v/>
      </c>
    </row>
    <row r="2468" spans="2:4" x14ac:dyDescent="0.25">
      <c r="B2468" s="23"/>
      <c r="C2468" t="str">
        <f t="shared" si="76"/>
        <v/>
      </c>
      <c r="D2468" t="str">
        <f t="shared" si="77"/>
        <v/>
      </c>
    </row>
    <row r="2469" spans="2:4" x14ac:dyDescent="0.25">
      <c r="B2469" s="23"/>
      <c r="C2469" t="str">
        <f t="shared" si="76"/>
        <v/>
      </c>
      <c r="D2469" t="str">
        <f t="shared" si="77"/>
        <v/>
      </c>
    </row>
    <row r="2470" spans="2:4" x14ac:dyDescent="0.25">
      <c r="B2470" s="23"/>
      <c r="C2470" t="str">
        <f t="shared" si="76"/>
        <v/>
      </c>
      <c r="D2470" t="str">
        <f t="shared" si="77"/>
        <v/>
      </c>
    </row>
    <row r="2471" spans="2:4" x14ac:dyDescent="0.25">
      <c r="B2471" s="23"/>
      <c r="C2471" t="str">
        <f t="shared" si="76"/>
        <v/>
      </c>
      <c r="D2471" t="str">
        <f t="shared" si="77"/>
        <v/>
      </c>
    </row>
    <row r="2472" spans="2:4" x14ac:dyDescent="0.25">
      <c r="B2472" s="23"/>
      <c r="C2472" t="str">
        <f t="shared" si="76"/>
        <v/>
      </c>
      <c r="D2472" t="str">
        <f t="shared" si="77"/>
        <v/>
      </c>
    </row>
    <row r="2473" spans="2:4" x14ac:dyDescent="0.25">
      <c r="B2473" s="23"/>
      <c r="C2473" t="str">
        <f t="shared" si="76"/>
        <v/>
      </c>
      <c r="D2473" t="str">
        <f t="shared" si="77"/>
        <v/>
      </c>
    </row>
    <row r="2474" spans="2:4" x14ac:dyDescent="0.25">
      <c r="B2474" s="23"/>
      <c r="C2474" t="str">
        <f t="shared" si="76"/>
        <v/>
      </c>
      <c r="D2474" t="str">
        <f t="shared" si="77"/>
        <v/>
      </c>
    </row>
    <row r="2475" spans="2:4" x14ac:dyDescent="0.25">
      <c r="B2475" s="23"/>
      <c r="C2475" t="str">
        <f t="shared" si="76"/>
        <v/>
      </c>
      <c r="D2475" t="str">
        <f t="shared" si="77"/>
        <v/>
      </c>
    </row>
    <row r="2476" spans="2:4" x14ac:dyDescent="0.25">
      <c r="B2476" s="23"/>
      <c r="C2476" t="str">
        <f t="shared" si="76"/>
        <v/>
      </c>
      <c r="D2476" t="str">
        <f t="shared" si="77"/>
        <v/>
      </c>
    </row>
    <row r="2477" spans="2:4" x14ac:dyDescent="0.25">
      <c r="B2477" s="23"/>
      <c r="C2477" t="str">
        <f t="shared" si="76"/>
        <v/>
      </c>
      <c r="D2477" t="str">
        <f t="shared" si="77"/>
        <v/>
      </c>
    </row>
    <row r="2478" spans="2:4" x14ac:dyDescent="0.25">
      <c r="B2478" s="23"/>
      <c r="C2478" t="str">
        <f t="shared" si="76"/>
        <v/>
      </c>
      <c r="D2478" t="str">
        <f t="shared" si="77"/>
        <v/>
      </c>
    </row>
    <row r="2479" spans="2:4" x14ac:dyDescent="0.25">
      <c r="B2479" s="23"/>
      <c r="C2479" t="str">
        <f t="shared" si="76"/>
        <v/>
      </c>
      <c r="D2479" t="str">
        <f t="shared" si="77"/>
        <v/>
      </c>
    </row>
    <row r="2480" spans="2:4" x14ac:dyDescent="0.25">
      <c r="B2480" s="23"/>
      <c r="C2480" t="str">
        <f t="shared" si="76"/>
        <v/>
      </c>
      <c r="D2480" t="str">
        <f t="shared" si="77"/>
        <v/>
      </c>
    </row>
    <row r="2481" spans="2:4" x14ac:dyDescent="0.25">
      <c r="B2481" s="23"/>
      <c r="C2481" t="str">
        <f t="shared" si="76"/>
        <v/>
      </c>
      <c r="D2481" t="str">
        <f t="shared" si="77"/>
        <v/>
      </c>
    </row>
    <row r="2482" spans="2:4" x14ac:dyDescent="0.25">
      <c r="B2482" s="23"/>
      <c r="C2482" t="str">
        <f t="shared" si="76"/>
        <v/>
      </c>
      <c r="D2482" t="str">
        <f t="shared" si="77"/>
        <v/>
      </c>
    </row>
    <row r="2483" spans="2:4" x14ac:dyDescent="0.25">
      <c r="B2483" s="23"/>
      <c r="C2483" t="str">
        <f t="shared" si="76"/>
        <v/>
      </c>
      <c r="D2483" t="str">
        <f t="shared" si="77"/>
        <v/>
      </c>
    </row>
    <row r="2484" spans="2:4" x14ac:dyDescent="0.25">
      <c r="B2484" s="23"/>
      <c r="C2484" t="str">
        <f t="shared" si="76"/>
        <v/>
      </c>
      <c r="D2484" t="str">
        <f t="shared" si="77"/>
        <v/>
      </c>
    </row>
    <row r="2485" spans="2:4" x14ac:dyDescent="0.25">
      <c r="B2485" s="23"/>
      <c r="C2485" t="str">
        <f t="shared" si="76"/>
        <v/>
      </c>
      <c r="D2485" t="str">
        <f t="shared" si="77"/>
        <v/>
      </c>
    </row>
    <row r="2486" spans="2:4" x14ac:dyDescent="0.25">
      <c r="B2486" s="23"/>
      <c r="C2486" t="str">
        <f t="shared" si="76"/>
        <v/>
      </c>
      <c r="D2486" t="str">
        <f t="shared" si="77"/>
        <v/>
      </c>
    </row>
    <row r="2487" spans="2:4" x14ac:dyDescent="0.25">
      <c r="B2487" s="23"/>
      <c r="C2487" t="str">
        <f t="shared" si="76"/>
        <v/>
      </c>
      <c r="D2487" t="str">
        <f t="shared" si="77"/>
        <v/>
      </c>
    </row>
    <row r="2488" spans="2:4" x14ac:dyDescent="0.25">
      <c r="B2488" s="23"/>
      <c r="C2488" t="str">
        <f t="shared" si="76"/>
        <v/>
      </c>
      <c r="D2488" t="str">
        <f t="shared" si="77"/>
        <v/>
      </c>
    </row>
    <row r="2489" spans="2:4" x14ac:dyDescent="0.25">
      <c r="B2489" s="23"/>
      <c r="C2489" t="str">
        <f t="shared" si="76"/>
        <v/>
      </c>
      <c r="D2489" t="str">
        <f t="shared" si="77"/>
        <v/>
      </c>
    </row>
    <row r="2490" spans="2:4" x14ac:dyDescent="0.25">
      <c r="B2490" s="23"/>
      <c r="C2490" t="str">
        <f t="shared" si="76"/>
        <v/>
      </c>
      <c r="D2490" t="str">
        <f t="shared" si="77"/>
        <v/>
      </c>
    </row>
    <row r="2491" spans="2:4" x14ac:dyDescent="0.25">
      <c r="B2491" s="23"/>
      <c r="C2491" t="str">
        <f t="shared" si="76"/>
        <v/>
      </c>
      <c r="D2491" t="str">
        <f t="shared" si="77"/>
        <v/>
      </c>
    </row>
    <row r="2492" spans="2:4" x14ac:dyDescent="0.25">
      <c r="B2492" s="23"/>
      <c r="C2492" t="str">
        <f t="shared" si="76"/>
        <v/>
      </c>
      <c r="D2492" t="str">
        <f t="shared" si="77"/>
        <v/>
      </c>
    </row>
    <row r="2493" spans="2:4" x14ac:dyDescent="0.25">
      <c r="B2493" s="23"/>
      <c r="C2493" t="str">
        <f t="shared" si="76"/>
        <v/>
      </c>
      <c r="D2493" t="str">
        <f t="shared" si="77"/>
        <v/>
      </c>
    </row>
    <row r="2494" spans="2:4" x14ac:dyDescent="0.25">
      <c r="B2494" s="23"/>
      <c r="C2494" t="str">
        <f t="shared" si="76"/>
        <v/>
      </c>
      <c r="D2494" t="str">
        <f t="shared" si="77"/>
        <v/>
      </c>
    </row>
    <row r="2495" spans="2:4" x14ac:dyDescent="0.25">
      <c r="B2495" s="23"/>
      <c r="C2495" t="str">
        <f t="shared" si="76"/>
        <v/>
      </c>
      <c r="D2495" t="str">
        <f t="shared" si="77"/>
        <v/>
      </c>
    </row>
    <row r="2496" spans="2:4" x14ac:dyDescent="0.25">
      <c r="B2496" s="23"/>
      <c r="C2496" t="str">
        <f t="shared" si="76"/>
        <v/>
      </c>
      <c r="D2496" t="str">
        <f t="shared" si="77"/>
        <v/>
      </c>
    </row>
    <row r="2497" spans="2:4" x14ac:dyDescent="0.25">
      <c r="B2497" s="23"/>
      <c r="C2497" t="str">
        <f t="shared" si="76"/>
        <v/>
      </c>
      <c r="D2497" t="str">
        <f t="shared" si="77"/>
        <v/>
      </c>
    </row>
    <row r="2498" spans="2:4" x14ac:dyDescent="0.25">
      <c r="B2498" s="23"/>
      <c r="C2498" t="str">
        <f t="shared" si="76"/>
        <v/>
      </c>
      <c r="D2498" t="str">
        <f t="shared" si="77"/>
        <v/>
      </c>
    </row>
    <row r="2499" spans="2:4" x14ac:dyDescent="0.25">
      <c r="B2499" s="23"/>
      <c r="C2499" t="str">
        <f t="shared" ref="C2499:C2562" si="78">LEFT(B2499,10)</f>
        <v/>
      </c>
      <c r="D2499" t="str">
        <f t="shared" ref="D2499:D2562" si="79">RIGHT(B2499,10)</f>
        <v/>
      </c>
    </row>
    <row r="2500" spans="2:4" x14ac:dyDescent="0.25">
      <c r="B2500" s="23"/>
      <c r="C2500" t="str">
        <f t="shared" si="78"/>
        <v/>
      </c>
      <c r="D2500" t="str">
        <f t="shared" si="79"/>
        <v/>
      </c>
    </row>
    <row r="2501" spans="2:4" x14ac:dyDescent="0.25">
      <c r="B2501" s="23"/>
      <c r="C2501" t="str">
        <f t="shared" si="78"/>
        <v/>
      </c>
      <c r="D2501" t="str">
        <f t="shared" si="79"/>
        <v/>
      </c>
    </row>
    <row r="2502" spans="2:4" x14ac:dyDescent="0.25">
      <c r="B2502" s="23"/>
      <c r="C2502" t="str">
        <f t="shared" si="78"/>
        <v/>
      </c>
      <c r="D2502" t="str">
        <f t="shared" si="79"/>
        <v/>
      </c>
    </row>
    <row r="2503" spans="2:4" x14ac:dyDescent="0.25">
      <c r="B2503" s="23"/>
      <c r="C2503" t="str">
        <f t="shared" si="78"/>
        <v/>
      </c>
      <c r="D2503" t="str">
        <f t="shared" si="79"/>
        <v/>
      </c>
    </row>
    <row r="2504" spans="2:4" x14ac:dyDescent="0.25">
      <c r="B2504" s="23"/>
      <c r="C2504" t="str">
        <f t="shared" si="78"/>
        <v/>
      </c>
      <c r="D2504" t="str">
        <f t="shared" si="79"/>
        <v/>
      </c>
    </row>
    <row r="2505" spans="2:4" x14ac:dyDescent="0.25">
      <c r="B2505" s="23"/>
      <c r="C2505" t="str">
        <f t="shared" si="78"/>
        <v/>
      </c>
      <c r="D2505" t="str">
        <f t="shared" si="79"/>
        <v/>
      </c>
    </row>
    <row r="2506" spans="2:4" x14ac:dyDescent="0.25">
      <c r="B2506" s="23"/>
      <c r="C2506" t="str">
        <f t="shared" si="78"/>
        <v/>
      </c>
      <c r="D2506" t="str">
        <f t="shared" si="79"/>
        <v/>
      </c>
    </row>
    <row r="2507" spans="2:4" x14ac:dyDescent="0.25">
      <c r="B2507" s="23"/>
      <c r="C2507" t="str">
        <f t="shared" si="78"/>
        <v/>
      </c>
      <c r="D2507" t="str">
        <f t="shared" si="79"/>
        <v/>
      </c>
    </row>
    <row r="2508" spans="2:4" x14ac:dyDescent="0.25">
      <c r="B2508" s="23"/>
      <c r="C2508" t="str">
        <f t="shared" si="78"/>
        <v/>
      </c>
      <c r="D2508" t="str">
        <f t="shared" si="79"/>
        <v/>
      </c>
    </row>
    <row r="2509" spans="2:4" x14ac:dyDescent="0.25">
      <c r="B2509" s="23"/>
      <c r="C2509" t="str">
        <f t="shared" si="78"/>
        <v/>
      </c>
      <c r="D2509" t="str">
        <f t="shared" si="79"/>
        <v/>
      </c>
    </row>
    <row r="2510" spans="2:4" x14ac:dyDescent="0.25">
      <c r="B2510" s="23"/>
      <c r="C2510" t="str">
        <f t="shared" si="78"/>
        <v/>
      </c>
      <c r="D2510" t="str">
        <f t="shared" si="79"/>
        <v/>
      </c>
    </row>
    <row r="2511" spans="2:4" x14ac:dyDescent="0.25">
      <c r="B2511" s="23"/>
      <c r="C2511" t="str">
        <f t="shared" si="78"/>
        <v/>
      </c>
      <c r="D2511" t="str">
        <f t="shared" si="79"/>
        <v/>
      </c>
    </row>
    <row r="2512" spans="2:4" x14ac:dyDescent="0.25">
      <c r="B2512" s="23"/>
      <c r="C2512" t="str">
        <f t="shared" si="78"/>
        <v/>
      </c>
      <c r="D2512" t="str">
        <f t="shared" si="79"/>
        <v/>
      </c>
    </row>
    <row r="2513" spans="2:4" x14ac:dyDescent="0.25">
      <c r="B2513" s="23"/>
      <c r="C2513" t="str">
        <f t="shared" si="78"/>
        <v/>
      </c>
      <c r="D2513" t="str">
        <f t="shared" si="79"/>
        <v/>
      </c>
    </row>
    <row r="2514" spans="2:4" x14ac:dyDescent="0.25">
      <c r="B2514" s="23"/>
      <c r="C2514" t="str">
        <f t="shared" si="78"/>
        <v/>
      </c>
      <c r="D2514" t="str">
        <f t="shared" si="79"/>
        <v/>
      </c>
    </row>
    <row r="2515" spans="2:4" x14ac:dyDescent="0.25">
      <c r="B2515" s="23"/>
      <c r="C2515" t="str">
        <f t="shared" si="78"/>
        <v/>
      </c>
      <c r="D2515" t="str">
        <f t="shared" si="79"/>
        <v/>
      </c>
    </row>
    <row r="2516" spans="2:4" x14ac:dyDescent="0.25">
      <c r="B2516" s="23"/>
      <c r="C2516" t="str">
        <f t="shared" si="78"/>
        <v/>
      </c>
      <c r="D2516" t="str">
        <f t="shared" si="79"/>
        <v/>
      </c>
    </row>
    <row r="2517" spans="2:4" x14ac:dyDescent="0.25">
      <c r="B2517" s="23"/>
      <c r="C2517" t="str">
        <f t="shared" si="78"/>
        <v/>
      </c>
      <c r="D2517" t="str">
        <f t="shared" si="79"/>
        <v/>
      </c>
    </row>
    <row r="2518" spans="2:4" x14ac:dyDescent="0.25">
      <c r="B2518" s="23"/>
      <c r="C2518" t="str">
        <f t="shared" si="78"/>
        <v/>
      </c>
      <c r="D2518" t="str">
        <f t="shared" si="79"/>
        <v/>
      </c>
    </row>
    <row r="2519" spans="2:4" x14ac:dyDescent="0.25">
      <c r="B2519" s="23"/>
      <c r="C2519" t="str">
        <f t="shared" si="78"/>
        <v/>
      </c>
      <c r="D2519" t="str">
        <f t="shared" si="79"/>
        <v/>
      </c>
    </row>
    <row r="2520" spans="2:4" x14ac:dyDescent="0.25">
      <c r="B2520" s="23"/>
      <c r="C2520" t="str">
        <f t="shared" si="78"/>
        <v/>
      </c>
      <c r="D2520" t="str">
        <f t="shared" si="79"/>
        <v/>
      </c>
    </row>
    <row r="2521" spans="2:4" x14ac:dyDescent="0.25">
      <c r="B2521" s="23"/>
      <c r="C2521" t="str">
        <f t="shared" si="78"/>
        <v/>
      </c>
      <c r="D2521" t="str">
        <f t="shared" si="79"/>
        <v/>
      </c>
    </row>
    <row r="2522" spans="2:4" x14ac:dyDescent="0.25">
      <c r="B2522" s="23"/>
      <c r="C2522" t="str">
        <f t="shared" si="78"/>
        <v/>
      </c>
      <c r="D2522" t="str">
        <f t="shared" si="79"/>
        <v/>
      </c>
    </row>
    <row r="2523" spans="2:4" x14ac:dyDescent="0.25">
      <c r="B2523" s="23"/>
      <c r="C2523" t="str">
        <f t="shared" si="78"/>
        <v/>
      </c>
      <c r="D2523" t="str">
        <f t="shared" si="79"/>
        <v/>
      </c>
    </row>
    <row r="2524" spans="2:4" x14ac:dyDescent="0.25">
      <c r="B2524" s="23"/>
      <c r="C2524" t="str">
        <f t="shared" si="78"/>
        <v/>
      </c>
      <c r="D2524" t="str">
        <f t="shared" si="79"/>
        <v/>
      </c>
    </row>
    <row r="2525" spans="2:4" x14ac:dyDescent="0.25">
      <c r="B2525" s="23"/>
      <c r="C2525" t="str">
        <f t="shared" si="78"/>
        <v/>
      </c>
      <c r="D2525" t="str">
        <f t="shared" si="79"/>
        <v/>
      </c>
    </row>
    <row r="2526" spans="2:4" x14ac:dyDescent="0.25">
      <c r="B2526" s="23"/>
      <c r="C2526" t="str">
        <f t="shared" si="78"/>
        <v/>
      </c>
      <c r="D2526" t="str">
        <f t="shared" si="79"/>
        <v/>
      </c>
    </row>
    <row r="2527" spans="2:4" x14ac:dyDescent="0.25">
      <c r="B2527" s="23"/>
      <c r="C2527" t="str">
        <f t="shared" si="78"/>
        <v/>
      </c>
      <c r="D2527" t="str">
        <f t="shared" si="79"/>
        <v/>
      </c>
    </row>
    <row r="2528" spans="2:4" x14ac:dyDescent="0.25">
      <c r="B2528" s="23"/>
      <c r="C2528" t="str">
        <f t="shared" si="78"/>
        <v/>
      </c>
      <c r="D2528" t="str">
        <f t="shared" si="79"/>
        <v/>
      </c>
    </row>
    <row r="2529" spans="2:4" x14ac:dyDescent="0.25">
      <c r="B2529" s="23"/>
      <c r="C2529" t="str">
        <f t="shared" si="78"/>
        <v/>
      </c>
      <c r="D2529" t="str">
        <f t="shared" si="79"/>
        <v/>
      </c>
    </row>
    <row r="2530" spans="2:4" x14ac:dyDescent="0.25">
      <c r="B2530" s="23"/>
      <c r="C2530" t="str">
        <f t="shared" si="78"/>
        <v/>
      </c>
      <c r="D2530" t="str">
        <f t="shared" si="79"/>
        <v/>
      </c>
    </row>
    <row r="2531" spans="2:4" x14ac:dyDescent="0.25">
      <c r="B2531" s="23"/>
      <c r="C2531" t="str">
        <f t="shared" si="78"/>
        <v/>
      </c>
      <c r="D2531" t="str">
        <f t="shared" si="79"/>
        <v/>
      </c>
    </row>
    <row r="2532" spans="2:4" x14ac:dyDescent="0.25">
      <c r="B2532" s="23"/>
      <c r="C2532" t="str">
        <f t="shared" si="78"/>
        <v/>
      </c>
      <c r="D2532" t="str">
        <f t="shared" si="79"/>
        <v/>
      </c>
    </row>
    <row r="2533" spans="2:4" x14ac:dyDescent="0.25">
      <c r="B2533" s="23"/>
      <c r="C2533" t="str">
        <f t="shared" si="78"/>
        <v/>
      </c>
      <c r="D2533" t="str">
        <f t="shared" si="79"/>
        <v/>
      </c>
    </row>
    <row r="2534" spans="2:4" x14ac:dyDescent="0.25">
      <c r="B2534" s="23"/>
      <c r="C2534" t="str">
        <f t="shared" si="78"/>
        <v/>
      </c>
      <c r="D2534" t="str">
        <f t="shared" si="79"/>
        <v/>
      </c>
    </row>
    <row r="2535" spans="2:4" x14ac:dyDescent="0.25">
      <c r="B2535" s="23"/>
      <c r="C2535" t="str">
        <f t="shared" si="78"/>
        <v/>
      </c>
      <c r="D2535" t="str">
        <f t="shared" si="79"/>
        <v/>
      </c>
    </row>
    <row r="2536" spans="2:4" x14ac:dyDescent="0.25">
      <c r="B2536" s="23"/>
      <c r="C2536" t="str">
        <f t="shared" si="78"/>
        <v/>
      </c>
      <c r="D2536" t="str">
        <f t="shared" si="79"/>
        <v/>
      </c>
    </row>
    <row r="2537" spans="2:4" x14ac:dyDescent="0.25">
      <c r="B2537" s="23"/>
      <c r="C2537" t="str">
        <f t="shared" si="78"/>
        <v/>
      </c>
      <c r="D2537" t="str">
        <f t="shared" si="79"/>
        <v/>
      </c>
    </row>
    <row r="2538" spans="2:4" x14ac:dyDescent="0.25">
      <c r="B2538" s="23"/>
      <c r="C2538" t="str">
        <f t="shared" si="78"/>
        <v/>
      </c>
      <c r="D2538" t="str">
        <f t="shared" si="79"/>
        <v/>
      </c>
    </row>
    <row r="2539" spans="2:4" x14ac:dyDescent="0.25">
      <c r="B2539" s="23"/>
      <c r="C2539" t="str">
        <f t="shared" si="78"/>
        <v/>
      </c>
      <c r="D2539" t="str">
        <f t="shared" si="79"/>
        <v/>
      </c>
    </row>
    <row r="2540" spans="2:4" x14ac:dyDescent="0.25">
      <c r="B2540" s="23"/>
      <c r="C2540" t="str">
        <f t="shared" si="78"/>
        <v/>
      </c>
      <c r="D2540" t="str">
        <f t="shared" si="79"/>
        <v/>
      </c>
    </row>
    <row r="2541" spans="2:4" x14ac:dyDescent="0.25">
      <c r="B2541" s="23"/>
      <c r="C2541" t="str">
        <f t="shared" si="78"/>
        <v/>
      </c>
      <c r="D2541" t="str">
        <f t="shared" si="79"/>
        <v/>
      </c>
    </row>
    <row r="2542" spans="2:4" x14ac:dyDescent="0.25">
      <c r="B2542" s="23"/>
      <c r="C2542" t="str">
        <f t="shared" si="78"/>
        <v/>
      </c>
      <c r="D2542" t="str">
        <f t="shared" si="79"/>
        <v/>
      </c>
    </row>
    <row r="2543" spans="2:4" x14ac:dyDescent="0.25">
      <c r="B2543" s="23"/>
      <c r="C2543" t="str">
        <f t="shared" si="78"/>
        <v/>
      </c>
      <c r="D2543" t="str">
        <f t="shared" si="79"/>
        <v/>
      </c>
    </row>
    <row r="2544" spans="2:4" x14ac:dyDescent="0.25">
      <c r="B2544" s="23"/>
      <c r="C2544" t="str">
        <f t="shared" si="78"/>
        <v/>
      </c>
      <c r="D2544" t="str">
        <f t="shared" si="79"/>
        <v/>
      </c>
    </row>
    <row r="2545" spans="2:4" x14ac:dyDescent="0.25">
      <c r="B2545" s="23"/>
      <c r="C2545" t="str">
        <f t="shared" si="78"/>
        <v/>
      </c>
      <c r="D2545" t="str">
        <f t="shared" si="79"/>
        <v/>
      </c>
    </row>
    <row r="2546" spans="2:4" x14ac:dyDescent="0.25">
      <c r="B2546" s="23"/>
      <c r="C2546" t="str">
        <f t="shared" si="78"/>
        <v/>
      </c>
      <c r="D2546" t="str">
        <f t="shared" si="79"/>
        <v/>
      </c>
    </row>
    <row r="2547" spans="2:4" x14ac:dyDescent="0.25">
      <c r="B2547" s="23"/>
      <c r="C2547" t="str">
        <f t="shared" si="78"/>
        <v/>
      </c>
      <c r="D2547" t="str">
        <f t="shared" si="79"/>
        <v/>
      </c>
    </row>
    <row r="2548" spans="2:4" x14ac:dyDescent="0.25">
      <c r="B2548" s="23"/>
      <c r="C2548" t="str">
        <f t="shared" si="78"/>
        <v/>
      </c>
      <c r="D2548" t="str">
        <f t="shared" si="79"/>
        <v/>
      </c>
    </row>
    <row r="2549" spans="2:4" x14ac:dyDescent="0.25">
      <c r="B2549" s="23"/>
      <c r="C2549" t="str">
        <f t="shared" si="78"/>
        <v/>
      </c>
      <c r="D2549" t="str">
        <f t="shared" si="79"/>
        <v/>
      </c>
    </row>
    <row r="2550" spans="2:4" x14ac:dyDescent="0.25">
      <c r="B2550" s="23"/>
      <c r="C2550" t="str">
        <f t="shared" si="78"/>
        <v/>
      </c>
      <c r="D2550" t="str">
        <f t="shared" si="79"/>
        <v/>
      </c>
    </row>
    <row r="2551" spans="2:4" x14ac:dyDescent="0.25">
      <c r="B2551" s="23"/>
      <c r="C2551" t="str">
        <f t="shared" si="78"/>
        <v/>
      </c>
      <c r="D2551" t="str">
        <f t="shared" si="79"/>
        <v/>
      </c>
    </row>
    <row r="2552" spans="2:4" x14ac:dyDescent="0.25">
      <c r="B2552" s="23"/>
      <c r="C2552" t="str">
        <f t="shared" si="78"/>
        <v/>
      </c>
      <c r="D2552" t="str">
        <f t="shared" si="79"/>
        <v/>
      </c>
    </row>
    <row r="2553" spans="2:4" x14ac:dyDescent="0.25">
      <c r="B2553" s="23"/>
      <c r="C2553" t="str">
        <f t="shared" si="78"/>
        <v/>
      </c>
      <c r="D2553" t="str">
        <f t="shared" si="79"/>
        <v/>
      </c>
    </row>
    <row r="2554" spans="2:4" x14ac:dyDescent="0.25">
      <c r="B2554" s="23"/>
      <c r="C2554" t="str">
        <f t="shared" si="78"/>
        <v/>
      </c>
      <c r="D2554" t="str">
        <f t="shared" si="79"/>
        <v/>
      </c>
    </row>
    <row r="2555" spans="2:4" x14ac:dyDescent="0.25">
      <c r="B2555" s="23"/>
      <c r="C2555" t="str">
        <f t="shared" si="78"/>
        <v/>
      </c>
      <c r="D2555" t="str">
        <f t="shared" si="79"/>
        <v/>
      </c>
    </row>
    <row r="2556" spans="2:4" x14ac:dyDescent="0.25">
      <c r="B2556" s="23"/>
      <c r="C2556" t="str">
        <f t="shared" si="78"/>
        <v/>
      </c>
      <c r="D2556" t="str">
        <f t="shared" si="79"/>
        <v/>
      </c>
    </row>
    <row r="2557" spans="2:4" x14ac:dyDescent="0.25">
      <c r="B2557" s="23"/>
      <c r="C2557" t="str">
        <f t="shared" si="78"/>
        <v/>
      </c>
      <c r="D2557" t="str">
        <f t="shared" si="79"/>
        <v/>
      </c>
    </row>
    <row r="2558" spans="2:4" x14ac:dyDescent="0.25">
      <c r="B2558" s="23"/>
      <c r="C2558" t="str">
        <f t="shared" si="78"/>
        <v/>
      </c>
      <c r="D2558" t="str">
        <f t="shared" si="79"/>
        <v/>
      </c>
    </row>
    <row r="2559" spans="2:4" x14ac:dyDescent="0.25">
      <c r="B2559" s="23"/>
      <c r="C2559" t="str">
        <f t="shared" si="78"/>
        <v/>
      </c>
      <c r="D2559" t="str">
        <f t="shared" si="79"/>
        <v/>
      </c>
    </row>
    <row r="2560" spans="2:4" x14ac:dyDescent="0.25">
      <c r="B2560" s="23"/>
      <c r="C2560" t="str">
        <f t="shared" si="78"/>
        <v/>
      </c>
      <c r="D2560" t="str">
        <f t="shared" si="79"/>
        <v/>
      </c>
    </row>
    <row r="2561" spans="2:4" x14ac:dyDescent="0.25">
      <c r="B2561" s="23"/>
      <c r="C2561" t="str">
        <f t="shared" si="78"/>
        <v/>
      </c>
      <c r="D2561" t="str">
        <f t="shared" si="79"/>
        <v/>
      </c>
    </row>
    <row r="2562" spans="2:4" x14ac:dyDescent="0.25">
      <c r="B2562" s="23"/>
      <c r="C2562" t="str">
        <f t="shared" si="78"/>
        <v/>
      </c>
      <c r="D2562" t="str">
        <f t="shared" si="79"/>
        <v/>
      </c>
    </row>
    <row r="2563" spans="2:4" x14ac:dyDescent="0.25">
      <c r="B2563" s="23"/>
      <c r="C2563" t="str">
        <f t="shared" ref="C2563:C2626" si="80">LEFT(B2563,10)</f>
        <v/>
      </c>
      <c r="D2563" t="str">
        <f t="shared" ref="D2563:D2626" si="81">RIGHT(B2563,10)</f>
        <v/>
      </c>
    </row>
    <row r="2564" spans="2:4" x14ac:dyDescent="0.25">
      <c r="B2564" s="23"/>
      <c r="C2564" t="str">
        <f t="shared" si="80"/>
        <v/>
      </c>
      <c r="D2564" t="str">
        <f t="shared" si="81"/>
        <v/>
      </c>
    </row>
    <row r="2565" spans="2:4" x14ac:dyDescent="0.25">
      <c r="B2565" s="23"/>
      <c r="C2565" t="str">
        <f t="shared" si="80"/>
        <v/>
      </c>
      <c r="D2565" t="str">
        <f t="shared" si="81"/>
        <v/>
      </c>
    </row>
    <row r="2566" spans="2:4" x14ac:dyDescent="0.25">
      <c r="B2566" s="23"/>
      <c r="C2566" t="str">
        <f t="shared" si="80"/>
        <v/>
      </c>
      <c r="D2566" t="str">
        <f t="shared" si="81"/>
        <v/>
      </c>
    </row>
    <row r="2567" spans="2:4" x14ac:dyDescent="0.25">
      <c r="B2567" s="23"/>
      <c r="C2567" t="str">
        <f t="shared" si="80"/>
        <v/>
      </c>
      <c r="D2567" t="str">
        <f t="shared" si="81"/>
        <v/>
      </c>
    </row>
    <row r="2568" spans="2:4" x14ac:dyDescent="0.25">
      <c r="B2568" s="23"/>
      <c r="C2568" t="str">
        <f t="shared" si="80"/>
        <v/>
      </c>
      <c r="D2568" t="str">
        <f t="shared" si="81"/>
        <v/>
      </c>
    </row>
    <row r="2569" spans="2:4" x14ac:dyDescent="0.25">
      <c r="B2569" s="23"/>
      <c r="C2569" t="str">
        <f t="shared" si="80"/>
        <v/>
      </c>
      <c r="D2569" t="str">
        <f t="shared" si="81"/>
        <v/>
      </c>
    </row>
    <row r="2570" spans="2:4" x14ac:dyDescent="0.25">
      <c r="B2570" s="23"/>
      <c r="C2570" t="str">
        <f t="shared" si="80"/>
        <v/>
      </c>
      <c r="D2570" t="str">
        <f t="shared" si="81"/>
        <v/>
      </c>
    </row>
    <row r="2571" spans="2:4" x14ac:dyDescent="0.25">
      <c r="B2571" s="23"/>
      <c r="C2571" t="str">
        <f t="shared" si="80"/>
        <v/>
      </c>
      <c r="D2571" t="str">
        <f t="shared" si="81"/>
        <v/>
      </c>
    </row>
    <row r="2572" spans="2:4" x14ac:dyDescent="0.25">
      <c r="B2572" s="23"/>
      <c r="C2572" t="str">
        <f t="shared" si="80"/>
        <v/>
      </c>
      <c r="D2572" t="str">
        <f t="shared" si="81"/>
        <v/>
      </c>
    </row>
    <row r="2573" spans="2:4" x14ac:dyDescent="0.25">
      <c r="B2573" s="23"/>
      <c r="C2573" t="str">
        <f t="shared" si="80"/>
        <v/>
      </c>
      <c r="D2573" t="str">
        <f t="shared" si="81"/>
        <v/>
      </c>
    </row>
    <row r="2574" spans="2:4" x14ac:dyDescent="0.25">
      <c r="B2574" s="23"/>
      <c r="C2574" t="str">
        <f t="shared" si="80"/>
        <v/>
      </c>
      <c r="D2574" t="str">
        <f t="shared" si="81"/>
        <v/>
      </c>
    </row>
    <row r="2575" spans="2:4" x14ac:dyDescent="0.25">
      <c r="B2575" s="23"/>
      <c r="C2575" t="str">
        <f t="shared" si="80"/>
        <v/>
      </c>
      <c r="D2575" t="str">
        <f t="shared" si="81"/>
        <v/>
      </c>
    </row>
    <row r="2576" spans="2:4" x14ac:dyDescent="0.25">
      <c r="B2576" s="23"/>
      <c r="C2576" t="str">
        <f t="shared" si="80"/>
        <v/>
      </c>
      <c r="D2576" t="str">
        <f t="shared" si="81"/>
        <v/>
      </c>
    </row>
    <row r="2577" spans="2:4" x14ac:dyDescent="0.25">
      <c r="B2577" s="23"/>
      <c r="C2577" t="str">
        <f t="shared" si="80"/>
        <v/>
      </c>
      <c r="D2577" t="str">
        <f t="shared" si="81"/>
        <v/>
      </c>
    </row>
    <row r="2578" spans="2:4" x14ac:dyDescent="0.25">
      <c r="B2578" s="23"/>
      <c r="C2578" t="str">
        <f t="shared" si="80"/>
        <v/>
      </c>
      <c r="D2578" t="str">
        <f t="shared" si="81"/>
        <v/>
      </c>
    </row>
    <row r="2579" spans="2:4" x14ac:dyDescent="0.25">
      <c r="B2579" s="23"/>
      <c r="C2579" t="str">
        <f t="shared" si="80"/>
        <v/>
      </c>
      <c r="D2579" t="str">
        <f t="shared" si="81"/>
        <v/>
      </c>
    </row>
    <row r="2580" spans="2:4" x14ac:dyDescent="0.25">
      <c r="B2580" s="23"/>
      <c r="C2580" t="str">
        <f t="shared" si="80"/>
        <v/>
      </c>
      <c r="D2580" t="str">
        <f t="shared" si="81"/>
        <v/>
      </c>
    </row>
    <row r="2581" spans="2:4" x14ac:dyDescent="0.25">
      <c r="B2581" s="23"/>
      <c r="C2581" t="str">
        <f t="shared" si="80"/>
        <v/>
      </c>
      <c r="D2581" t="str">
        <f t="shared" si="81"/>
        <v/>
      </c>
    </row>
    <row r="2582" spans="2:4" x14ac:dyDescent="0.25">
      <c r="B2582" s="23"/>
      <c r="C2582" t="str">
        <f t="shared" si="80"/>
        <v/>
      </c>
      <c r="D2582" t="str">
        <f t="shared" si="81"/>
        <v/>
      </c>
    </row>
    <row r="2583" spans="2:4" x14ac:dyDescent="0.25">
      <c r="B2583" s="23"/>
      <c r="C2583" t="str">
        <f t="shared" si="80"/>
        <v/>
      </c>
      <c r="D2583" t="str">
        <f t="shared" si="81"/>
        <v/>
      </c>
    </row>
    <row r="2584" spans="2:4" x14ac:dyDescent="0.25">
      <c r="B2584" s="23"/>
      <c r="C2584" t="str">
        <f t="shared" si="80"/>
        <v/>
      </c>
      <c r="D2584" t="str">
        <f t="shared" si="81"/>
        <v/>
      </c>
    </row>
    <row r="2585" spans="2:4" x14ac:dyDescent="0.25">
      <c r="B2585" s="23"/>
      <c r="C2585" t="str">
        <f t="shared" si="80"/>
        <v/>
      </c>
      <c r="D2585" t="str">
        <f t="shared" si="81"/>
        <v/>
      </c>
    </row>
    <row r="2586" spans="2:4" x14ac:dyDescent="0.25">
      <c r="B2586" s="23"/>
      <c r="C2586" t="str">
        <f t="shared" si="80"/>
        <v/>
      </c>
      <c r="D2586" t="str">
        <f t="shared" si="81"/>
        <v/>
      </c>
    </row>
    <row r="2587" spans="2:4" x14ac:dyDescent="0.25">
      <c r="B2587" s="23"/>
      <c r="C2587" t="str">
        <f t="shared" si="80"/>
        <v/>
      </c>
      <c r="D2587" t="str">
        <f t="shared" si="81"/>
        <v/>
      </c>
    </row>
    <row r="2588" spans="2:4" x14ac:dyDescent="0.25">
      <c r="B2588" s="23"/>
      <c r="C2588" t="str">
        <f t="shared" si="80"/>
        <v/>
      </c>
      <c r="D2588" t="str">
        <f t="shared" si="81"/>
        <v/>
      </c>
    </row>
    <row r="2589" spans="2:4" x14ac:dyDescent="0.25">
      <c r="B2589" s="23"/>
      <c r="C2589" t="str">
        <f t="shared" si="80"/>
        <v/>
      </c>
      <c r="D2589" t="str">
        <f t="shared" si="81"/>
        <v/>
      </c>
    </row>
    <row r="2590" spans="2:4" x14ac:dyDescent="0.25">
      <c r="B2590" s="23"/>
      <c r="C2590" t="str">
        <f t="shared" si="80"/>
        <v/>
      </c>
      <c r="D2590" t="str">
        <f t="shared" si="81"/>
        <v/>
      </c>
    </row>
    <row r="2591" spans="2:4" x14ac:dyDescent="0.25">
      <c r="B2591" s="23"/>
      <c r="C2591" t="str">
        <f t="shared" si="80"/>
        <v/>
      </c>
      <c r="D2591" t="str">
        <f t="shared" si="81"/>
        <v/>
      </c>
    </row>
    <row r="2592" spans="2:4" x14ac:dyDescent="0.25">
      <c r="B2592" s="23"/>
      <c r="C2592" t="str">
        <f t="shared" si="80"/>
        <v/>
      </c>
      <c r="D2592" t="str">
        <f t="shared" si="81"/>
        <v/>
      </c>
    </row>
    <row r="2593" spans="2:4" x14ac:dyDescent="0.25">
      <c r="B2593" s="23"/>
      <c r="C2593" t="str">
        <f t="shared" si="80"/>
        <v/>
      </c>
      <c r="D2593" t="str">
        <f t="shared" si="81"/>
        <v/>
      </c>
    </row>
    <row r="2594" spans="2:4" x14ac:dyDescent="0.25">
      <c r="B2594" s="23"/>
      <c r="C2594" t="str">
        <f t="shared" si="80"/>
        <v/>
      </c>
      <c r="D2594" t="str">
        <f t="shared" si="81"/>
        <v/>
      </c>
    </row>
    <row r="2595" spans="2:4" x14ac:dyDescent="0.25">
      <c r="B2595" s="23"/>
      <c r="C2595" t="str">
        <f t="shared" si="80"/>
        <v/>
      </c>
      <c r="D2595" t="str">
        <f t="shared" si="81"/>
        <v/>
      </c>
    </row>
    <row r="2596" spans="2:4" x14ac:dyDescent="0.25">
      <c r="B2596" s="23"/>
      <c r="C2596" t="str">
        <f t="shared" si="80"/>
        <v/>
      </c>
      <c r="D2596" t="str">
        <f t="shared" si="81"/>
        <v/>
      </c>
    </row>
    <row r="2597" spans="2:4" x14ac:dyDescent="0.25">
      <c r="B2597" s="23"/>
      <c r="C2597" t="str">
        <f t="shared" si="80"/>
        <v/>
      </c>
      <c r="D2597" t="str">
        <f t="shared" si="81"/>
        <v/>
      </c>
    </row>
    <row r="2598" spans="2:4" x14ac:dyDescent="0.25">
      <c r="B2598" s="23"/>
      <c r="C2598" t="str">
        <f t="shared" si="80"/>
        <v/>
      </c>
      <c r="D2598" t="str">
        <f t="shared" si="81"/>
        <v/>
      </c>
    </row>
    <row r="2599" spans="2:4" x14ac:dyDescent="0.25">
      <c r="B2599" s="23"/>
      <c r="C2599" t="str">
        <f t="shared" si="80"/>
        <v/>
      </c>
      <c r="D2599" t="str">
        <f t="shared" si="81"/>
        <v/>
      </c>
    </row>
    <row r="2600" spans="2:4" x14ac:dyDescent="0.25">
      <c r="B2600" s="23"/>
      <c r="C2600" t="str">
        <f t="shared" si="80"/>
        <v/>
      </c>
      <c r="D2600" t="str">
        <f t="shared" si="81"/>
        <v/>
      </c>
    </row>
    <row r="2601" spans="2:4" x14ac:dyDescent="0.25">
      <c r="B2601" s="23"/>
      <c r="C2601" t="str">
        <f t="shared" si="80"/>
        <v/>
      </c>
      <c r="D2601" t="str">
        <f t="shared" si="81"/>
        <v/>
      </c>
    </row>
    <row r="2602" spans="2:4" x14ac:dyDescent="0.25">
      <c r="B2602" s="23"/>
      <c r="C2602" t="str">
        <f t="shared" si="80"/>
        <v/>
      </c>
      <c r="D2602" t="str">
        <f t="shared" si="81"/>
        <v/>
      </c>
    </row>
    <row r="2603" spans="2:4" x14ac:dyDescent="0.25">
      <c r="B2603" s="23"/>
      <c r="C2603" t="str">
        <f t="shared" si="80"/>
        <v/>
      </c>
      <c r="D2603" t="str">
        <f t="shared" si="81"/>
        <v/>
      </c>
    </row>
    <row r="2604" spans="2:4" x14ac:dyDescent="0.25">
      <c r="B2604" s="23"/>
      <c r="C2604" t="str">
        <f t="shared" si="80"/>
        <v/>
      </c>
      <c r="D2604" t="str">
        <f t="shared" si="81"/>
        <v/>
      </c>
    </row>
    <row r="2605" spans="2:4" x14ac:dyDescent="0.25">
      <c r="B2605" s="23"/>
      <c r="C2605" t="str">
        <f t="shared" si="80"/>
        <v/>
      </c>
      <c r="D2605" t="str">
        <f t="shared" si="81"/>
        <v/>
      </c>
    </row>
    <row r="2606" spans="2:4" x14ac:dyDescent="0.25">
      <c r="B2606" s="23"/>
      <c r="C2606" t="str">
        <f t="shared" si="80"/>
        <v/>
      </c>
      <c r="D2606" t="str">
        <f t="shared" si="81"/>
        <v/>
      </c>
    </row>
    <row r="2607" spans="2:4" x14ac:dyDescent="0.25">
      <c r="B2607" s="23"/>
      <c r="C2607" t="str">
        <f t="shared" si="80"/>
        <v/>
      </c>
      <c r="D2607" t="str">
        <f t="shared" si="81"/>
        <v/>
      </c>
    </row>
    <row r="2608" spans="2:4" x14ac:dyDescent="0.25">
      <c r="B2608" s="23"/>
      <c r="C2608" t="str">
        <f t="shared" si="80"/>
        <v/>
      </c>
      <c r="D2608" t="str">
        <f t="shared" si="81"/>
        <v/>
      </c>
    </row>
    <row r="2609" spans="2:4" x14ac:dyDescent="0.25">
      <c r="B2609" s="23"/>
      <c r="C2609" t="str">
        <f t="shared" si="80"/>
        <v/>
      </c>
      <c r="D2609" t="str">
        <f t="shared" si="81"/>
        <v/>
      </c>
    </row>
    <row r="2610" spans="2:4" x14ac:dyDescent="0.25">
      <c r="B2610" s="23"/>
      <c r="C2610" t="str">
        <f t="shared" si="80"/>
        <v/>
      </c>
      <c r="D2610" t="str">
        <f t="shared" si="81"/>
        <v/>
      </c>
    </row>
    <row r="2611" spans="2:4" x14ac:dyDescent="0.25">
      <c r="B2611" s="23"/>
      <c r="C2611" t="str">
        <f t="shared" si="80"/>
        <v/>
      </c>
      <c r="D2611" t="str">
        <f t="shared" si="81"/>
        <v/>
      </c>
    </row>
    <row r="2612" spans="2:4" x14ac:dyDescent="0.25">
      <c r="B2612" s="23"/>
      <c r="C2612" t="str">
        <f t="shared" si="80"/>
        <v/>
      </c>
      <c r="D2612" t="str">
        <f t="shared" si="81"/>
        <v/>
      </c>
    </row>
    <row r="2613" spans="2:4" x14ac:dyDescent="0.25">
      <c r="B2613" s="23"/>
      <c r="C2613" t="str">
        <f t="shared" si="80"/>
        <v/>
      </c>
      <c r="D2613" t="str">
        <f t="shared" si="81"/>
        <v/>
      </c>
    </row>
    <row r="2614" spans="2:4" x14ac:dyDescent="0.25">
      <c r="B2614" s="23"/>
      <c r="C2614" t="str">
        <f t="shared" si="80"/>
        <v/>
      </c>
      <c r="D2614" t="str">
        <f t="shared" si="81"/>
        <v/>
      </c>
    </row>
    <row r="2615" spans="2:4" x14ac:dyDescent="0.25">
      <c r="B2615" s="23"/>
      <c r="C2615" t="str">
        <f t="shared" si="80"/>
        <v/>
      </c>
      <c r="D2615" t="str">
        <f t="shared" si="81"/>
        <v/>
      </c>
    </row>
    <row r="2616" spans="2:4" x14ac:dyDescent="0.25">
      <c r="B2616" s="23"/>
      <c r="C2616" t="str">
        <f t="shared" si="80"/>
        <v/>
      </c>
      <c r="D2616" t="str">
        <f t="shared" si="81"/>
        <v/>
      </c>
    </row>
    <row r="2617" spans="2:4" x14ac:dyDescent="0.25">
      <c r="B2617" s="23"/>
      <c r="C2617" t="str">
        <f t="shared" si="80"/>
        <v/>
      </c>
      <c r="D2617" t="str">
        <f t="shared" si="81"/>
        <v/>
      </c>
    </row>
    <row r="2618" spans="2:4" x14ac:dyDescent="0.25">
      <c r="B2618" s="23"/>
      <c r="C2618" t="str">
        <f t="shared" si="80"/>
        <v/>
      </c>
      <c r="D2618" t="str">
        <f t="shared" si="81"/>
        <v/>
      </c>
    </row>
    <row r="2619" spans="2:4" x14ac:dyDescent="0.25">
      <c r="B2619" s="23"/>
      <c r="C2619" t="str">
        <f t="shared" si="80"/>
        <v/>
      </c>
      <c r="D2619" t="str">
        <f t="shared" si="81"/>
        <v/>
      </c>
    </row>
    <row r="2620" spans="2:4" x14ac:dyDescent="0.25">
      <c r="B2620" s="23"/>
      <c r="C2620" t="str">
        <f t="shared" si="80"/>
        <v/>
      </c>
      <c r="D2620" t="str">
        <f t="shared" si="81"/>
        <v/>
      </c>
    </row>
    <row r="2621" spans="2:4" x14ac:dyDescent="0.25">
      <c r="B2621" s="23"/>
      <c r="C2621" t="str">
        <f t="shared" si="80"/>
        <v/>
      </c>
      <c r="D2621" t="str">
        <f t="shared" si="81"/>
        <v/>
      </c>
    </row>
    <row r="2622" spans="2:4" x14ac:dyDescent="0.25">
      <c r="B2622" s="23"/>
      <c r="C2622" t="str">
        <f t="shared" si="80"/>
        <v/>
      </c>
      <c r="D2622" t="str">
        <f t="shared" si="81"/>
        <v/>
      </c>
    </row>
    <row r="2623" spans="2:4" x14ac:dyDescent="0.25">
      <c r="B2623" s="23"/>
      <c r="C2623" t="str">
        <f t="shared" si="80"/>
        <v/>
      </c>
      <c r="D2623" t="str">
        <f t="shared" si="81"/>
        <v/>
      </c>
    </row>
    <row r="2624" spans="2:4" x14ac:dyDescent="0.25">
      <c r="B2624" s="23"/>
      <c r="C2624" t="str">
        <f t="shared" si="80"/>
        <v/>
      </c>
      <c r="D2624" t="str">
        <f t="shared" si="81"/>
        <v/>
      </c>
    </row>
    <row r="2625" spans="2:4" x14ac:dyDescent="0.25">
      <c r="B2625" s="23"/>
      <c r="C2625" t="str">
        <f t="shared" si="80"/>
        <v/>
      </c>
      <c r="D2625" t="str">
        <f t="shared" si="81"/>
        <v/>
      </c>
    </row>
    <row r="2626" spans="2:4" x14ac:dyDescent="0.25">
      <c r="B2626" s="23"/>
      <c r="C2626" t="str">
        <f t="shared" si="80"/>
        <v/>
      </c>
      <c r="D2626" t="str">
        <f t="shared" si="81"/>
        <v/>
      </c>
    </row>
    <row r="2627" spans="2:4" x14ac:dyDescent="0.25">
      <c r="B2627" s="23"/>
      <c r="C2627" t="str">
        <f t="shared" ref="C2627:C2690" si="82">LEFT(B2627,10)</f>
        <v/>
      </c>
      <c r="D2627" t="str">
        <f t="shared" ref="D2627:D2690" si="83">RIGHT(B2627,10)</f>
        <v/>
      </c>
    </row>
    <row r="2628" spans="2:4" x14ac:dyDescent="0.25">
      <c r="B2628" s="23"/>
      <c r="C2628" t="str">
        <f t="shared" si="82"/>
        <v/>
      </c>
      <c r="D2628" t="str">
        <f t="shared" si="83"/>
        <v/>
      </c>
    </row>
    <row r="2629" spans="2:4" x14ac:dyDescent="0.25">
      <c r="B2629" s="23"/>
      <c r="C2629" t="str">
        <f t="shared" si="82"/>
        <v/>
      </c>
      <c r="D2629" t="str">
        <f t="shared" si="83"/>
        <v/>
      </c>
    </row>
    <row r="2630" spans="2:4" x14ac:dyDescent="0.25">
      <c r="B2630" s="23"/>
      <c r="C2630" t="str">
        <f t="shared" si="82"/>
        <v/>
      </c>
      <c r="D2630" t="str">
        <f t="shared" si="83"/>
        <v/>
      </c>
    </row>
    <row r="2631" spans="2:4" x14ac:dyDescent="0.25">
      <c r="B2631" s="23"/>
      <c r="C2631" t="str">
        <f t="shared" si="82"/>
        <v/>
      </c>
      <c r="D2631" t="str">
        <f t="shared" si="83"/>
        <v/>
      </c>
    </row>
    <row r="2632" spans="2:4" x14ac:dyDescent="0.25">
      <c r="B2632" s="23"/>
      <c r="C2632" t="str">
        <f t="shared" si="82"/>
        <v/>
      </c>
      <c r="D2632" t="str">
        <f t="shared" si="83"/>
        <v/>
      </c>
    </row>
    <row r="2633" spans="2:4" x14ac:dyDescent="0.25">
      <c r="B2633" s="23"/>
      <c r="C2633" t="str">
        <f t="shared" si="82"/>
        <v/>
      </c>
      <c r="D2633" t="str">
        <f t="shared" si="83"/>
        <v/>
      </c>
    </row>
    <row r="2634" spans="2:4" x14ac:dyDescent="0.25">
      <c r="B2634" s="23"/>
      <c r="C2634" t="str">
        <f t="shared" si="82"/>
        <v/>
      </c>
      <c r="D2634" t="str">
        <f t="shared" si="83"/>
        <v/>
      </c>
    </row>
    <row r="2635" spans="2:4" x14ac:dyDescent="0.25">
      <c r="B2635" s="23"/>
      <c r="C2635" t="str">
        <f t="shared" si="82"/>
        <v/>
      </c>
      <c r="D2635" t="str">
        <f t="shared" si="83"/>
        <v/>
      </c>
    </row>
    <row r="2636" spans="2:4" x14ac:dyDescent="0.25">
      <c r="B2636" s="23"/>
      <c r="C2636" t="str">
        <f t="shared" si="82"/>
        <v/>
      </c>
      <c r="D2636" t="str">
        <f t="shared" si="83"/>
        <v/>
      </c>
    </row>
    <row r="2637" spans="2:4" x14ac:dyDescent="0.25">
      <c r="B2637" s="23"/>
      <c r="C2637" t="str">
        <f t="shared" si="82"/>
        <v/>
      </c>
      <c r="D2637" t="str">
        <f t="shared" si="83"/>
        <v/>
      </c>
    </row>
    <row r="2638" spans="2:4" x14ac:dyDescent="0.25">
      <c r="B2638" s="23"/>
      <c r="C2638" t="str">
        <f t="shared" si="82"/>
        <v/>
      </c>
      <c r="D2638" t="str">
        <f t="shared" si="83"/>
        <v/>
      </c>
    </row>
    <row r="2639" spans="2:4" x14ac:dyDescent="0.25">
      <c r="B2639" s="23"/>
      <c r="C2639" t="str">
        <f t="shared" si="82"/>
        <v/>
      </c>
      <c r="D2639" t="str">
        <f t="shared" si="83"/>
        <v/>
      </c>
    </row>
    <row r="2640" spans="2:4" x14ac:dyDescent="0.25">
      <c r="B2640" s="23"/>
      <c r="C2640" t="str">
        <f t="shared" si="82"/>
        <v/>
      </c>
      <c r="D2640" t="str">
        <f t="shared" si="83"/>
        <v/>
      </c>
    </row>
    <row r="2641" spans="2:4" x14ac:dyDescent="0.25">
      <c r="B2641" s="23"/>
      <c r="C2641" t="str">
        <f t="shared" si="82"/>
        <v/>
      </c>
      <c r="D2641" t="str">
        <f t="shared" si="83"/>
        <v/>
      </c>
    </row>
    <row r="2642" spans="2:4" x14ac:dyDescent="0.25">
      <c r="B2642" s="23"/>
      <c r="C2642" t="str">
        <f t="shared" si="82"/>
        <v/>
      </c>
      <c r="D2642" t="str">
        <f t="shared" si="83"/>
        <v/>
      </c>
    </row>
    <row r="2643" spans="2:4" x14ac:dyDescent="0.25">
      <c r="B2643" s="23"/>
      <c r="C2643" t="str">
        <f t="shared" si="82"/>
        <v/>
      </c>
      <c r="D2643" t="str">
        <f t="shared" si="83"/>
        <v/>
      </c>
    </row>
    <row r="2644" spans="2:4" x14ac:dyDescent="0.25">
      <c r="B2644" s="23"/>
      <c r="C2644" t="str">
        <f t="shared" si="82"/>
        <v/>
      </c>
      <c r="D2644" t="str">
        <f t="shared" si="83"/>
        <v/>
      </c>
    </row>
    <row r="2645" spans="2:4" x14ac:dyDescent="0.25">
      <c r="B2645" s="23"/>
      <c r="C2645" t="str">
        <f t="shared" si="82"/>
        <v/>
      </c>
      <c r="D2645" t="str">
        <f t="shared" si="83"/>
        <v/>
      </c>
    </row>
    <row r="2646" spans="2:4" x14ac:dyDescent="0.25">
      <c r="B2646" s="23"/>
      <c r="C2646" t="str">
        <f t="shared" si="82"/>
        <v/>
      </c>
      <c r="D2646" t="str">
        <f t="shared" si="83"/>
        <v/>
      </c>
    </row>
    <row r="2647" spans="2:4" x14ac:dyDescent="0.25">
      <c r="B2647" s="23"/>
      <c r="C2647" t="str">
        <f t="shared" si="82"/>
        <v/>
      </c>
      <c r="D2647" t="str">
        <f t="shared" si="83"/>
        <v/>
      </c>
    </row>
    <row r="2648" spans="2:4" x14ac:dyDescent="0.25">
      <c r="B2648" s="23"/>
      <c r="C2648" t="str">
        <f t="shared" si="82"/>
        <v/>
      </c>
      <c r="D2648" t="str">
        <f t="shared" si="83"/>
        <v/>
      </c>
    </row>
    <row r="2649" spans="2:4" x14ac:dyDescent="0.25">
      <c r="B2649" s="23"/>
      <c r="C2649" t="str">
        <f t="shared" si="82"/>
        <v/>
      </c>
      <c r="D2649" t="str">
        <f t="shared" si="83"/>
        <v/>
      </c>
    </row>
    <row r="2650" spans="2:4" x14ac:dyDescent="0.25">
      <c r="B2650" s="23"/>
      <c r="C2650" t="str">
        <f t="shared" si="82"/>
        <v/>
      </c>
      <c r="D2650" t="str">
        <f t="shared" si="83"/>
        <v/>
      </c>
    </row>
    <row r="2651" spans="2:4" x14ac:dyDescent="0.25">
      <c r="B2651" s="23"/>
      <c r="C2651" t="str">
        <f t="shared" si="82"/>
        <v/>
      </c>
      <c r="D2651" t="str">
        <f t="shared" si="83"/>
        <v/>
      </c>
    </row>
    <row r="2652" spans="2:4" x14ac:dyDescent="0.25">
      <c r="B2652" s="23"/>
      <c r="C2652" t="str">
        <f t="shared" si="82"/>
        <v/>
      </c>
      <c r="D2652" t="str">
        <f t="shared" si="83"/>
        <v/>
      </c>
    </row>
    <row r="2653" spans="2:4" x14ac:dyDescent="0.25">
      <c r="B2653" s="23"/>
      <c r="C2653" t="str">
        <f t="shared" si="82"/>
        <v/>
      </c>
      <c r="D2653" t="str">
        <f t="shared" si="83"/>
        <v/>
      </c>
    </row>
    <row r="2654" spans="2:4" x14ac:dyDescent="0.25">
      <c r="B2654" s="23"/>
      <c r="C2654" t="str">
        <f t="shared" si="82"/>
        <v/>
      </c>
      <c r="D2654" t="str">
        <f t="shared" si="83"/>
        <v/>
      </c>
    </row>
    <row r="2655" spans="2:4" x14ac:dyDescent="0.25">
      <c r="B2655" s="23"/>
      <c r="C2655" t="str">
        <f t="shared" si="82"/>
        <v/>
      </c>
      <c r="D2655" t="str">
        <f t="shared" si="83"/>
        <v/>
      </c>
    </row>
    <row r="2656" spans="2:4" x14ac:dyDescent="0.25">
      <c r="B2656" s="23"/>
      <c r="C2656" t="str">
        <f t="shared" si="82"/>
        <v/>
      </c>
      <c r="D2656" t="str">
        <f t="shared" si="83"/>
        <v/>
      </c>
    </row>
    <row r="2657" spans="2:4" x14ac:dyDescent="0.25">
      <c r="B2657" s="23"/>
      <c r="C2657" t="str">
        <f t="shared" si="82"/>
        <v/>
      </c>
      <c r="D2657" t="str">
        <f t="shared" si="83"/>
        <v/>
      </c>
    </row>
    <row r="2658" spans="2:4" x14ac:dyDescent="0.25">
      <c r="B2658" s="23"/>
      <c r="C2658" t="str">
        <f t="shared" si="82"/>
        <v/>
      </c>
      <c r="D2658" t="str">
        <f t="shared" si="83"/>
        <v/>
      </c>
    </row>
    <row r="2659" spans="2:4" x14ac:dyDescent="0.25">
      <c r="B2659" s="23"/>
      <c r="C2659" t="str">
        <f t="shared" si="82"/>
        <v/>
      </c>
      <c r="D2659" t="str">
        <f t="shared" si="83"/>
        <v/>
      </c>
    </row>
    <row r="2660" spans="2:4" x14ac:dyDescent="0.25">
      <c r="B2660" s="23"/>
      <c r="C2660" t="str">
        <f t="shared" si="82"/>
        <v/>
      </c>
      <c r="D2660" t="str">
        <f t="shared" si="83"/>
        <v/>
      </c>
    </row>
    <row r="2661" spans="2:4" x14ac:dyDescent="0.25">
      <c r="B2661" s="23"/>
      <c r="C2661" t="str">
        <f t="shared" si="82"/>
        <v/>
      </c>
      <c r="D2661" t="str">
        <f t="shared" si="83"/>
        <v/>
      </c>
    </row>
    <row r="2662" spans="2:4" x14ac:dyDescent="0.25">
      <c r="B2662" s="23"/>
      <c r="C2662" t="str">
        <f t="shared" si="82"/>
        <v/>
      </c>
      <c r="D2662" t="str">
        <f t="shared" si="83"/>
        <v/>
      </c>
    </row>
    <row r="2663" spans="2:4" x14ac:dyDescent="0.25">
      <c r="B2663" s="23"/>
      <c r="C2663" t="str">
        <f t="shared" si="82"/>
        <v/>
      </c>
      <c r="D2663" t="str">
        <f t="shared" si="83"/>
        <v/>
      </c>
    </row>
    <row r="2664" spans="2:4" x14ac:dyDescent="0.25">
      <c r="B2664" s="23"/>
      <c r="C2664" t="str">
        <f t="shared" si="82"/>
        <v/>
      </c>
      <c r="D2664" t="str">
        <f t="shared" si="83"/>
        <v/>
      </c>
    </row>
    <row r="2665" spans="2:4" x14ac:dyDescent="0.25">
      <c r="B2665" s="23"/>
      <c r="C2665" t="str">
        <f t="shared" si="82"/>
        <v/>
      </c>
      <c r="D2665" t="str">
        <f t="shared" si="83"/>
        <v/>
      </c>
    </row>
    <row r="2666" spans="2:4" x14ac:dyDescent="0.25">
      <c r="B2666" s="23"/>
      <c r="C2666" t="str">
        <f t="shared" si="82"/>
        <v/>
      </c>
      <c r="D2666" t="str">
        <f t="shared" si="83"/>
        <v/>
      </c>
    </row>
    <row r="2667" spans="2:4" x14ac:dyDescent="0.25">
      <c r="B2667" s="23"/>
      <c r="C2667" t="str">
        <f t="shared" si="82"/>
        <v/>
      </c>
      <c r="D2667" t="str">
        <f t="shared" si="83"/>
        <v/>
      </c>
    </row>
    <row r="2668" spans="2:4" x14ac:dyDescent="0.25">
      <c r="B2668" s="23"/>
      <c r="C2668" t="str">
        <f t="shared" si="82"/>
        <v/>
      </c>
      <c r="D2668" t="str">
        <f t="shared" si="83"/>
        <v/>
      </c>
    </row>
    <row r="2669" spans="2:4" x14ac:dyDescent="0.25">
      <c r="B2669" s="23"/>
      <c r="C2669" t="str">
        <f t="shared" si="82"/>
        <v/>
      </c>
      <c r="D2669" t="str">
        <f t="shared" si="83"/>
        <v/>
      </c>
    </row>
    <row r="2670" spans="2:4" x14ac:dyDescent="0.25">
      <c r="B2670" s="23"/>
      <c r="C2670" t="str">
        <f t="shared" si="82"/>
        <v/>
      </c>
      <c r="D2670" t="str">
        <f t="shared" si="83"/>
        <v/>
      </c>
    </row>
    <row r="2671" spans="2:4" x14ac:dyDescent="0.25">
      <c r="B2671" s="23"/>
      <c r="C2671" t="str">
        <f t="shared" si="82"/>
        <v/>
      </c>
      <c r="D2671" t="str">
        <f t="shared" si="83"/>
        <v/>
      </c>
    </row>
    <row r="2672" spans="2:4" x14ac:dyDescent="0.25">
      <c r="B2672" s="23"/>
      <c r="C2672" t="str">
        <f t="shared" si="82"/>
        <v/>
      </c>
      <c r="D2672" t="str">
        <f t="shared" si="83"/>
        <v/>
      </c>
    </row>
    <row r="2673" spans="2:4" x14ac:dyDescent="0.25">
      <c r="B2673" s="23"/>
      <c r="C2673" t="str">
        <f t="shared" si="82"/>
        <v/>
      </c>
      <c r="D2673" t="str">
        <f t="shared" si="83"/>
        <v/>
      </c>
    </row>
    <row r="2674" spans="2:4" x14ac:dyDescent="0.25">
      <c r="B2674" s="23"/>
      <c r="C2674" t="str">
        <f t="shared" si="82"/>
        <v/>
      </c>
      <c r="D2674" t="str">
        <f t="shared" si="83"/>
        <v/>
      </c>
    </row>
    <row r="2675" spans="2:4" x14ac:dyDescent="0.25">
      <c r="B2675" s="23"/>
      <c r="C2675" t="str">
        <f t="shared" si="82"/>
        <v/>
      </c>
      <c r="D2675" t="str">
        <f t="shared" si="83"/>
        <v/>
      </c>
    </row>
    <row r="2676" spans="2:4" x14ac:dyDescent="0.25">
      <c r="B2676" s="23"/>
      <c r="C2676" t="str">
        <f t="shared" si="82"/>
        <v/>
      </c>
      <c r="D2676" t="str">
        <f t="shared" si="83"/>
        <v/>
      </c>
    </row>
    <row r="2677" spans="2:4" x14ac:dyDescent="0.25">
      <c r="B2677" s="23"/>
      <c r="C2677" t="str">
        <f t="shared" si="82"/>
        <v/>
      </c>
      <c r="D2677" t="str">
        <f t="shared" si="83"/>
        <v/>
      </c>
    </row>
    <row r="2678" spans="2:4" x14ac:dyDescent="0.25">
      <c r="B2678" s="23"/>
      <c r="C2678" t="str">
        <f t="shared" si="82"/>
        <v/>
      </c>
      <c r="D2678" t="str">
        <f t="shared" si="83"/>
        <v/>
      </c>
    </row>
    <row r="2679" spans="2:4" x14ac:dyDescent="0.25">
      <c r="B2679" s="23"/>
      <c r="C2679" t="str">
        <f t="shared" si="82"/>
        <v/>
      </c>
      <c r="D2679" t="str">
        <f t="shared" si="83"/>
        <v/>
      </c>
    </row>
    <row r="2680" spans="2:4" x14ac:dyDescent="0.25">
      <c r="B2680" s="23"/>
      <c r="C2680" t="str">
        <f t="shared" si="82"/>
        <v/>
      </c>
      <c r="D2680" t="str">
        <f t="shared" si="83"/>
        <v/>
      </c>
    </row>
    <row r="2681" spans="2:4" x14ac:dyDescent="0.25">
      <c r="B2681" s="23"/>
      <c r="C2681" t="str">
        <f t="shared" si="82"/>
        <v/>
      </c>
      <c r="D2681" t="str">
        <f t="shared" si="83"/>
        <v/>
      </c>
    </row>
    <row r="2682" spans="2:4" x14ac:dyDescent="0.25">
      <c r="B2682" s="23"/>
      <c r="C2682" t="str">
        <f t="shared" si="82"/>
        <v/>
      </c>
      <c r="D2682" t="str">
        <f t="shared" si="83"/>
        <v/>
      </c>
    </row>
    <row r="2683" spans="2:4" x14ac:dyDescent="0.25">
      <c r="B2683" s="23"/>
      <c r="C2683" t="str">
        <f t="shared" si="82"/>
        <v/>
      </c>
      <c r="D2683" t="str">
        <f t="shared" si="83"/>
        <v/>
      </c>
    </row>
    <row r="2684" spans="2:4" x14ac:dyDescent="0.25">
      <c r="B2684" s="23"/>
      <c r="C2684" t="str">
        <f t="shared" si="82"/>
        <v/>
      </c>
      <c r="D2684" t="str">
        <f t="shared" si="83"/>
        <v/>
      </c>
    </row>
    <row r="2685" spans="2:4" x14ac:dyDescent="0.25">
      <c r="B2685" s="23"/>
      <c r="C2685" t="str">
        <f t="shared" si="82"/>
        <v/>
      </c>
      <c r="D2685" t="str">
        <f t="shared" si="83"/>
        <v/>
      </c>
    </row>
    <row r="2686" spans="2:4" x14ac:dyDescent="0.25">
      <c r="B2686" s="23"/>
      <c r="C2686" t="str">
        <f t="shared" si="82"/>
        <v/>
      </c>
      <c r="D2686" t="str">
        <f t="shared" si="83"/>
        <v/>
      </c>
    </row>
    <row r="2687" spans="2:4" x14ac:dyDescent="0.25">
      <c r="B2687" s="23"/>
      <c r="C2687" t="str">
        <f t="shared" si="82"/>
        <v/>
      </c>
      <c r="D2687" t="str">
        <f t="shared" si="83"/>
        <v/>
      </c>
    </row>
    <row r="2688" spans="2:4" x14ac:dyDescent="0.25">
      <c r="B2688" s="23"/>
      <c r="C2688" t="str">
        <f t="shared" si="82"/>
        <v/>
      </c>
      <c r="D2688" t="str">
        <f t="shared" si="83"/>
        <v/>
      </c>
    </row>
    <row r="2689" spans="2:4" x14ac:dyDescent="0.25">
      <c r="B2689" s="23"/>
      <c r="C2689" t="str">
        <f t="shared" si="82"/>
        <v/>
      </c>
      <c r="D2689" t="str">
        <f t="shared" si="83"/>
        <v/>
      </c>
    </row>
    <row r="2690" spans="2:4" x14ac:dyDescent="0.25">
      <c r="B2690" s="23"/>
      <c r="C2690" t="str">
        <f t="shared" si="82"/>
        <v/>
      </c>
      <c r="D2690" t="str">
        <f t="shared" si="83"/>
        <v/>
      </c>
    </row>
    <row r="2691" spans="2:4" x14ac:dyDescent="0.25">
      <c r="B2691" s="23"/>
      <c r="C2691" t="str">
        <f t="shared" ref="C2691:C2754" si="84">LEFT(B2691,10)</f>
        <v/>
      </c>
      <c r="D2691" t="str">
        <f t="shared" ref="D2691:D2754" si="85">RIGHT(B2691,10)</f>
        <v/>
      </c>
    </row>
    <row r="2692" spans="2:4" x14ac:dyDescent="0.25">
      <c r="B2692" s="23"/>
      <c r="C2692" t="str">
        <f t="shared" si="84"/>
        <v/>
      </c>
      <c r="D2692" t="str">
        <f t="shared" si="85"/>
        <v/>
      </c>
    </row>
    <row r="2693" spans="2:4" x14ac:dyDescent="0.25">
      <c r="B2693" s="23"/>
      <c r="C2693" t="str">
        <f t="shared" si="84"/>
        <v/>
      </c>
      <c r="D2693" t="str">
        <f t="shared" si="85"/>
        <v/>
      </c>
    </row>
    <row r="2694" spans="2:4" x14ac:dyDescent="0.25">
      <c r="B2694" s="23"/>
      <c r="C2694" t="str">
        <f t="shared" si="84"/>
        <v/>
      </c>
      <c r="D2694" t="str">
        <f t="shared" si="85"/>
        <v/>
      </c>
    </row>
    <row r="2695" spans="2:4" x14ac:dyDescent="0.25">
      <c r="B2695" s="23"/>
      <c r="C2695" t="str">
        <f t="shared" si="84"/>
        <v/>
      </c>
      <c r="D2695" t="str">
        <f t="shared" si="85"/>
        <v/>
      </c>
    </row>
    <row r="2696" spans="2:4" x14ac:dyDescent="0.25">
      <c r="B2696" s="23"/>
      <c r="C2696" t="str">
        <f t="shared" si="84"/>
        <v/>
      </c>
      <c r="D2696" t="str">
        <f t="shared" si="85"/>
        <v/>
      </c>
    </row>
    <row r="2697" spans="2:4" x14ac:dyDescent="0.25">
      <c r="B2697" s="23"/>
      <c r="C2697" t="str">
        <f t="shared" si="84"/>
        <v/>
      </c>
      <c r="D2697" t="str">
        <f t="shared" si="85"/>
        <v/>
      </c>
    </row>
    <row r="2698" spans="2:4" x14ac:dyDescent="0.25">
      <c r="B2698" s="23"/>
      <c r="C2698" t="str">
        <f t="shared" si="84"/>
        <v/>
      </c>
      <c r="D2698" t="str">
        <f t="shared" si="85"/>
        <v/>
      </c>
    </row>
    <row r="2699" spans="2:4" x14ac:dyDescent="0.25">
      <c r="B2699" s="23"/>
      <c r="C2699" t="str">
        <f t="shared" si="84"/>
        <v/>
      </c>
      <c r="D2699" t="str">
        <f t="shared" si="85"/>
        <v/>
      </c>
    </row>
    <row r="2700" spans="2:4" x14ac:dyDescent="0.25">
      <c r="B2700" s="23"/>
      <c r="C2700" t="str">
        <f t="shared" si="84"/>
        <v/>
      </c>
      <c r="D2700" t="str">
        <f t="shared" si="85"/>
        <v/>
      </c>
    </row>
    <row r="2701" spans="2:4" x14ac:dyDescent="0.25">
      <c r="B2701" s="23"/>
      <c r="C2701" t="str">
        <f t="shared" si="84"/>
        <v/>
      </c>
      <c r="D2701" t="str">
        <f t="shared" si="85"/>
        <v/>
      </c>
    </row>
    <row r="2702" spans="2:4" x14ac:dyDescent="0.25">
      <c r="B2702" s="23"/>
      <c r="C2702" t="str">
        <f t="shared" si="84"/>
        <v/>
      </c>
      <c r="D2702" t="str">
        <f t="shared" si="85"/>
        <v/>
      </c>
    </row>
    <row r="2703" spans="2:4" x14ac:dyDescent="0.25">
      <c r="B2703" s="23"/>
      <c r="C2703" t="str">
        <f t="shared" si="84"/>
        <v/>
      </c>
      <c r="D2703" t="str">
        <f t="shared" si="85"/>
        <v/>
      </c>
    </row>
    <row r="2704" spans="2:4" x14ac:dyDescent="0.25">
      <c r="B2704" s="23"/>
      <c r="C2704" t="str">
        <f t="shared" si="84"/>
        <v/>
      </c>
      <c r="D2704" t="str">
        <f t="shared" si="85"/>
        <v/>
      </c>
    </row>
    <row r="2705" spans="2:4" x14ac:dyDescent="0.25">
      <c r="B2705" s="23"/>
      <c r="C2705" t="str">
        <f t="shared" si="84"/>
        <v/>
      </c>
      <c r="D2705" t="str">
        <f t="shared" si="85"/>
        <v/>
      </c>
    </row>
    <row r="2706" spans="2:4" x14ac:dyDescent="0.25">
      <c r="B2706" s="23"/>
      <c r="C2706" t="str">
        <f t="shared" si="84"/>
        <v/>
      </c>
      <c r="D2706" t="str">
        <f t="shared" si="85"/>
        <v/>
      </c>
    </row>
    <row r="2707" spans="2:4" x14ac:dyDescent="0.25">
      <c r="B2707" s="23"/>
      <c r="C2707" t="str">
        <f t="shared" si="84"/>
        <v/>
      </c>
      <c r="D2707" t="str">
        <f t="shared" si="85"/>
        <v/>
      </c>
    </row>
    <row r="2708" spans="2:4" x14ac:dyDescent="0.25">
      <c r="B2708" s="23"/>
      <c r="C2708" t="str">
        <f t="shared" si="84"/>
        <v/>
      </c>
      <c r="D2708" t="str">
        <f t="shared" si="85"/>
        <v/>
      </c>
    </row>
    <row r="2709" spans="2:4" x14ac:dyDescent="0.25">
      <c r="B2709" s="23"/>
      <c r="C2709" t="str">
        <f t="shared" si="84"/>
        <v/>
      </c>
      <c r="D2709" t="str">
        <f t="shared" si="85"/>
        <v/>
      </c>
    </row>
    <row r="2710" spans="2:4" x14ac:dyDescent="0.25">
      <c r="B2710" s="23"/>
      <c r="C2710" t="str">
        <f t="shared" si="84"/>
        <v/>
      </c>
      <c r="D2710" t="str">
        <f t="shared" si="85"/>
        <v/>
      </c>
    </row>
    <row r="2711" spans="2:4" x14ac:dyDescent="0.25">
      <c r="B2711" s="23"/>
      <c r="C2711" t="str">
        <f t="shared" si="84"/>
        <v/>
      </c>
      <c r="D2711" t="str">
        <f t="shared" si="85"/>
        <v/>
      </c>
    </row>
    <row r="2712" spans="2:4" x14ac:dyDescent="0.25">
      <c r="B2712" s="23"/>
      <c r="C2712" t="str">
        <f t="shared" si="84"/>
        <v/>
      </c>
      <c r="D2712" t="str">
        <f t="shared" si="85"/>
        <v/>
      </c>
    </row>
    <row r="2713" spans="2:4" x14ac:dyDescent="0.25">
      <c r="B2713" s="23"/>
      <c r="C2713" t="str">
        <f t="shared" si="84"/>
        <v/>
      </c>
      <c r="D2713" t="str">
        <f t="shared" si="85"/>
        <v/>
      </c>
    </row>
    <row r="2714" spans="2:4" x14ac:dyDescent="0.25">
      <c r="B2714" s="23"/>
      <c r="C2714" t="str">
        <f t="shared" si="84"/>
        <v/>
      </c>
      <c r="D2714" t="str">
        <f t="shared" si="85"/>
        <v/>
      </c>
    </row>
    <row r="2715" spans="2:4" x14ac:dyDescent="0.25">
      <c r="B2715" s="23"/>
      <c r="C2715" t="str">
        <f t="shared" si="84"/>
        <v/>
      </c>
      <c r="D2715" t="str">
        <f t="shared" si="85"/>
        <v/>
      </c>
    </row>
    <row r="2716" spans="2:4" x14ac:dyDescent="0.25">
      <c r="B2716" s="23"/>
      <c r="C2716" t="str">
        <f t="shared" si="84"/>
        <v/>
      </c>
      <c r="D2716" t="str">
        <f t="shared" si="85"/>
        <v/>
      </c>
    </row>
    <row r="2717" spans="2:4" x14ac:dyDescent="0.25">
      <c r="B2717" s="23"/>
      <c r="C2717" t="str">
        <f t="shared" si="84"/>
        <v/>
      </c>
      <c r="D2717" t="str">
        <f t="shared" si="85"/>
        <v/>
      </c>
    </row>
    <row r="2718" spans="2:4" x14ac:dyDescent="0.25">
      <c r="B2718" s="23"/>
      <c r="C2718" t="str">
        <f t="shared" si="84"/>
        <v/>
      </c>
      <c r="D2718" t="str">
        <f t="shared" si="85"/>
        <v/>
      </c>
    </row>
    <row r="2719" spans="2:4" x14ac:dyDescent="0.25">
      <c r="B2719" s="23"/>
      <c r="C2719" t="str">
        <f t="shared" si="84"/>
        <v/>
      </c>
      <c r="D2719" t="str">
        <f t="shared" si="85"/>
        <v/>
      </c>
    </row>
    <row r="2720" spans="2:4" x14ac:dyDescent="0.25">
      <c r="B2720" s="23"/>
      <c r="C2720" t="str">
        <f t="shared" si="84"/>
        <v/>
      </c>
      <c r="D2720" t="str">
        <f t="shared" si="85"/>
        <v/>
      </c>
    </row>
    <row r="2721" spans="2:4" x14ac:dyDescent="0.25">
      <c r="B2721" s="23"/>
      <c r="C2721" t="str">
        <f t="shared" si="84"/>
        <v/>
      </c>
      <c r="D2721" t="str">
        <f t="shared" si="85"/>
        <v/>
      </c>
    </row>
    <row r="2722" spans="2:4" x14ac:dyDescent="0.25">
      <c r="B2722" s="23"/>
      <c r="C2722" t="str">
        <f t="shared" si="84"/>
        <v/>
      </c>
      <c r="D2722" t="str">
        <f t="shared" si="85"/>
        <v/>
      </c>
    </row>
    <row r="2723" spans="2:4" x14ac:dyDescent="0.25">
      <c r="B2723" s="23"/>
      <c r="C2723" t="str">
        <f t="shared" si="84"/>
        <v/>
      </c>
      <c r="D2723" t="str">
        <f t="shared" si="85"/>
        <v/>
      </c>
    </row>
    <row r="2724" spans="2:4" x14ac:dyDescent="0.25">
      <c r="B2724" s="23"/>
      <c r="C2724" t="str">
        <f t="shared" si="84"/>
        <v/>
      </c>
      <c r="D2724" t="str">
        <f t="shared" si="85"/>
        <v/>
      </c>
    </row>
    <row r="2725" spans="2:4" x14ac:dyDescent="0.25">
      <c r="B2725" s="23"/>
      <c r="C2725" t="str">
        <f t="shared" si="84"/>
        <v/>
      </c>
      <c r="D2725" t="str">
        <f t="shared" si="85"/>
        <v/>
      </c>
    </row>
    <row r="2726" spans="2:4" x14ac:dyDescent="0.25">
      <c r="B2726" s="23"/>
      <c r="C2726" t="str">
        <f t="shared" si="84"/>
        <v/>
      </c>
      <c r="D2726" t="str">
        <f t="shared" si="85"/>
        <v/>
      </c>
    </row>
    <row r="2727" spans="2:4" x14ac:dyDescent="0.25">
      <c r="B2727" s="23"/>
      <c r="C2727" t="str">
        <f t="shared" si="84"/>
        <v/>
      </c>
      <c r="D2727" t="str">
        <f t="shared" si="85"/>
        <v/>
      </c>
    </row>
    <row r="2728" spans="2:4" x14ac:dyDescent="0.25">
      <c r="B2728" s="23"/>
      <c r="C2728" t="str">
        <f t="shared" si="84"/>
        <v/>
      </c>
      <c r="D2728" t="str">
        <f t="shared" si="85"/>
        <v/>
      </c>
    </row>
    <row r="2729" spans="2:4" x14ac:dyDescent="0.25">
      <c r="B2729" s="23"/>
      <c r="C2729" t="str">
        <f t="shared" si="84"/>
        <v/>
      </c>
      <c r="D2729" t="str">
        <f t="shared" si="85"/>
        <v/>
      </c>
    </row>
    <row r="2730" spans="2:4" x14ac:dyDescent="0.25">
      <c r="B2730" s="23"/>
      <c r="C2730" t="str">
        <f t="shared" si="84"/>
        <v/>
      </c>
      <c r="D2730" t="str">
        <f t="shared" si="85"/>
        <v/>
      </c>
    </row>
    <row r="2731" spans="2:4" x14ac:dyDescent="0.25">
      <c r="B2731" s="23"/>
      <c r="C2731" t="str">
        <f t="shared" si="84"/>
        <v/>
      </c>
      <c r="D2731" t="str">
        <f t="shared" si="85"/>
        <v/>
      </c>
    </row>
    <row r="2732" spans="2:4" x14ac:dyDescent="0.25">
      <c r="B2732" s="23"/>
      <c r="C2732" t="str">
        <f t="shared" si="84"/>
        <v/>
      </c>
      <c r="D2732" t="str">
        <f t="shared" si="85"/>
        <v/>
      </c>
    </row>
    <row r="2733" spans="2:4" x14ac:dyDescent="0.25">
      <c r="B2733" s="23"/>
      <c r="C2733" t="str">
        <f t="shared" si="84"/>
        <v/>
      </c>
      <c r="D2733" t="str">
        <f t="shared" si="85"/>
        <v/>
      </c>
    </row>
    <row r="2734" spans="2:4" x14ac:dyDescent="0.25">
      <c r="B2734" s="23"/>
      <c r="C2734" t="str">
        <f t="shared" si="84"/>
        <v/>
      </c>
      <c r="D2734" t="str">
        <f t="shared" si="85"/>
        <v/>
      </c>
    </row>
    <row r="2735" spans="2:4" x14ac:dyDescent="0.25">
      <c r="B2735" s="23"/>
      <c r="C2735" t="str">
        <f t="shared" si="84"/>
        <v/>
      </c>
      <c r="D2735" t="str">
        <f t="shared" si="85"/>
        <v/>
      </c>
    </row>
    <row r="2736" spans="2:4" x14ac:dyDescent="0.25">
      <c r="B2736" s="23"/>
      <c r="C2736" t="str">
        <f t="shared" si="84"/>
        <v/>
      </c>
      <c r="D2736" t="str">
        <f t="shared" si="85"/>
        <v/>
      </c>
    </row>
    <row r="2737" spans="2:4" x14ac:dyDescent="0.25">
      <c r="B2737" s="23"/>
      <c r="C2737" t="str">
        <f t="shared" si="84"/>
        <v/>
      </c>
      <c r="D2737" t="str">
        <f t="shared" si="85"/>
        <v/>
      </c>
    </row>
    <row r="2738" spans="2:4" x14ac:dyDescent="0.25">
      <c r="B2738" s="23"/>
      <c r="C2738" t="str">
        <f t="shared" si="84"/>
        <v/>
      </c>
      <c r="D2738" t="str">
        <f t="shared" si="85"/>
        <v/>
      </c>
    </row>
    <row r="2739" spans="2:4" x14ac:dyDescent="0.25">
      <c r="B2739" s="23"/>
      <c r="C2739" t="str">
        <f t="shared" si="84"/>
        <v/>
      </c>
      <c r="D2739" t="str">
        <f t="shared" si="85"/>
        <v/>
      </c>
    </row>
    <row r="2740" spans="2:4" x14ac:dyDescent="0.25">
      <c r="B2740" s="23"/>
      <c r="C2740" t="str">
        <f t="shared" si="84"/>
        <v/>
      </c>
      <c r="D2740" t="str">
        <f t="shared" si="85"/>
        <v/>
      </c>
    </row>
    <row r="2741" spans="2:4" x14ac:dyDescent="0.25">
      <c r="B2741" s="23"/>
      <c r="C2741" t="str">
        <f t="shared" si="84"/>
        <v/>
      </c>
      <c r="D2741" t="str">
        <f t="shared" si="85"/>
        <v/>
      </c>
    </row>
    <row r="2742" spans="2:4" x14ac:dyDescent="0.25">
      <c r="B2742" s="23"/>
      <c r="C2742" t="str">
        <f t="shared" si="84"/>
        <v/>
      </c>
      <c r="D2742" t="str">
        <f t="shared" si="85"/>
        <v/>
      </c>
    </row>
    <row r="2743" spans="2:4" x14ac:dyDescent="0.25">
      <c r="B2743" s="23"/>
      <c r="C2743" t="str">
        <f t="shared" si="84"/>
        <v/>
      </c>
      <c r="D2743" t="str">
        <f t="shared" si="85"/>
        <v/>
      </c>
    </row>
    <row r="2744" spans="2:4" x14ac:dyDescent="0.25">
      <c r="B2744" s="23"/>
      <c r="C2744" t="str">
        <f t="shared" si="84"/>
        <v/>
      </c>
      <c r="D2744" t="str">
        <f t="shared" si="85"/>
        <v/>
      </c>
    </row>
    <row r="2745" spans="2:4" x14ac:dyDescent="0.25">
      <c r="B2745" s="23"/>
      <c r="C2745" t="str">
        <f t="shared" si="84"/>
        <v/>
      </c>
      <c r="D2745" t="str">
        <f t="shared" si="85"/>
        <v/>
      </c>
    </row>
    <row r="2746" spans="2:4" x14ac:dyDescent="0.25">
      <c r="B2746" s="23"/>
      <c r="C2746" t="str">
        <f t="shared" si="84"/>
        <v/>
      </c>
      <c r="D2746" t="str">
        <f t="shared" si="85"/>
        <v/>
      </c>
    </row>
    <row r="2747" spans="2:4" x14ac:dyDescent="0.25">
      <c r="B2747" s="23"/>
      <c r="C2747" t="str">
        <f t="shared" si="84"/>
        <v/>
      </c>
      <c r="D2747" t="str">
        <f t="shared" si="85"/>
        <v/>
      </c>
    </row>
    <row r="2748" spans="2:4" x14ac:dyDescent="0.25">
      <c r="B2748" s="23"/>
      <c r="C2748" t="str">
        <f t="shared" si="84"/>
        <v/>
      </c>
      <c r="D2748" t="str">
        <f t="shared" si="85"/>
        <v/>
      </c>
    </row>
    <row r="2749" spans="2:4" x14ac:dyDescent="0.25">
      <c r="B2749" s="23"/>
      <c r="C2749" t="str">
        <f t="shared" si="84"/>
        <v/>
      </c>
      <c r="D2749" t="str">
        <f t="shared" si="85"/>
        <v/>
      </c>
    </row>
    <row r="2750" spans="2:4" x14ac:dyDescent="0.25">
      <c r="B2750" s="23"/>
      <c r="C2750" t="str">
        <f t="shared" si="84"/>
        <v/>
      </c>
      <c r="D2750" t="str">
        <f t="shared" si="85"/>
        <v/>
      </c>
    </row>
    <row r="2751" spans="2:4" x14ac:dyDescent="0.25">
      <c r="B2751" s="23"/>
      <c r="C2751" t="str">
        <f t="shared" si="84"/>
        <v/>
      </c>
      <c r="D2751" t="str">
        <f t="shared" si="85"/>
        <v/>
      </c>
    </row>
    <row r="2752" spans="2:4" x14ac:dyDescent="0.25">
      <c r="B2752" s="23"/>
      <c r="C2752" t="str">
        <f t="shared" si="84"/>
        <v/>
      </c>
      <c r="D2752" t="str">
        <f t="shared" si="85"/>
        <v/>
      </c>
    </row>
    <row r="2753" spans="2:4" x14ac:dyDescent="0.25">
      <c r="B2753" s="23"/>
      <c r="C2753" t="str">
        <f t="shared" si="84"/>
        <v/>
      </c>
      <c r="D2753" t="str">
        <f t="shared" si="85"/>
        <v/>
      </c>
    </row>
    <row r="2754" spans="2:4" x14ac:dyDescent="0.25">
      <c r="B2754" s="23"/>
      <c r="C2754" t="str">
        <f t="shared" si="84"/>
        <v/>
      </c>
      <c r="D2754" t="str">
        <f t="shared" si="85"/>
        <v/>
      </c>
    </row>
    <row r="2755" spans="2:4" x14ac:dyDescent="0.25">
      <c r="B2755" s="23"/>
      <c r="C2755" t="str">
        <f t="shared" ref="C2755:C2810" si="86">LEFT(B2755,10)</f>
        <v/>
      </c>
      <c r="D2755" t="str">
        <f t="shared" ref="D2755:D2810" si="87">RIGHT(B2755,10)</f>
        <v/>
      </c>
    </row>
    <row r="2756" spans="2:4" x14ac:dyDescent="0.25">
      <c r="B2756" s="23"/>
      <c r="C2756" t="str">
        <f t="shared" si="86"/>
        <v/>
      </c>
      <c r="D2756" t="str">
        <f t="shared" si="87"/>
        <v/>
      </c>
    </row>
    <row r="2757" spans="2:4" x14ac:dyDescent="0.25">
      <c r="B2757" s="23"/>
      <c r="C2757" t="str">
        <f t="shared" si="86"/>
        <v/>
      </c>
      <c r="D2757" t="str">
        <f t="shared" si="87"/>
        <v/>
      </c>
    </row>
    <row r="2758" spans="2:4" x14ac:dyDescent="0.25">
      <c r="B2758" s="23"/>
      <c r="C2758" t="str">
        <f t="shared" si="86"/>
        <v/>
      </c>
      <c r="D2758" t="str">
        <f t="shared" si="87"/>
        <v/>
      </c>
    </row>
    <row r="2759" spans="2:4" x14ac:dyDescent="0.25">
      <c r="B2759" s="23"/>
      <c r="C2759" t="str">
        <f t="shared" si="86"/>
        <v/>
      </c>
      <c r="D2759" t="str">
        <f t="shared" si="87"/>
        <v/>
      </c>
    </row>
    <row r="2760" spans="2:4" x14ac:dyDescent="0.25">
      <c r="B2760" s="23"/>
      <c r="C2760" t="str">
        <f t="shared" si="86"/>
        <v/>
      </c>
      <c r="D2760" t="str">
        <f t="shared" si="87"/>
        <v/>
      </c>
    </row>
    <row r="2761" spans="2:4" x14ac:dyDescent="0.25">
      <c r="B2761" s="23"/>
      <c r="C2761" t="str">
        <f t="shared" si="86"/>
        <v/>
      </c>
      <c r="D2761" t="str">
        <f t="shared" si="87"/>
        <v/>
      </c>
    </row>
    <row r="2762" spans="2:4" x14ac:dyDescent="0.25">
      <c r="B2762" s="23"/>
      <c r="C2762" t="str">
        <f t="shared" si="86"/>
        <v/>
      </c>
      <c r="D2762" t="str">
        <f t="shared" si="87"/>
        <v/>
      </c>
    </row>
    <row r="2763" spans="2:4" x14ac:dyDescent="0.25">
      <c r="B2763" s="23"/>
      <c r="C2763" t="str">
        <f t="shared" si="86"/>
        <v/>
      </c>
      <c r="D2763" t="str">
        <f t="shared" si="87"/>
        <v/>
      </c>
    </row>
    <row r="2764" spans="2:4" x14ac:dyDescent="0.25">
      <c r="B2764" s="23"/>
      <c r="C2764" t="str">
        <f t="shared" si="86"/>
        <v/>
      </c>
      <c r="D2764" t="str">
        <f t="shared" si="87"/>
        <v/>
      </c>
    </row>
    <row r="2765" spans="2:4" x14ac:dyDescent="0.25">
      <c r="B2765" s="23"/>
      <c r="C2765" t="str">
        <f t="shared" si="86"/>
        <v/>
      </c>
      <c r="D2765" t="str">
        <f t="shared" si="87"/>
        <v/>
      </c>
    </row>
    <row r="2766" spans="2:4" x14ac:dyDescent="0.25">
      <c r="B2766" s="23"/>
      <c r="C2766" t="str">
        <f t="shared" si="86"/>
        <v/>
      </c>
      <c r="D2766" t="str">
        <f t="shared" si="87"/>
        <v/>
      </c>
    </row>
    <row r="2767" spans="2:4" x14ac:dyDescent="0.25">
      <c r="B2767" s="23"/>
      <c r="C2767" t="str">
        <f t="shared" si="86"/>
        <v/>
      </c>
      <c r="D2767" t="str">
        <f t="shared" si="87"/>
        <v/>
      </c>
    </row>
    <row r="2768" spans="2:4" x14ac:dyDescent="0.25">
      <c r="B2768" s="23"/>
      <c r="C2768" t="str">
        <f t="shared" si="86"/>
        <v/>
      </c>
      <c r="D2768" t="str">
        <f t="shared" si="87"/>
        <v/>
      </c>
    </row>
    <row r="2769" spans="2:4" x14ac:dyDescent="0.25">
      <c r="B2769" s="23"/>
      <c r="C2769" t="str">
        <f t="shared" si="86"/>
        <v/>
      </c>
      <c r="D2769" t="str">
        <f t="shared" si="87"/>
        <v/>
      </c>
    </row>
    <row r="2770" spans="2:4" x14ac:dyDescent="0.25">
      <c r="B2770" s="23"/>
      <c r="C2770" t="str">
        <f t="shared" si="86"/>
        <v/>
      </c>
      <c r="D2770" t="str">
        <f t="shared" si="87"/>
        <v/>
      </c>
    </row>
    <row r="2771" spans="2:4" x14ac:dyDescent="0.25">
      <c r="B2771" s="23"/>
      <c r="C2771" t="str">
        <f t="shared" si="86"/>
        <v/>
      </c>
      <c r="D2771" t="str">
        <f t="shared" si="87"/>
        <v/>
      </c>
    </row>
    <row r="2772" spans="2:4" x14ac:dyDescent="0.25">
      <c r="B2772" s="23"/>
      <c r="C2772" t="str">
        <f t="shared" si="86"/>
        <v/>
      </c>
      <c r="D2772" t="str">
        <f t="shared" si="87"/>
        <v/>
      </c>
    </row>
    <row r="2773" spans="2:4" x14ac:dyDescent="0.25">
      <c r="B2773" s="23"/>
      <c r="C2773" t="str">
        <f t="shared" si="86"/>
        <v/>
      </c>
      <c r="D2773" t="str">
        <f t="shared" si="87"/>
        <v/>
      </c>
    </row>
    <row r="2774" spans="2:4" x14ac:dyDescent="0.25">
      <c r="B2774" s="23"/>
      <c r="C2774" t="str">
        <f t="shared" si="86"/>
        <v/>
      </c>
      <c r="D2774" t="str">
        <f t="shared" si="87"/>
        <v/>
      </c>
    </row>
    <row r="2775" spans="2:4" x14ac:dyDescent="0.25">
      <c r="B2775" s="23"/>
      <c r="C2775" t="str">
        <f t="shared" si="86"/>
        <v/>
      </c>
      <c r="D2775" t="str">
        <f t="shared" si="87"/>
        <v/>
      </c>
    </row>
    <row r="2776" spans="2:4" x14ac:dyDescent="0.25">
      <c r="B2776" s="23"/>
      <c r="C2776" t="str">
        <f t="shared" si="86"/>
        <v/>
      </c>
      <c r="D2776" t="str">
        <f t="shared" si="87"/>
        <v/>
      </c>
    </row>
    <row r="2777" spans="2:4" x14ac:dyDescent="0.25">
      <c r="B2777" s="23"/>
      <c r="C2777" t="str">
        <f t="shared" si="86"/>
        <v/>
      </c>
      <c r="D2777" t="str">
        <f t="shared" si="87"/>
        <v/>
      </c>
    </row>
    <row r="2778" spans="2:4" x14ac:dyDescent="0.25">
      <c r="B2778" s="23"/>
      <c r="C2778" t="str">
        <f t="shared" si="86"/>
        <v/>
      </c>
      <c r="D2778" t="str">
        <f t="shared" si="87"/>
        <v/>
      </c>
    </row>
    <row r="2779" spans="2:4" x14ac:dyDescent="0.25">
      <c r="B2779" s="23"/>
      <c r="C2779" t="str">
        <f t="shared" si="86"/>
        <v/>
      </c>
      <c r="D2779" t="str">
        <f t="shared" si="87"/>
        <v/>
      </c>
    </row>
    <row r="2780" spans="2:4" x14ac:dyDescent="0.25">
      <c r="B2780" s="23"/>
      <c r="C2780" t="str">
        <f t="shared" si="86"/>
        <v/>
      </c>
      <c r="D2780" t="str">
        <f t="shared" si="87"/>
        <v/>
      </c>
    </row>
    <row r="2781" spans="2:4" x14ac:dyDescent="0.25">
      <c r="B2781" s="23"/>
      <c r="C2781" t="str">
        <f t="shared" si="86"/>
        <v/>
      </c>
      <c r="D2781" t="str">
        <f t="shared" si="87"/>
        <v/>
      </c>
    </row>
    <row r="2782" spans="2:4" x14ac:dyDescent="0.25">
      <c r="B2782" s="23"/>
      <c r="C2782" t="str">
        <f t="shared" si="86"/>
        <v/>
      </c>
      <c r="D2782" t="str">
        <f t="shared" si="87"/>
        <v/>
      </c>
    </row>
    <row r="2783" spans="2:4" x14ac:dyDescent="0.25">
      <c r="B2783" s="23"/>
      <c r="C2783" t="str">
        <f t="shared" si="86"/>
        <v/>
      </c>
      <c r="D2783" t="str">
        <f t="shared" si="87"/>
        <v/>
      </c>
    </row>
    <row r="2784" spans="2:4" x14ac:dyDescent="0.25">
      <c r="B2784" s="23"/>
      <c r="C2784" t="str">
        <f t="shared" si="86"/>
        <v/>
      </c>
      <c r="D2784" t="str">
        <f t="shared" si="87"/>
        <v/>
      </c>
    </row>
    <row r="2785" spans="2:4" x14ac:dyDescent="0.25">
      <c r="B2785" s="23"/>
      <c r="C2785" t="str">
        <f t="shared" si="86"/>
        <v/>
      </c>
      <c r="D2785" t="str">
        <f t="shared" si="87"/>
        <v/>
      </c>
    </row>
    <row r="2786" spans="2:4" x14ac:dyDescent="0.25">
      <c r="B2786" s="23"/>
      <c r="C2786" t="str">
        <f t="shared" si="86"/>
        <v/>
      </c>
      <c r="D2786" t="str">
        <f t="shared" si="87"/>
        <v/>
      </c>
    </row>
    <row r="2787" spans="2:4" x14ac:dyDescent="0.25">
      <c r="B2787" s="23"/>
      <c r="C2787" t="str">
        <f t="shared" si="86"/>
        <v/>
      </c>
      <c r="D2787" t="str">
        <f t="shared" si="87"/>
        <v/>
      </c>
    </row>
    <row r="2788" spans="2:4" x14ac:dyDescent="0.25">
      <c r="B2788" s="23"/>
      <c r="C2788" t="str">
        <f t="shared" si="86"/>
        <v/>
      </c>
      <c r="D2788" t="str">
        <f t="shared" si="87"/>
        <v/>
      </c>
    </row>
    <row r="2789" spans="2:4" x14ac:dyDescent="0.25">
      <c r="B2789" s="23"/>
      <c r="C2789" t="str">
        <f t="shared" si="86"/>
        <v/>
      </c>
      <c r="D2789" t="str">
        <f t="shared" si="87"/>
        <v/>
      </c>
    </row>
    <row r="2790" spans="2:4" x14ac:dyDescent="0.25">
      <c r="B2790" s="23"/>
      <c r="C2790" t="str">
        <f t="shared" si="86"/>
        <v/>
      </c>
      <c r="D2790" t="str">
        <f t="shared" si="87"/>
        <v/>
      </c>
    </row>
    <row r="2791" spans="2:4" x14ac:dyDescent="0.25">
      <c r="B2791" s="23"/>
      <c r="C2791" t="str">
        <f t="shared" si="86"/>
        <v/>
      </c>
      <c r="D2791" t="str">
        <f t="shared" si="87"/>
        <v/>
      </c>
    </row>
    <row r="2792" spans="2:4" x14ac:dyDescent="0.25">
      <c r="B2792" s="23"/>
      <c r="C2792" t="str">
        <f t="shared" si="86"/>
        <v/>
      </c>
      <c r="D2792" t="str">
        <f t="shared" si="87"/>
        <v/>
      </c>
    </row>
    <row r="2793" spans="2:4" x14ac:dyDescent="0.25">
      <c r="B2793" s="23"/>
      <c r="C2793" t="str">
        <f t="shared" si="86"/>
        <v/>
      </c>
      <c r="D2793" t="str">
        <f t="shared" si="87"/>
        <v/>
      </c>
    </row>
    <row r="2794" spans="2:4" x14ac:dyDescent="0.25">
      <c r="B2794" s="23"/>
      <c r="C2794" t="str">
        <f t="shared" si="86"/>
        <v/>
      </c>
      <c r="D2794" t="str">
        <f t="shared" si="87"/>
        <v/>
      </c>
    </row>
    <row r="2795" spans="2:4" x14ac:dyDescent="0.25">
      <c r="B2795" s="23"/>
      <c r="C2795" t="str">
        <f t="shared" si="86"/>
        <v/>
      </c>
      <c r="D2795" t="str">
        <f t="shared" si="87"/>
        <v/>
      </c>
    </row>
    <row r="2796" spans="2:4" x14ac:dyDescent="0.25">
      <c r="B2796" s="23"/>
      <c r="C2796" t="str">
        <f t="shared" si="86"/>
        <v/>
      </c>
      <c r="D2796" t="str">
        <f t="shared" si="87"/>
        <v/>
      </c>
    </row>
    <row r="2797" spans="2:4" x14ac:dyDescent="0.25">
      <c r="B2797" s="23"/>
      <c r="C2797" t="str">
        <f t="shared" si="86"/>
        <v/>
      </c>
      <c r="D2797" t="str">
        <f t="shared" si="87"/>
        <v/>
      </c>
    </row>
    <row r="2798" spans="2:4" x14ac:dyDescent="0.25">
      <c r="B2798" s="23"/>
      <c r="C2798" t="str">
        <f t="shared" si="86"/>
        <v/>
      </c>
      <c r="D2798" t="str">
        <f t="shared" si="87"/>
        <v/>
      </c>
    </row>
    <row r="2799" spans="2:4" x14ac:dyDescent="0.25">
      <c r="B2799" s="23"/>
      <c r="C2799" t="str">
        <f t="shared" si="86"/>
        <v/>
      </c>
      <c r="D2799" t="str">
        <f t="shared" si="87"/>
        <v/>
      </c>
    </row>
    <row r="2800" spans="2:4" x14ac:dyDescent="0.25">
      <c r="B2800" s="23"/>
      <c r="C2800" t="str">
        <f t="shared" si="86"/>
        <v/>
      </c>
      <c r="D2800" t="str">
        <f t="shared" si="87"/>
        <v/>
      </c>
    </row>
    <row r="2801" spans="2:4" x14ac:dyDescent="0.25">
      <c r="B2801" s="23"/>
      <c r="C2801" t="str">
        <f t="shared" si="86"/>
        <v/>
      </c>
      <c r="D2801" t="str">
        <f t="shared" si="87"/>
        <v/>
      </c>
    </row>
    <row r="2802" spans="2:4" x14ac:dyDescent="0.25">
      <c r="B2802" s="23"/>
      <c r="C2802" t="str">
        <f t="shared" si="86"/>
        <v/>
      </c>
      <c r="D2802" t="str">
        <f t="shared" si="87"/>
        <v/>
      </c>
    </row>
    <row r="2803" spans="2:4" x14ac:dyDescent="0.25">
      <c r="B2803" s="23"/>
      <c r="C2803" t="str">
        <f t="shared" si="86"/>
        <v/>
      </c>
      <c r="D2803" t="str">
        <f t="shared" si="87"/>
        <v/>
      </c>
    </row>
    <row r="2804" spans="2:4" x14ac:dyDescent="0.25">
      <c r="B2804" s="23"/>
      <c r="C2804" t="str">
        <f t="shared" si="86"/>
        <v/>
      </c>
      <c r="D2804" t="str">
        <f t="shared" si="87"/>
        <v/>
      </c>
    </row>
    <row r="2805" spans="2:4" x14ac:dyDescent="0.25">
      <c r="B2805" s="23"/>
      <c r="C2805" t="str">
        <f t="shared" si="86"/>
        <v/>
      </c>
      <c r="D2805" t="str">
        <f t="shared" si="87"/>
        <v/>
      </c>
    </row>
    <row r="2806" spans="2:4" x14ac:dyDescent="0.25">
      <c r="B2806" s="23"/>
      <c r="C2806" t="str">
        <f t="shared" si="86"/>
        <v/>
      </c>
      <c r="D2806" t="str">
        <f t="shared" si="87"/>
        <v/>
      </c>
    </row>
    <row r="2807" spans="2:4" x14ac:dyDescent="0.25">
      <c r="B2807" s="23"/>
      <c r="C2807" t="str">
        <f t="shared" si="86"/>
        <v/>
      </c>
      <c r="D2807" t="str">
        <f t="shared" si="87"/>
        <v/>
      </c>
    </row>
    <row r="2808" spans="2:4" x14ac:dyDescent="0.25">
      <c r="B2808" s="23"/>
      <c r="C2808" t="str">
        <f t="shared" si="86"/>
        <v/>
      </c>
      <c r="D2808" t="str">
        <f t="shared" si="87"/>
        <v/>
      </c>
    </row>
    <row r="2809" spans="2:4" x14ac:dyDescent="0.25">
      <c r="B2809" s="23"/>
      <c r="C2809" t="str">
        <f t="shared" si="86"/>
        <v/>
      </c>
      <c r="D2809" t="str">
        <f t="shared" si="87"/>
        <v/>
      </c>
    </row>
    <row r="2810" spans="2:4" x14ac:dyDescent="0.25">
      <c r="B2810" s="23"/>
      <c r="C2810" t="str">
        <f t="shared" si="86"/>
        <v/>
      </c>
      <c r="D2810" t="str">
        <f t="shared" si="87"/>
        <v/>
      </c>
    </row>
  </sheetData>
  <autoFilter ref="A1:D28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AbaReport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Seydel</dc:creator>
  <cp:lastModifiedBy>Christian Gruendel</cp:lastModifiedBy>
  <dcterms:created xsi:type="dcterms:W3CDTF">2016-08-11T07:00:00Z</dcterms:created>
  <dcterms:modified xsi:type="dcterms:W3CDTF">2016-10-13T08:55:40Z</dcterms:modified>
</cp:coreProperties>
</file>