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Q:\Budget Services\Results Management\COVID\Hospitals\Data\Interim\"/>
    </mc:Choice>
  </mc:AlternateContent>
  <xr:revisionPtr revIDLastSave="0" documentId="13_ncr:1_{BE95AEF5-D225-4B25-BA5A-8F26763362CC}" xr6:coauthVersionLast="45" xr6:coauthVersionMax="45" xr10:uidLastSave="{00000000-0000-0000-0000-000000000000}"/>
  <bookViews>
    <workbookView xWindow="-110" yWindow="-110" windowWidth="19420" windowHeight="10420" tabRatio="890" activeTab="1" xr2:uid="{2EBB2AF6-93C7-45D3-9FA0-A9223EFC4284}"/>
  </bookViews>
  <sheets>
    <sheet name="EMS Data Clean" sheetId="2" r:id="rId1"/>
    <sheet name="COVID Hospital Data Clean" sheetId="4" r:id="rId2"/>
    <sheet name="Master" sheetId="5" state="hidden" r:id="rId3"/>
  </sheets>
  <definedNames>
    <definedName name="_2020Combin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8" i="5" l="1"/>
  <c r="G139" i="5"/>
  <c r="G140" i="5"/>
  <c r="G141" i="5"/>
  <c r="G142" i="5"/>
  <c r="G143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G4" i="5"/>
  <c r="L4" i="5" s="1"/>
  <c r="F4" i="5"/>
  <c r="J4" i="5" s="1"/>
  <c r="A6" i="5"/>
  <c r="L6" i="5" s="1"/>
  <c r="A7" i="5"/>
  <c r="L7" i="5" s="1"/>
  <c r="A8" i="5"/>
  <c r="L8" i="5" s="1"/>
  <c r="A9" i="5"/>
  <c r="L9" i="5" s="1"/>
  <c r="A10" i="5"/>
  <c r="L10" i="5" s="1"/>
  <c r="A11" i="5"/>
  <c r="L11" i="5" s="1"/>
  <c r="A12" i="5"/>
  <c r="L12" i="5" s="1"/>
  <c r="A13" i="5"/>
  <c r="L13" i="5" s="1"/>
  <c r="A14" i="5"/>
  <c r="L14" i="5" s="1"/>
  <c r="A15" i="5"/>
  <c r="L15" i="5" s="1"/>
  <c r="A16" i="5"/>
  <c r="L16" i="5" s="1"/>
  <c r="A17" i="5"/>
  <c r="L17" i="5" s="1"/>
  <c r="A18" i="5"/>
  <c r="J18" i="5" s="1"/>
  <c r="A19" i="5"/>
  <c r="L19" i="5" s="1"/>
  <c r="A20" i="5"/>
  <c r="L20" i="5" s="1"/>
  <c r="A21" i="5"/>
  <c r="L21" i="5" s="1"/>
  <c r="A22" i="5"/>
  <c r="L22" i="5" s="1"/>
  <c r="A23" i="5"/>
  <c r="L23" i="5" s="1"/>
  <c r="A24" i="5"/>
  <c r="L24" i="5" s="1"/>
  <c r="A25" i="5"/>
  <c r="L25" i="5" s="1"/>
  <c r="A26" i="5"/>
  <c r="L26" i="5" s="1"/>
  <c r="A27" i="5"/>
  <c r="L27" i="5" s="1"/>
  <c r="A28" i="5"/>
  <c r="L28" i="5" s="1"/>
  <c r="A29" i="5"/>
  <c r="L29" i="5" s="1"/>
  <c r="A30" i="5"/>
  <c r="L30" i="5" s="1"/>
  <c r="A31" i="5"/>
  <c r="L31" i="5" s="1"/>
  <c r="A32" i="5"/>
  <c r="L32" i="5" s="1"/>
  <c r="A33" i="5"/>
  <c r="L33" i="5" s="1"/>
  <c r="A34" i="5"/>
  <c r="J34" i="5" s="1"/>
  <c r="A35" i="5"/>
  <c r="J35" i="5" s="1"/>
  <c r="A36" i="5"/>
  <c r="L36" i="5" s="1"/>
  <c r="A37" i="5"/>
  <c r="L37" i="5" s="1"/>
  <c r="A38" i="5"/>
  <c r="L38" i="5" s="1"/>
  <c r="A39" i="5"/>
  <c r="L39" i="5" s="1"/>
  <c r="A40" i="5"/>
  <c r="L40" i="5" s="1"/>
  <c r="A41" i="5"/>
  <c r="L41" i="5" s="1"/>
  <c r="A42" i="5"/>
  <c r="J42" i="5" s="1"/>
  <c r="A43" i="5"/>
  <c r="J43" i="5" s="1"/>
  <c r="A44" i="5"/>
  <c r="J44" i="5" s="1"/>
  <c r="A45" i="5"/>
  <c r="L45" i="5" s="1"/>
  <c r="A46" i="5"/>
  <c r="L46" i="5" s="1"/>
  <c r="A47" i="5"/>
  <c r="L47" i="5" s="1"/>
  <c r="A48" i="5"/>
  <c r="L48" i="5" s="1"/>
  <c r="A49" i="5"/>
  <c r="L49" i="5" s="1"/>
  <c r="A50" i="5"/>
  <c r="L50" i="5" s="1"/>
  <c r="A51" i="5"/>
  <c r="J51" i="5" s="1"/>
  <c r="A52" i="5"/>
  <c r="J52" i="5" s="1"/>
  <c r="A53" i="5"/>
  <c r="L53" i="5" s="1"/>
  <c r="A54" i="5"/>
  <c r="L54" i="5" s="1"/>
  <c r="A55" i="5"/>
  <c r="L55" i="5" s="1"/>
  <c r="A56" i="5"/>
  <c r="L56" i="5" s="1"/>
  <c r="A57" i="5"/>
  <c r="L57" i="5" s="1"/>
  <c r="A58" i="5"/>
  <c r="J58" i="5" s="1"/>
  <c r="A59" i="5"/>
  <c r="J59" i="5" s="1"/>
  <c r="A60" i="5"/>
  <c r="J60" i="5" s="1"/>
  <c r="A61" i="5"/>
  <c r="J61" i="5" s="1"/>
  <c r="A62" i="5"/>
  <c r="L62" i="5" s="1"/>
  <c r="A63" i="5"/>
  <c r="L63" i="5" s="1"/>
  <c r="A64" i="5"/>
  <c r="L64" i="5" s="1"/>
  <c r="A65" i="5"/>
  <c r="L65" i="5" s="1"/>
  <c r="A66" i="5"/>
  <c r="J66" i="5" s="1"/>
  <c r="A67" i="5"/>
  <c r="J67" i="5" s="1"/>
  <c r="A68" i="5"/>
  <c r="J68" i="5" s="1"/>
  <c r="A69" i="5"/>
  <c r="L69" i="5" s="1"/>
  <c r="A70" i="5"/>
  <c r="L70" i="5" s="1"/>
  <c r="A71" i="5"/>
  <c r="L71" i="5" s="1"/>
  <c r="A72" i="5"/>
  <c r="L72" i="5" s="1"/>
  <c r="A73" i="5"/>
  <c r="L73" i="5" s="1"/>
  <c r="A74" i="5"/>
  <c r="L74" i="5" s="1"/>
  <c r="A75" i="5"/>
  <c r="J75" i="5" s="1"/>
  <c r="A76" i="5"/>
  <c r="L76" i="5" s="1"/>
  <c r="A77" i="5"/>
  <c r="L77" i="5" s="1"/>
  <c r="A78" i="5"/>
  <c r="L78" i="5" s="1"/>
  <c r="A79" i="5"/>
  <c r="L79" i="5" s="1"/>
  <c r="A80" i="5"/>
  <c r="L80" i="5" s="1"/>
  <c r="A81" i="5"/>
  <c r="L81" i="5" s="1"/>
  <c r="A82" i="5"/>
  <c r="J82" i="5" s="1"/>
  <c r="A83" i="5"/>
  <c r="J83" i="5" s="1"/>
  <c r="A84" i="5"/>
  <c r="L84" i="5" s="1"/>
  <c r="A85" i="5"/>
  <c r="L85" i="5" s="1"/>
  <c r="A86" i="5"/>
  <c r="L86" i="5" s="1"/>
  <c r="A87" i="5"/>
  <c r="L87" i="5" s="1"/>
  <c r="A88" i="5"/>
  <c r="L88" i="5" s="1"/>
  <c r="A89" i="5"/>
  <c r="L89" i="5" s="1"/>
  <c r="A90" i="5"/>
  <c r="L90" i="5" s="1"/>
  <c r="A91" i="5"/>
  <c r="J91" i="5" s="1"/>
  <c r="A92" i="5"/>
  <c r="J92" i="5" s="1"/>
  <c r="A93" i="5"/>
  <c r="L93" i="5" s="1"/>
  <c r="A94" i="5"/>
  <c r="L94" i="5" s="1"/>
  <c r="A95" i="5"/>
  <c r="L95" i="5" s="1"/>
  <c r="A96" i="5"/>
  <c r="L96" i="5" s="1"/>
  <c r="A97" i="5"/>
  <c r="L97" i="5" s="1"/>
  <c r="A98" i="5"/>
  <c r="L98" i="5" s="1"/>
  <c r="A99" i="5"/>
  <c r="J99" i="5" s="1"/>
  <c r="A100" i="5"/>
  <c r="J100" i="5" s="1"/>
  <c r="A101" i="5"/>
  <c r="L101" i="5" s="1"/>
  <c r="A102" i="5"/>
  <c r="L102" i="5" s="1"/>
  <c r="A103" i="5"/>
  <c r="L103" i="5" s="1"/>
  <c r="A104" i="5"/>
  <c r="L104" i="5" s="1"/>
  <c r="A105" i="5"/>
  <c r="L105" i="5" s="1"/>
  <c r="A106" i="5"/>
  <c r="J106" i="5" s="1"/>
  <c r="A107" i="5"/>
  <c r="J107" i="5" s="1"/>
  <c r="A108" i="5"/>
  <c r="J108" i="5" s="1"/>
  <c r="A109" i="5"/>
  <c r="L109" i="5" s="1"/>
  <c r="A110" i="5"/>
  <c r="A111" i="5"/>
  <c r="A112" i="5"/>
  <c r="A113" i="5"/>
  <c r="I113" i="5" s="1"/>
  <c r="A114" i="5"/>
  <c r="A115" i="5"/>
  <c r="I115" i="5" s="1"/>
  <c r="A116" i="5"/>
  <c r="A117" i="5"/>
  <c r="A118" i="5"/>
  <c r="A119" i="5"/>
  <c r="A120" i="5"/>
  <c r="A121" i="5"/>
  <c r="A122" i="5"/>
  <c r="A123" i="5"/>
  <c r="I123" i="5" s="1"/>
  <c r="A124" i="5"/>
  <c r="I124" i="5" s="1"/>
  <c r="A125" i="5"/>
  <c r="K125" i="5" s="1"/>
  <c r="A126" i="5"/>
  <c r="A127" i="5"/>
  <c r="A128" i="5"/>
  <c r="A129" i="5"/>
  <c r="I129" i="5" s="1"/>
  <c r="A130" i="5"/>
  <c r="I130" i="5" s="1"/>
  <c r="A131" i="5"/>
  <c r="I131" i="5" s="1"/>
  <c r="A132" i="5"/>
  <c r="A133" i="5"/>
  <c r="A134" i="5"/>
  <c r="A135" i="5"/>
  <c r="A136" i="5"/>
  <c r="A137" i="5"/>
  <c r="A138" i="5"/>
  <c r="A139" i="5"/>
  <c r="A140" i="5"/>
  <c r="A141" i="5"/>
  <c r="K141" i="5" s="1"/>
  <c r="A142" i="5"/>
  <c r="A143" i="5"/>
  <c r="A5" i="5"/>
  <c r="L5" i="5" s="1"/>
  <c r="L142" i="5" l="1"/>
  <c r="L99" i="5"/>
  <c r="L83" i="5"/>
  <c r="L67" i="5"/>
  <c r="L51" i="5"/>
  <c r="L35" i="5"/>
  <c r="L140" i="5"/>
  <c r="L61" i="5"/>
  <c r="L107" i="5"/>
  <c r="L91" i="5"/>
  <c r="L75" i="5"/>
  <c r="L59" i="5"/>
  <c r="L43" i="5"/>
  <c r="C59" i="5"/>
  <c r="L108" i="5"/>
  <c r="L100" i="5"/>
  <c r="L92" i="5"/>
  <c r="L68" i="5"/>
  <c r="L60" i="5"/>
  <c r="L52" i="5"/>
  <c r="L44" i="5"/>
  <c r="E133" i="5"/>
  <c r="G127" i="5" s="1"/>
  <c r="L129" i="5" s="1"/>
  <c r="E29" i="5"/>
  <c r="G23" i="5" s="1"/>
  <c r="K23" i="5" s="1"/>
  <c r="L143" i="5"/>
  <c r="L106" i="5"/>
  <c r="L82" i="5"/>
  <c r="L66" i="5"/>
  <c r="L58" i="5"/>
  <c r="L42" i="5"/>
  <c r="L34" i="5"/>
  <c r="L18" i="5"/>
  <c r="L141" i="5"/>
  <c r="B141" i="5"/>
  <c r="B45" i="5"/>
  <c r="J135" i="5"/>
  <c r="J142" i="5"/>
  <c r="J139" i="5"/>
  <c r="I4" i="5"/>
  <c r="J84" i="5"/>
  <c r="E141" i="5"/>
  <c r="G135" i="5" s="1"/>
  <c r="L137" i="5" s="1"/>
  <c r="E77" i="5"/>
  <c r="G71" i="5" s="1"/>
  <c r="K71" i="5" s="1"/>
  <c r="K4" i="5"/>
  <c r="E13" i="5"/>
  <c r="G7" i="5" s="1"/>
  <c r="K7" i="5" s="1"/>
  <c r="D138" i="5"/>
  <c r="F126" i="5" s="1"/>
  <c r="J126" i="5" s="1"/>
  <c r="K138" i="5"/>
  <c r="D114" i="5"/>
  <c r="F102" i="5" s="1"/>
  <c r="I102" i="5" s="1"/>
  <c r="K114" i="5"/>
  <c r="D98" i="5"/>
  <c r="F86" i="5" s="1"/>
  <c r="I86" i="5" s="1"/>
  <c r="D74" i="5"/>
  <c r="F62" i="5" s="1"/>
  <c r="I62" i="5" s="1"/>
  <c r="D50" i="5"/>
  <c r="F38" i="5" s="1"/>
  <c r="I38" i="5" s="1"/>
  <c r="E69" i="5"/>
  <c r="G63" i="5" s="1"/>
  <c r="K63" i="5" s="1"/>
  <c r="J141" i="5"/>
  <c r="J5" i="5"/>
  <c r="J136" i="5"/>
  <c r="I136" i="5"/>
  <c r="I128" i="5"/>
  <c r="I120" i="5"/>
  <c r="K112" i="5"/>
  <c r="I112" i="5"/>
  <c r="J104" i="5"/>
  <c r="J96" i="5"/>
  <c r="J88" i="5"/>
  <c r="J80" i="5"/>
  <c r="J72" i="5"/>
  <c r="J64" i="5"/>
  <c r="J56" i="5"/>
  <c r="J48" i="5"/>
  <c r="J40" i="5"/>
  <c r="J32" i="5"/>
  <c r="J24" i="5"/>
  <c r="J16" i="5"/>
  <c r="J8" i="5"/>
  <c r="E125" i="5"/>
  <c r="G119" i="5" s="1"/>
  <c r="L121" i="5" s="1"/>
  <c r="E61" i="5"/>
  <c r="G55" i="5" s="1"/>
  <c r="K55" i="5" s="1"/>
  <c r="J98" i="5"/>
  <c r="J50" i="5"/>
  <c r="J29" i="5"/>
  <c r="K136" i="5"/>
  <c r="D122" i="5"/>
  <c r="F110" i="5" s="1"/>
  <c r="J110" i="5" s="1"/>
  <c r="K122" i="5"/>
  <c r="D90" i="5"/>
  <c r="F78" i="5" s="1"/>
  <c r="I78" i="5" s="1"/>
  <c r="D66" i="5"/>
  <c r="F54" i="5" s="1"/>
  <c r="I54" i="5" s="1"/>
  <c r="D26" i="5"/>
  <c r="F14" i="5" s="1"/>
  <c r="I14" i="5" s="1"/>
  <c r="K121" i="5"/>
  <c r="J105" i="5"/>
  <c r="J89" i="5"/>
  <c r="J73" i="5"/>
  <c r="J57" i="5"/>
  <c r="J25" i="5"/>
  <c r="D143" i="5"/>
  <c r="F131" i="5" s="1"/>
  <c r="J131" i="5" s="1"/>
  <c r="K143" i="5"/>
  <c r="I143" i="5"/>
  <c r="D135" i="5"/>
  <c r="F123" i="5" s="1"/>
  <c r="J123" i="5" s="1"/>
  <c r="K135" i="5"/>
  <c r="I135" i="5"/>
  <c r="D127" i="5"/>
  <c r="F115" i="5" s="1"/>
  <c r="J115" i="5" s="1"/>
  <c r="K127" i="5"/>
  <c r="I127" i="5"/>
  <c r="D119" i="5"/>
  <c r="F107" i="5" s="1"/>
  <c r="I107" i="5" s="1"/>
  <c r="K119" i="5"/>
  <c r="I119" i="5"/>
  <c r="D111" i="5"/>
  <c r="F99" i="5" s="1"/>
  <c r="I99" i="5" s="1"/>
  <c r="K111" i="5"/>
  <c r="I111" i="5"/>
  <c r="D103" i="5"/>
  <c r="F91" i="5" s="1"/>
  <c r="I91" i="5" s="1"/>
  <c r="J103" i="5"/>
  <c r="D95" i="5"/>
  <c r="F83" i="5" s="1"/>
  <c r="I83" i="5" s="1"/>
  <c r="J95" i="5"/>
  <c r="D87" i="5"/>
  <c r="F75" i="5" s="1"/>
  <c r="I75" i="5" s="1"/>
  <c r="J87" i="5"/>
  <c r="D79" i="5"/>
  <c r="F67" i="5" s="1"/>
  <c r="I67" i="5" s="1"/>
  <c r="J79" i="5"/>
  <c r="D71" i="5"/>
  <c r="F59" i="5" s="1"/>
  <c r="I59" i="5" s="1"/>
  <c r="J71" i="5"/>
  <c r="D63" i="5"/>
  <c r="F51" i="5" s="1"/>
  <c r="I51" i="5" s="1"/>
  <c r="J63" i="5"/>
  <c r="D55" i="5"/>
  <c r="F43" i="5" s="1"/>
  <c r="I43" i="5" s="1"/>
  <c r="J55" i="5"/>
  <c r="D47" i="5"/>
  <c r="F35" i="5" s="1"/>
  <c r="I35" i="5" s="1"/>
  <c r="J47" i="5"/>
  <c r="D39" i="5"/>
  <c r="F27" i="5" s="1"/>
  <c r="I27" i="5" s="1"/>
  <c r="J39" i="5"/>
  <c r="D31" i="5"/>
  <c r="F19" i="5" s="1"/>
  <c r="I19" i="5" s="1"/>
  <c r="J31" i="5"/>
  <c r="D23" i="5"/>
  <c r="F11" i="5" s="1"/>
  <c r="I11" i="5" s="1"/>
  <c r="J23" i="5"/>
  <c r="D15" i="5"/>
  <c r="J15" i="5"/>
  <c r="D7" i="5"/>
  <c r="J7" i="5"/>
  <c r="E117" i="5"/>
  <c r="G111" i="5" s="1"/>
  <c r="L113" i="5" s="1"/>
  <c r="E53" i="5"/>
  <c r="G47" i="5" s="1"/>
  <c r="K47" i="5" s="1"/>
  <c r="J140" i="5"/>
  <c r="J133" i="5"/>
  <c r="I140" i="5"/>
  <c r="J109" i="5"/>
  <c r="J93" i="5"/>
  <c r="J77" i="5"/>
  <c r="J45" i="5"/>
  <c r="J26" i="5"/>
  <c r="K133" i="5"/>
  <c r="J138" i="5"/>
  <c r="K137" i="5"/>
  <c r="K129" i="5"/>
  <c r="K113" i="5"/>
  <c r="J97" i="5"/>
  <c r="J81" i="5"/>
  <c r="J65" i="5"/>
  <c r="J49" i="5"/>
  <c r="J41" i="5"/>
  <c r="J33" i="5"/>
  <c r="J17" i="5"/>
  <c r="J9" i="5"/>
  <c r="I114" i="5"/>
  <c r="D142" i="5"/>
  <c r="F130" i="5" s="1"/>
  <c r="J130" i="5" s="1"/>
  <c r="K142" i="5"/>
  <c r="I142" i="5"/>
  <c r="D134" i="5"/>
  <c r="F122" i="5" s="1"/>
  <c r="J122" i="5" s="1"/>
  <c r="K134" i="5"/>
  <c r="I134" i="5"/>
  <c r="D126" i="5"/>
  <c r="F114" i="5" s="1"/>
  <c r="J114" i="5" s="1"/>
  <c r="K126" i="5"/>
  <c r="I126" i="5"/>
  <c r="D118" i="5"/>
  <c r="F106" i="5" s="1"/>
  <c r="I106" i="5" s="1"/>
  <c r="K118" i="5"/>
  <c r="I118" i="5"/>
  <c r="D110" i="5"/>
  <c r="F98" i="5" s="1"/>
  <c r="I98" i="5" s="1"/>
  <c r="K110" i="5"/>
  <c r="I110" i="5"/>
  <c r="D102" i="5"/>
  <c r="F90" i="5" s="1"/>
  <c r="I90" i="5" s="1"/>
  <c r="J102" i="5"/>
  <c r="D94" i="5"/>
  <c r="F82" i="5" s="1"/>
  <c r="I82" i="5" s="1"/>
  <c r="J94" i="5"/>
  <c r="D86" i="5"/>
  <c r="F74" i="5" s="1"/>
  <c r="I74" i="5" s="1"/>
  <c r="J86" i="5"/>
  <c r="D78" i="5"/>
  <c r="F66" i="5" s="1"/>
  <c r="I66" i="5" s="1"/>
  <c r="J78" i="5"/>
  <c r="D70" i="5"/>
  <c r="F58" i="5" s="1"/>
  <c r="I58" i="5" s="1"/>
  <c r="J70" i="5"/>
  <c r="D62" i="5"/>
  <c r="F50" i="5" s="1"/>
  <c r="I50" i="5" s="1"/>
  <c r="J62" i="5"/>
  <c r="D54" i="5"/>
  <c r="F42" i="5" s="1"/>
  <c r="I42" i="5" s="1"/>
  <c r="J54" i="5"/>
  <c r="D46" i="5"/>
  <c r="F34" i="5" s="1"/>
  <c r="I34" i="5" s="1"/>
  <c r="J46" i="5"/>
  <c r="D38" i="5"/>
  <c r="F26" i="5" s="1"/>
  <c r="I26" i="5" s="1"/>
  <c r="J38" i="5"/>
  <c r="D30" i="5"/>
  <c r="F18" i="5" s="1"/>
  <c r="I18" i="5" s="1"/>
  <c r="J30" i="5"/>
  <c r="D22" i="5"/>
  <c r="F10" i="5" s="1"/>
  <c r="I10" i="5" s="1"/>
  <c r="J22" i="5"/>
  <c r="D14" i="5"/>
  <c r="J14" i="5"/>
  <c r="D6" i="5"/>
  <c r="J6" i="5"/>
  <c r="E109" i="5"/>
  <c r="G103" i="5" s="1"/>
  <c r="K103" i="5" s="1"/>
  <c r="E45" i="5"/>
  <c r="G39" i="5" s="1"/>
  <c r="K39" i="5" s="1"/>
  <c r="I139" i="5"/>
  <c r="J76" i="5"/>
  <c r="J21" i="5"/>
  <c r="K128" i="5"/>
  <c r="E101" i="5"/>
  <c r="G95" i="5" s="1"/>
  <c r="K95" i="5" s="1"/>
  <c r="E37" i="5"/>
  <c r="G31" i="5" s="1"/>
  <c r="K31" i="5" s="1"/>
  <c r="I138" i="5"/>
  <c r="I122" i="5"/>
  <c r="D140" i="5"/>
  <c r="F128" i="5" s="1"/>
  <c r="J128" i="5" s="1"/>
  <c r="K140" i="5"/>
  <c r="D132" i="5"/>
  <c r="F120" i="5" s="1"/>
  <c r="J120" i="5" s="1"/>
  <c r="K132" i="5"/>
  <c r="D124" i="5"/>
  <c r="F112" i="5" s="1"/>
  <c r="J112" i="5" s="1"/>
  <c r="K124" i="5"/>
  <c r="D116" i="5"/>
  <c r="F104" i="5" s="1"/>
  <c r="I104" i="5" s="1"/>
  <c r="K116" i="5"/>
  <c r="D108" i="5"/>
  <c r="F96" i="5" s="1"/>
  <c r="I96" i="5" s="1"/>
  <c r="D100" i="5"/>
  <c r="F88" i="5" s="1"/>
  <c r="I88" i="5" s="1"/>
  <c r="D92" i="5"/>
  <c r="F80" i="5" s="1"/>
  <c r="I80" i="5" s="1"/>
  <c r="D84" i="5"/>
  <c r="F72" i="5" s="1"/>
  <c r="I72" i="5" s="1"/>
  <c r="D76" i="5"/>
  <c r="F64" i="5" s="1"/>
  <c r="I64" i="5" s="1"/>
  <c r="D68" i="5"/>
  <c r="F56" i="5" s="1"/>
  <c r="I56" i="5" s="1"/>
  <c r="D60" i="5"/>
  <c r="F48" i="5" s="1"/>
  <c r="I48" i="5" s="1"/>
  <c r="D52" i="5"/>
  <c r="F40" i="5" s="1"/>
  <c r="I40" i="5" s="1"/>
  <c r="D44" i="5"/>
  <c r="F32" i="5" s="1"/>
  <c r="I32" i="5" s="1"/>
  <c r="D36" i="5"/>
  <c r="F24" i="5" s="1"/>
  <c r="I24" i="5" s="1"/>
  <c r="J36" i="5"/>
  <c r="D28" i="5"/>
  <c r="F16" i="5" s="1"/>
  <c r="I16" i="5" s="1"/>
  <c r="J28" i="5"/>
  <c r="D20" i="5"/>
  <c r="F8" i="5" s="1"/>
  <c r="I8" i="5" s="1"/>
  <c r="J20" i="5"/>
  <c r="D12" i="5"/>
  <c r="J12" i="5"/>
  <c r="E93" i="5"/>
  <c r="G87" i="5" s="1"/>
  <c r="K87" i="5" s="1"/>
  <c r="J143" i="5"/>
  <c r="I137" i="5"/>
  <c r="I121" i="5"/>
  <c r="J90" i="5"/>
  <c r="J74" i="5"/>
  <c r="J13" i="5"/>
  <c r="K120" i="5"/>
  <c r="D130" i="5"/>
  <c r="F118" i="5" s="1"/>
  <c r="J118" i="5" s="1"/>
  <c r="K130" i="5"/>
  <c r="D106" i="5"/>
  <c r="F94" i="5" s="1"/>
  <c r="I94" i="5" s="1"/>
  <c r="D82" i="5"/>
  <c r="F70" i="5" s="1"/>
  <c r="I70" i="5" s="1"/>
  <c r="D58" i="5"/>
  <c r="F46" i="5" s="1"/>
  <c r="I46" i="5" s="1"/>
  <c r="D42" i="5"/>
  <c r="F30" i="5" s="1"/>
  <c r="I30" i="5" s="1"/>
  <c r="D34" i="5"/>
  <c r="F22" i="5" s="1"/>
  <c r="I22" i="5" s="1"/>
  <c r="D18" i="5"/>
  <c r="F6" i="5" s="1"/>
  <c r="I6" i="5" s="1"/>
  <c r="D10" i="5"/>
  <c r="I141" i="5"/>
  <c r="I133" i="5"/>
  <c r="I125" i="5"/>
  <c r="I117" i="5"/>
  <c r="D139" i="5"/>
  <c r="F127" i="5" s="1"/>
  <c r="J127" i="5" s="1"/>
  <c r="K139" i="5"/>
  <c r="D131" i="5"/>
  <c r="F119" i="5" s="1"/>
  <c r="J119" i="5" s="1"/>
  <c r="K131" i="5"/>
  <c r="D123" i="5"/>
  <c r="F111" i="5" s="1"/>
  <c r="J111" i="5" s="1"/>
  <c r="K123" i="5"/>
  <c r="D115" i="5"/>
  <c r="F103" i="5" s="1"/>
  <c r="I103" i="5" s="1"/>
  <c r="K115" i="5"/>
  <c r="D107" i="5"/>
  <c r="F95" i="5" s="1"/>
  <c r="I95" i="5" s="1"/>
  <c r="D99" i="5"/>
  <c r="F87" i="5" s="1"/>
  <c r="I87" i="5" s="1"/>
  <c r="D91" i="5"/>
  <c r="F79" i="5" s="1"/>
  <c r="I79" i="5" s="1"/>
  <c r="D83" i="5"/>
  <c r="F71" i="5" s="1"/>
  <c r="I71" i="5" s="1"/>
  <c r="D75" i="5"/>
  <c r="F63" i="5" s="1"/>
  <c r="I63" i="5" s="1"/>
  <c r="D67" i="5"/>
  <c r="F55" i="5" s="1"/>
  <c r="I55" i="5" s="1"/>
  <c r="D59" i="5"/>
  <c r="F47" i="5" s="1"/>
  <c r="I47" i="5" s="1"/>
  <c r="D51" i="5"/>
  <c r="F39" i="5" s="1"/>
  <c r="I39" i="5" s="1"/>
  <c r="D43" i="5"/>
  <c r="F31" i="5" s="1"/>
  <c r="I31" i="5" s="1"/>
  <c r="D35" i="5"/>
  <c r="F23" i="5" s="1"/>
  <c r="I23" i="5" s="1"/>
  <c r="D27" i="5"/>
  <c r="F15" i="5" s="1"/>
  <c r="I15" i="5" s="1"/>
  <c r="J27" i="5"/>
  <c r="D19" i="5"/>
  <c r="F7" i="5" s="1"/>
  <c r="I7" i="5" s="1"/>
  <c r="J19" i="5"/>
  <c r="D11" i="5"/>
  <c r="J11" i="5"/>
  <c r="E85" i="5"/>
  <c r="G79" i="5" s="1"/>
  <c r="K79" i="5" s="1"/>
  <c r="E21" i="5"/>
  <c r="G15" i="5" s="1"/>
  <c r="K15" i="5" s="1"/>
  <c r="I132" i="5"/>
  <c r="I116" i="5"/>
  <c r="J101" i="5"/>
  <c r="J85" i="5"/>
  <c r="J69" i="5"/>
  <c r="J53" i="5"/>
  <c r="J37" i="5"/>
  <c r="J10" i="5"/>
  <c r="K117" i="5"/>
  <c r="J137" i="5"/>
  <c r="J134" i="5"/>
  <c r="J132" i="5"/>
  <c r="E97" i="5"/>
  <c r="G91" i="5" s="1"/>
  <c r="K91" i="5" s="1"/>
  <c r="E89" i="5"/>
  <c r="G83" i="5" s="1"/>
  <c r="K83" i="5" s="1"/>
  <c r="E73" i="5"/>
  <c r="G67" i="5" s="1"/>
  <c r="K67" i="5" s="1"/>
  <c r="E41" i="5"/>
  <c r="G35" i="5" s="1"/>
  <c r="K35" i="5" s="1"/>
  <c r="E9" i="5"/>
  <c r="D141" i="5"/>
  <c r="F129" i="5" s="1"/>
  <c r="J129" i="5" s="1"/>
  <c r="D137" i="5"/>
  <c r="F125" i="5" s="1"/>
  <c r="J125" i="5" s="1"/>
  <c r="D133" i="5"/>
  <c r="F121" i="5" s="1"/>
  <c r="J121" i="5" s="1"/>
  <c r="D129" i="5"/>
  <c r="F117" i="5" s="1"/>
  <c r="J117" i="5" s="1"/>
  <c r="D125" i="5"/>
  <c r="F113" i="5" s="1"/>
  <c r="J113" i="5" s="1"/>
  <c r="D121" i="5"/>
  <c r="F109" i="5" s="1"/>
  <c r="I109" i="5" s="1"/>
  <c r="D117" i="5"/>
  <c r="F105" i="5" s="1"/>
  <c r="I105" i="5" s="1"/>
  <c r="D113" i="5"/>
  <c r="F101" i="5" s="1"/>
  <c r="I101" i="5" s="1"/>
  <c r="D109" i="5"/>
  <c r="F97" i="5" s="1"/>
  <c r="I97" i="5" s="1"/>
  <c r="D105" i="5"/>
  <c r="F93" i="5" s="1"/>
  <c r="I93" i="5" s="1"/>
  <c r="D101" i="5"/>
  <c r="F89" i="5" s="1"/>
  <c r="I89" i="5" s="1"/>
  <c r="D97" i="5"/>
  <c r="F85" i="5" s="1"/>
  <c r="I85" i="5" s="1"/>
  <c r="D93" i="5"/>
  <c r="F81" i="5" s="1"/>
  <c r="I81" i="5" s="1"/>
  <c r="D89" i="5"/>
  <c r="F77" i="5" s="1"/>
  <c r="I77" i="5" s="1"/>
  <c r="D85" i="5"/>
  <c r="F73" i="5" s="1"/>
  <c r="I73" i="5" s="1"/>
  <c r="D81" i="5"/>
  <c r="F69" i="5" s="1"/>
  <c r="I69" i="5" s="1"/>
  <c r="D77" i="5"/>
  <c r="F65" i="5" s="1"/>
  <c r="I65" i="5" s="1"/>
  <c r="D73" i="5"/>
  <c r="F61" i="5" s="1"/>
  <c r="I61" i="5" s="1"/>
  <c r="D69" i="5"/>
  <c r="F57" i="5" s="1"/>
  <c r="I57" i="5" s="1"/>
  <c r="D65" i="5"/>
  <c r="F53" i="5" s="1"/>
  <c r="I53" i="5" s="1"/>
  <c r="D61" i="5"/>
  <c r="F49" i="5" s="1"/>
  <c r="I49" i="5" s="1"/>
  <c r="D57" i="5"/>
  <c r="F45" i="5" s="1"/>
  <c r="I45" i="5" s="1"/>
  <c r="D53" i="5"/>
  <c r="F41" i="5" s="1"/>
  <c r="I41" i="5" s="1"/>
  <c r="D49" i="5"/>
  <c r="F37" i="5" s="1"/>
  <c r="I37" i="5" s="1"/>
  <c r="D45" i="5"/>
  <c r="F33" i="5" s="1"/>
  <c r="I33" i="5" s="1"/>
  <c r="D41" i="5"/>
  <c r="F29" i="5" s="1"/>
  <c r="I29" i="5" s="1"/>
  <c r="D37" i="5"/>
  <c r="F25" i="5" s="1"/>
  <c r="I25" i="5" s="1"/>
  <c r="D33" i="5"/>
  <c r="F21" i="5" s="1"/>
  <c r="I21" i="5" s="1"/>
  <c r="D29" i="5"/>
  <c r="F17" i="5" s="1"/>
  <c r="I17" i="5" s="1"/>
  <c r="D25" i="5"/>
  <c r="F13" i="5" s="1"/>
  <c r="I13" i="5" s="1"/>
  <c r="D21" i="5"/>
  <c r="F9" i="5" s="1"/>
  <c r="I9" i="5" s="1"/>
  <c r="D17" i="5"/>
  <c r="F5" i="5" s="1"/>
  <c r="I5" i="5" s="1"/>
  <c r="D13" i="5"/>
  <c r="D9" i="5"/>
  <c r="E121" i="5"/>
  <c r="G115" i="5" s="1"/>
  <c r="L117" i="5" s="1"/>
  <c r="E105" i="5"/>
  <c r="G99" i="5" s="1"/>
  <c r="K99" i="5" s="1"/>
  <c r="D5" i="5"/>
  <c r="E140" i="5"/>
  <c r="G134" i="5" s="1"/>
  <c r="L136" i="5" s="1"/>
  <c r="E136" i="5"/>
  <c r="G130" i="5" s="1"/>
  <c r="L132" i="5" s="1"/>
  <c r="E132" i="5"/>
  <c r="G126" i="5" s="1"/>
  <c r="L128" i="5" s="1"/>
  <c r="E128" i="5"/>
  <c r="G122" i="5" s="1"/>
  <c r="L124" i="5" s="1"/>
  <c r="E124" i="5"/>
  <c r="G118" i="5" s="1"/>
  <c r="L120" i="5" s="1"/>
  <c r="E120" i="5"/>
  <c r="G114" i="5" s="1"/>
  <c r="L116" i="5" s="1"/>
  <c r="E116" i="5"/>
  <c r="G110" i="5" s="1"/>
  <c r="L112" i="5" s="1"/>
  <c r="E112" i="5"/>
  <c r="G106" i="5" s="1"/>
  <c r="K106" i="5" s="1"/>
  <c r="E108" i="5"/>
  <c r="G102" i="5" s="1"/>
  <c r="K102" i="5" s="1"/>
  <c r="E104" i="5"/>
  <c r="G98" i="5" s="1"/>
  <c r="K98" i="5" s="1"/>
  <c r="E100" i="5"/>
  <c r="G94" i="5" s="1"/>
  <c r="K94" i="5" s="1"/>
  <c r="E96" i="5"/>
  <c r="G90" i="5" s="1"/>
  <c r="K90" i="5" s="1"/>
  <c r="E92" i="5"/>
  <c r="G86" i="5" s="1"/>
  <c r="K86" i="5" s="1"/>
  <c r="E88" i="5"/>
  <c r="G82" i="5" s="1"/>
  <c r="K82" i="5" s="1"/>
  <c r="E84" i="5"/>
  <c r="G78" i="5" s="1"/>
  <c r="K78" i="5" s="1"/>
  <c r="E80" i="5"/>
  <c r="G74" i="5" s="1"/>
  <c r="K74" i="5" s="1"/>
  <c r="E76" i="5"/>
  <c r="G70" i="5" s="1"/>
  <c r="K70" i="5" s="1"/>
  <c r="E72" i="5"/>
  <c r="G66" i="5" s="1"/>
  <c r="K66" i="5" s="1"/>
  <c r="E68" i="5"/>
  <c r="G62" i="5" s="1"/>
  <c r="K62" i="5" s="1"/>
  <c r="E64" i="5"/>
  <c r="G58" i="5" s="1"/>
  <c r="K58" i="5" s="1"/>
  <c r="E60" i="5"/>
  <c r="G54" i="5" s="1"/>
  <c r="K54" i="5" s="1"/>
  <c r="E56" i="5"/>
  <c r="G50" i="5" s="1"/>
  <c r="K50" i="5" s="1"/>
  <c r="E52" i="5"/>
  <c r="G46" i="5" s="1"/>
  <c r="K46" i="5" s="1"/>
  <c r="E48" i="5"/>
  <c r="G42" i="5" s="1"/>
  <c r="K42" i="5" s="1"/>
  <c r="E44" i="5"/>
  <c r="G38" i="5" s="1"/>
  <c r="K38" i="5" s="1"/>
  <c r="E40" i="5"/>
  <c r="G34" i="5" s="1"/>
  <c r="K34" i="5" s="1"/>
  <c r="E36" i="5"/>
  <c r="G30" i="5" s="1"/>
  <c r="K30" i="5" s="1"/>
  <c r="E32" i="5"/>
  <c r="G26" i="5" s="1"/>
  <c r="K26" i="5" s="1"/>
  <c r="E28" i="5"/>
  <c r="G22" i="5" s="1"/>
  <c r="K22" i="5" s="1"/>
  <c r="E24" i="5"/>
  <c r="G18" i="5" s="1"/>
  <c r="K18" i="5" s="1"/>
  <c r="E20" i="5"/>
  <c r="G14" i="5" s="1"/>
  <c r="K14" i="5" s="1"/>
  <c r="E16" i="5"/>
  <c r="G10" i="5" s="1"/>
  <c r="K10" i="5" s="1"/>
  <c r="E12" i="5"/>
  <c r="G6" i="5" s="1"/>
  <c r="K6" i="5" s="1"/>
  <c r="E8" i="5"/>
  <c r="E137" i="5"/>
  <c r="G131" i="5" s="1"/>
  <c r="L133" i="5" s="1"/>
  <c r="E129" i="5"/>
  <c r="G123" i="5" s="1"/>
  <c r="L125" i="5" s="1"/>
  <c r="E81" i="5"/>
  <c r="G75" i="5" s="1"/>
  <c r="K75" i="5" s="1"/>
  <c r="E57" i="5"/>
  <c r="G51" i="5" s="1"/>
  <c r="K51" i="5" s="1"/>
  <c r="E17" i="5"/>
  <c r="G11" i="5" s="1"/>
  <c r="K11" i="5" s="1"/>
  <c r="E5" i="5"/>
  <c r="D136" i="5"/>
  <c r="F124" i="5" s="1"/>
  <c r="J124" i="5" s="1"/>
  <c r="D128" i="5"/>
  <c r="F116" i="5" s="1"/>
  <c r="J116" i="5" s="1"/>
  <c r="D120" i="5"/>
  <c r="F108" i="5" s="1"/>
  <c r="I108" i="5" s="1"/>
  <c r="D112" i="5"/>
  <c r="F100" i="5" s="1"/>
  <c r="I100" i="5" s="1"/>
  <c r="D104" i="5"/>
  <c r="F92" i="5" s="1"/>
  <c r="I92" i="5" s="1"/>
  <c r="D96" i="5"/>
  <c r="F84" i="5" s="1"/>
  <c r="I84" i="5" s="1"/>
  <c r="D88" i="5"/>
  <c r="F76" i="5" s="1"/>
  <c r="I76" i="5" s="1"/>
  <c r="D80" i="5"/>
  <c r="F68" i="5" s="1"/>
  <c r="I68" i="5" s="1"/>
  <c r="D72" i="5"/>
  <c r="F60" i="5" s="1"/>
  <c r="I60" i="5" s="1"/>
  <c r="D64" i="5"/>
  <c r="F52" i="5" s="1"/>
  <c r="I52" i="5" s="1"/>
  <c r="D56" i="5"/>
  <c r="F44" i="5" s="1"/>
  <c r="I44" i="5" s="1"/>
  <c r="D48" i="5"/>
  <c r="F36" i="5" s="1"/>
  <c r="I36" i="5" s="1"/>
  <c r="D40" i="5"/>
  <c r="F28" i="5" s="1"/>
  <c r="I28" i="5" s="1"/>
  <c r="D32" i="5"/>
  <c r="F20" i="5" s="1"/>
  <c r="I20" i="5" s="1"/>
  <c r="D24" i="5"/>
  <c r="F12" i="5" s="1"/>
  <c r="I12" i="5" s="1"/>
  <c r="D16" i="5"/>
  <c r="D8" i="5"/>
  <c r="B32" i="5"/>
  <c r="C51" i="5"/>
  <c r="C27" i="5"/>
  <c r="E143" i="5"/>
  <c r="G137" i="5" s="1"/>
  <c r="L139" i="5" s="1"/>
  <c r="E139" i="5"/>
  <c r="G133" i="5" s="1"/>
  <c r="L135" i="5" s="1"/>
  <c r="E135" i="5"/>
  <c r="G129" i="5" s="1"/>
  <c r="L131" i="5" s="1"/>
  <c r="E131" i="5"/>
  <c r="G125" i="5" s="1"/>
  <c r="L127" i="5" s="1"/>
  <c r="E127" i="5"/>
  <c r="G121" i="5" s="1"/>
  <c r="L123" i="5" s="1"/>
  <c r="E123" i="5"/>
  <c r="G117" i="5" s="1"/>
  <c r="L119" i="5" s="1"/>
  <c r="E119" i="5"/>
  <c r="G113" i="5" s="1"/>
  <c r="L115" i="5" s="1"/>
  <c r="E115" i="5"/>
  <c r="G109" i="5" s="1"/>
  <c r="E111" i="5"/>
  <c r="G105" i="5" s="1"/>
  <c r="K105" i="5" s="1"/>
  <c r="E107" i="5"/>
  <c r="G101" i="5" s="1"/>
  <c r="K101" i="5" s="1"/>
  <c r="E103" i="5"/>
  <c r="G97" i="5" s="1"/>
  <c r="K97" i="5" s="1"/>
  <c r="E99" i="5"/>
  <c r="G93" i="5" s="1"/>
  <c r="K93" i="5" s="1"/>
  <c r="E95" i="5"/>
  <c r="G89" i="5" s="1"/>
  <c r="K89" i="5" s="1"/>
  <c r="E91" i="5"/>
  <c r="G85" i="5" s="1"/>
  <c r="K85" i="5" s="1"/>
  <c r="E87" i="5"/>
  <c r="G81" i="5" s="1"/>
  <c r="K81" i="5" s="1"/>
  <c r="E83" i="5"/>
  <c r="G77" i="5" s="1"/>
  <c r="K77" i="5" s="1"/>
  <c r="E79" i="5"/>
  <c r="G73" i="5" s="1"/>
  <c r="K73" i="5" s="1"/>
  <c r="E75" i="5"/>
  <c r="G69" i="5" s="1"/>
  <c r="K69" i="5" s="1"/>
  <c r="E71" i="5"/>
  <c r="G65" i="5" s="1"/>
  <c r="K65" i="5" s="1"/>
  <c r="E67" i="5"/>
  <c r="G61" i="5" s="1"/>
  <c r="K61" i="5" s="1"/>
  <c r="E63" i="5"/>
  <c r="G57" i="5" s="1"/>
  <c r="K57" i="5" s="1"/>
  <c r="E59" i="5"/>
  <c r="G53" i="5" s="1"/>
  <c r="K53" i="5" s="1"/>
  <c r="E55" i="5"/>
  <c r="G49" i="5" s="1"/>
  <c r="K49" i="5" s="1"/>
  <c r="E51" i="5"/>
  <c r="G45" i="5" s="1"/>
  <c r="K45" i="5" s="1"/>
  <c r="E47" i="5"/>
  <c r="G41" i="5" s="1"/>
  <c r="K41" i="5" s="1"/>
  <c r="E43" i="5"/>
  <c r="G37" i="5" s="1"/>
  <c r="K37" i="5" s="1"/>
  <c r="E39" i="5"/>
  <c r="G33" i="5" s="1"/>
  <c r="K33" i="5" s="1"/>
  <c r="E35" i="5"/>
  <c r="G29" i="5" s="1"/>
  <c r="K29" i="5" s="1"/>
  <c r="E31" i="5"/>
  <c r="G25" i="5" s="1"/>
  <c r="K25" i="5" s="1"/>
  <c r="E27" i="5"/>
  <c r="G21" i="5" s="1"/>
  <c r="K21" i="5" s="1"/>
  <c r="E23" i="5"/>
  <c r="G17" i="5" s="1"/>
  <c r="K17" i="5" s="1"/>
  <c r="E19" i="5"/>
  <c r="G13" i="5" s="1"/>
  <c r="K13" i="5" s="1"/>
  <c r="E15" i="5"/>
  <c r="G9" i="5" s="1"/>
  <c r="K9" i="5" s="1"/>
  <c r="E11" i="5"/>
  <c r="G5" i="5" s="1"/>
  <c r="K5" i="5" s="1"/>
  <c r="E7" i="5"/>
  <c r="E25" i="5"/>
  <c r="G19" i="5" s="1"/>
  <c r="K19" i="5" s="1"/>
  <c r="E113" i="5"/>
  <c r="G107" i="5" s="1"/>
  <c r="K107" i="5" s="1"/>
  <c r="E65" i="5"/>
  <c r="G59" i="5" s="1"/>
  <c r="K59" i="5" s="1"/>
  <c r="E49" i="5"/>
  <c r="G43" i="5" s="1"/>
  <c r="K43" i="5" s="1"/>
  <c r="E33" i="5"/>
  <c r="G27" i="5" s="1"/>
  <c r="K27" i="5" s="1"/>
  <c r="E142" i="5"/>
  <c r="G136" i="5" s="1"/>
  <c r="L138" i="5" s="1"/>
  <c r="E138" i="5"/>
  <c r="G132" i="5" s="1"/>
  <c r="L134" i="5" s="1"/>
  <c r="E134" i="5"/>
  <c r="G128" i="5" s="1"/>
  <c r="L130" i="5" s="1"/>
  <c r="E130" i="5"/>
  <c r="G124" i="5" s="1"/>
  <c r="L126" i="5" s="1"/>
  <c r="E126" i="5"/>
  <c r="G120" i="5" s="1"/>
  <c r="L122" i="5" s="1"/>
  <c r="E122" i="5"/>
  <c r="G116" i="5" s="1"/>
  <c r="L118" i="5" s="1"/>
  <c r="E118" i="5"/>
  <c r="G112" i="5" s="1"/>
  <c r="L114" i="5" s="1"/>
  <c r="E114" i="5"/>
  <c r="G108" i="5" s="1"/>
  <c r="L110" i="5" s="1"/>
  <c r="E110" i="5"/>
  <c r="G104" i="5" s="1"/>
  <c r="K104" i="5" s="1"/>
  <c r="E106" i="5"/>
  <c r="G100" i="5" s="1"/>
  <c r="K100" i="5" s="1"/>
  <c r="E102" i="5"/>
  <c r="G96" i="5" s="1"/>
  <c r="K96" i="5" s="1"/>
  <c r="E98" i="5"/>
  <c r="G92" i="5" s="1"/>
  <c r="K92" i="5" s="1"/>
  <c r="E94" i="5"/>
  <c r="G88" i="5" s="1"/>
  <c r="K88" i="5" s="1"/>
  <c r="E90" i="5"/>
  <c r="G84" i="5" s="1"/>
  <c r="K84" i="5" s="1"/>
  <c r="E86" i="5"/>
  <c r="G80" i="5" s="1"/>
  <c r="K80" i="5" s="1"/>
  <c r="E82" i="5"/>
  <c r="G76" i="5" s="1"/>
  <c r="K76" i="5" s="1"/>
  <c r="E78" i="5"/>
  <c r="G72" i="5" s="1"/>
  <c r="K72" i="5" s="1"/>
  <c r="E74" i="5"/>
  <c r="G68" i="5" s="1"/>
  <c r="K68" i="5" s="1"/>
  <c r="E70" i="5"/>
  <c r="G64" i="5" s="1"/>
  <c r="K64" i="5" s="1"/>
  <c r="E66" i="5"/>
  <c r="G60" i="5" s="1"/>
  <c r="K60" i="5" s="1"/>
  <c r="E62" i="5"/>
  <c r="G56" i="5" s="1"/>
  <c r="K56" i="5" s="1"/>
  <c r="E58" i="5"/>
  <c r="G52" i="5" s="1"/>
  <c r="K52" i="5" s="1"/>
  <c r="E54" i="5"/>
  <c r="G48" i="5" s="1"/>
  <c r="K48" i="5" s="1"/>
  <c r="E50" i="5"/>
  <c r="G44" i="5" s="1"/>
  <c r="K44" i="5" s="1"/>
  <c r="E46" i="5"/>
  <c r="G40" i="5" s="1"/>
  <c r="K40" i="5" s="1"/>
  <c r="E42" i="5"/>
  <c r="G36" i="5" s="1"/>
  <c r="K36" i="5" s="1"/>
  <c r="E38" i="5"/>
  <c r="G32" i="5" s="1"/>
  <c r="K32" i="5" s="1"/>
  <c r="E34" i="5"/>
  <c r="G28" i="5" s="1"/>
  <c r="K28" i="5" s="1"/>
  <c r="E30" i="5"/>
  <c r="G24" i="5" s="1"/>
  <c r="K24" i="5" s="1"/>
  <c r="E26" i="5"/>
  <c r="G20" i="5" s="1"/>
  <c r="K20" i="5" s="1"/>
  <c r="E22" i="5"/>
  <c r="G16" i="5" s="1"/>
  <c r="K16" i="5" s="1"/>
  <c r="E18" i="5"/>
  <c r="G12" i="5" s="1"/>
  <c r="K12" i="5" s="1"/>
  <c r="E14" i="5"/>
  <c r="G8" i="5" s="1"/>
  <c r="K8" i="5" s="1"/>
  <c r="E10" i="5"/>
  <c r="E6" i="5"/>
  <c r="B122" i="5"/>
  <c r="B117" i="5"/>
  <c r="B85" i="5"/>
  <c r="B53" i="5"/>
  <c r="B21" i="5"/>
  <c r="B55" i="5"/>
  <c r="B88" i="5"/>
  <c r="B99" i="5"/>
  <c r="B98" i="5"/>
  <c r="B68" i="5"/>
  <c r="B36" i="5"/>
  <c r="B42" i="5"/>
  <c r="B80" i="5"/>
  <c r="B61" i="5"/>
  <c r="B48" i="5"/>
  <c r="B29" i="5"/>
  <c r="B138" i="5"/>
  <c r="B74" i="5"/>
  <c r="B123" i="5"/>
  <c r="B60" i="5"/>
  <c r="B58" i="5"/>
  <c r="B28" i="5"/>
  <c r="B27" i="5"/>
  <c r="B11" i="5"/>
  <c r="B94" i="5"/>
  <c r="B86" i="5"/>
  <c r="B62" i="5"/>
  <c r="B30" i="5"/>
  <c r="B22" i="5"/>
  <c r="B35" i="5"/>
  <c r="B19" i="5"/>
  <c r="B126" i="5"/>
  <c r="B137" i="5"/>
  <c r="B105" i="5"/>
  <c r="B81" i="5"/>
  <c r="B73" i="5"/>
  <c r="B65" i="5"/>
  <c r="B57" i="5"/>
  <c r="B17" i="5"/>
  <c r="B9" i="5"/>
  <c r="B139" i="5"/>
  <c r="B67" i="5"/>
  <c r="B132" i="5"/>
  <c r="B100" i="5"/>
  <c r="B44" i="5"/>
  <c r="B119" i="5"/>
  <c r="B111" i="5"/>
  <c r="B103" i="5"/>
  <c r="B87" i="5"/>
  <c r="B39" i="5"/>
  <c r="B84" i="5"/>
  <c r="B76" i="5"/>
  <c r="C35" i="5" l="1"/>
  <c r="C99" i="5"/>
  <c r="B8" i="5"/>
  <c r="B96" i="5"/>
  <c r="C83" i="5"/>
  <c r="C91" i="5"/>
  <c r="C19" i="5"/>
  <c r="B40" i="5"/>
  <c r="B64" i="5"/>
  <c r="B128" i="5"/>
  <c r="C135" i="5"/>
  <c r="C103" i="5"/>
  <c r="C131" i="5"/>
  <c r="C7" i="5"/>
  <c r="C96" i="5"/>
  <c r="B72" i="5"/>
  <c r="B77" i="5"/>
  <c r="C123" i="5"/>
  <c r="B110" i="5"/>
  <c r="B116" i="5"/>
  <c r="B43" i="5"/>
  <c r="B142" i="5"/>
  <c r="B107" i="5"/>
  <c r="B13" i="5"/>
  <c r="B25" i="5"/>
  <c r="B56" i="5"/>
  <c r="B134" i="5"/>
  <c r="B89" i="5"/>
  <c r="B125" i="5"/>
  <c r="B82" i="5"/>
  <c r="B93" i="5"/>
  <c r="B109" i="5"/>
  <c r="B136" i="5"/>
  <c r="B18" i="5"/>
  <c r="B46" i="5"/>
  <c r="B63" i="5"/>
  <c r="B54" i="5"/>
  <c r="B120" i="5"/>
  <c r="B118" i="5"/>
  <c r="B7" i="5"/>
  <c r="B71" i="5"/>
  <c r="B135" i="5"/>
  <c r="B33" i="5"/>
  <c r="B97" i="5"/>
  <c r="B26" i="5"/>
  <c r="B90" i="5"/>
  <c r="B51" i="5"/>
  <c r="B115" i="5"/>
  <c r="B92" i="5"/>
  <c r="B108" i="5"/>
  <c r="B140" i="5"/>
  <c r="B101" i="5"/>
  <c r="B15" i="5"/>
  <c r="B79" i="5"/>
  <c r="B143" i="5"/>
  <c r="B41" i="5"/>
  <c r="B34" i="5"/>
  <c r="B59" i="5"/>
  <c r="B133" i="5"/>
  <c r="B6" i="5"/>
  <c r="B70" i="5"/>
  <c r="B23" i="5"/>
  <c r="B16" i="5"/>
  <c r="B5" i="5"/>
  <c r="B49" i="5"/>
  <c r="B113" i="5"/>
  <c r="B106" i="5"/>
  <c r="B131" i="5"/>
  <c r="B124" i="5"/>
  <c r="B12" i="5"/>
  <c r="B37" i="5"/>
  <c r="B127" i="5"/>
  <c r="B14" i="5"/>
  <c r="B78" i="5"/>
  <c r="B31" i="5"/>
  <c r="B95" i="5"/>
  <c r="C67" i="5"/>
  <c r="B24" i="5"/>
  <c r="B121" i="5"/>
  <c r="B50" i="5"/>
  <c r="B114" i="5"/>
  <c r="B75" i="5"/>
  <c r="B129" i="5"/>
  <c r="B83" i="5"/>
  <c r="B47" i="5"/>
  <c r="B104" i="5"/>
  <c r="B66" i="5"/>
  <c r="B130" i="5"/>
  <c r="B91" i="5"/>
  <c r="B20" i="5"/>
  <c r="B52" i="5"/>
  <c r="B69" i="5"/>
  <c r="B38" i="5"/>
  <c r="B102" i="5"/>
  <c r="B112" i="5"/>
  <c r="B10" i="5"/>
  <c r="C74" i="5"/>
  <c r="C115" i="5"/>
  <c r="C42" i="5"/>
  <c r="C58" i="5"/>
  <c r="C122" i="5"/>
  <c r="C28" i="5"/>
  <c r="C92" i="5"/>
  <c r="C13" i="5"/>
  <c r="C77" i="5"/>
  <c r="C141" i="5"/>
  <c r="C22" i="5"/>
  <c r="C86" i="5"/>
  <c r="C31" i="5"/>
  <c r="C17" i="5"/>
  <c r="C65" i="5"/>
  <c r="C129" i="5"/>
  <c r="C112" i="5"/>
  <c r="C55" i="5"/>
  <c r="C66" i="5"/>
  <c r="C130" i="5"/>
  <c r="C11" i="5"/>
  <c r="C75" i="5"/>
  <c r="C139" i="5"/>
  <c r="C36" i="5"/>
  <c r="C100" i="5"/>
  <c r="C21" i="5"/>
  <c r="C85" i="5"/>
  <c r="C30" i="5"/>
  <c r="C94" i="5"/>
  <c r="C95" i="5"/>
  <c r="C73" i="5"/>
  <c r="C24" i="5"/>
  <c r="C56" i="5"/>
  <c r="C88" i="5"/>
  <c r="C5" i="5"/>
  <c r="C111" i="5"/>
  <c r="C10" i="5"/>
  <c r="C138" i="5"/>
  <c r="C44" i="5"/>
  <c r="C108" i="5"/>
  <c r="C29" i="5"/>
  <c r="C93" i="5"/>
  <c r="C38" i="5"/>
  <c r="C102" i="5"/>
  <c r="C33" i="5"/>
  <c r="C81" i="5"/>
  <c r="C137" i="5"/>
  <c r="C120" i="5"/>
  <c r="C119" i="5"/>
  <c r="C18" i="5"/>
  <c r="C82" i="5"/>
  <c r="C52" i="5"/>
  <c r="C116" i="5"/>
  <c r="C37" i="5"/>
  <c r="C101" i="5"/>
  <c r="C46" i="5"/>
  <c r="C110" i="5"/>
  <c r="C15" i="5"/>
  <c r="C89" i="5"/>
  <c r="C32" i="5"/>
  <c r="C64" i="5"/>
  <c r="C127" i="5"/>
  <c r="C26" i="5"/>
  <c r="C90" i="5"/>
  <c r="C60" i="5"/>
  <c r="C124" i="5"/>
  <c r="C45" i="5"/>
  <c r="C109" i="5"/>
  <c r="C54" i="5"/>
  <c r="C118" i="5"/>
  <c r="C79" i="5"/>
  <c r="C41" i="5"/>
  <c r="C97" i="5"/>
  <c r="C128" i="5"/>
  <c r="C34" i="5"/>
  <c r="C98" i="5"/>
  <c r="C43" i="5"/>
  <c r="C107" i="5"/>
  <c r="C68" i="5"/>
  <c r="C132" i="5"/>
  <c r="C53" i="5"/>
  <c r="C117" i="5"/>
  <c r="C62" i="5"/>
  <c r="C126" i="5"/>
  <c r="C71" i="5"/>
  <c r="C143" i="5"/>
  <c r="C23" i="5"/>
  <c r="C25" i="5"/>
  <c r="C105" i="5"/>
  <c r="C8" i="5"/>
  <c r="C40" i="5"/>
  <c r="C72" i="5"/>
  <c r="C104" i="5"/>
  <c r="C106" i="5"/>
  <c r="C12" i="5"/>
  <c r="C76" i="5"/>
  <c r="C140" i="5"/>
  <c r="C61" i="5"/>
  <c r="C125" i="5"/>
  <c r="C6" i="5"/>
  <c r="C70" i="5"/>
  <c r="C134" i="5"/>
  <c r="C87" i="5"/>
  <c r="C9" i="5"/>
  <c r="C49" i="5"/>
  <c r="C113" i="5"/>
  <c r="C63" i="5"/>
  <c r="C50" i="5"/>
  <c r="C114" i="5"/>
  <c r="C20" i="5"/>
  <c r="C84" i="5"/>
  <c r="C69" i="5"/>
  <c r="C133" i="5"/>
  <c r="C14" i="5"/>
  <c r="C78" i="5"/>
  <c r="C142" i="5"/>
  <c r="C39" i="5"/>
  <c r="C57" i="5"/>
  <c r="C121" i="5"/>
  <c r="C16" i="5"/>
  <c r="C48" i="5"/>
  <c r="C80" i="5"/>
  <c r="C136" i="5"/>
  <c r="C47" i="5"/>
  <c r="K109" i="5"/>
  <c r="L111" i="5"/>
  <c r="K108" i="5"/>
</calcChain>
</file>

<file path=xl/sharedStrings.xml><?xml version="1.0" encoding="utf-8"?>
<sst xmlns="http://schemas.openxmlformats.org/spreadsheetml/2006/main" count="25" uniqueCount="18">
  <si>
    <t>Providers Primary Impression</t>
  </si>
  <si>
    <t>Date</t>
  </si>
  <si>
    <t>EMS DATA Clean</t>
  </si>
  <si>
    <t>ILI Calls</t>
  </si>
  <si>
    <t>COVID Calls</t>
  </si>
  <si>
    <t>COVID call rolling avg</t>
  </si>
  <si>
    <t>ILI Calls rolling avg</t>
  </si>
  <si>
    <t>Date reported</t>
  </si>
  <si>
    <t>Hospitalized in ICU (daily)</t>
  </si>
  <si>
    <t>Hospitalized, not in ICU (daily)</t>
  </si>
  <si>
    <t>Total hospitalizations</t>
  </si>
  <si>
    <t>Total ICU hospitalizations</t>
  </si>
  <si>
    <t>-</t>
  </si>
  <si>
    <t>ICU rolling avg</t>
  </si>
  <si>
    <t>Med-surg rolling avg</t>
  </si>
  <si>
    <t>Lag Days:</t>
  </si>
  <si>
    <t>Cycle 1</t>
  </si>
  <si>
    <t>Cycle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</si>
</sst>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2" fillId="2" borderId="0" xfId="0" applyFont="1" applyFill="1" applyAlignment="1">
      <alignment horizontal="right"/>
    </xf>
    <xf numFmtId="0" fontId="0" fillId="2" borderId="0" xfId="0" applyFill="1"/>
    <xf numFmtId="14" fontId="0" fillId="3" borderId="0" xfId="0" applyNumberForma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0" borderId="0" xfId="0" applyFont="1" applyFill="1" applyAlignment="1">
      <alignment horizontal="right"/>
    </xf>
    <xf numFmtId="0" fontId="0" fillId="0" borderId="0" xfId="0" applyFill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ate Official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3865"/>
      </a:accent1>
      <a:accent2>
        <a:srgbClr val="78BE21"/>
      </a:accent2>
      <a:accent3>
        <a:srgbClr val="008EAA"/>
      </a:accent3>
      <a:accent4>
        <a:srgbClr val="0D5257"/>
      </a:accent4>
      <a:accent5>
        <a:srgbClr val="8D3F2B"/>
      </a:accent5>
      <a:accent6>
        <a:srgbClr val="5D295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2375-128B-4332-B8FF-11655F2FD9BC}">
  <dimension ref="A1:E129"/>
  <sheetViews>
    <sheetView workbookViewId="0">
      <selection activeCell="F12" sqref="F12"/>
    </sheetView>
  </sheetViews>
  <sheetFormatPr defaultRowHeight="14.5" x14ac:dyDescent="0.35"/>
  <cols>
    <col min="1" max="1" width="27.54296875" bestFit="1" customWidth="1"/>
    <col min="3" max="3" width="11.26953125" bestFit="1" customWidth="1"/>
  </cols>
  <sheetData>
    <row r="1" spans="1:5" x14ac:dyDescent="0.35">
      <c r="A1" t="s">
        <v>2</v>
      </c>
    </row>
    <row r="2" spans="1:5" x14ac:dyDescent="0.35">
      <c r="A2" t="s">
        <v>0</v>
      </c>
      <c r="B2" t="s">
        <v>3</v>
      </c>
      <c r="C2" t="s">
        <v>4</v>
      </c>
      <c r="D2" t="s">
        <v>6</v>
      </c>
      <c r="E2" t="s">
        <v>5</v>
      </c>
    </row>
    <row r="3" spans="1:5" x14ac:dyDescent="0.35">
      <c r="A3" s="1">
        <v>43934</v>
      </c>
      <c r="B3">
        <v>54</v>
      </c>
      <c r="C3">
        <v>3</v>
      </c>
      <c r="D3">
        <v>51</v>
      </c>
      <c r="E3">
        <v>3.4285714285714284</v>
      </c>
    </row>
    <row r="4" spans="1:5" x14ac:dyDescent="0.35">
      <c r="A4" s="1">
        <v>43935</v>
      </c>
      <c r="B4">
        <v>57</v>
      </c>
      <c r="C4">
        <v>2</v>
      </c>
      <c r="D4">
        <v>51</v>
      </c>
      <c r="E4">
        <v>3.1428571428571428</v>
      </c>
    </row>
    <row r="5" spans="1:5" x14ac:dyDescent="0.35">
      <c r="A5" s="1">
        <v>43936</v>
      </c>
      <c r="B5">
        <v>49</v>
      </c>
      <c r="C5">
        <v>7</v>
      </c>
      <c r="D5">
        <v>50.285714285714285</v>
      </c>
      <c r="E5">
        <v>4.1428571428571432</v>
      </c>
    </row>
    <row r="6" spans="1:5" x14ac:dyDescent="0.35">
      <c r="A6" s="1">
        <v>43937</v>
      </c>
      <c r="B6">
        <v>55</v>
      </c>
      <c r="C6">
        <v>8</v>
      </c>
      <c r="D6">
        <v>51.571428571428569</v>
      </c>
      <c r="E6">
        <v>5</v>
      </c>
    </row>
    <row r="7" spans="1:5" x14ac:dyDescent="0.35">
      <c r="A7" s="1">
        <v>43938</v>
      </c>
      <c r="B7">
        <v>51</v>
      </c>
      <c r="C7">
        <v>10</v>
      </c>
      <c r="D7">
        <v>51.857142857142854</v>
      </c>
      <c r="E7">
        <v>5.7142857142857144</v>
      </c>
    </row>
    <row r="8" spans="1:5" x14ac:dyDescent="0.35">
      <c r="A8" s="1">
        <v>43939</v>
      </c>
      <c r="B8">
        <v>61</v>
      </c>
      <c r="C8">
        <v>10</v>
      </c>
      <c r="D8">
        <v>54.857142857142854</v>
      </c>
      <c r="E8">
        <v>6.7142857142857144</v>
      </c>
    </row>
    <row r="9" spans="1:5" x14ac:dyDescent="0.35">
      <c r="A9" s="1">
        <v>43940</v>
      </c>
      <c r="B9">
        <v>51</v>
      </c>
      <c r="C9">
        <v>15</v>
      </c>
      <c r="D9">
        <v>54</v>
      </c>
      <c r="E9">
        <v>7.8571428571428568</v>
      </c>
    </row>
    <row r="10" spans="1:5" x14ac:dyDescent="0.35">
      <c r="A10" s="1">
        <v>43941</v>
      </c>
      <c r="B10">
        <v>60</v>
      </c>
      <c r="C10">
        <v>15</v>
      </c>
      <c r="D10">
        <v>54.857142857142854</v>
      </c>
      <c r="E10">
        <v>9.5714285714285712</v>
      </c>
    </row>
    <row r="11" spans="1:5" x14ac:dyDescent="0.35">
      <c r="A11" s="1">
        <v>43942</v>
      </c>
      <c r="B11">
        <v>52</v>
      </c>
      <c r="C11">
        <v>18</v>
      </c>
      <c r="D11">
        <v>54.142857142857146</v>
      </c>
      <c r="E11">
        <v>11.857142857142858</v>
      </c>
    </row>
    <row r="12" spans="1:5" x14ac:dyDescent="0.35">
      <c r="A12" s="1">
        <v>43943</v>
      </c>
      <c r="B12">
        <v>56</v>
      </c>
      <c r="C12">
        <v>18</v>
      </c>
      <c r="D12">
        <v>55.142857142857146</v>
      </c>
      <c r="E12">
        <v>13.428571428571429</v>
      </c>
    </row>
    <row r="13" spans="1:5" x14ac:dyDescent="0.35">
      <c r="A13" s="1">
        <v>43944</v>
      </c>
      <c r="B13">
        <v>74</v>
      </c>
      <c r="C13">
        <v>19</v>
      </c>
      <c r="D13">
        <v>57.857142857142854</v>
      </c>
      <c r="E13">
        <v>15</v>
      </c>
    </row>
    <row r="14" spans="1:5" x14ac:dyDescent="0.35">
      <c r="A14" s="1">
        <v>43945</v>
      </c>
      <c r="B14">
        <v>58</v>
      </c>
      <c r="C14">
        <v>21</v>
      </c>
      <c r="D14">
        <v>58.857142857142854</v>
      </c>
      <c r="E14">
        <v>16.571428571428573</v>
      </c>
    </row>
    <row r="15" spans="1:5" x14ac:dyDescent="0.35">
      <c r="A15" s="1">
        <v>43946</v>
      </c>
      <c r="B15">
        <v>48</v>
      </c>
      <c r="C15">
        <v>11</v>
      </c>
      <c r="D15">
        <v>57</v>
      </c>
      <c r="E15">
        <v>16.714285714285715</v>
      </c>
    </row>
    <row r="16" spans="1:5" x14ac:dyDescent="0.35">
      <c r="A16" s="1">
        <v>43947</v>
      </c>
      <c r="B16">
        <v>48</v>
      </c>
      <c r="C16">
        <v>16</v>
      </c>
      <c r="D16">
        <v>56.571428571428569</v>
      </c>
      <c r="E16">
        <v>16.857142857142858</v>
      </c>
    </row>
    <row r="17" spans="1:5" x14ac:dyDescent="0.35">
      <c r="A17" s="1">
        <v>43948</v>
      </c>
      <c r="B17">
        <v>55</v>
      </c>
      <c r="C17">
        <v>26</v>
      </c>
      <c r="D17">
        <v>55.857142857142854</v>
      </c>
      <c r="E17">
        <v>18.428571428571427</v>
      </c>
    </row>
    <row r="18" spans="1:5" x14ac:dyDescent="0.35">
      <c r="A18" s="1">
        <v>43949</v>
      </c>
      <c r="B18">
        <v>61</v>
      </c>
      <c r="C18">
        <v>18</v>
      </c>
      <c r="D18">
        <v>57.142857142857146</v>
      </c>
      <c r="E18">
        <v>18.428571428571427</v>
      </c>
    </row>
    <row r="19" spans="1:5" x14ac:dyDescent="0.35">
      <c r="A19" s="1">
        <v>43950</v>
      </c>
      <c r="B19">
        <v>68</v>
      </c>
      <c r="C19">
        <v>30</v>
      </c>
      <c r="D19">
        <v>58.857142857142854</v>
      </c>
      <c r="E19">
        <v>20.142857142857142</v>
      </c>
    </row>
    <row r="20" spans="1:5" x14ac:dyDescent="0.35">
      <c r="A20" s="1">
        <v>43951</v>
      </c>
      <c r="B20">
        <v>41</v>
      </c>
      <c r="C20">
        <v>19</v>
      </c>
      <c r="D20">
        <v>54.142857142857146</v>
      </c>
      <c r="E20">
        <v>20.142857142857142</v>
      </c>
    </row>
    <row r="21" spans="1:5" x14ac:dyDescent="0.35">
      <c r="A21" s="1">
        <v>43952</v>
      </c>
      <c r="B21">
        <v>67</v>
      </c>
      <c r="C21">
        <v>24</v>
      </c>
      <c r="D21">
        <v>55.428571428571431</v>
      </c>
      <c r="E21">
        <v>20.571428571428573</v>
      </c>
    </row>
    <row r="22" spans="1:5" x14ac:dyDescent="0.35">
      <c r="A22" s="1">
        <v>43953</v>
      </c>
      <c r="B22">
        <v>68</v>
      </c>
      <c r="C22">
        <v>29</v>
      </c>
      <c r="D22">
        <v>58.285714285714285</v>
      </c>
      <c r="E22">
        <v>23.142857142857142</v>
      </c>
    </row>
    <row r="23" spans="1:5" x14ac:dyDescent="0.35">
      <c r="A23" s="1">
        <v>43954</v>
      </c>
      <c r="B23">
        <v>57</v>
      </c>
      <c r="C23">
        <v>22</v>
      </c>
      <c r="D23">
        <v>59.571428571428569</v>
      </c>
      <c r="E23">
        <v>24</v>
      </c>
    </row>
    <row r="24" spans="1:5" x14ac:dyDescent="0.35">
      <c r="A24" s="1">
        <v>43955</v>
      </c>
      <c r="B24">
        <v>66</v>
      </c>
      <c r="C24">
        <v>18</v>
      </c>
      <c r="D24">
        <v>61.142857142857146</v>
      </c>
      <c r="E24">
        <v>22.857142857142858</v>
      </c>
    </row>
    <row r="25" spans="1:5" x14ac:dyDescent="0.35">
      <c r="A25" s="1">
        <v>43956</v>
      </c>
      <c r="B25">
        <v>58</v>
      </c>
      <c r="C25">
        <v>22</v>
      </c>
      <c r="D25">
        <v>60.714285714285715</v>
      </c>
      <c r="E25">
        <v>23.428571428571427</v>
      </c>
    </row>
    <row r="26" spans="1:5" x14ac:dyDescent="0.35">
      <c r="A26" s="1">
        <v>43957</v>
      </c>
      <c r="B26">
        <v>65</v>
      </c>
      <c r="C26">
        <v>22</v>
      </c>
      <c r="D26">
        <v>60.285714285714285</v>
      </c>
      <c r="E26">
        <v>22.285714285714285</v>
      </c>
    </row>
    <row r="27" spans="1:5" x14ac:dyDescent="0.35">
      <c r="A27" s="1">
        <v>43958</v>
      </c>
      <c r="B27">
        <v>71</v>
      </c>
      <c r="C27">
        <v>27</v>
      </c>
      <c r="D27">
        <v>64.571428571428569</v>
      </c>
      <c r="E27">
        <v>23.428571428571427</v>
      </c>
    </row>
    <row r="28" spans="1:5" x14ac:dyDescent="0.35">
      <c r="A28" s="1">
        <v>43959</v>
      </c>
      <c r="B28">
        <v>60</v>
      </c>
      <c r="C28">
        <v>27</v>
      </c>
      <c r="D28">
        <v>63.571428571428569</v>
      </c>
      <c r="E28">
        <v>23.857142857142858</v>
      </c>
    </row>
    <row r="29" spans="1:5" x14ac:dyDescent="0.35">
      <c r="A29" s="1">
        <v>43960</v>
      </c>
      <c r="B29">
        <v>53</v>
      </c>
      <c r="C29">
        <v>30</v>
      </c>
      <c r="D29">
        <v>61.428571428571431</v>
      </c>
      <c r="E29">
        <v>24</v>
      </c>
    </row>
    <row r="30" spans="1:5" x14ac:dyDescent="0.35">
      <c r="A30" s="1">
        <v>43961</v>
      </c>
      <c r="B30">
        <v>49</v>
      </c>
      <c r="C30">
        <v>27</v>
      </c>
      <c r="D30">
        <v>60.285714285714285</v>
      </c>
      <c r="E30">
        <v>24.714285714285715</v>
      </c>
    </row>
    <row r="31" spans="1:5" x14ac:dyDescent="0.35">
      <c r="A31" s="1">
        <v>43962</v>
      </c>
      <c r="B31">
        <v>57</v>
      </c>
      <c r="C31">
        <v>20</v>
      </c>
      <c r="D31">
        <v>59</v>
      </c>
      <c r="E31">
        <v>25</v>
      </c>
    </row>
    <row r="32" spans="1:5" x14ac:dyDescent="0.35">
      <c r="A32" s="1">
        <v>43963</v>
      </c>
      <c r="B32">
        <v>69</v>
      </c>
      <c r="C32">
        <v>16</v>
      </c>
      <c r="D32">
        <v>60.571428571428569</v>
      </c>
      <c r="E32">
        <v>24.142857142857142</v>
      </c>
    </row>
    <row r="33" spans="1:5" x14ac:dyDescent="0.35">
      <c r="A33" s="1">
        <v>43964</v>
      </c>
      <c r="B33">
        <v>72</v>
      </c>
      <c r="C33">
        <v>38</v>
      </c>
      <c r="D33">
        <v>61.571428571428569</v>
      </c>
      <c r="E33">
        <v>26.428571428571427</v>
      </c>
    </row>
    <row r="34" spans="1:5" x14ac:dyDescent="0.35">
      <c r="A34" s="1">
        <v>43965</v>
      </c>
      <c r="B34">
        <v>70</v>
      </c>
      <c r="C34">
        <v>27</v>
      </c>
      <c r="D34">
        <v>61.428571428571431</v>
      </c>
      <c r="E34">
        <v>26.428571428571427</v>
      </c>
    </row>
    <row r="35" spans="1:5" x14ac:dyDescent="0.35">
      <c r="A35" s="1">
        <v>43966</v>
      </c>
      <c r="B35">
        <v>70</v>
      </c>
      <c r="C35">
        <v>35</v>
      </c>
      <c r="D35">
        <v>62.857142857142854</v>
      </c>
      <c r="E35">
        <v>27.571428571428573</v>
      </c>
    </row>
    <row r="36" spans="1:5" x14ac:dyDescent="0.35">
      <c r="A36" s="1">
        <v>43967</v>
      </c>
      <c r="B36">
        <v>71</v>
      </c>
      <c r="C36">
        <v>33</v>
      </c>
      <c r="D36">
        <v>65.428571428571431</v>
      </c>
      <c r="E36">
        <v>28</v>
      </c>
    </row>
    <row r="37" spans="1:5" x14ac:dyDescent="0.35">
      <c r="A37" s="1">
        <v>43968</v>
      </c>
      <c r="B37">
        <v>54</v>
      </c>
      <c r="C37">
        <v>26</v>
      </c>
      <c r="D37">
        <v>66.142857142857139</v>
      </c>
      <c r="E37">
        <v>27.857142857142858</v>
      </c>
    </row>
    <row r="38" spans="1:5" x14ac:dyDescent="0.35">
      <c r="A38" s="1">
        <v>43969</v>
      </c>
      <c r="B38">
        <v>63</v>
      </c>
      <c r="C38">
        <v>23</v>
      </c>
      <c r="D38">
        <v>67</v>
      </c>
      <c r="E38">
        <v>28.285714285714285</v>
      </c>
    </row>
    <row r="39" spans="1:5" x14ac:dyDescent="0.35">
      <c r="A39" s="1">
        <v>43970</v>
      </c>
      <c r="B39">
        <v>56</v>
      </c>
      <c r="C39">
        <v>29</v>
      </c>
      <c r="D39">
        <v>65.142857142857139</v>
      </c>
      <c r="E39">
        <v>30.142857142857142</v>
      </c>
    </row>
    <row r="40" spans="1:5" x14ac:dyDescent="0.35">
      <c r="A40" s="1">
        <v>43971</v>
      </c>
      <c r="B40">
        <v>56</v>
      </c>
      <c r="C40">
        <v>19</v>
      </c>
      <c r="D40">
        <v>62.857142857142854</v>
      </c>
      <c r="E40">
        <v>27.428571428571427</v>
      </c>
    </row>
    <row r="41" spans="1:5" x14ac:dyDescent="0.35">
      <c r="A41" s="1">
        <v>43972</v>
      </c>
      <c r="B41">
        <v>74</v>
      </c>
      <c r="C41">
        <v>37</v>
      </c>
      <c r="D41">
        <v>63.428571428571431</v>
      </c>
      <c r="E41">
        <v>28.857142857142858</v>
      </c>
    </row>
    <row r="42" spans="1:5" x14ac:dyDescent="0.35">
      <c r="A42" s="1">
        <v>43973</v>
      </c>
      <c r="B42">
        <v>81</v>
      </c>
      <c r="C42">
        <v>23</v>
      </c>
      <c r="D42">
        <v>65</v>
      </c>
      <c r="E42">
        <v>27.142857142857142</v>
      </c>
    </row>
    <row r="43" spans="1:5" x14ac:dyDescent="0.35">
      <c r="A43" s="1">
        <v>43974</v>
      </c>
      <c r="B43">
        <v>56</v>
      </c>
      <c r="C43">
        <v>35</v>
      </c>
      <c r="D43">
        <v>62.857142857142854</v>
      </c>
      <c r="E43">
        <v>27.428571428571427</v>
      </c>
    </row>
    <row r="44" spans="1:5" x14ac:dyDescent="0.35">
      <c r="A44" s="1">
        <v>43975</v>
      </c>
      <c r="B44">
        <v>66</v>
      </c>
      <c r="C44">
        <v>36</v>
      </c>
      <c r="D44">
        <v>64.571428571428569</v>
      </c>
      <c r="E44">
        <v>28.857142857142858</v>
      </c>
    </row>
    <row r="45" spans="1:5" x14ac:dyDescent="0.35">
      <c r="A45" s="1">
        <v>43976</v>
      </c>
      <c r="B45">
        <v>60</v>
      </c>
      <c r="C45">
        <v>22</v>
      </c>
      <c r="D45">
        <v>64.142857142857139</v>
      </c>
      <c r="E45">
        <v>28.714285714285715</v>
      </c>
    </row>
    <row r="46" spans="1:5" x14ac:dyDescent="0.35">
      <c r="A46" s="1">
        <v>43977</v>
      </c>
      <c r="B46">
        <v>55</v>
      </c>
      <c r="C46">
        <v>23</v>
      </c>
      <c r="D46">
        <v>64</v>
      </c>
      <c r="E46">
        <v>27.857142857142858</v>
      </c>
    </row>
    <row r="47" spans="1:5" x14ac:dyDescent="0.35">
      <c r="A47" s="1">
        <v>43978</v>
      </c>
      <c r="B47">
        <v>62</v>
      </c>
      <c r="C47">
        <v>29</v>
      </c>
      <c r="D47">
        <v>64.857142857142861</v>
      </c>
      <c r="E47">
        <v>29.285714285714285</v>
      </c>
    </row>
    <row r="48" spans="1:5" x14ac:dyDescent="0.35">
      <c r="A48" s="1">
        <v>43979</v>
      </c>
      <c r="B48">
        <v>71</v>
      </c>
      <c r="C48">
        <v>36</v>
      </c>
      <c r="D48">
        <v>64.428571428571431</v>
      </c>
      <c r="E48">
        <v>29.142857142857142</v>
      </c>
    </row>
    <row r="49" spans="1:5" x14ac:dyDescent="0.35">
      <c r="A49" s="1">
        <v>43980</v>
      </c>
      <c r="B49">
        <v>45</v>
      </c>
      <c r="C49">
        <v>15</v>
      </c>
      <c r="D49">
        <v>59.285714285714285</v>
      </c>
      <c r="E49">
        <v>28</v>
      </c>
    </row>
    <row r="50" spans="1:5" x14ac:dyDescent="0.35">
      <c r="A50" s="1">
        <v>43981</v>
      </c>
      <c r="B50">
        <v>52</v>
      </c>
      <c r="C50">
        <v>16</v>
      </c>
      <c r="D50">
        <v>58.714285714285715</v>
      </c>
      <c r="E50">
        <v>25.285714285714285</v>
      </c>
    </row>
    <row r="51" spans="1:5" x14ac:dyDescent="0.35">
      <c r="A51" s="1">
        <v>43982</v>
      </c>
      <c r="B51">
        <v>61</v>
      </c>
      <c r="C51">
        <v>25</v>
      </c>
      <c r="D51">
        <v>58</v>
      </c>
      <c r="E51">
        <v>23.714285714285715</v>
      </c>
    </row>
    <row r="52" spans="1:5" x14ac:dyDescent="0.35">
      <c r="A52" s="1">
        <v>43983</v>
      </c>
      <c r="B52">
        <v>67</v>
      </c>
      <c r="C52">
        <v>26</v>
      </c>
      <c r="D52">
        <v>59</v>
      </c>
      <c r="E52">
        <v>24.285714285714285</v>
      </c>
    </row>
    <row r="53" spans="1:5" x14ac:dyDescent="0.35">
      <c r="A53" s="1">
        <v>43984</v>
      </c>
      <c r="B53">
        <v>52</v>
      </c>
      <c r="C53">
        <v>18</v>
      </c>
      <c r="D53">
        <v>58.571428571428569</v>
      </c>
      <c r="E53">
        <v>23.571428571428573</v>
      </c>
    </row>
    <row r="54" spans="1:5" x14ac:dyDescent="0.35">
      <c r="A54" s="1">
        <v>43985</v>
      </c>
      <c r="B54">
        <v>34</v>
      </c>
      <c r="C54">
        <v>18</v>
      </c>
      <c r="D54">
        <v>54.571428571428569</v>
      </c>
      <c r="E54">
        <v>22</v>
      </c>
    </row>
    <row r="55" spans="1:5" x14ac:dyDescent="0.35">
      <c r="A55" s="1">
        <v>43986</v>
      </c>
      <c r="B55">
        <v>58</v>
      </c>
      <c r="C55">
        <v>14</v>
      </c>
      <c r="D55">
        <v>52.714285714285715</v>
      </c>
      <c r="E55">
        <v>18.857142857142858</v>
      </c>
    </row>
    <row r="56" spans="1:5" x14ac:dyDescent="0.35">
      <c r="A56" s="1">
        <v>43987</v>
      </c>
      <c r="B56">
        <v>58</v>
      </c>
      <c r="C56">
        <v>20</v>
      </c>
      <c r="D56">
        <v>54.571428571428569</v>
      </c>
      <c r="E56">
        <v>19.571428571428573</v>
      </c>
    </row>
    <row r="57" spans="1:5" x14ac:dyDescent="0.35">
      <c r="A57" s="1">
        <v>43988</v>
      </c>
      <c r="B57">
        <v>33</v>
      </c>
      <c r="C57">
        <v>11</v>
      </c>
      <c r="D57">
        <v>51.857142857142854</v>
      </c>
      <c r="E57">
        <v>18.857142857142858</v>
      </c>
    </row>
    <row r="58" spans="1:5" x14ac:dyDescent="0.35">
      <c r="A58" s="1">
        <v>43989</v>
      </c>
      <c r="B58">
        <v>40</v>
      </c>
      <c r="C58">
        <v>12</v>
      </c>
      <c r="D58">
        <v>48.857142857142854</v>
      </c>
      <c r="E58">
        <v>17</v>
      </c>
    </row>
    <row r="59" spans="1:5" x14ac:dyDescent="0.35">
      <c r="A59" s="1">
        <v>43990</v>
      </c>
      <c r="B59">
        <v>45</v>
      </c>
      <c r="C59">
        <v>11</v>
      </c>
      <c r="D59">
        <v>45.714285714285715</v>
      </c>
      <c r="E59">
        <v>14.857142857142858</v>
      </c>
    </row>
    <row r="60" spans="1:5" x14ac:dyDescent="0.35">
      <c r="A60" s="1">
        <v>43991</v>
      </c>
      <c r="B60">
        <v>35</v>
      </c>
      <c r="C60">
        <v>14</v>
      </c>
      <c r="D60">
        <v>43.285714285714285</v>
      </c>
      <c r="E60">
        <v>14.285714285714286</v>
      </c>
    </row>
    <row r="61" spans="1:5" x14ac:dyDescent="0.35">
      <c r="A61" s="1">
        <v>43992</v>
      </c>
      <c r="B61">
        <v>51</v>
      </c>
      <c r="C61">
        <v>15</v>
      </c>
      <c r="D61">
        <v>45.714285714285715</v>
      </c>
      <c r="E61">
        <v>13.857142857142858</v>
      </c>
    </row>
    <row r="62" spans="1:5" x14ac:dyDescent="0.35">
      <c r="A62" s="1">
        <v>43993</v>
      </c>
      <c r="B62">
        <v>37</v>
      </c>
      <c r="C62">
        <v>13</v>
      </c>
      <c r="D62">
        <v>42.714285714285715</v>
      </c>
      <c r="E62">
        <v>13.714285714285714</v>
      </c>
    </row>
    <row r="63" spans="1:5" x14ac:dyDescent="0.35">
      <c r="A63" s="1">
        <v>43994</v>
      </c>
      <c r="B63">
        <v>44</v>
      </c>
      <c r="C63">
        <v>15</v>
      </c>
      <c r="D63">
        <v>40.714285714285715</v>
      </c>
      <c r="E63">
        <v>13</v>
      </c>
    </row>
    <row r="64" spans="1:5" x14ac:dyDescent="0.35">
      <c r="A64" s="1">
        <v>43995</v>
      </c>
      <c r="B64">
        <v>34</v>
      </c>
      <c r="C64">
        <v>17</v>
      </c>
      <c r="D64">
        <v>40.857142857142854</v>
      </c>
      <c r="E64">
        <v>13.857142857142858</v>
      </c>
    </row>
    <row r="65" spans="1:5" x14ac:dyDescent="0.35">
      <c r="A65" s="1">
        <v>43996</v>
      </c>
      <c r="B65">
        <v>31</v>
      </c>
      <c r="C65">
        <v>13</v>
      </c>
      <c r="D65">
        <v>39.571428571428569</v>
      </c>
      <c r="E65">
        <v>14</v>
      </c>
    </row>
    <row r="66" spans="1:5" x14ac:dyDescent="0.35">
      <c r="A66" s="1">
        <v>43997</v>
      </c>
      <c r="B66">
        <v>48</v>
      </c>
      <c r="C66">
        <v>10</v>
      </c>
      <c r="D66">
        <v>40</v>
      </c>
      <c r="E66">
        <v>13.857142857142858</v>
      </c>
    </row>
    <row r="67" spans="1:5" x14ac:dyDescent="0.35">
      <c r="A67" s="1">
        <v>43998</v>
      </c>
      <c r="B67">
        <v>49</v>
      </c>
      <c r="C67">
        <v>12</v>
      </c>
      <c r="D67">
        <v>42</v>
      </c>
      <c r="E67">
        <v>13.571428571428571</v>
      </c>
    </row>
    <row r="68" spans="1:5" x14ac:dyDescent="0.35">
      <c r="A68" s="1">
        <v>43999</v>
      </c>
      <c r="B68">
        <v>30</v>
      </c>
      <c r="C68">
        <v>10</v>
      </c>
      <c r="D68">
        <v>39</v>
      </c>
      <c r="E68">
        <v>12.857142857142858</v>
      </c>
    </row>
    <row r="69" spans="1:5" x14ac:dyDescent="0.35">
      <c r="A69" s="1">
        <v>44000</v>
      </c>
      <c r="B69">
        <v>43</v>
      </c>
      <c r="C69">
        <v>7</v>
      </c>
      <c r="D69">
        <v>39.857142857142854</v>
      </c>
      <c r="E69">
        <v>12</v>
      </c>
    </row>
    <row r="70" spans="1:5" x14ac:dyDescent="0.35">
      <c r="A70" s="1">
        <v>44001</v>
      </c>
      <c r="B70">
        <v>50</v>
      </c>
      <c r="C70">
        <v>16</v>
      </c>
      <c r="D70">
        <v>40.714285714285715</v>
      </c>
      <c r="E70">
        <v>12.142857142857142</v>
      </c>
    </row>
    <row r="71" spans="1:5" x14ac:dyDescent="0.35">
      <c r="A71" s="1">
        <v>44002</v>
      </c>
      <c r="B71">
        <v>45</v>
      </c>
      <c r="C71">
        <v>17</v>
      </c>
      <c r="D71">
        <v>42.285714285714285</v>
      </c>
      <c r="E71">
        <v>12.142857142857142</v>
      </c>
    </row>
    <row r="72" spans="1:5" x14ac:dyDescent="0.35">
      <c r="A72" s="1">
        <v>44003</v>
      </c>
      <c r="B72">
        <v>42</v>
      </c>
      <c r="C72">
        <v>6</v>
      </c>
      <c r="D72">
        <v>43.857142857142854</v>
      </c>
      <c r="E72">
        <v>11.142857142857142</v>
      </c>
    </row>
    <row r="73" spans="1:5" x14ac:dyDescent="0.35">
      <c r="A73" s="1">
        <v>44004</v>
      </c>
      <c r="B73">
        <v>41</v>
      </c>
      <c r="C73">
        <v>14</v>
      </c>
      <c r="D73">
        <v>42.857142857142854</v>
      </c>
      <c r="E73">
        <v>11.714285714285714</v>
      </c>
    </row>
    <row r="74" spans="1:5" x14ac:dyDescent="0.35">
      <c r="A74" s="1">
        <v>44005</v>
      </c>
      <c r="B74">
        <v>50</v>
      </c>
      <c r="C74">
        <v>10</v>
      </c>
      <c r="D74">
        <v>43</v>
      </c>
      <c r="E74">
        <v>11.428571428571429</v>
      </c>
    </row>
    <row r="75" spans="1:5" x14ac:dyDescent="0.35">
      <c r="A75" s="1">
        <v>44006</v>
      </c>
      <c r="B75">
        <v>43</v>
      </c>
      <c r="C75">
        <v>13</v>
      </c>
      <c r="D75">
        <v>44.857142857142854</v>
      </c>
      <c r="E75">
        <v>11.857142857142858</v>
      </c>
    </row>
    <row r="76" spans="1:5" x14ac:dyDescent="0.35">
      <c r="A76" s="1">
        <v>44007</v>
      </c>
      <c r="B76">
        <v>39</v>
      </c>
      <c r="C76">
        <v>10</v>
      </c>
      <c r="D76">
        <v>44.285714285714285</v>
      </c>
      <c r="E76">
        <v>12.285714285714286</v>
      </c>
    </row>
    <row r="77" spans="1:5" x14ac:dyDescent="0.35">
      <c r="A77" s="1">
        <v>44008</v>
      </c>
      <c r="B77">
        <v>51</v>
      </c>
      <c r="C77">
        <v>12</v>
      </c>
      <c r="D77">
        <v>44.428571428571431</v>
      </c>
      <c r="E77">
        <v>11.714285714285714</v>
      </c>
    </row>
    <row r="78" spans="1:5" x14ac:dyDescent="0.35">
      <c r="A78" s="1">
        <v>44009</v>
      </c>
      <c r="B78">
        <v>39</v>
      </c>
      <c r="C78">
        <v>8</v>
      </c>
      <c r="D78">
        <v>43.571428571428569</v>
      </c>
      <c r="E78">
        <v>10.428571428571429</v>
      </c>
    </row>
    <row r="79" spans="1:5" x14ac:dyDescent="0.35">
      <c r="A79" s="1">
        <v>44010</v>
      </c>
      <c r="B79">
        <v>39</v>
      </c>
      <c r="C79">
        <v>10</v>
      </c>
      <c r="D79">
        <v>43.142857142857146</v>
      </c>
      <c r="E79">
        <v>11</v>
      </c>
    </row>
    <row r="80" spans="1:5" x14ac:dyDescent="0.35">
      <c r="A80" s="1">
        <v>44011</v>
      </c>
      <c r="B80">
        <v>33</v>
      </c>
      <c r="C80">
        <v>13</v>
      </c>
      <c r="D80">
        <v>42</v>
      </c>
      <c r="E80">
        <v>10.857142857142858</v>
      </c>
    </row>
    <row r="81" spans="1:5" x14ac:dyDescent="0.35">
      <c r="A81" s="1">
        <v>44012</v>
      </c>
      <c r="B81">
        <v>38</v>
      </c>
      <c r="C81">
        <v>13</v>
      </c>
      <c r="D81">
        <v>40.285714285714285</v>
      </c>
      <c r="E81">
        <v>11.285714285714286</v>
      </c>
    </row>
    <row r="82" spans="1:5" x14ac:dyDescent="0.35">
      <c r="A82" s="1">
        <v>44013</v>
      </c>
      <c r="B82">
        <v>39</v>
      </c>
      <c r="C82">
        <v>11</v>
      </c>
      <c r="D82">
        <v>39.714285714285715</v>
      </c>
      <c r="E82">
        <v>11</v>
      </c>
    </row>
    <row r="83" spans="1:5" x14ac:dyDescent="0.35">
      <c r="A83" s="1">
        <v>44014</v>
      </c>
      <c r="B83">
        <v>46</v>
      </c>
      <c r="C83">
        <v>10</v>
      </c>
      <c r="D83">
        <v>40.714285714285715</v>
      </c>
      <c r="E83">
        <v>11</v>
      </c>
    </row>
    <row r="84" spans="1:5" x14ac:dyDescent="0.35">
      <c r="A84" s="1">
        <v>44015</v>
      </c>
      <c r="B84">
        <v>44</v>
      </c>
      <c r="C84">
        <v>13</v>
      </c>
      <c r="D84">
        <v>39.714285714285715</v>
      </c>
      <c r="E84">
        <v>11.142857142857142</v>
      </c>
    </row>
    <row r="85" spans="1:5" x14ac:dyDescent="0.35">
      <c r="A85" s="1">
        <v>44016</v>
      </c>
      <c r="B85">
        <v>38</v>
      </c>
      <c r="C85">
        <v>9</v>
      </c>
      <c r="D85">
        <v>39.571428571428569</v>
      </c>
      <c r="E85">
        <v>11.285714285714286</v>
      </c>
    </row>
    <row r="86" spans="1:5" x14ac:dyDescent="0.35">
      <c r="A86" s="1">
        <v>44017</v>
      </c>
      <c r="B86">
        <v>32</v>
      </c>
      <c r="C86">
        <v>11</v>
      </c>
      <c r="D86">
        <v>38.571428571428569</v>
      </c>
      <c r="E86">
        <v>11.428571428571429</v>
      </c>
    </row>
    <row r="87" spans="1:5" x14ac:dyDescent="0.35">
      <c r="A87" s="1">
        <v>44018</v>
      </c>
      <c r="B87">
        <v>56</v>
      </c>
      <c r="C87">
        <v>15</v>
      </c>
      <c r="D87">
        <v>41.857142857142854</v>
      </c>
      <c r="E87">
        <v>11.714285714285714</v>
      </c>
    </row>
    <row r="88" spans="1:5" x14ac:dyDescent="0.35">
      <c r="A88" s="1">
        <v>44019</v>
      </c>
      <c r="B88">
        <v>30</v>
      </c>
      <c r="C88">
        <v>9</v>
      </c>
      <c r="D88">
        <v>40.714285714285715</v>
      </c>
      <c r="E88">
        <v>11.142857142857142</v>
      </c>
    </row>
    <row r="89" spans="1:5" x14ac:dyDescent="0.35">
      <c r="A89" s="1">
        <v>44020</v>
      </c>
      <c r="B89">
        <v>44</v>
      </c>
      <c r="C89">
        <v>7</v>
      </c>
      <c r="D89">
        <v>41.428571428571431</v>
      </c>
      <c r="E89">
        <v>10.571428571428571</v>
      </c>
    </row>
    <row r="90" spans="1:5" x14ac:dyDescent="0.35">
      <c r="A90" s="1">
        <v>44021</v>
      </c>
      <c r="B90">
        <v>45</v>
      </c>
      <c r="C90">
        <v>9</v>
      </c>
      <c r="D90">
        <v>41.285714285714285</v>
      </c>
      <c r="E90">
        <v>10.428571428571429</v>
      </c>
    </row>
    <row r="91" spans="1:5" x14ac:dyDescent="0.35">
      <c r="A91" s="1">
        <v>44022</v>
      </c>
      <c r="B91">
        <v>49</v>
      </c>
      <c r="C91">
        <v>14</v>
      </c>
      <c r="D91">
        <v>42</v>
      </c>
      <c r="E91">
        <v>10.571428571428571</v>
      </c>
    </row>
    <row r="92" spans="1:5" x14ac:dyDescent="0.35">
      <c r="A92" s="1">
        <v>44023</v>
      </c>
      <c r="B92">
        <v>46</v>
      </c>
      <c r="C92">
        <v>11</v>
      </c>
      <c r="D92">
        <v>43.142857142857146</v>
      </c>
      <c r="E92">
        <v>10.857142857142858</v>
      </c>
    </row>
    <row r="93" spans="1:5" x14ac:dyDescent="0.35">
      <c r="A93" s="1">
        <v>44024</v>
      </c>
      <c r="B93">
        <v>41</v>
      </c>
      <c r="C93">
        <v>8</v>
      </c>
      <c r="D93">
        <v>44.428571428571431</v>
      </c>
      <c r="E93">
        <v>10.428571428571429</v>
      </c>
    </row>
    <row r="94" spans="1:5" x14ac:dyDescent="0.35">
      <c r="A94" s="1">
        <v>44025</v>
      </c>
      <c r="B94">
        <v>31</v>
      </c>
      <c r="C94">
        <v>12</v>
      </c>
      <c r="D94">
        <v>40.857142857142854</v>
      </c>
      <c r="E94">
        <v>10</v>
      </c>
    </row>
    <row r="95" spans="1:5" x14ac:dyDescent="0.35">
      <c r="A95" s="1">
        <v>44026</v>
      </c>
      <c r="B95">
        <v>39</v>
      </c>
      <c r="C95">
        <v>14</v>
      </c>
      <c r="D95">
        <v>42.142857142857146</v>
      </c>
      <c r="E95">
        <v>10.714285714285714</v>
      </c>
    </row>
    <row r="96" spans="1:5" x14ac:dyDescent="0.35">
      <c r="A96" s="1">
        <v>44027</v>
      </c>
      <c r="B96">
        <v>48</v>
      </c>
      <c r="C96">
        <v>16</v>
      </c>
      <c r="D96">
        <v>42.714285714285715</v>
      </c>
      <c r="E96">
        <v>12</v>
      </c>
    </row>
    <row r="97" spans="1:5" x14ac:dyDescent="0.35">
      <c r="A97" s="1">
        <v>44028</v>
      </c>
      <c r="B97">
        <v>48</v>
      </c>
      <c r="C97">
        <v>14</v>
      </c>
      <c r="D97">
        <v>43.142857142857146</v>
      </c>
      <c r="E97">
        <v>12.714285714285714</v>
      </c>
    </row>
    <row r="98" spans="1:5" x14ac:dyDescent="0.35">
      <c r="A98" s="1">
        <v>44029</v>
      </c>
      <c r="B98">
        <v>45</v>
      </c>
      <c r="C98">
        <v>11</v>
      </c>
      <c r="D98">
        <v>42.571428571428569</v>
      </c>
      <c r="E98">
        <v>12.285714285714286</v>
      </c>
    </row>
    <row r="99" spans="1:5" x14ac:dyDescent="0.35">
      <c r="A99" s="1">
        <v>44030</v>
      </c>
      <c r="B99">
        <v>43</v>
      </c>
      <c r="C99">
        <v>13</v>
      </c>
      <c r="D99">
        <v>42.142857142857146</v>
      </c>
      <c r="E99">
        <v>12.571428571428571</v>
      </c>
    </row>
    <row r="100" spans="1:5" x14ac:dyDescent="0.35">
      <c r="A100" s="1">
        <v>44031</v>
      </c>
      <c r="B100">
        <v>53</v>
      </c>
      <c r="C100">
        <v>19</v>
      </c>
      <c r="D100">
        <v>43.857142857142854</v>
      </c>
      <c r="E100">
        <v>14.142857142857142</v>
      </c>
    </row>
    <row r="101" spans="1:5" x14ac:dyDescent="0.35">
      <c r="A101" s="1">
        <v>44032</v>
      </c>
      <c r="B101">
        <v>47</v>
      </c>
      <c r="C101">
        <v>19</v>
      </c>
      <c r="D101">
        <v>46.142857142857146</v>
      </c>
      <c r="E101">
        <v>15.142857142857142</v>
      </c>
    </row>
    <row r="102" spans="1:5" x14ac:dyDescent="0.35">
      <c r="A102" s="1">
        <v>44033</v>
      </c>
      <c r="B102">
        <v>49</v>
      </c>
      <c r="C102">
        <v>18</v>
      </c>
      <c r="D102">
        <v>47.571428571428569</v>
      </c>
      <c r="E102">
        <v>15.714285714285714</v>
      </c>
    </row>
    <row r="103" spans="1:5" x14ac:dyDescent="0.35">
      <c r="A103" s="1">
        <v>44034</v>
      </c>
      <c r="B103">
        <v>70</v>
      </c>
      <c r="C103">
        <v>25</v>
      </c>
      <c r="D103">
        <v>50.714285714285715</v>
      </c>
      <c r="E103">
        <v>17</v>
      </c>
    </row>
    <row r="104" spans="1:5" x14ac:dyDescent="0.35">
      <c r="A104" s="1">
        <v>44035</v>
      </c>
      <c r="B104">
        <v>38</v>
      </c>
      <c r="C104">
        <v>10</v>
      </c>
      <c r="D104">
        <v>49.285714285714285</v>
      </c>
      <c r="E104">
        <v>16.428571428571427</v>
      </c>
    </row>
    <row r="105" spans="1:5" x14ac:dyDescent="0.35">
      <c r="A105" s="1">
        <v>44036</v>
      </c>
      <c r="B105">
        <v>46</v>
      </c>
      <c r="C105">
        <v>18</v>
      </c>
      <c r="D105">
        <v>49.428571428571431</v>
      </c>
      <c r="E105">
        <v>17.428571428571427</v>
      </c>
    </row>
    <row r="106" spans="1:5" x14ac:dyDescent="0.35">
      <c r="A106" s="1">
        <v>44037</v>
      </c>
      <c r="B106">
        <v>44</v>
      </c>
      <c r="C106">
        <v>16</v>
      </c>
      <c r="D106">
        <v>49.571428571428569</v>
      </c>
      <c r="E106">
        <v>17.857142857142858</v>
      </c>
    </row>
    <row r="107" spans="1:5" x14ac:dyDescent="0.35">
      <c r="A107" s="1">
        <v>44038</v>
      </c>
      <c r="B107">
        <v>44</v>
      </c>
      <c r="C107">
        <v>12</v>
      </c>
      <c r="D107">
        <v>48.285714285714285</v>
      </c>
      <c r="E107">
        <v>16.857142857142858</v>
      </c>
    </row>
    <row r="108" spans="1:5" x14ac:dyDescent="0.35">
      <c r="A108" s="1">
        <v>44039</v>
      </c>
      <c r="B108">
        <v>57</v>
      </c>
      <c r="C108">
        <v>14</v>
      </c>
      <c r="D108">
        <v>49.714285714285715</v>
      </c>
      <c r="E108">
        <v>16.142857142857142</v>
      </c>
    </row>
    <row r="109" spans="1:5" x14ac:dyDescent="0.35">
      <c r="A109" s="1">
        <v>44040</v>
      </c>
      <c r="B109">
        <v>49</v>
      </c>
      <c r="C109">
        <v>11</v>
      </c>
      <c r="D109">
        <v>49.714285714285715</v>
      </c>
      <c r="E109">
        <v>15.142857142857142</v>
      </c>
    </row>
    <row r="110" spans="1:5" x14ac:dyDescent="0.35">
      <c r="A110" s="1">
        <v>44041</v>
      </c>
      <c r="B110">
        <v>46</v>
      </c>
      <c r="C110">
        <v>19</v>
      </c>
      <c r="D110">
        <v>46.285714285714285</v>
      </c>
      <c r="E110">
        <v>14.285714285714286</v>
      </c>
    </row>
    <row r="111" spans="1:5" x14ac:dyDescent="0.35">
      <c r="A111" s="1">
        <v>44042</v>
      </c>
      <c r="B111">
        <v>49</v>
      </c>
      <c r="C111">
        <v>23</v>
      </c>
      <c r="D111">
        <v>47.857142857142854</v>
      </c>
      <c r="E111">
        <v>16.142857142857142</v>
      </c>
    </row>
    <row r="112" spans="1:5" x14ac:dyDescent="0.35">
      <c r="A112" s="1">
        <v>44043</v>
      </c>
      <c r="B112">
        <v>49</v>
      </c>
      <c r="C112">
        <v>15</v>
      </c>
      <c r="D112">
        <v>48.285714285714285</v>
      </c>
      <c r="E112">
        <v>15.714285714285714</v>
      </c>
    </row>
    <row r="113" spans="1:5" x14ac:dyDescent="0.35">
      <c r="A113" s="1">
        <v>44044</v>
      </c>
      <c r="B113">
        <v>41</v>
      </c>
      <c r="C113">
        <v>10</v>
      </c>
      <c r="D113">
        <v>47.857142857142854</v>
      </c>
      <c r="E113">
        <v>14.857142857142858</v>
      </c>
    </row>
    <row r="114" spans="1:5" x14ac:dyDescent="0.35">
      <c r="A114" s="1">
        <v>44045</v>
      </c>
      <c r="B114">
        <v>44</v>
      </c>
      <c r="C114">
        <v>8</v>
      </c>
      <c r="D114">
        <v>47.857142857142854</v>
      </c>
      <c r="E114">
        <v>14.285714285714286</v>
      </c>
    </row>
    <row r="115" spans="1:5" x14ac:dyDescent="0.35">
      <c r="A115" s="1">
        <v>44046</v>
      </c>
      <c r="B115">
        <v>67</v>
      </c>
      <c r="C115">
        <v>23</v>
      </c>
      <c r="D115">
        <v>49.285714285714285</v>
      </c>
      <c r="E115">
        <v>15.571428571428571</v>
      </c>
    </row>
    <row r="116" spans="1:5" x14ac:dyDescent="0.35">
      <c r="A116" s="1">
        <v>44047</v>
      </c>
      <c r="B116">
        <v>55</v>
      </c>
      <c r="C116">
        <v>15</v>
      </c>
      <c r="D116">
        <v>50.142857142857146</v>
      </c>
      <c r="E116">
        <v>16.142857142857142</v>
      </c>
    </row>
    <row r="117" spans="1:5" x14ac:dyDescent="0.35">
      <c r="A117" s="1">
        <v>44048</v>
      </c>
      <c r="B117">
        <v>45</v>
      </c>
      <c r="C117">
        <v>14</v>
      </c>
      <c r="D117">
        <v>50</v>
      </c>
      <c r="E117">
        <v>15.428571428571429</v>
      </c>
    </row>
    <row r="118" spans="1:5" x14ac:dyDescent="0.35">
      <c r="A118" s="1">
        <v>44049</v>
      </c>
      <c r="B118">
        <v>57</v>
      </c>
      <c r="C118">
        <v>17</v>
      </c>
      <c r="D118">
        <v>51.142857142857146</v>
      </c>
      <c r="E118">
        <v>14.571428571428571</v>
      </c>
    </row>
    <row r="119" spans="1:5" x14ac:dyDescent="0.35">
      <c r="A119" s="1">
        <v>44050</v>
      </c>
      <c r="B119">
        <v>43</v>
      </c>
      <c r="C119">
        <v>15</v>
      </c>
      <c r="D119">
        <v>50.285714285714285</v>
      </c>
      <c r="E119">
        <v>14.571428571428571</v>
      </c>
    </row>
    <row r="120" spans="1:5" x14ac:dyDescent="0.35">
      <c r="A120" s="1">
        <v>44051</v>
      </c>
      <c r="B120">
        <v>39</v>
      </c>
      <c r="C120">
        <v>16</v>
      </c>
      <c r="D120">
        <v>50</v>
      </c>
      <c r="E120">
        <v>15.428571428571429</v>
      </c>
    </row>
    <row r="121" spans="1:5" x14ac:dyDescent="0.35">
      <c r="A121" s="1">
        <v>44052</v>
      </c>
      <c r="B121">
        <v>67</v>
      </c>
      <c r="C121">
        <v>26</v>
      </c>
      <c r="D121">
        <v>53.285714285714285</v>
      </c>
      <c r="E121">
        <v>18</v>
      </c>
    </row>
    <row r="122" spans="1:5" x14ac:dyDescent="0.35">
      <c r="A122" s="1">
        <v>44053</v>
      </c>
      <c r="B122">
        <v>45</v>
      </c>
      <c r="C122">
        <v>16</v>
      </c>
      <c r="D122">
        <v>50.142857142857146</v>
      </c>
      <c r="E122">
        <v>17</v>
      </c>
    </row>
    <row r="123" spans="1:5" x14ac:dyDescent="0.35">
      <c r="A123" s="1">
        <v>44054</v>
      </c>
      <c r="B123">
        <v>41</v>
      </c>
      <c r="C123">
        <v>15</v>
      </c>
      <c r="D123">
        <v>48.142857142857146</v>
      </c>
      <c r="E123">
        <v>17</v>
      </c>
    </row>
    <row r="124" spans="1:5" x14ac:dyDescent="0.35">
      <c r="A124" s="1">
        <v>44055</v>
      </c>
      <c r="B124">
        <v>42</v>
      </c>
      <c r="C124">
        <v>10</v>
      </c>
      <c r="D124">
        <v>47.714285714285715</v>
      </c>
      <c r="E124">
        <v>16.428571428571427</v>
      </c>
    </row>
    <row r="125" spans="1:5" x14ac:dyDescent="0.35">
      <c r="A125" s="1">
        <v>44056</v>
      </c>
      <c r="B125">
        <v>48</v>
      </c>
      <c r="C125">
        <v>13</v>
      </c>
      <c r="D125">
        <v>46.428571428571431</v>
      </c>
      <c r="E125">
        <v>15.857142857142858</v>
      </c>
    </row>
    <row r="126" spans="1:5" x14ac:dyDescent="0.35">
      <c r="A126" s="1">
        <v>44057</v>
      </c>
      <c r="B126">
        <v>45</v>
      </c>
      <c r="C126">
        <v>16</v>
      </c>
      <c r="D126">
        <v>46.714285714285715</v>
      </c>
      <c r="E126">
        <v>16</v>
      </c>
    </row>
    <row r="127" spans="1:5" x14ac:dyDescent="0.35">
      <c r="A127" s="1">
        <v>44058</v>
      </c>
      <c r="B127">
        <v>45</v>
      </c>
      <c r="C127">
        <v>16</v>
      </c>
      <c r="D127">
        <v>47.571428571428569</v>
      </c>
      <c r="E127">
        <v>16</v>
      </c>
    </row>
    <row r="128" spans="1:5" x14ac:dyDescent="0.35">
      <c r="A128" s="1">
        <v>44059</v>
      </c>
      <c r="B128">
        <v>43</v>
      </c>
      <c r="C128">
        <v>14</v>
      </c>
      <c r="D128">
        <v>44.142857142857146</v>
      </c>
      <c r="E128">
        <v>14.285714285714286</v>
      </c>
    </row>
    <row r="129" spans="1:5" x14ac:dyDescent="0.35">
      <c r="A129" s="1">
        <v>44060</v>
      </c>
      <c r="B129">
        <v>55</v>
      </c>
      <c r="C129">
        <v>16</v>
      </c>
      <c r="D129">
        <v>45.571428571428569</v>
      </c>
      <c r="E129">
        <v>14.285714285714286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A0C-1996-44C6-B4E7-CBC27EAA293E}">
  <dimension ref="A1:H128"/>
  <sheetViews>
    <sheetView tabSelected="1" workbookViewId="0">
      <selection activeCell="I4" sqref="I4"/>
    </sheetView>
  </sheetViews>
  <sheetFormatPr defaultRowHeight="14.5" x14ac:dyDescent="0.35"/>
  <sheetData>
    <row r="1" spans="1:8" ht="58" x14ac:dyDescent="0.35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t="s">
        <v>13</v>
      </c>
      <c r="G1" t="s">
        <v>14</v>
      </c>
      <c r="H1" s="1"/>
    </row>
    <row r="2" spans="1:8" x14ac:dyDescent="0.35">
      <c r="A2" s="14">
        <v>43934</v>
      </c>
      <c r="B2" s="11">
        <v>74</v>
      </c>
      <c r="C2" s="11">
        <v>83</v>
      </c>
      <c r="D2" s="11">
        <v>361</v>
      </c>
      <c r="E2" s="11">
        <v>146</v>
      </c>
      <c r="F2">
        <v>67.428571428571431</v>
      </c>
      <c r="G2">
        <v>75.714285714285708</v>
      </c>
    </row>
    <row r="3" spans="1:8" x14ac:dyDescent="0.35">
      <c r="A3" s="14">
        <v>43935</v>
      </c>
      <c r="B3" s="11">
        <v>75</v>
      </c>
      <c r="C3" s="11">
        <v>102</v>
      </c>
      <c r="D3" s="11">
        <v>405</v>
      </c>
      <c r="E3" s="11">
        <v>155</v>
      </c>
      <c r="F3">
        <v>69</v>
      </c>
      <c r="G3">
        <v>82.285714285714292</v>
      </c>
    </row>
    <row r="4" spans="1:8" x14ac:dyDescent="0.35">
      <c r="A4" s="14">
        <v>43936</v>
      </c>
      <c r="B4" s="11">
        <v>93</v>
      </c>
      <c r="C4" s="11">
        <v>104</v>
      </c>
      <c r="D4" s="11">
        <v>445</v>
      </c>
      <c r="E4" s="11">
        <v>175</v>
      </c>
      <c r="F4">
        <v>73.142857142857139</v>
      </c>
      <c r="G4">
        <v>87</v>
      </c>
    </row>
    <row r="5" spans="1:8" x14ac:dyDescent="0.35">
      <c r="A5" s="14">
        <v>43937</v>
      </c>
      <c r="B5" s="11">
        <v>103</v>
      </c>
      <c r="C5" s="11">
        <v>110</v>
      </c>
      <c r="D5" s="11">
        <v>475</v>
      </c>
      <c r="E5" s="11">
        <v>188</v>
      </c>
      <c r="F5">
        <v>78.857142857142861</v>
      </c>
      <c r="G5">
        <v>91</v>
      </c>
    </row>
    <row r="6" spans="1:8" x14ac:dyDescent="0.35">
      <c r="A6" s="14">
        <v>43938</v>
      </c>
      <c r="B6" s="11">
        <v>106</v>
      </c>
      <c r="C6" s="11">
        <v>117</v>
      </c>
      <c r="D6" s="11">
        <v>518</v>
      </c>
      <c r="E6" s="11">
        <v>202</v>
      </c>
      <c r="F6">
        <v>84.857142857142861</v>
      </c>
      <c r="G6">
        <v>96.428571428571431</v>
      </c>
    </row>
    <row r="7" spans="1:8" x14ac:dyDescent="0.35">
      <c r="A7" s="14">
        <v>43939</v>
      </c>
      <c r="B7" s="11">
        <v>111</v>
      </c>
      <c r="C7" s="11">
        <v>128</v>
      </c>
      <c r="D7" s="11">
        <v>561</v>
      </c>
      <c r="E7" s="11">
        <v>215</v>
      </c>
      <c r="F7">
        <v>90.857142857142861</v>
      </c>
      <c r="G7">
        <v>103.85714285714286</v>
      </c>
    </row>
    <row r="8" spans="1:8" x14ac:dyDescent="0.35">
      <c r="A8" s="14">
        <v>43940</v>
      </c>
      <c r="B8" s="11">
        <v>116</v>
      </c>
      <c r="C8" s="11">
        <v>112</v>
      </c>
      <c r="D8" s="11">
        <v>574</v>
      </c>
      <c r="E8" s="11">
        <v>226</v>
      </c>
      <c r="F8">
        <v>96.857142857142861</v>
      </c>
      <c r="G8">
        <v>108</v>
      </c>
    </row>
    <row r="9" spans="1:8" x14ac:dyDescent="0.35">
      <c r="A9" s="14">
        <v>43941</v>
      </c>
      <c r="B9" s="11">
        <v>126</v>
      </c>
      <c r="C9" s="11">
        <v>111</v>
      </c>
      <c r="D9" s="11">
        <v>602</v>
      </c>
      <c r="E9" s="11">
        <v>241</v>
      </c>
      <c r="F9">
        <v>104.28571428571429</v>
      </c>
      <c r="G9">
        <v>112</v>
      </c>
    </row>
    <row r="10" spans="1:8" x14ac:dyDescent="0.35">
      <c r="A10" s="14">
        <v>43942</v>
      </c>
      <c r="B10" s="11">
        <v>117</v>
      </c>
      <c r="C10" s="11">
        <v>120</v>
      </c>
      <c r="D10" s="11">
        <v>629</v>
      </c>
      <c r="E10" s="11">
        <v>253</v>
      </c>
      <c r="F10">
        <v>110.28571428571429</v>
      </c>
      <c r="G10">
        <v>114.57142857142857</v>
      </c>
    </row>
    <row r="11" spans="1:8" x14ac:dyDescent="0.35">
      <c r="A11" s="14">
        <v>43943</v>
      </c>
      <c r="B11" s="11">
        <v>107</v>
      </c>
      <c r="C11" s="11">
        <v>133</v>
      </c>
      <c r="D11" s="11">
        <v>660</v>
      </c>
      <c r="E11" s="11">
        <v>262</v>
      </c>
      <c r="F11">
        <v>112.28571428571429</v>
      </c>
      <c r="G11">
        <v>118.71428571428571</v>
      </c>
    </row>
    <row r="12" spans="1:8" x14ac:dyDescent="0.35">
      <c r="A12" s="14">
        <v>43944</v>
      </c>
      <c r="B12" s="11">
        <v>104</v>
      </c>
      <c r="C12" s="11">
        <v>164</v>
      </c>
      <c r="D12" s="11">
        <v>712</v>
      </c>
      <c r="E12" s="11">
        <v>274</v>
      </c>
      <c r="F12">
        <v>112.42857142857143</v>
      </c>
      <c r="G12">
        <v>126.42857142857143</v>
      </c>
    </row>
    <row r="13" spans="1:8" x14ac:dyDescent="0.35">
      <c r="A13" s="14">
        <v>43945</v>
      </c>
      <c r="B13" s="11">
        <v>111</v>
      </c>
      <c r="C13" s="11">
        <v>167</v>
      </c>
      <c r="D13" s="11">
        <v>756</v>
      </c>
      <c r="E13" s="11">
        <v>281</v>
      </c>
      <c r="F13">
        <v>113.14285714285714</v>
      </c>
      <c r="G13">
        <v>133.57142857142858</v>
      </c>
    </row>
    <row r="14" spans="1:8" x14ac:dyDescent="0.35">
      <c r="A14" s="14">
        <v>43946</v>
      </c>
      <c r="B14" s="11">
        <v>109</v>
      </c>
      <c r="C14" s="11">
        <v>179</v>
      </c>
      <c r="D14" s="11">
        <v>797</v>
      </c>
      <c r="E14" s="11">
        <v>291</v>
      </c>
      <c r="F14">
        <v>112.85714285714286</v>
      </c>
      <c r="G14">
        <v>140.85714285714286</v>
      </c>
    </row>
    <row r="15" spans="1:8" x14ac:dyDescent="0.35">
      <c r="A15" s="14">
        <v>43947</v>
      </c>
      <c r="B15" s="11">
        <v>115</v>
      </c>
      <c r="C15" s="11">
        <v>170</v>
      </c>
      <c r="D15" s="11">
        <v>829</v>
      </c>
      <c r="E15" s="11">
        <v>301</v>
      </c>
      <c r="F15">
        <v>112.71428571428571</v>
      </c>
      <c r="G15">
        <v>149.14285714285714</v>
      </c>
    </row>
    <row r="16" spans="1:8" x14ac:dyDescent="0.35">
      <c r="A16" s="14">
        <v>43948</v>
      </c>
      <c r="B16" s="11">
        <v>122</v>
      </c>
      <c r="C16" s="11">
        <v>170</v>
      </c>
      <c r="D16" s="11">
        <v>861</v>
      </c>
      <c r="E16" s="11">
        <v>316</v>
      </c>
      <c r="F16">
        <v>112.14285714285714</v>
      </c>
      <c r="G16">
        <v>157.57142857142858</v>
      </c>
    </row>
    <row r="17" spans="1:7" x14ac:dyDescent="0.35">
      <c r="A17" s="14">
        <v>43949</v>
      </c>
      <c r="B17" s="11">
        <v>120</v>
      </c>
      <c r="C17" s="11">
        <v>194</v>
      </c>
      <c r="D17" s="11">
        <v>912</v>
      </c>
      <c r="E17" s="11">
        <v>324</v>
      </c>
      <c r="F17">
        <v>112.57142857142857</v>
      </c>
      <c r="G17">
        <v>168.14285714285714</v>
      </c>
    </row>
    <row r="18" spans="1:7" x14ac:dyDescent="0.35">
      <c r="A18" s="14">
        <v>43950</v>
      </c>
      <c r="B18" s="11">
        <v>119</v>
      </c>
      <c r="C18" s="11">
        <v>201</v>
      </c>
      <c r="D18" s="11">
        <v>950</v>
      </c>
      <c r="E18" s="11">
        <v>337</v>
      </c>
      <c r="F18">
        <v>114.28571428571429</v>
      </c>
      <c r="G18">
        <v>177.85714285714286</v>
      </c>
    </row>
    <row r="19" spans="1:7" x14ac:dyDescent="0.35">
      <c r="A19" s="14">
        <v>43951</v>
      </c>
      <c r="B19" s="11">
        <v>130</v>
      </c>
      <c r="C19" s="11">
        <v>235</v>
      </c>
      <c r="D19" s="12">
        <v>1044</v>
      </c>
      <c r="E19" s="11">
        <v>358</v>
      </c>
      <c r="F19">
        <v>118</v>
      </c>
      <c r="G19">
        <v>188</v>
      </c>
    </row>
    <row r="20" spans="1:7" x14ac:dyDescent="0.35">
      <c r="A20" s="14">
        <v>43952</v>
      </c>
      <c r="B20" s="11">
        <v>118</v>
      </c>
      <c r="C20" s="11">
        <v>251</v>
      </c>
      <c r="D20" s="12">
        <v>1096</v>
      </c>
      <c r="E20" s="11">
        <v>380</v>
      </c>
      <c r="F20">
        <v>119</v>
      </c>
      <c r="G20">
        <v>200</v>
      </c>
    </row>
    <row r="21" spans="1:7" x14ac:dyDescent="0.35">
      <c r="A21" s="14">
        <v>43953</v>
      </c>
      <c r="B21" s="11">
        <v>135</v>
      </c>
      <c r="C21" s="11">
        <v>254</v>
      </c>
      <c r="D21" s="12">
        <v>1159</v>
      </c>
      <c r="E21" s="11">
        <v>404</v>
      </c>
      <c r="F21">
        <v>122.71428571428571</v>
      </c>
      <c r="G21">
        <v>210.71428571428572</v>
      </c>
    </row>
    <row r="22" spans="1:7" x14ac:dyDescent="0.35">
      <c r="A22" s="14">
        <v>43954</v>
      </c>
      <c r="B22" s="11">
        <v>155</v>
      </c>
      <c r="C22" s="11">
        <v>218</v>
      </c>
      <c r="D22" s="12">
        <v>1199</v>
      </c>
      <c r="E22" s="11">
        <v>426</v>
      </c>
      <c r="F22">
        <v>128.42857142857142</v>
      </c>
      <c r="G22">
        <v>217.57142857142858</v>
      </c>
    </row>
    <row r="23" spans="1:7" x14ac:dyDescent="0.35">
      <c r="A23" s="14">
        <v>43955</v>
      </c>
      <c r="B23" s="11">
        <v>166</v>
      </c>
      <c r="C23" s="11">
        <v>230</v>
      </c>
      <c r="D23" s="12">
        <v>1271</v>
      </c>
      <c r="E23" s="11">
        <v>444</v>
      </c>
      <c r="F23">
        <v>134.71428571428572</v>
      </c>
      <c r="G23">
        <v>226.14285714285714</v>
      </c>
    </row>
    <row r="24" spans="1:7" x14ac:dyDescent="0.35">
      <c r="A24" s="14">
        <v>43956</v>
      </c>
      <c r="B24" s="11">
        <v>182</v>
      </c>
      <c r="C24" s="11">
        <v>252</v>
      </c>
      <c r="D24" s="12">
        <v>1350</v>
      </c>
      <c r="E24" s="11">
        <v>475</v>
      </c>
      <c r="F24">
        <v>143.57142857142858</v>
      </c>
      <c r="G24">
        <v>234.42857142857142</v>
      </c>
    </row>
    <row r="25" spans="1:7" x14ac:dyDescent="0.35">
      <c r="A25" s="14">
        <v>43957</v>
      </c>
      <c r="B25" s="11">
        <v>180</v>
      </c>
      <c r="C25" s="11">
        <v>263</v>
      </c>
      <c r="D25" s="12">
        <v>1405</v>
      </c>
      <c r="E25" s="11">
        <v>488</v>
      </c>
      <c r="F25">
        <v>152.28571428571428</v>
      </c>
      <c r="G25">
        <v>243.28571428571428</v>
      </c>
    </row>
    <row r="26" spans="1:7" x14ac:dyDescent="0.35">
      <c r="A26" s="14">
        <v>43958</v>
      </c>
      <c r="B26" s="11">
        <v>182</v>
      </c>
      <c r="C26" s="11">
        <v>253</v>
      </c>
      <c r="D26" s="12">
        <v>1459</v>
      </c>
      <c r="E26" s="11">
        <v>512</v>
      </c>
      <c r="F26">
        <v>159.71428571428572</v>
      </c>
      <c r="G26">
        <v>245.85714285714286</v>
      </c>
    </row>
    <row r="27" spans="1:7" x14ac:dyDescent="0.35">
      <c r="A27" s="14">
        <v>43959</v>
      </c>
      <c r="B27" s="11">
        <v>198</v>
      </c>
      <c r="C27" s="11">
        <v>275</v>
      </c>
      <c r="D27" s="12">
        <v>1549</v>
      </c>
      <c r="E27" s="11">
        <v>540</v>
      </c>
      <c r="F27">
        <v>171.14285714285714</v>
      </c>
      <c r="G27">
        <v>249.28571428571428</v>
      </c>
    </row>
    <row r="28" spans="1:7" x14ac:dyDescent="0.35">
      <c r="A28" s="14">
        <v>43960</v>
      </c>
      <c r="B28" s="11">
        <v>180</v>
      </c>
      <c r="C28" s="11">
        <v>296</v>
      </c>
      <c r="D28" s="12">
        <v>1612</v>
      </c>
      <c r="E28" s="11">
        <v>556</v>
      </c>
      <c r="F28">
        <v>177.57142857142858</v>
      </c>
      <c r="G28">
        <v>255.28571428571428</v>
      </c>
    </row>
    <row r="29" spans="1:7" x14ac:dyDescent="0.35">
      <c r="A29" s="14">
        <v>43961</v>
      </c>
      <c r="B29" s="11">
        <v>199</v>
      </c>
      <c r="C29" s="11">
        <v>235</v>
      </c>
      <c r="D29" s="12">
        <v>1657</v>
      </c>
      <c r="E29" s="11">
        <v>581</v>
      </c>
      <c r="F29">
        <v>183.85714285714286</v>
      </c>
      <c r="G29">
        <v>257.71428571428572</v>
      </c>
    </row>
    <row r="30" spans="1:7" x14ac:dyDescent="0.35">
      <c r="A30" s="14">
        <v>43962</v>
      </c>
      <c r="B30" s="11">
        <v>194</v>
      </c>
      <c r="C30" s="11">
        <v>258</v>
      </c>
      <c r="D30" s="12">
        <v>1716</v>
      </c>
      <c r="E30" s="11">
        <v>600</v>
      </c>
      <c r="F30">
        <v>187.85714285714286</v>
      </c>
      <c r="G30">
        <v>261.71428571428572</v>
      </c>
    </row>
    <row r="31" spans="1:7" x14ac:dyDescent="0.35">
      <c r="A31" s="14">
        <v>43963</v>
      </c>
      <c r="B31" s="11">
        <v>199</v>
      </c>
      <c r="C31" s="11">
        <v>297</v>
      </c>
      <c r="D31" s="12">
        <v>1799</v>
      </c>
      <c r="E31" s="11">
        <v>625</v>
      </c>
      <c r="F31">
        <v>190.28571428571428</v>
      </c>
      <c r="G31">
        <v>268.14285714285717</v>
      </c>
    </row>
    <row r="32" spans="1:7" x14ac:dyDescent="0.35">
      <c r="A32" s="14">
        <v>43964</v>
      </c>
      <c r="B32" s="11">
        <v>199</v>
      </c>
      <c r="C32" s="11">
        <v>295</v>
      </c>
      <c r="D32" s="12">
        <v>1851</v>
      </c>
      <c r="E32" s="11">
        <v>647</v>
      </c>
      <c r="F32">
        <v>193</v>
      </c>
      <c r="G32">
        <v>272.71428571428572</v>
      </c>
    </row>
    <row r="33" spans="1:7" x14ac:dyDescent="0.35">
      <c r="A33" s="14">
        <v>43965</v>
      </c>
      <c r="B33" s="11">
        <v>203</v>
      </c>
      <c r="C33" s="11">
        <v>295</v>
      </c>
      <c r="D33" s="12">
        <v>1915</v>
      </c>
      <c r="E33" s="11">
        <v>663</v>
      </c>
      <c r="F33">
        <v>196</v>
      </c>
      <c r="G33">
        <v>278.71428571428572</v>
      </c>
    </row>
    <row r="34" spans="1:7" x14ac:dyDescent="0.35">
      <c r="A34" s="14">
        <v>43966</v>
      </c>
      <c r="B34" s="11">
        <v>200</v>
      </c>
      <c r="C34" s="11">
        <v>298</v>
      </c>
      <c r="D34" s="12">
        <v>1985</v>
      </c>
      <c r="E34" s="11">
        <v>679</v>
      </c>
      <c r="F34">
        <v>196.28571428571428</v>
      </c>
      <c r="G34">
        <v>282</v>
      </c>
    </row>
    <row r="35" spans="1:7" x14ac:dyDescent="0.35">
      <c r="A35" s="14">
        <v>43967</v>
      </c>
      <c r="B35" s="11">
        <v>225</v>
      </c>
      <c r="C35" s="11">
        <v>268</v>
      </c>
      <c r="D35" s="12">
        <v>2039</v>
      </c>
      <c r="E35" s="11">
        <v>700</v>
      </c>
      <c r="F35">
        <v>202.71428571428572</v>
      </c>
      <c r="G35">
        <v>278</v>
      </c>
    </row>
    <row r="36" spans="1:7" x14ac:dyDescent="0.35">
      <c r="A36" s="14">
        <v>43968</v>
      </c>
      <c r="B36" s="11">
        <v>221</v>
      </c>
      <c r="C36" s="11">
        <v>266</v>
      </c>
      <c r="D36" s="12">
        <v>2090</v>
      </c>
      <c r="E36" s="11">
        <v>716</v>
      </c>
      <c r="F36">
        <v>205.85714285714286</v>
      </c>
      <c r="G36">
        <v>282.42857142857144</v>
      </c>
    </row>
    <row r="37" spans="1:7" x14ac:dyDescent="0.35">
      <c r="A37" s="14">
        <v>43969</v>
      </c>
      <c r="B37" s="11">
        <v>229</v>
      </c>
      <c r="C37" s="11">
        <v>259</v>
      </c>
      <c r="D37" s="12">
        <v>2128</v>
      </c>
      <c r="E37" s="11">
        <v>731</v>
      </c>
      <c r="F37">
        <v>210.85714285714286</v>
      </c>
      <c r="G37">
        <v>282.57142857142856</v>
      </c>
    </row>
    <row r="38" spans="1:7" x14ac:dyDescent="0.35">
      <c r="A38" s="14">
        <v>43970</v>
      </c>
      <c r="B38" s="11">
        <v>229</v>
      </c>
      <c r="C38" s="11">
        <v>316</v>
      </c>
      <c r="D38" s="12">
        <v>2221</v>
      </c>
      <c r="E38" s="11">
        <v>750</v>
      </c>
      <c r="F38">
        <v>215.14285714285714</v>
      </c>
      <c r="G38">
        <v>285.28571428571428</v>
      </c>
    </row>
    <row r="39" spans="1:7" x14ac:dyDescent="0.35">
      <c r="A39" s="14">
        <v>43971</v>
      </c>
      <c r="B39" s="11">
        <v>212</v>
      </c>
      <c r="C39" s="11">
        <v>338</v>
      </c>
      <c r="D39" s="12">
        <v>2308</v>
      </c>
      <c r="E39" s="11">
        <v>773</v>
      </c>
      <c r="F39">
        <v>217</v>
      </c>
      <c r="G39">
        <v>291.42857142857144</v>
      </c>
    </row>
    <row r="40" spans="1:7" x14ac:dyDescent="0.35">
      <c r="A40" s="14">
        <v>43972</v>
      </c>
      <c r="B40" s="11">
        <v>229</v>
      </c>
      <c r="C40" s="11">
        <v>337</v>
      </c>
      <c r="D40" s="12">
        <v>2380</v>
      </c>
      <c r="E40" s="11">
        <v>787</v>
      </c>
      <c r="F40">
        <v>220.71428571428572</v>
      </c>
      <c r="G40">
        <v>297.42857142857144</v>
      </c>
    </row>
    <row r="41" spans="1:7" x14ac:dyDescent="0.35">
      <c r="A41" s="14">
        <v>43973</v>
      </c>
      <c r="B41" s="11">
        <v>233</v>
      </c>
      <c r="C41" s="11">
        <v>301</v>
      </c>
      <c r="D41" s="12">
        <v>2432</v>
      </c>
      <c r="E41" s="11">
        <v>806</v>
      </c>
      <c r="F41">
        <v>225.42857142857142</v>
      </c>
      <c r="G41">
        <v>297.85714285714283</v>
      </c>
    </row>
    <row r="42" spans="1:7" x14ac:dyDescent="0.35">
      <c r="A42" s="14">
        <v>43974</v>
      </c>
      <c r="B42" s="11">
        <v>215</v>
      </c>
      <c r="C42" s="11">
        <v>353</v>
      </c>
      <c r="D42" s="12">
        <v>2534</v>
      </c>
      <c r="E42" s="11">
        <v>832</v>
      </c>
      <c r="F42">
        <v>224</v>
      </c>
      <c r="G42">
        <v>310</v>
      </c>
    </row>
    <row r="43" spans="1:7" x14ac:dyDescent="0.35">
      <c r="A43" s="14">
        <v>43975</v>
      </c>
      <c r="B43" s="11">
        <v>207</v>
      </c>
      <c r="C43" s="11">
        <v>346</v>
      </c>
      <c r="D43" s="12">
        <v>2588</v>
      </c>
      <c r="E43" s="11">
        <v>841</v>
      </c>
      <c r="F43">
        <v>222</v>
      </c>
      <c r="G43">
        <v>321.42857142857144</v>
      </c>
    </row>
    <row r="44" spans="1:7" x14ac:dyDescent="0.35">
      <c r="A44" s="14">
        <v>43976</v>
      </c>
      <c r="B44" s="11">
        <v>248</v>
      </c>
      <c r="C44" s="11">
        <v>357</v>
      </c>
      <c r="D44" s="12">
        <v>2676</v>
      </c>
      <c r="E44" s="11">
        <v>869</v>
      </c>
      <c r="F44">
        <v>224.71428571428572</v>
      </c>
      <c r="G44">
        <v>335.42857142857144</v>
      </c>
    </row>
    <row r="45" spans="1:7" x14ac:dyDescent="0.35">
      <c r="A45" s="14">
        <v>43977</v>
      </c>
      <c r="B45" s="11">
        <v>258</v>
      </c>
      <c r="C45" s="11">
        <v>312</v>
      </c>
      <c r="D45" s="12">
        <v>2709</v>
      </c>
      <c r="E45" s="11">
        <v>886</v>
      </c>
      <c r="F45">
        <v>228.85714285714286</v>
      </c>
      <c r="G45">
        <v>334.85714285714283</v>
      </c>
    </row>
    <row r="46" spans="1:7" x14ac:dyDescent="0.35">
      <c r="A46" s="14">
        <v>43978</v>
      </c>
      <c r="B46" s="11">
        <v>260</v>
      </c>
      <c r="C46" s="11">
        <v>338</v>
      </c>
      <c r="D46" s="12">
        <v>2796</v>
      </c>
      <c r="E46" s="11">
        <v>902</v>
      </c>
      <c r="F46">
        <v>235.71428571428572</v>
      </c>
      <c r="G46">
        <v>334.85714285714283</v>
      </c>
    </row>
    <row r="47" spans="1:7" x14ac:dyDescent="0.35">
      <c r="A47" s="14">
        <v>43979</v>
      </c>
      <c r="B47" s="11">
        <v>242</v>
      </c>
      <c r="C47" s="11">
        <v>364</v>
      </c>
      <c r="D47" s="12">
        <v>2880</v>
      </c>
      <c r="E47" s="11">
        <v>924</v>
      </c>
      <c r="F47">
        <v>237.57142857142858</v>
      </c>
      <c r="G47">
        <v>338.71428571428572</v>
      </c>
    </row>
    <row r="48" spans="1:7" x14ac:dyDescent="0.35">
      <c r="A48" s="14">
        <v>43980</v>
      </c>
      <c r="B48" s="11">
        <v>259</v>
      </c>
      <c r="C48" s="11">
        <v>333</v>
      </c>
      <c r="D48" s="12">
        <v>2936</v>
      </c>
      <c r="E48" s="11">
        <v>938</v>
      </c>
      <c r="F48">
        <v>241.28571428571428</v>
      </c>
      <c r="G48">
        <v>343.28571428571428</v>
      </c>
    </row>
    <row r="49" spans="1:7" x14ac:dyDescent="0.35">
      <c r="A49" s="14">
        <v>43981</v>
      </c>
      <c r="B49" s="11">
        <v>263</v>
      </c>
      <c r="C49" s="11">
        <v>326</v>
      </c>
      <c r="D49" s="12">
        <v>3011</v>
      </c>
      <c r="E49" s="11">
        <v>960</v>
      </c>
      <c r="F49">
        <v>248.14285714285714</v>
      </c>
      <c r="G49">
        <v>339.42857142857144</v>
      </c>
    </row>
    <row r="50" spans="1:7" x14ac:dyDescent="0.35">
      <c r="A50" s="14">
        <v>43982</v>
      </c>
      <c r="B50" s="11">
        <v>257</v>
      </c>
      <c r="C50" s="11">
        <v>298</v>
      </c>
      <c r="D50" s="12">
        <v>3047</v>
      </c>
      <c r="E50" s="11">
        <v>971</v>
      </c>
      <c r="F50">
        <v>255.28571428571428</v>
      </c>
      <c r="G50">
        <v>332.57142857142856</v>
      </c>
    </row>
    <row r="51" spans="1:7" x14ac:dyDescent="0.35">
      <c r="A51" s="14">
        <v>43983</v>
      </c>
      <c r="B51" s="11">
        <v>253</v>
      </c>
      <c r="C51" s="11">
        <v>296</v>
      </c>
      <c r="D51" s="12">
        <v>3086</v>
      </c>
      <c r="E51" s="11">
        <v>981</v>
      </c>
      <c r="F51">
        <v>256</v>
      </c>
      <c r="G51">
        <v>323.85714285714283</v>
      </c>
    </row>
    <row r="52" spans="1:7" x14ac:dyDescent="0.35">
      <c r="A52" s="14">
        <v>43984</v>
      </c>
      <c r="B52" s="11">
        <v>248</v>
      </c>
      <c r="C52" s="11">
        <v>289</v>
      </c>
      <c r="D52" s="12">
        <v>3134</v>
      </c>
      <c r="E52" s="12">
        <v>1003</v>
      </c>
      <c r="F52">
        <v>254.57142857142858</v>
      </c>
      <c r="G52">
        <v>320.57142857142856</v>
      </c>
    </row>
    <row r="53" spans="1:7" x14ac:dyDescent="0.35">
      <c r="A53" s="14">
        <v>43985</v>
      </c>
      <c r="B53" s="11">
        <v>254</v>
      </c>
      <c r="C53" s="11">
        <v>283</v>
      </c>
      <c r="D53" s="12">
        <v>3203</v>
      </c>
      <c r="E53" s="12">
        <v>1022</v>
      </c>
      <c r="F53">
        <v>253.71428571428572</v>
      </c>
      <c r="G53">
        <v>312.71428571428572</v>
      </c>
    </row>
    <row r="54" spans="1:7" x14ac:dyDescent="0.35">
      <c r="A54" s="14">
        <v>43986</v>
      </c>
      <c r="B54" s="11">
        <v>244</v>
      </c>
      <c r="C54" s="11">
        <v>268</v>
      </c>
      <c r="D54" s="12">
        <v>3253</v>
      </c>
      <c r="E54" s="12">
        <v>1033</v>
      </c>
      <c r="F54">
        <v>254</v>
      </c>
      <c r="G54">
        <v>299</v>
      </c>
    </row>
    <row r="55" spans="1:7" x14ac:dyDescent="0.35">
      <c r="A55" s="14">
        <v>43987</v>
      </c>
      <c r="B55" s="11">
        <v>220</v>
      </c>
      <c r="C55" s="11">
        <v>258</v>
      </c>
      <c r="D55" s="12">
        <v>3289</v>
      </c>
      <c r="E55" s="12">
        <v>1044</v>
      </c>
      <c r="F55">
        <v>248.42857142857142</v>
      </c>
      <c r="G55">
        <v>288.28571428571428</v>
      </c>
    </row>
    <row r="56" spans="1:7" x14ac:dyDescent="0.35">
      <c r="A56" s="14">
        <v>43988</v>
      </c>
      <c r="B56" s="11">
        <v>206</v>
      </c>
      <c r="C56" s="11">
        <v>267</v>
      </c>
      <c r="D56" s="12">
        <v>3336</v>
      </c>
      <c r="E56" s="12">
        <v>1044</v>
      </c>
      <c r="F56">
        <v>240.28571428571428</v>
      </c>
      <c r="G56">
        <v>279.85714285714283</v>
      </c>
    </row>
    <row r="57" spans="1:7" x14ac:dyDescent="0.35">
      <c r="A57" s="14">
        <v>43989</v>
      </c>
      <c r="B57" s="11">
        <v>199</v>
      </c>
      <c r="C57" s="11">
        <v>251</v>
      </c>
      <c r="D57" s="12">
        <v>3367</v>
      </c>
      <c r="E57" s="12">
        <v>1043</v>
      </c>
      <c r="F57">
        <v>232</v>
      </c>
      <c r="G57">
        <v>273.14285714285717</v>
      </c>
    </row>
    <row r="58" spans="1:7" x14ac:dyDescent="0.35">
      <c r="A58" s="14">
        <v>43990</v>
      </c>
      <c r="B58" s="11">
        <v>198</v>
      </c>
      <c r="C58" s="11">
        <v>254</v>
      </c>
      <c r="D58" s="12">
        <v>3401</v>
      </c>
      <c r="E58" s="12">
        <v>1052</v>
      </c>
      <c r="F58">
        <v>224.14285714285714</v>
      </c>
      <c r="G58">
        <v>267.14285714285717</v>
      </c>
    </row>
    <row r="59" spans="1:7" x14ac:dyDescent="0.35">
      <c r="A59" s="14">
        <v>43991</v>
      </c>
      <c r="B59" s="11">
        <v>199</v>
      </c>
      <c r="C59" s="11">
        <v>256</v>
      </c>
      <c r="D59" s="12">
        <v>3441</v>
      </c>
      <c r="E59" s="12">
        <v>1068</v>
      </c>
      <c r="F59">
        <v>217.14285714285714</v>
      </c>
      <c r="G59">
        <v>262.42857142857144</v>
      </c>
    </row>
    <row r="60" spans="1:7" x14ac:dyDescent="0.35">
      <c r="A60" s="14">
        <v>43992</v>
      </c>
      <c r="B60" s="11">
        <v>193</v>
      </c>
      <c r="C60" s="11">
        <v>234</v>
      </c>
      <c r="D60" s="12">
        <v>3482</v>
      </c>
      <c r="E60" s="12">
        <v>1083</v>
      </c>
      <c r="F60">
        <v>208.42857142857142</v>
      </c>
      <c r="G60">
        <v>255.42857142857142</v>
      </c>
    </row>
    <row r="61" spans="1:7" x14ac:dyDescent="0.35">
      <c r="A61" s="14">
        <v>43993</v>
      </c>
      <c r="B61" s="11">
        <v>196</v>
      </c>
      <c r="C61" s="11">
        <v>215</v>
      </c>
      <c r="D61" s="12">
        <v>3522</v>
      </c>
      <c r="E61" s="12">
        <v>1091</v>
      </c>
      <c r="F61">
        <v>201.57142857142858</v>
      </c>
      <c r="G61">
        <v>247.85714285714286</v>
      </c>
    </row>
    <row r="62" spans="1:7" x14ac:dyDescent="0.35">
      <c r="A62" s="14">
        <v>43994</v>
      </c>
      <c r="B62" s="11">
        <v>191</v>
      </c>
      <c r="C62" s="11">
        <v>212</v>
      </c>
      <c r="D62" s="12">
        <v>3557</v>
      </c>
      <c r="E62" s="12">
        <v>1093</v>
      </c>
      <c r="F62">
        <v>197.42857142857142</v>
      </c>
      <c r="G62">
        <v>241.28571428571428</v>
      </c>
    </row>
    <row r="63" spans="1:7" x14ac:dyDescent="0.35">
      <c r="A63" s="14">
        <v>43995</v>
      </c>
      <c r="B63" s="11">
        <v>191</v>
      </c>
      <c r="C63" s="11">
        <v>199</v>
      </c>
      <c r="D63" s="12">
        <v>3581</v>
      </c>
      <c r="E63" s="12">
        <v>1104</v>
      </c>
      <c r="F63">
        <v>195.28571428571428</v>
      </c>
      <c r="G63">
        <v>231.57142857142858</v>
      </c>
    </row>
    <row r="64" spans="1:7" x14ac:dyDescent="0.35">
      <c r="A64" s="14">
        <v>43996</v>
      </c>
      <c r="B64" s="11">
        <v>186</v>
      </c>
      <c r="C64" s="11">
        <v>183</v>
      </c>
      <c r="D64" s="12">
        <v>3610</v>
      </c>
      <c r="E64" s="12">
        <v>1110</v>
      </c>
      <c r="F64">
        <v>193.42857142857142</v>
      </c>
      <c r="G64">
        <v>221.85714285714286</v>
      </c>
    </row>
    <row r="65" spans="1:7" x14ac:dyDescent="0.35">
      <c r="A65" s="14">
        <v>43997</v>
      </c>
      <c r="B65" s="11">
        <v>186</v>
      </c>
      <c r="C65" s="11">
        <v>167</v>
      </c>
      <c r="D65" s="12">
        <v>3630</v>
      </c>
      <c r="E65" s="12">
        <v>1121</v>
      </c>
      <c r="F65">
        <v>191.71428571428572</v>
      </c>
      <c r="G65">
        <v>209.42857142857142</v>
      </c>
    </row>
    <row r="66" spans="1:7" x14ac:dyDescent="0.35">
      <c r="A66" s="14">
        <v>43998</v>
      </c>
      <c r="B66" s="11">
        <v>185</v>
      </c>
      <c r="C66" s="11">
        <v>172</v>
      </c>
      <c r="D66" s="12">
        <v>3658</v>
      </c>
      <c r="E66" s="12">
        <v>1128</v>
      </c>
      <c r="F66">
        <v>189.71428571428572</v>
      </c>
      <c r="G66">
        <v>197.42857142857142</v>
      </c>
    </row>
    <row r="67" spans="1:7" x14ac:dyDescent="0.35">
      <c r="A67" s="14">
        <v>43999</v>
      </c>
      <c r="B67" s="11">
        <v>181</v>
      </c>
      <c r="C67" s="11">
        <v>170</v>
      </c>
      <c r="D67" s="12">
        <v>3689</v>
      </c>
      <c r="E67" s="12">
        <v>1136</v>
      </c>
      <c r="F67">
        <v>188</v>
      </c>
      <c r="G67">
        <v>188.28571428571428</v>
      </c>
    </row>
    <row r="68" spans="1:7" x14ac:dyDescent="0.35">
      <c r="A68" s="14">
        <v>44000</v>
      </c>
      <c r="B68" s="11">
        <v>171</v>
      </c>
      <c r="C68" s="11">
        <v>174</v>
      </c>
      <c r="D68" s="12">
        <v>3718</v>
      </c>
      <c r="E68" s="12">
        <v>1144</v>
      </c>
      <c r="F68">
        <v>184.42857142857142</v>
      </c>
      <c r="G68">
        <v>182.42857142857142</v>
      </c>
    </row>
    <row r="69" spans="1:7" x14ac:dyDescent="0.35">
      <c r="A69" s="14">
        <v>44001</v>
      </c>
      <c r="B69" s="11">
        <v>168</v>
      </c>
      <c r="C69" s="11">
        <v>171</v>
      </c>
      <c r="D69" s="12">
        <v>3748</v>
      </c>
      <c r="E69" s="12">
        <v>1150</v>
      </c>
      <c r="F69">
        <v>181.14285714285714</v>
      </c>
      <c r="G69">
        <v>176.57142857142858</v>
      </c>
    </row>
    <row r="70" spans="1:7" x14ac:dyDescent="0.35">
      <c r="A70" s="14">
        <v>44002</v>
      </c>
      <c r="B70" s="11">
        <v>161</v>
      </c>
      <c r="C70" s="11">
        <v>163</v>
      </c>
      <c r="D70" s="12">
        <v>3767</v>
      </c>
      <c r="E70" s="12">
        <v>1155</v>
      </c>
      <c r="F70">
        <v>176.85714285714286</v>
      </c>
      <c r="G70">
        <v>171.42857142857142</v>
      </c>
    </row>
    <row r="71" spans="1:7" x14ac:dyDescent="0.35">
      <c r="A71" s="14">
        <v>44003</v>
      </c>
      <c r="B71" s="11">
        <v>160</v>
      </c>
      <c r="C71" s="11">
        <v>162</v>
      </c>
      <c r="D71" s="12">
        <v>3797</v>
      </c>
      <c r="E71" s="12">
        <v>1163</v>
      </c>
      <c r="F71">
        <v>173.14285714285714</v>
      </c>
      <c r="G71">
        <v>168.42857142857142</v>
      </c>
    </row>
    <row r="72" spans="1:7" x14ac:dyDescent="0.35">
      <c r="A72" s="14">
        <v>44004</v>
      </c>
      <c r="B72" s="11">
        <v>156</v>
      </c>
      <c r="C72" s="11">
        <v>176</v>
      </c>
      <c r="D72" s="12">
        <v>3830</v>
      </c>
      <c r="E72" s="12">
        <v>1180</v>
      </c>
      <c r="F72">
        <v>168.85714285714286</v>
      </c>
      <c r="G72">
        <v>169.71428571428572</v>
      </c>
    </row>
    <row r="73" spans="1:7" x14ac:dyDescent="0.35">
      <c r="A73" s="14">
        <v>44005</v>
      </c>
      <c r="B73" s="11">
        <v>158</v>
      </c>
      <c r="C73" s="11">
        <v>181</v>
      </c>
      <c r="D73" s="12">
        <v>3860</v>
      </c>
      <c r="E73" s="12">
        <v>1191</v>
      </c>
      <c r="F73">
        <v>165</v>
      </c>
      <c r="G73">
        <v>171</v>
      </c>
    </row>
    <row r="74" spans="1:7" x14ac:dyDescent="0.35">
      <c r="A74" s="14">
        <v>44006</v>
      </c>
      <c r="B74" s="11">
        <v>160</v>
      </c>
      <c r="C74" s="11">
        <v>180</v>
      </c>
      <c r="D74" s="12">
        <v>3897</v>
      </c>
      <c r="E74" s="12">
        <v>1203</v>
      </c>
      <c r="F74">
        <v>162</v>
      </c>
      <c r="G74">
        <v>172.42857142857142</v>
      </c>
    </row>
    <row r="75" spans="1:7" x14ac:dyDescent="0.35">
      <c r="A75" s="14">
        <v>44007</v>
      </c>
      <c r="B75" s="11">
        <v>162</v>
      </c>
      <c r="C75" s="11">
        <v>174</v>
      </c>
      <c r="D75" s="12">
        <v>3943</v>
      </c>
      <c r="E75" s="12">
        <v>1218</v>
      </c>
      <c r="F75">
        <v>160.71428571428572</v>
      </c>
      <c r="G75">
        <v>172.42857142857142</v>
      </c>
    </row>
    <row r="76" spans="1:7" x14ac:dyDescent="0.35">
      <c r="A76" s="14">
        <v>44008</v>
      </c>
      <c r="B76" s="11">
        <v>157</v>
      </c>
      <c r="C76" s="11">
        <v>178</v>
      </c>
      <c r="D76" s="12">
        <v>3966</v>
      </c>
      <c r="E76" s="12">
        <v>1221</v>
      </c>
      <c r="F76">
        <v>159.14285714285714</v>
      </c>
      <c r="G76">
        <v>173.42857142857142</v>
      </c>
    </row>
    <row r="77" spans="1:7" x14ac:dyDescent="0.35">
      <c r="A77" s="14">
        <v>44009</v>
      </c>
      <c r="B77" s="11">
        <v>155</v>
      </c>
      <c r="C77" s="11">
        <v>145</v>
      </c>
      <c r="D77" s="12">
        <v>3986</v>
      </c>
      <c r="E77" s="12">
        <v>1233</v>
      </c>
      <c r="F77">
        <v>158.28571428571428</v>
      </c>
      <c r="G77">
        <v>170.85714285714286</v>
      </c>
    </row>
    <row r="78" spans="1:7" x14ac:dyDescent="0.35">
      <c r="A78" s="14">
        <v>44010</v>
      </c>
      <c r="B78" s="11">
        <v>143</v>
      </c>
      <c r="C78" s="11">
        <v>145</v>
      </c>
      <c r="D78" s="12">
        <v>4010</v>
      </c>
      <c r="E78" s="12">
        <v>1241</v>
      </c>
      <c r="F78">
        <v>155.85714285714286</v>
      </c>
      <c r="G78">
        <v>168.42857142857142</v>
      </c>
    </row>
    <row r="79" spans="1:7" x14ac:dyDescent="0.35">
      <c r="A79" s="14">
        <v>44011</v>
      </c>
      <c r="B79" s="11">
        <v>140</v>
      </c>
      <c r="C79" s="11">
        <v>138</v>
      </c>
      <c r="D79" s="12">
        <v>4031</v>
      </c>
      <c r="E79" s="12">
        <v>1249</v>
      </c>
      <c r="F79">
        <v>153.57142857142858</v>
      </c>
      <c r="G79">
        <v>163</v>
      </c>
    </row>
    <row r="80" spans="1:7" x14ac:dyDescent="0.35">
      <c r="A80" s="14">
        <v>44012</v>
      </c>
      <c r="B80" s="11">
        <v>136</v>
      </c>
      <c r="C80" s="11">
        <v>134</v>
      </c>
      <c r="D80" s="12">
        <v>4054</v>
      </c>
      <c r="E80" s="12">
        <v>1258</v>
      </c>
      <c r="F80">
        <v>150.42857142857142</v>
      </c>
      <c r="G80">
        <v>156.28571428571428</v>
      </c>
    </row>
    <row r="81" spans="1:7" x14ac:dyDescent="0.35">
      <c r="A81" s="14">
        <v>44013</v>
      </c>
      <c r="B81" s="11">
        <v>125</v>
      </c>
      <c r="C81" s="11">
        <v>135</v>
      </c>
      <c r="D81" s="12">
        <v>4081</v>
      </c>
      <c r="E81" s="12">
        <v>1258</v>
      </c>
      <c r="F81">
        <v>145.42857142857142</v>
      </c>
      <c r="G81">
        <v>149.85714285714286</v>
      </c>
    </row>
    <row r="82" spans="1:7" x14ac:dyDescent="0.35">
      <c r="A82" s="14">
        <v>44014</v>
      </c>
      <c r="B82" s="11">
        <v>123</v>
      </c>
      <c r="C82" s="11">
        <v>151</v>
      </c>
      <c r="D82" s="12">
        <v>4112</v>
      </c>
      <c r="E82" s="12">
        <v>1266</v>
      </c>
      <c r="F82">
        <v>139.85714285714286</v>
      </c>
      <c r="G82">
        <v>146.57142857142858</v>
      </c>
    </row>
    <row r="83" spans="1:7" x14ac:dyDescent="0.35">
      <c r="A83" s="14">
        <v>44015</v>
      </c>
      <c r="B83" s="11">
        <v>132</v>
      </c>
      <c r="C83" s="11">
        <v>138</v>
      </c>
      <c r="D83" s="12">
        <v>4139</v>
      </c>
      <c r="E83" s="12">
        <v>1277</v>
      </c>
      <c r="F83">
        <v>136.28571428571428</v>
      </c>
      <c r="G83">
        <v>140.85714285714286</v>
      </c>
    </row>
    <row r="84" spans="1:7" x14ac:dyDescent="0.35">
      <c r="A84" s="14">
        <v>44016</v>
      </c>
      <c r="B84" s="11" t="s">
        <v>12</v>
      </c>
      <c r="C84" s="11" t="s">
        <v>12</v>
      </c>
      <c r="D84" s="12">
        <v>4139</v>
      </c>
      <c r="E84" s="12">
        <v>1277</v>
      </c>
      <c r="F84">
        <v>133.16666666666666</v>
      </c>
      <c r="G84">
        <v>140.16666666666666</v>
      </c>
    </row>
    <row r="85" spans="1:7" x14ac:dyDescent="0.35">
      <c r="A85" s="14">
        <v>44017</v>
      </c>
      <c r="B85" s="11">
        <v>132</v>
      </c>
      <c r="C85" s="11">
        <v>121</v>
      </c>
      <c r="D85" s="12">
        <v>4170</v>
      </c>
      <c r="E85" s="12">
        <v>1287</v>
      </c>
      <c r="F85">
        <v>131.33333333333334</v>
      </c>
      <c r="G85">
        <v>136.16666666666666</v>
      </c>
    </row>
    <row r="86" spans="1:7" x14ac:dyDescent="0.35">
      <c r="A86" s="14">
        <v>44018</v>
      </c>
      <c r="B86" s="11">
        <v>125</v>
      </c>
      <c r="C86" s="11">
        <v>133</v>
      </c>
      <c r="D86" s="12">
        <v>4219</v>
      </c>
      <c r="E86" s="12">
        <v>1290</v>
      </c>
      <c r="F86">
        <v>128.83333333333334</v>
      </c>
      <c r="G86">
        <v>135.33333333333334</v>
      </c>
    </row>
    <row r="87" spans="1:7" x14ac:dyDescent="0.35">
      <c r="A87" s="14">
        <v>44019</v>
      </c>
      <c r="B87" s="11">
        <v>121</v>
      </c>
      <c r="C87" s="11">
        <v>146</v>
      </c>
      <c r="D87" s="12">
        <v>4252</v>
      </c>
      <c r="E87" s="12">
        <v>1295</v>
      </c>
      <c r="F87">
        <v>126.33333333333333</v>
      </c>
      <c r="G87">
        <v>137.33333333333334</v>
      </c>
    </row>
    <row r="88" spans="1:7" x14ac:dyDescent="0.35">
      <c r="A88" s="14">
        <v>44020</v>
      </c>
      <c r="B88" s="11">
        <v>122</v>
      </c>
      <c r="C88" s="11">
        <v>143</v>
      </c>
      <c r="D88" s="12">
        <v>4272</v>
      </c>
      <c r="E88" s="12">
        <v>1302</v>
      </c>
      <c r="F88">
        <v>125.83333333333333</v>
      </c>
      <c r="G88">
        <v>138.66666666666666</v>
      </c>
    </row>
    <row r="89" spans="1:7" x14ac:dyDescent="0.35">
      <c r="A89" s="14">
        <v>44021</v>
      </c>
      <c r="B89" s="11">
        <v>116</v>
      </c>
      <c r="C89" s="11">
        <v>135</v>
      </c>
      <c r="D89" s="12">
        <v>4305</v>
      </c>
      <c r="E89" s="12">
        <v>1312</v>
      </c>
      <c r="F89">
        <v>124.66666666666667</v>
      </c>
      <c r="G89">
        <v>136</v>
      </c>
    </row>
    <row r="90" spans="1:7" x14ac:dyDescent="0.35">
      <c r="A90" s="14">
        <v>44022</v>
      </c>
      <c r="B90" s="11">
        <v>124</v>
      </c>
      <c r="C90" s="11">
        <v>103</v>
      </c>
      <c r="D90" s="12">
        <v>4329</v>
      </c>
      <c r="E90" s="12">
        <v>1320</v>
      </c>
      <c r="F90">
        <v>123.33333333333333</v>
      </c>
      <c r="G90">
        <v>130.16666666666666</v>
      </c>
    </row>
    <row r="91" spans="1:7" x14ac:dyDescent="0.35">
      <c r="A91" s="14">
        <v>44023</v>
      </c>
      <c r="B91" s="11">
        <v>121</v>
      </c>
      <c r="C91" s="11">
        <v>120</v>
      </c>
      <c r="D91" s="12">
        <v>4366</v>
      </c>
      <c r="E91" s="12">
        <v>1325</v>
      </c>
      <c r="F91">
        <v>123</v>
      </c>
      <c r="G91">
        <v>128.71428571428572</v>
      </c>
    </row>
    <row r="92" spans="1:7" x14ac:dyDescent="0.35">
      <c r="A92" s="14">
        <v>44024</v>
      </c>
      <c r="B92" s="11">
        <v>123</v>
      </c>
      <c r="C92" s="11">
        <v>128</v>
      </c>
      <c r="D92" s="12">
        <v>4399</v>
      </c>
      <c r="E92" s="12">
        <v>1335</v>
      </c>
      <c r="F92">
        <v>121.71428571428571</v>
      </c>
      <c r="G92">
        <v>129.71428571428572</v>
      </c>
    </row>
    <row r="93" spans="1:7" x14ac:dyDescent="0.35">
      <c r="A93" s="14">
        <v>44025</v>
      </c>
      <c r="B93" s="11">
        <v>114</v>
      </c>
      <c r="C93" s="11">
        <v>133</v>
      </c>
      <c r="D93" s="12">
        <v>4424</v>
      </c>
      <c r="E93" s="12">
        <v>1338</v>
      </c>
      <c r="F93">
        <v>120.14285714285714</v>
      </c>
      <c r="G93">
        <v>129.71428571428572</v>
      </c>
    </row>
    <row r="94" spans="1:7" x14ac:dyDescent="0.35">
      <c r="A94" s="14">
        <v>44026</v>
      </c>
      <c r="B94" s="11">
        <v>107</v>
      </c>
      <c r="C94" s="11">
        <v>129</v>
      </c>
      <c r="D94" s="12">
        <v>4452</v>
      </c>
      <c r="E94" s="12">
        <v>1348</v>
      </c>
      <c r="F94">
        <v>118.14285714285714</v>
      </c>
      <c r="G94">
        <v>127.28571428571429</v>
      </c>
    </row>
    <row r="95" spans="1:7" x14ac:dyDescent="0.35">
      <c r="A95" s="14">
        <v>44027</v>
      </c>
      <c r="B95" s="11">
        <v>106</v>
      </c>
      <c r="C95" s="11">
        <v>148</v>
      </c>
      <c r="D95" s="12">
        <v>4495</v>
      </c>
      <c r="E95" s="12">
        <v>1353</v>
      </c>
      <c r="F95">
        <v>115.85714285714286</v>
      </c>
      <c r="G95">
        <v>128</v>
      </c>
    </row>
    <row r="96" spans="1:7" x14ac:dyDescent="0.35">
      <c r="A96" s="14">
        <v>44028</v>
      </c>
      <c r="B96" s="11">
        <v>103</v>
      </c>
      <c r="C96" s="11">
        <v>146</v>
      </c>
      <c r="D96" s="12">
        <v>4526</v>
      </c>
      <c r="E96" s="12">
        <v>1357</v>
      </c>
      <c r="F96">
        <v>114</v>
      </c>
      <c r="G96">
        <v>129.57142857142858</v>
      </c>
    </row>
    <row r="97" spans="1:7" x14ac:dyDescent="0.35">
      <c r="A97" s="14">
        <v>44029</v>
      </c>
      <c r="B97" s="11">
        <v>110</v>
      </c>
      <c r="C97" s="11">
        <v>142</v>
      </c>
      <c r="D97" s="12">
        <v>4563</v>
      </c>
      <c r="E97" s="12">
        <v>1369</v>
      </c>
      <c r="F97">
        <v>112</v>
      </c>
      <c r="G97">
        <v>135.14285714285714</v>
      </c>
    </row>
    <row r="98" spans="1:7" x14ac:dyDescent="0.35">
      <c r="A98" s="14">
        <v>44030</v>
      </c>
      <c r="B98" s="11">
        <v>117</v>
      </c>
      <c r="C98" s="11">
        <v>148</v>
      </c>
      <c r="D98" s="12">
        <v>4602</v>
      </c>
      <c r="E98" s="12">
        <v>1377</v>
      </c>
      <c r="F98">
        <v>111.42857142857143</v>
      </c>
      <c r="G98">
        <v>139.14285714285714</v>
      </c>
    </row>
    <row r="99" spans="1:7" x14ac:dyDescent="0.35">
      <c r="A99" s="14">
        <v>44031</v>
      </c>
      <c r="B99" s="11">
        <v>120</v>
      </c>
      <c r="C99" s="11">
        <v>138</v>
      </c>
      <c r="D99" s="12">
        <v>4627</v>
      </c>
      <c r="E99" s="12">
        <v>1389</v>
      </c>
      <c r="F99">
        <v>111</v>
      </c>
      <c r="G99">
        <v>140.57142857142858</v>
      </c>
    </row>
    <row r="100" spans="1:7" x14ac:dyDescent="0.35">
      <c r="A100" s="14">
        <v>44032</v>
      </c>
      <c r="B100" s="11">
        <v>115</v>
      </c>
      <c r="C100" s="11">
        <v>132</v>
      </c>
      <c r="D100" s="12">
        <v>4678</v>
      </c>
      <c r="E100" s="12">
        <v>1397</v>
      </c>
      <c r="F100">
        <v>111.14285714285714</v>
      </c>
      <c r="G100">
        <v>140.42857142857142</v>
      </c>
    </row>
    <row r="101" spans="1:7" x14ac:dyDescent="0.35">
      <c r="A101" s="14">
        <v>44033</v>
      </c>
      <c r="B101" s="11">
        <v>112</v>
      </c>
      <c r="C101" s="11">
        <v>154</v>
      </c>
      <c r="D101" s="12">
        <v>4723</v>
      </c>
      <c r="E101" s="12">
        <v>1412</v>
      </c>
      <c r="F101">
        <v>111.85714285714286</v>
      </c>
      <c r="G101">
        <v>144</v>
      </c>
    </row>
    <row r="102" spans="1:7" x14ac:dyDescent="0.35">
      <c r="A102" s="14">
        <v>44034</v>
      </c>
      <c r="B102" s="11">
        <v>119</v>
      </c>
      <c r="C102" s="11">
        <v>154</v>
      </c>
      <c r="D102" s="12">
        <v>4771</v>
      </c>
      <c r="E102" s="12">
        <v>1423</v>
      </c>
      <c r="F102">
        <v>113.71428571428571</v>
      </c>
      <c r="G102">
        <v>144.85714285714286</v>
      </c>
    </row>
    <row r="103" spans="1:7" x14ac:dyDescent="0.35">
      <c r="A103" s="14">
        <v>44035</v>
      </c>
      <c r="B103" s="11">
        <v>107</v>
      </c>
      <c r="C103" s="11">
        <v>175</v>
      </c>
      <c r="D103" s="12">
        <v>4818</v>
      </c>
      <c r="E103" s="12">
        <v>1431</v>
      </c>
      <c r="F103">
        <v>114.28571428571429</v>
      </c>
      <c r="G103">
        <v>149</v>
      </c>
    </row>
    <row r="104" spans="1:7" x14ac:dyDescent="0.35">
      <c r="A104" s="14">
        <v>44036</v>
      </c>
      <c r="B104" s="11">
        <v>108</v>
      </c>
      <c r="C104" s="11">
        <v>170</v>
      </c>
      <c r="D104" s="12">
        <v>4852</v>
      </c>
      <c r="E104" s="12">
        <v>1437</v>
      </c>
      <c r="F104">
        <v>114</v>
      </c>
      <c r="G104">
        <v>153</v>
      </c>
    </row>
    <row r="105" spans="1:7" x14ac:dyDescent="0.35">
      <c r="A105" s="14">
        <v>44037</v>
      </c>
      <c r="B105" s="11">
        <v>115</v>
      </c>
      <c r="C105" s="11">
        <v>172</v>
      </c>
      <c r="D105" s="12">
        <v>4889</v>
      </c>
      <c r="E105" s="12">
        <v>1440</v>
      </c>
      <c r="F105">
        <v>113.71428571428571</v>
      </c>
      <c r="G105">
        <v>156.42857142857142</v>
      </c>
    </row>
    <row r="106" spans="1:7" x14ac:dyDescent="0.35">
      <c r="A106" s="14">
        <v>44038</v>
      </c>
      <c r="B106" s="11">
        <v>115</v>
      </c>
      <c r="C106" s="11">
        <v>158</v>
      </c>
      <c r="D106" s="12">
        <v>4920</v>
      </c>
      <c r="E106" s="12">
        <v>1448</v>
      </c>
      <c r="F106">
        <v>113</v>
      </c>
      <c r="G106">
        <v>159.28571428571428</v>
      </c>
    </row>
    <row r="107" spans="1:7" x14ac:dyDescent="0.35">
      <c r="A107" s="14">
        <v>44039</v>
      </c>
      <c r="B107" s="11">
        <v>126</v>
      </c>
      <c r="C107" s="11">
        <v>131</v>
      </c>
      <c r="D107" s="12">
        <v>4961</v>
      </c>
      <c r="E107" s="12">
        <v>1458</v>
      </c>
      <c r="F107">
        <v>114.57142857142857</v>
      </c>
      <c r="G107">
        <v>159.14285714285714</v>
      </c>
    </row>
    <row r="108" spans="1:7" x14ac:dyDescent="0.35">
      <c r="A108" s="14">
        <v>44040</v>
      </c>
      <c r="B108" s="11">
        <v>138</v>
      </c>
      <c r="C108" s="11">
        <v>156</v>
      </c>
      <c r="D108" s="12">
        <v>5028</v>
      </c>
      <c r="E108" s="12">
        <v>1474</v>
      </c>
      <c r="F108">
        <v>118.28571428571429</v>
      </c>
      <c r="G108">
        <v>159.42857142857142</v>
      </c>
    </row>
    <row r="109" spans="1:7" x14ac:dyDescent="0.35">
      <c r="A109" s="14">
        <v>44041</v>
      </c>
      <c r="B109" s="11">
        <v>143</v>
      </c>
      <c r="C109" s="11">
        <v>167</v>
      </c>
      <c r="D109" s="12">
        <v>5077</v>
      </c>
      <c r="E109" s="12">
        <v>1484</v>
      </c>
      <c r="F109">
        <v>121.71428571428571</v>
      </c>
      <c r="G109">
        <v>161.28571428571428</v>
      </c>
    </row>
    <row r="110" spans="1:7" x14ac:dyDescent="0.35">
      <c r="A110" s="14">
        <v>44042</v>
      </c>
      <c r="B110" s="11">
        <v>141</v>
      </c>
      <c r="C110" s="11">
        <v>157</v>
      </c>
      <c r="D110" s="12">
        <v>5112</v>
      </c>
      <c r="E110" s="12">
        <v>1490</v>
      </c>
      <c r="F110">
        <v>126.57142857142857</v>
      </c>
      <c r="G110">
        <v>158.71428571428572</v>
      </c>
    </row>
    <row r="111" spans="1:7" x14ac:dyDescent="0.35">
      <c r="A111" s="14">
        <v>44043</v>
      </c>
      <c r="B111" s="11">
        <v>151</v>
      </c>
      <c r="C111" s="11">
        <v>161</v>
      </c>
      <c r="D111" s="12">
        <v>5155</v>
      </c>
      <c r="E111" s="12">
        <v>1510</v>
      </c>
      <c r="F111">
        <v>132.71428571428572</v>
      </c>
      <c r="G111">
        <v>157.42857142857142</v>
      </c>
    </row>
    <row r="112" spans="1:7" x14ac:dyDescent="0.35">
      <c r="A112" s="14">
        <v>44044</v>
      </c>
      <c r="B112" s="11">
        <v>149</v>
      </c>
      <c r="C112" s="11">
        <v>168</v>
      </c>
      <c r="D112" s="12">
        <v>5208</v>
      </c>
      <c r="E112" s="12">
        <v>1520</v>
      </c>
      <c r="F112">
        <v>137.57142857142858</v>
      </c>
      <c r="G112">
        <v>156.85714285714286</v>
      </c>
    </row>
    <row r="113" spans="1:7" x14ac:dyDescent="0.35">
      <c r="A113" s="14">
        <v>44045</v>
      </c>
      <c r="B113" s="11">
        <v>149</v>
      </c>
      <c r="C113" s="11">
        <v>153</v>
      </c>
      <c r="D113" s="12">
        <v>5241</v>
      </c>
      <c r="E113" s="12">
        <v>1532</v>
      </c>
      <c r="F113">
        <v>142.42857142857142</v>
      </c>
      <c r="G113">
        <v>156.14285714285714</v>
      </c>
    </row>
    <row r="114" spans="1:7" x14ac:dyDescent="0.35">
      <c r="A114" s="14">
        <v>44046</v>
      </c>
      <c r="B114" s="11">
        <v>153</v>
      </c>
      <c r="C114" s="11">
        <v>149</v>
      </c>
      <c r="D114" s="12">
        <v>5298</v>
      </c>
      <c r="E114" s="12">
        <v>1545</v>
      </c>
      <c r="F114">
        <v>146.28571428571428</v>
      </c>
      <c r="G114">
        <v>158.71428571428572</v>
      </c>
    </row>
    <row r="115" spans="1:7" x14ac:dyDescent="0.35">
      <c r="A115" s="14">
        <v>44047</v>
      </c>
      <c r="B115" s="11">
        <v>159</v>
      </c>
      <c r="C115" s="11">
        <v>169</v>
      </c>
      <c r="D115" s="12">
        <v>5346</v>
      </c>
      <c r="E115" s="12">
        <v>1563</v>
      </c>
      <c r="F115">
        <v>149.28571428571428</v>
      </c>
      <c r="G115">
        <v>160.57142857142858</v>
      </c>
    </row>
    <row r="116" spans="1:7" x14ac:dyDescent="0.35">
      <c r="A116" s="14">
        <v>44048</v>
      </c>
      <c r="B116" s="11">
        <v>152</v>
      </c>
      <c r="C116" s="11">
        <v>153</v>
      </c>
      <c r="D116" s="12">
        <v>5373</v>
      </c>
      <c r="E116" s="12">
        <v>1575</v>
      </c>
      <c r="F116">
        <v>150.57142857142858</v>
      </c>
      <c r="G116">
        <v>158.57142857142858</v>
      </c>
    </row>
    <row r="117" spans="1:7" x14ac:dyDescent="0.35">
      <c r="A117" s="14">
        <v>44049</v>
      </c>
      <c r="B117" s="11">
        <v>153</v>
      </c>
      <c r="C117" s="11">
        <v>166</v>
      </c>
      <c r="D117" s="12">
        <v>5421</v>
      </c>
      <c r="E117" s="12">
        <v>1583</v>
      </c>
      <c r="F117">
        <v>152.28571428571428</v>
      </c>
      <c r="G117">
        <v>159.85714285714286</v>
      </c>
    </row>
    <row r="118" spans="1:7" x14ac:dyDescent="0.35">
      <c r="A118" s="14">
        <v>44050</v>
      </c>
      <c r="B118" s="11">
        <v>155</v>
      </c>
      <c r="C118" s="11">
        <v>145</v>
      </c>
      <c r="D118" s="12">
        <v>5458</v>
      </c>
      <c r="E118" s="12">
        <v>1592</v>
      </c>
      <c r="F118">
        <v>152.85714285714286</v>
      </c>
      <c r="G118">
        <v>157.57142857142858</v>
      </c>
    </row>
    <row r="119" spans="1:7" x14ac:dyDescent="0.35">
      <c r="A119" s="14">
        <v>44051</v>
      </c>
      <c r="B119" s="11">
        <v>154</v>
      </c>
      <c r="C119" s="11">
        <v>155</v>
      </c>
      <c r="D119" s="12">
        <v>5506</v>
      </c>
      <c r="E119" s="12">
        <v>1603</v>
      </c>
      <c r="F119">
        <v>153.57142857142858</v>
      </c>
      <c r="G119">
        <v>155.71428571428572</v>
      </c>
    </row>
    <row r="120" spans="1:7" x14ac:dyDescent="0.35">
      <c r="A120" s="14">
        <v>44052</v>
      </c>
      <c r="B120" s="11">
        <v>148</v>
      </c>
      <c r="C120" s="11">
        <v>164</v>
      </c>
      <c r="D120" s="12">
        <v>5555</v>
      </c>
      <c r="E120" s="12">
        <v>1615</v>
      </c>
      <c r="F120">
        <v>153.42857142857142</v>
      </c>
      <c r="G120">
        <v>157.28571428571428</v>
      </c>
    </row>
    <row r="121" spans="1:7" x14ac:dyDescent="0.35">
      <c r="A121" s="14">
        <v>44053</v>
      </c>
      <c r="B121" s="11">
        <v>159</v>
      </c>
      <c r="C121" s="11">
        <v>161</v>
      </c>
      <c r="D121" s="12">
        <v>5606</v>
      </c>
      <c r="E121" s="12">
        <v>1633</v>
      </c>
      <c r="F121">
        <v>154.28571428571428</v>
      </c>
      <c r="G121">
        <v>159</v>
      </c>
    </row>
    <row r="122" spans="1:7" x14ac:dyDescent="0.35">
      <c r="A122" s="14">
        <v>44054</v>
      </c>
      <c r="B122" s="11">
        <v>147</v>
      </c>
      <c r="C122" s="11">
        <v>190</v>
      </c>
      <c r="D122" s="12">
        <v>5661</v>
      </c>
      <c r="E122" s="12">
        <v>1648</v>
      </c>
      <c r="F122">
        <v>152.57142857142858</v>
      </c>
      <c r="G122">
        <v>162</v>
      </c>
    </row>
    <row r="123" spans="1:7" x14ac:dyDescent="0.35">
      <c r="A123" s="14">
        <v>44055</v>
      </c>
      <c r="B123" s="11">
        <v>154</v>
      </c>
      <c r="C123" s="11">
        <v>181</v>
      </c>
      <c r="D123" s="12">
        <v>5711</v>
      </c>
      <c r="E123" s="12">
        <v>1657</v>
      </c>
      <c r="F123">
        <v>152.85714285714286</v>
      </c>
      <c r="G123">
        <v>166</v>
      </c>
    </row>
    <row r="124" spans="1:7" x14ac:dyDescent="0.35">
      <c r="A124" s="14">
        <v>44056</v>
      </c>
      <c r="B124" s="11">
        <v>154</v>
      </c>
      <c r="C124" s="11">
        <v>154</v>
      </c>
      <c r="D124" s="12">
        <v>5742</v>
      </c>
      <c r="E124" s="12">
        <v>1671</v>
      </c>
      <c r="F124">
        <v>153</v>
      </c>
      <c r="G124">
        <v>164.28571428571428</v>
      </c>
    </row>
    <row r="125" spans="1:7" x14ac:dyDescent="0.35">
      <c r="A125" s="14">
        <v>44057</v>
      </c>
      <c r="B125" s="11">
        <v>152</v>
      </c>
      <c r="C125" s="11">
        <v>161</v>
      </c>
      <c r="D125" s="12">
        <v>5783</v>
      </c>
      <c r="E125" s="12">
        <v>1679</v>
      </c>
      <c r="F125">
        <v>152.57142857142858</v>
      </c>
      <c r="G125">
        <v>166.57142857142858</v>
      </c>
    </row>
    <row r="126" spans="1:7" x14ac:dyDescent="0.35">
      <c r="A126" s="14">
        <v>44058</v>
      </c>
      <c r="B126" s="11">
        <v>140</v>
      </c>
      <c r="C126" s="11">
        <v>167</v>
      </c>
      <c r="D126" s="12">
        <v>5822</v>
      </c>
      <c r="E126" s="12">
        <v>1691</v>
      </c>
      <c r="F126">
        <v>150.57142857142858</v>
      </c>
      <c r="G126">
        <v>168.28571428571428</v>
      </c>
    </row>
    <row r="127" spans="1:7" x14ac:dyDescent="0.35">
      <c r="A127" s="14">
        <v>44059</v>
      </c>
      <c r="B127" s="11">
        <v>152</v>
      </c>
      <c r="C127" s="11">
        <v>138</v>
      </c>
      <c r="D127" s="12">
        <v>5851</v>
      </c>
      <c r="E127" s="12">
        <v>1700</v>
      </c>
      <c r="F127">
        <v>151.14285714285714</v>
      </c>
      <c r="G127">
        <v>164.57142857142858</v>
      </c>
    </row>
    <row r="128" spans="1:7" x14ac:dyDescent="0.35">
      <c r="A128" s="14">
        <v>44060</v>
      </c>
      <c r="B128" s="11">
        <v>155</v>
      </c>
      <c r="C128" s="11">
        <v>131</v>
      </c>
      <c r="D128" s="12">
        <v>5886</v>
      </c>
      <c r="E128" s="12">
        <v>1716</v>
      </c>
      <c r="F128">
        <v>150.57142857142858</v>
      </c>
      <c r="G128">
        <v>160.28571428571428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1B72-0096-4AE1-8559-ED42AB274665}">
  <dimension ref="A2:L197"/>
  <sheetViews>
    <sheetView workbookViewId="0">
      <selection activeCell="C4" sqref="C4"/>
    </sheetView>
  </sheetViews>
  <sheetFormatPr defaultRowHeight="14.5" x14ac:dyDescent="0.35"/>
  <cols>
    <col min="4" max="4" width="13.7265625" bestFit="1" customWidth="1"/>
    <col min="5" max="5" width="19.26953125" bestFit="1" customWidth="1"/>
    <col min="8" max="8" width="9.1796875" style="8"/>
  </cols>
  <sheetData>
    <row r="2" spans="1:12" x14ac:dyDescent="0.35">
      <c r="E2" s="3" t="s">
        <v>15</v>
      </c>
      <c r="F2" s="4">
        <v>12</v>
      </c>
      <c r="G2" s="4">
        <v>6</v>
      </c>
      <c r="H2" s="4"/>
      <c r="I2" s="4">
        <v>12</v>
      </c>
      <c r="J2" s="4">
        <v>12</v>
      </c>
      <c r="K2" s="4">
        <v>6</v>
      </c>
      <c r="L2" s="4">
        <v>4</v>
      </c>
    </row>
    <row r="3" spans="1:12" x14ac:dyDescent="0.35">
      <c r="E3" s="9"/>
      <c r="F3" s="10"/>
      <c r="G3" s="10"/>
      <c r="H3" s="5">
        <v>44013</v>
      </c>
      <c r="I3" t="s">
        <v>16</v>
      </c>
      <c r="J3" t="s">
        <v>17</v>
      </c>
      <c r="K3" t="s">
        <v>16</v>
      </c>
      <c r="L3" t="s">
        <v>17</v>
      </c>
    </row>
    <row r="4" spans="1:12" s="6" customFormat="1" ht="72.5" x14ac:dyDescent="0.35">
      <c r="A4" s="6" t="s">
        <v>1</v>
      </c>
      <c r="B4" s="6" t="s">
        <v>6</v>
      </c>
      <c r="C4" s="6" t="s">
        <v>5</v>
      </c>
      <c r="D4" s="6" t="s">
        <v>13</v>
      </c>
      <c r="E4" s="6" t="s">
        <v>14</v>
      </c>
      <c r="F4" s="6" t="str">
        <f>D4&amp;"+"&amp;F2&amp;"days"</f>
        <v>ICU rolling avg+12days</v>
      </c>
      <c r="G4" s="6" t="str">
        <f>E4&amp;"+"&amp;G2&amp;"days"</f>
        <v>Med-surg rolling avg+6days</v>
      </c>
      <c r="H4" s="7"/>
      <c r="I4" s="6" t="str">
        <f>F4&amp;I3</f>
        <v>ICU rolling avg+12daysCycle 1</v>
      </c>
      <c r="J4" s="6" t="str">
        <f>F4&amp;J3</f>
        <v>ICU rolling avg+12daysCycle 2</v>
      </c>
      <c r="K4" s="6" t="str">
        <f>G4&amp;K3</f>
        <v>Med-surg rolling avg+6daysCycle 1</v>
      </c>
      <c r="L4" s="6" t="str">
        <f>G4&amp;L3</f>
        <v>Med-surg rolling avg+6daysCycle 2</v>
      </c>
    </row>
    <row r="5" spans="1:12" x14ac:dyDescent="0.35">
      <c r="A5" s="2" t="e">
        <f>'COVID Hospital Data Clean'!#REF!</f>
        <v>#REF!</v>
      </c>
      <c r="B5" t="e">
        <f>VLOOKUP(A5,'EMS Data Clean'!A:E,4,FALSE)</f>
        <v>#REF!</v>
      </c>
      <c r="C5" t="e">
        <f>VLOOKUP(A5,'EMS Data Clean'!A:E,5,FALSE)</f>
        <v>#REF!</v>
      </c>
      <c r="D5" t="e">
        <f>VLOOKUP(Master!A5,'COVID Hospital Data Clean'!A:G,6,FALSE)</f>
        <v>#REF!</v>
      </c>
      <c r="E5" t="e">
        <f>VLOOKUP(Master!A5,'COVID Hospital Data Clean'!A:G,7,FALSE)</f>
        <v>#REF!</v>
      </c>
      <c r="F5" t="e">
        <f ca="1">IF(OFFSET(D5,$F$2,0)&gt;0,OFFSET(D5,$F$2,0),"")</f>
        <v>#REF!</v>
      </c>
      <c r="G5" t="e">
        <f ca="1">IF(OFFSET(E5,$G$2,0)&gt;0,OFFSET(E5,$G$2,0),"")</f>
        <v>#REF!</v>
      </c>
      <c r="I5" t="e">
        <f t="shared" ref="I5:I36" si="0">IF($A5&lt;=$H$3,F5,"")</f>
        <v>#REF!</v>
      </c>
      <c r="J5" t="e">
        <f t="shared" ref="J5:J36" si="1">IF($A5&gt;$H$3,F5,"")</f>
        <v>#REF!</v>
      </c>
      <c r="K5" t="e">
        <f t="shared" ref="K5:K36" si="2">IF($A5&lt;=$H$3,G5,"")</f>
        <v>#REF!</v>
      </c>
      <c r="L5" t="e">
        <f ca="1">IF($A5&gt;$H$3,OFFSET(G5,$L$2-$G$2,0),"")</f>
        <v>#REF!</v>
      </c>
    </row>
    <row r="6" spans="1:12" x14ac:dyDescent="0.35">
      <c r="A6" s="2" t="e">
        <f>'COVID Hospital Data Clean'!#REF!</f>
        <v>#REF!</v>
      </c>
      <c r="B6" t="e">
        <f>VLOOKUP(A6,'EMS Data Clean'!A:E,4,FALSE)</f>
        <v>#REF!</v>
      </c>
      <c r="C6" t="e">
        <f>VLOOKUP(A6,'EMS Data Clean'!A:E,5,FALSE)</f>
        <v>#REF!</v>
      </c>
      <c r="D6" t="e">
        <f>VLOOKUP(Master!A6,'COVID Hospital Data Clean'!A:G,6,FALSE)</f>
        <v>#REF!</v>
      </c>
      <c r="E6" t="e">
        <f>VLOOKUP(Master!A6,'COVID Hospital Data Clean'!A:G,7,FALSE)</f>
        <v>#REF!</v>
      </c>
      <c r="F6" t="e">
        <f t="shared" ref="F6:F69" ca="1" si="3">IF(OFFSET(D6,$F$2,0)&gt;0,OFFSET(D6,$F$2,0),"")</f>
        <v>#REF!</v>
      </c>
      <c r="G6" t="e">
        <f t="shared" ref="G6:G69" ca="1" si="4">IF(OFFSET(E6,$G$2,0)&gt;0,OFFSET(E6,$G$2,0),"")</f>
        <v>#REF!</v>
      </c>
      <c r="I6" t="e">
        <f t="shared" si="0"/>
        <v>#REF!</v>
      </c>
      <c r="J6" t="e">
        <f t="shared" si="1"/>
        <v>#REF!</v>
      </c>
      <c r="K6" t="e">
        <f t="shared" si="2"/>
        <v>#REF!</v>
      </c>
      <c r="L6" t="e">
        <f t="shared" ref="L6:L69" ca="1" si="5">IF($A6&gt;$H$3,OFFSET(G6,$L$2-$G$2,0),"")</f>
        <v>#REF!</v>
      </c>
    </row>
    <row r="7" spans="1:12" x14ac:dyDescent="0.35">
      <c r="A7" s="2" t="e">
        <f>'COVID Hospital Data Clean'!#REF!</f>
        <v>#REF!</v>
      </c>
      <c r="B7" t="e">
        <f>VLOOKUP(A7,'EMS Data Clean'!A:E,4,FALSE)</f>
        <v>#REF!</v>
      </c>
      <c r="C7" t="e">
        <f>VLOOKUP(A7,'EMS Data Clean'!A:E,5,FALSE)</f>
        <v>#REF!</v>
      </c>
      <c r="D7" t="e">
        <f>VLOOKUP(Master!A7,'COVID Hospital Data Clean'!A:G,6,FALSE)</f>
        <v>#REF!</v>
      </c>
      <c r="E7" t="e">
        <f>VLOOKUP(Master!A7,'COVID Hospital Data Clean'!A:G,7,FALSE)</f>
        <v>#REF!</v>
      </c>
      <c r="F7" t="e">
        <f t="shared" ca="1" si="3"/>
        <v>#REF!</v>
      </c>
      <c r="G7" t="e">
        <f t="shared" ca="1" si="4"/>
        <v>#REF!</v>
      </c>
      <c r="I7" t="e">
        <f t="shared" si="0"/>
        <v>#REF!</v>
      </c>
      <c r="J7" t="e">
        <f t="shared" si="1"/>
        <v>#REF!</v>
      </c>
      <c r="K7" t="e">
        <f t="shared" si="2"/>
        <v>#REF!</v>
      </c>
      <c r="L7" t="e">
        <f t="shared" ca="1" si="5"/>
        <v>#REF!</v>
      </c>
    </row>
    <row r="8" spans="1:12" x14ac:dyDescent="0.35">
      <c r="A8" s="2" t="e">
        <f>'COVID Hospital Data Clean'!#REF!</f>
        <v>#REF!</v>
      </c>
      <c r="B8" t="e">
        <f>VLOOKUP(A8,'EMS Data Clean'!A:E,4,FALSE)</f>
        <v>#REF!</v>
      </c>
      <c r="C8" t="e">
        <f>VLOOKUP(A8,'EMS Data Clean'!A:E,5,FALSE)</f>
        <v>#REF!</v>
      </c>
      <c r="D8" t="e">
        <f>VLOOKUP(Master!A8,'COVID Hospital Data Clean'!A:G,6,FALSE)</f>
        <v>#REF!</v>
      </c>
      <c r="E8" t="e">
        <f>VLOOKUP(Master!A8,'COVID Hospital Data Clean'!A:G,7,FALSE)</f>
        <v>#REF!</v>
      </c>
      <c r="F8" t="e">
        <f t="shared" ca="1" si="3"/>
        <v>#REF!</v>
      </c>
      <c r="G8" t="e">
        <f t="shared" ca="1" si="4"/>
        <v>#REF!</v>
      </c>
      <c r="I8" t="e">
        <f t="shared" si="0"/>
        <v>#REF!</v>
      </c>
      <c r="J8" t="e">
        <f t="shared" si="1"/>
        <v>#REF!</v>
      </c>
      <c r="K8" t="e">
        <f t="shared" si="2"/>
        <v>#REF!</v>
      </c>
      <c r="L8" t="e">
        <f t="shared" ca="1" si="5"/>
        <v>#REF!</v>
      </c>
    </row>
    <row r="9" spans="1:12" x14ac:dyDescent="0.35">
      <c r="A9" s="2" t="e">
        <f>'COVID Hospital Data Clean'!#REF!</f>
        <v>#REF!</v>
      </c>
      <c r="B9" t="e">
        <f>VLOOKUP(A9,'EMS Data Clean'!A:E,4,FALSE)</f>
        <v>#REF!</v>
      </c>
      <c r="C9" t="e">
        <f>VLOOKUP(A9,'EMS Data Clean'!A:E,5,FALSE)</f>
        <v>#REF!</v>
      </c>
      <c r="D9" t="e">
        <f>VLOOKUP(Master!A9,'COVID Hospital Data Clean'!A:G,6,FALSE)</f>
        <v>#REF!</v>
      </c>
      <c r="E9" t="e">
        <f>VLOOKUP(Master!A9,'COVID Hospital Data Clean'!A:G,7,FALSE)</f>
        <v>#REF!</v>
      </c>
      <c r="F9" t="e">
        <f t="shared" ca="1" si="3"/>
        <v>#REF!</v>
      </c>
      <c r="G9" t="e">
        <f t="shared" ca="1" si="4"/>
        <v>#REF!</v>
      </c>
      <c r="I9" t="e">
        <f t="shared" si="0"/>
        <v>#REF!</v>
      </c>
      <c r="J9" t="e">
        <f t="shared" si="1"/>
        <v>#REF!</v>
      </c>
      <c r="K9" t="e">
        <f t="shared" si="2"/>
        <v>#REF!</v>
      </c>
      <c r="L9" t="e">
        <f t="shared" ca="1" si="5"/>
        <v>#REF!</v>
      </c>
    </row>
    <row r="10" spans="1:12" x14ac:dyDescent="0.35">
      <c r="A10" s="2" t="e">
        <f>'COVID Hospital Data Clean'!#REF!</f>
        <v>#REF!</v>
      </c>
      <c r="B10" t="e">
        <f>VLOOKUP(A10,'EMS Data Clean'!A:E,4,FALSE)</f>
        <v>#REF!</v>
      </c>
      <c r="C10" t="e">
        <f>VLOOKUP(A10,'EMS Data Clean'!A:E,5,FALSE)</f>
        <v>#REF!</v>
      </c>
      <c r="D10" t="e">
        <f>VLOOKUP(Master!A10,'COVID Hospital Data Clean'!A:G,6,FALSE)</f>
        <v>#REF!</v>
      </c>
      <c r="E10" t="e">
        <f>VLOOKUP(Master!A10,'COVID Hospital Data Clean'!A:G,7,FALSE)</f>
        <v>#REF!</v>
      </c>
      <c r="F10" t="e">
        <f t="shared" ca="1" si="3"/>
        <v>#REF!</v>
      </c>
      <c r="G10" t="e">
        <f t="shared" ca="1" si="4"/>
        <v>#REF!</v>
      </c>
      <c r="I10" t="e">
        <f t="shared" si="0"/>
        <v>#REF!</v>
      </c>
      <c r="J10" t="e">
        <f t="shared" si="1"/>
        <v>#REF!</v>
      </c>
      <c r="K10" t="e">
        <f t="shared" si="2"/>
        <v>#REF!</v>
      </c>
      <c r="L10" t="e">
        <f t="shared" ca="1" si="5"/>
        <v>#REF!</v>
      </c>
    </row>
    <row r="11" spans="1:12" x14ac:dyDescent="0.35">
      <c r="A11" s="2" t="e">
        <f>'COVID Hospital Data Clean'!#REF!</f>
        <v>#REF!</v>
      </c>
      <c r="B11" t="e">
        <f>VLOOKUP(A11,'EMS Data Clean'!A:E,4,FALSE)</f>
        <v>#REF!</v>
      </c>
      <c r="C11" t="e">
        <f>VLOOKUP(A11,'EMS Data Clean'!A:E,5,FALSE)</f>
        <v>#REF!</v>
      </c>
      <c r="D11" t="e">
        <f>VLOOKUP(Master!A11,'COVID Hospital Data Clean'!A:G,6,FALSE)</f>
        <v>#REF!</v>
      </c>
      <c r="E11" t="e">
        <f>VLOOKUP(Master!A11,'COVID Hospital Data Clean'!A:G,7,FALSE)</f>
        <v>#REF!</v>
      </c>
      <c r="F11" t="e">
        <f t="shared" ca="1" si="3"/>
        <v>#REF!</v>
      </c>
      <c r="G11" t="e">
        <f t="shared" ca="1" si="4"/>
        <v>#REF!</v>
      </c>
      <c r="I11" t="e">
        <f t="shared" si="0"/>
        <v>#REF!</v>
      </c>
      <c r="J11" t="e">
        <f t="shared" si="1"/>
        <v>#REF!</v>
      </c>
      <c r="K11" t="e">
        <f t="shared" si="2"/>
        <v>#REF!</v>
      </c>
      <c r="L11" t="e">
        <f t="shared" ca="1" si="5"/>
        <v>#REF!</v>
      </c>
    </row>
    <row r="12" spans="1:12" x14ac:dyDescent="0.35">
      <c r="A12" s="2" t="e">
        <f>'COVID Hospital Data Clean'!#REF!</f>
        <v>#REF!</v>
      </c>
      <c r="B12" t="e">
        <f>VLOOKUP(A12,'EMS Data Clean'!A:E,4,FALSE)</f>
        <v>#REF!</v>
      </c>
      <c r="C12" t="e">
        <f>VLOOKUP(A12,'EMS Data Clean'!A:E,5,FALSE)</f>
        <v>#REF!</v>
      </c>
      <c r="D12" t="e">
        <f>VLOOKUP(Master!A12,'COVID Hospital Data Clean'!A:G,6,FALSE)</f>
        <v>#REF!</v>
      </c>
      <c r="E12" t="e">
        <f>VLOOKUP(Master!A12,'COVID Hospital Data Clean'!A:G,7,FALSE)</f>
        <v>#REF!</v>
      </c>
      <c r="F12" t="e">
        <f t="shared" ca="1" si="3"/>
        <v>#REF!</v>
      </c>
      <c r="G12" t="e">
        <f t="shared" ca="1" si="4"/>
        <v>#REF!</v>
      </c>
      <c r="I12" t="e">
        <f t="shared" si="0"/>
        <v>#REF!</v>
      </c>
      <c r="J12" t="e">
        <f t="shared" si="1"/>
        <v>#REF!</v>
      </c>
      <c r="K12" t="e">
        <f t="shared" si="2"/>
        <v>#REF!</v>
      </c>
      <c r="L12" t="e">
        <f t="shared" ca="1" si="5"/>
        <v>#REF!</v>
      </c>
    </row>
    <row r="13" spans="1:12" x14ac:dyDescent="0.35">
      <c r="A13" s="2" t="e">
        <f>'COVID Hospital Data Clean'!#REF!</f>
        <v>#REF!</v>
      </c>
      <c r="B13" t="e">
        <f>VLOOKUP(A13,'EMS Data Clean'!A:E,4,FALSE)</f>
        <v>#REF!</v>
      </c>
      <c r="C13" t="e">
        <f>VLOOKUP(A13,'EMS Data Clean'!A:E,5,FALSE)</f>
        <v>#REF!</v>
      </c>
      <c r="D13" t="e">
        <f>VLOOKUP(Master!A13,'COVID Hospital Data Clean'!A:G,6,FALSE)</f>
        <v>#REF!</v>
      </c>
      <c r="E13" t="e">
        <f>VLOOKUP(Master!A13,'COVID Hospital Data Clean'!A:G,7,FALSE)</f>
        <v>#REF!</v>
      </c>
      <c r="F13" t="e">
        <f t="shared" ca="1" si="3"/>
        <v>#REF!</v>
      </c>
      <c r="G13" t="e">
        <f t="shared" ca="1" si="4"/>
        <v>#REF!</v>
      </c>
      <c r="I13" t="e">
        <f t="shared" si="0"/>
        <v>#REF!</v>
      </c>
      <c r="J13" t="e">
        <f t="shared" si="1"/>
        <v>#REF!</v>
      </c>
      <c r="K13" t="e">
        <f t="shared" si="2"/>
        <v>#REF!</v>
      </c>
      <c r="L13" t="e">
        <f t="shared" ca="1" si="5"/>
        <v>#REF!</v>
      </c>
    </row>
    <row r="14" spans="1:12" x14ac:dyDescent="0.35">
      <c r="A14" s="2" t="e">
        <f>'COVID Hospital Data Clean'!#REF!</f>
        <v>#REF!</v>
      </c>
      <c r="B14" t="e">
        <f>VLOOKUP(A14,'EMS Data Clean'!A:E,4,FALSE)</f>
        <v>#REF!</v>
      </c>
      <c r="C14" t="e">
        <f>VLOOKUP(A14,'EMS Data Clean'!A:E,5,FALSE)</f>
        <v>#REF!</v>
      </c>
      <c r="D14" t="e">
        <f>VLOOKUP(Master!A14,'COVID Hospital Data Clean'!A:G,6,FALSE)</f>
        <v>#REF!</v>
      </c>
      <c r="E14" t="e">
        <f>VLOOKUP(Master!A14,'COVID Hospital Data Clean'!A:G,7,FALSE)</f>
        <v>#REF!</v>
      </c>
      <c r="F14" t="e">
        <f t="shared" ca="1" si="3"/>
        <v>#REF!</v>
      </c>
      <c r="G14" t="e">
        <f t="shared" ca="1" si="4"/>
        <v>#REF!</v>
      </c>
      <c r="I14" t="e">
        <f t="shared" si="0"/>
        <v>#REF!</v>
      </c>
      <c r="J14" t="e">
        <f t="shared" si="1"/>
        <v>#REF!</v>
      </c>
      <c r="K14" t="e">
        <f t="shared" si="2"/>
        <v>#REF!</v>
      </c>
      <c r="L14" t="e">
        <f t="shared" ca="1" si="5"/>
        <v>#REF!</v>
      </c>
    </row>
    <row r="15" spans="1:12" x14ac:dyDescent="0.35">
      <c r="A15" s="2" t="e">
        <f>'COVID Hospital Data Clean'!#REF!</f>
        <v>#REF!</v>
      </c>
      <c r="B15" t="e">
        <f>VLOOKUP(A15,'EMS Data Clean'!A:E,4,FALSE)</f>
        <v>#REF!</v>
      </c>
      <c r="C15" t="e">
        <f>VLOOKUP(A15,'EMS Data Clean'!A:E,5,FALSE)</f>
        <v>#REF!</v>
      </c>
      <c r="D15" t="e">
        <f>VLOOKUP(Master!A15,'COVID Hospital Data Clean'!A:G,6,FALSE)</f>
        <v>#REF!</v>
      </c>
      <c r="E15" t="e">
        <f>VLOOKUP(Master!A15,'COVID Hospital Data Clean'!A:G,7,FALSE)</f>
        <v>#REF!</v>
      </c>
      <c r="F15" t="e">
        <f t="shared" ca="1" si="3"/>
        <v>#REF!</v>
      </c>
      <c r="G15" t="e">
        <f t="shared" ca="1" si="4"/>
        <v>#REF!</v>
      </c>
      <c r="I15" t="e">
        <f t="shared" si="0"/>
        <v>#REF!</v>
      </c>
      <c r="J15" t="e">
        <f t="shared" si="1"/>
        <v>#REF!</v>
      </c>
      <c r="K15" t="e">
        <f t="shared" si="2"/>
        <v>#REF!</v>
      </c>
      <c r="L15" t="e">
        <f t="shared" ca="1" si="5"/>
        <v>#REF!</v>
      </c>
    </row>
    <row r="16" spans="1:12" x14ac:dyDescent="0.35">
      <c r="A16" s="2" t="e">
        <f>'COVID Hospital Data Clean'!#REF!</f>
        <v>#REF!</v>
      </c>
      <c r="B16" t="e">
        <f>VLOOKUP(A16,'EMS Data Clean'!A:E,4,FALSE)</f>
        <v>#REF!</v>
      </c>
      <c r="C16" t="e">
        <f>VLOOKUP(A16,'EMS Data Clean'!A:E,5,FALSE)</f>
        <v>#REF!</v>
      </c>
      <c r="D16" t="e">
        <f>VLOOKUP(Master!A16,'COVID Hospital Data Clean'!A:G,6,FALSE)</f>
        <v>#REF!</v>
      </c>
      <c r="E16" t="e">
        <f>VLOOKUP(Master!A16,'COVID Hospital Data Clean'!A:G,7,FALSE)</f>
        <v>#REF!</v>
      </c>
      <c r="F16" t="e">
        <f t="shared" ca="1" si="3"/>
        <v>#REF!</v>
      </c>
      <c r="G16" t="e">
        <f t="shared" ca="1" si="4"/>
        <v>#REF!</v>
      </c>
      <c r="I16" t="e">
        <f t="shared" si="0"/>
        <v>#REF!</v>
      </c>
      <c r="J16" t="e">
        <f t="shared" si="1"/>
        <v>#REF!</v>
      </c>
      <c r="K16" t="e">
        <f t="shared" si="2"/>
        <v>#REF!</v>
      </c>
      <c r="L16" t="e">
        <f t="shared" ca="1" si="5"/>
        <v>#REF!</v>
      </c>
    </row>
    <row r="17" spans="1:12" x14ac:dyDescent="0.35">
      <c r="A17" s="2" t="e">
        <f>'COVID Hospital Data Clean'!#REF!</f>
        <v>#REF!</v>
      </c>
      <c r="B17" t="e">
        <f>VLOOKUP(A17,'EMS Data Clean'!A:E,4,FALSE)</f>
        <v>#REF!</v>
      </c>
      <c r="C17" t="e">
        <f>VLOOKUP(A17,'EMS Data Clean'!A:E,5,FALSE)</f>
        <v>#REF!</v>
      </c>
      <c r="D17" t="e">
        <f>VLOOKUP(Master!A17,'COVID Hospital Data Clean'!A:G,6,FALSE)</f>
        <v>#REF!</v>
      </c>
      <c r="E17" t="e">
        <f>VLOOKUP(Master!A17,'COVID Hospital Data Clean'!A:G,7,FALSE)</f>
        <v>#REF!</v>
      </c>
      <c r="F17" t="e">
        <f t="shared" ca="1" si="3"/>
        <v>#REF!</v>
      </c>
      <c r="G17" t="e">
        <f t="shared" ca="1" si="4"/>
        <v>#REF!</v>
      </c>
      <c r="I17" t="e">
        <f t="shared" si="0"/>
        <v>#REF!</v>
      </c>
      <c r="J17" t="e">
        <f t="shared" si="1"/>
        <v>#REF!</v>
      </c>
      <c r="K17" t="e">
        <f t="shared" si="2"/>
        <v>#REF!</v>
      </c>
      <c r="L17" t="e">
        <f t="shared" ca="1" si="5"/>
        <v>#REF!</v>
      </c>
    </row>
    <row r="18" spans="1:12" x14ac:dyDescent="0.35">
      <c r="A18" s="2" t="e">
        <f>'COVID Hospital Data Clean'!#REF!</f>
        <v>#REF!</v>
      </c>
      <c r="B18" t="e">
        <f>VLOOKUP(A18,'EMS Data Clean'!A:E,4,FALSE)</f>
        <v>#REF!</v>
      </c>
      <c r="C18" t="e">
        <f>VLOOKUP(A18,'EMS Data Clean'!A:E,5,FALSE)</f>
        <v>#REF!</v>
      </c>
      <c r="D18" t="e">
        <f>VLOOKUP(Master!A18,'COVID Hospital Data Clean'!A:G,6,FALSE)</f>
        <v>#REF!</v>
      </c>
      <c r="E18" t="e">
        <f>VLOOKUP(Master!A18,'COVID Hospital Data Clean'!A:G,7,FALSE)</f>
        <v>#REF!</v>
      </c>
      <c r="F18">
        <f t="shared" ca="1" si="3"/>
        <v>67.428571428571431</v>
      </c>
      <c r="G18" t="e">
        <f t="shared" ca="1" si="4"/>
        <v>#REF!</v>
      </c>
      <c r="I18" t="e">
        <f t="shared" si="0"/>
        <v>#REF!</v>
      </c>
      <c r="J18" t="e">
        <f t="shared" si="1"/>
        <v>#REF!</v>
      </c>
      <c r="K18" t="e">
        <f t="shared" si="2"/>
        <v>#REF!</v>
      </c>
      <c r="L18" t="e">
        <f t="shared" ca="1" si="5"/>
        <v>#REF!</v>
      </c>
    </row>
    <row r="19" spans="1:12" x14ac:dyDescent="0.35">
      <c r="A19" s="2" t="e">
        <f>'COVID Hospital Data Clean'!#REF!</f>
        <v>#REF!</v>
      </c>
      <c r="B19" t="e">
        <f>VLOOKUP(A19,'EMS Data Clean'!A:E,4,FALSE)</f>
        <v>#REF!</v>
      </c>
      <c r="C19" t="e">
        <f>VLOOKUP(A19,'EMS Data Clean'!A:E,5,FALSE)</f>
        <v>#REF!</v>
      </c>
      <c r="D19" t="e">
        <f>VLOOKUP(Master!A19,'COVID Hospital Data Clean'!A:G,6,FALSE)</f>
        <v>#REF!</v>
      </c>
      <c r="E19" t="e">
        <f>VLOOKUP(Master!A19,'COVID Hospital Data Clean'!A:G,7,FALSE)</f>
        <v>#REF!</v>
      </c>
      <c r="F19">
        <f t="shared" ca="1" si="3"/>
        <v>69</v>
      </c>
      <c r="G19" t="e">
        <f t="shared" ca="1" si="4"/>
        <v>#REF!</v>
      </c>
      <c r="I19" t="e">
        <f t="shared" si="0"/>
        <v>#REF!</v>
      </c>
      <c r="J19" t="e">
        <f t="shared" si="1"/>
        <v>#REF!</v>
      </c>
      <c r="K19" t="e">
        <f t="shared" si="2"/>
        <v>#REF!</v>
      </c>
      <c r="L19" t="e">
        <f t="shared" ca="1" si="5"/>
        <v>#REF!</v>
      </c>
    </row>
    <row r="20" spans="1:12" x14ac:dyDescent="0.35">
      <c r="A20" s="2" t="e">
        <f>'COVID Hospital Data Clean'!#REF!</f>
        <v>#REF!</v>
      </c>
      <c r="B20" t="e">
        <f>VLOOKUP(A20,'EMS Data Clean'!A:E,4,FALSE)</f>
        <v>#REF!</v>
      </c>
      <c r="C20" t="e">
        <f>VLOOKUP(A20,'EMS Data Clean'!A:E,5,FALSE)</f>
        <v>#REF!</v>
      </c>
      <c r="D20" t="e">
        <f>VLOOKUP(Master!A20,'COVID Hospital Data Clean'!A:G,6,FALSE)</f>
        <v>#REF!</v>
      </c>
      <c r="E20" t="e">
        <f>VLOOKUP(Master!A20,'COVID Hospital Data Clean'!A:G,7,FALSE)</f>
        <v>#REF!</v>
      </c>
      <c r="F20">
        <f t="shared" ca="1" si="3"/>
        <v>73.142857142857139</v>
      </c>
      <c r="G20" t="e">
        <f t="shared" ca="1" si="4"/>
        <v>#REF!</v>
      </c>
      <c r="I20" t="e">
        <f t="shared" si="0"/>
        <v>#REF!</v>
      </c>
      <c r="J20" t="e">
        <f t="shared" si="1"/>
        <v>#REF!</v>
      </c>
      <c r="K20" t="e">
        <f t="shared" si="2"/>
        <v>#REF!</v>
      </c>
      <c r="L20" t="e">
        <f t="shared" ca="1" si="5"/>
        <v>#REF!</v>
      </c>
    </row>
    <row r="21" spans="1:12" x14ac:dyDescent="0.35">
      <c r="A21" s="2" t="e">
        <f>'COVID Hospital Data Clean'!#REF!</f>
        <v>#REF!</v>
      </c>
      <c r="B21" t="e">
        <f>VLOOKUP(A21,'EMS Data Clean'!A:E,4,FALSE)</f>
        <v>#REF!</v>
      </c>
      <c r="C21" t="e">
        <f>VLOOKUP(A21,'EMS Data Clean'!A:E,5,FALSE)</f>
        <v>#REF!</v>
      </c>
      <c r="D21" t="e">
        <f>VLOOKUP(Master!A21,'COVID Hospital Data Clean'!A:G,6,FALSE)</f>
        <v>#REF!</v>
      </c>
      <c r="E21" t="e">
        <f>VLOOKUP(Master!A21,'COVID Hospital Data Clean'!A:G,7,FALSE)</f>
        <v>#REF!</v>
      </c>
      <c r="F21">
        <f t="shared" ca="1" si="3"/>
        <v>78.857142857142861</v>
      </c>
      <c r="G21" t="e">
        <f t="shared" ca="1" si="4"/>
        <v>#REF!</v>
      </c>
      <c r="I21" t="e">
        <f t="shared" si="0"/>
        <v>#REF!</v>
      </c>
      <c r="J21" t="e">
        <f t="shared" si="1"/>
        <v>#REF!</v>
      </c>
      <c r="K21" t="e">
        <f t="shared" si="2"/>
        <v>#REF!</v>
      </c>
      <c r="L21" t="e">
        <f t="shared" ca="1" si="5"/>
        <v>#REF!</v>
      </c>
    </row>
    <row r="22" spans="1:12" x14ac:dyDescent="0.35">
      <c r="A22" s="2" t="e">
        <f>'COVID Hospital Data Clean'!#REF!</f>
        <v>#REF!</v>
      </c>
      <c r="B22" t="e">
        <f>VLOOKUP(A22,'EMS Data Clean'!A:E,4,FALSE)</f>
        <v>#REF!</v>
      </c>
      <c r="C22" t="e">
        <f>VLOOKUP(A22,'EMS Data Clean'!A:E,5,FALSE)</f>
        <v>#REF!</v>
      </c>
      <c r="D22" t="e">
        <f>VLOOKUP(Master!A22,'COVID Hospital Data Clean'!A:G,6,FALSE)</f>
        <v>#REF!</v>
      </c>
      <c r="E22" t="e">
        <f>VLOOKUP(Master!A22,'COVID Hospital Data Clean'!A:G,7,FALSE)</f>
        <v>#REF!</v>
      </c>
      <c r="F22">
        <f t="shared" ca="1" si="3"/>
        <v>84.857142857142861</v>
      </c>
      <c r="G22" t="e">
        <f t="shared" ca="1" si="4"/>
        <v>#REF!</v>
      </c>
      <c r="I22" t="e">
        <f t="shared" si="0"/>
        <v>#REF!</v>
      </c>
      <c r="J22" t="e">
        <f t="shared" si="1"/>
        <v>#REF!</v>
      </c>
      <c r="K22" t="e">
        <f t="shared" si="2"/>
        <v>#REF!</v>
      </c>
      <c r="L22" t="e">
        <f t="shared" ca="1" si="5"/>
        <v>#REF!</v>
      </c>
    </row>
    <row r="23" spans="1:12" x14ac:dyDescent="0.35">
      <c r="A23" s="2" t="e">
        <f>'COVID Hospital Data Clean'!#REF!</f>
        <v>#REF!</v>
      </c>
      <c r="B23" t="e">
        <f>VLOOKUP(A23,'EMS Data Clean'!A:E,4,FALSE)</f>
        <v>#REF!</v>
      </c>
      <c r="C23" t="e">
        <f>VLOOKUP(A23,'EMS Data Clean'!A:E,5,FALSE)</f>
        <v>#REF!</v>
      </c>
      <c r="D23" t="e">
        <f>VLOOKUP(Master!A23,'COVID Hospital Data Clean'!A:G,6,FALSE)</f>
        <v>#REF!</v>
      </c>
      <c r="E23" t="e">
        <f>VLOOKUP(Master!A23,'COVID Hospital Data Clean'!A:G,7,FALSE)</f>
        <v>#REF!</v>
      </c>
      <c r="F23">
        <f t="shared" ca="1" si="3"/>
        <v>90.857142857142861</v>
      </c>
      <c r="G23" t="e">
        <f t="shared" ca="1" si="4"/>
        <v>#REF!</v>
      </c>
      <c r="I23" t="e">
        <f t="shared" si="0"/>
        <v>#REF!</v>
      </c>
      <c r="J23" t="e">
        <f t="shared" si="1"/>
        <v>#REF!</v>
      </c>
      <c r="K23" t="e">
        <f t="shared" si="2"/>
        <v>#REF!</v>
      </c>
      <c r="L23" t="e">
        <f t="shared" ca="1" si="5"/>
        <v>#REF!</v>
      </c>
    </row>
    <row r="24" spans="1:12" x14ac:dyDescent="0.35">
      <c r="A24" s="2" t="e">
        <f>'COVID Hospital Data Clean'!#REF!</f>
        <v>#REF!</v>
      </c>
      <c r="B24" t="e">
        <f>VLOOKUP(A24,'EMS Data Clean'!A:E,4,FALSE)</f>
        <v>#REF!</v>
      </c>
      <c r="C24" t="e">
        <f>VLOOKUP(A24,'EMS Data Clean'!A:E,5,FALSE)</f>
        <v>#REF!</v>
      </c>
      <c r="D24" t="e">
        <f>VLOOKUP(Master!A24,'COVID Hospital Data Clean'!A:G,6,FALSE)</f>
        <v>#REF!</v>
      </c>
      <c r="E24" t="e">
        <f>VLOOKUP(Master!A24,'COVID Hospital Data Clean'!A:G,7,FALSE)</f>
        <v>#REF!</v>
      </c>
      <c r="F24">
        <f t="shared" ca="1" si="3"/>
        <v>96.857142857142861</v>
      </c>
      <c r="G24">
        <f t="shared" ca="1" si="4"/>
        <v>75.714285714285708</v>
      </c>
      <c r="I24" t="e">
        <f t="shared" si="0"/>
        <v>#REF!</v>
      </c>
      <c r="J24" t="e">
        <f t="shared" si="1"/>
        <v>#REF!</v>
      </c>
      <c r="K24" t="e">
        <f t="shared" si="2"/>
        <v>#REF!</v>
      </c>
      <c r="L24" t="e">
        <f t="shared" ca="1" si="5"/>
        <v>#REF!</v>
      </c>
    </row>
    <row r="25" spans="1:12" x14ac:dyDescent="0.35">
      <c r="A25" s="2" t="e">
        <f>'COVID Hospital Data Clean'!#REF!</f>
        <v>#REF!</v>
      </c>
      <c r="B25" t="e">
        <f>VLOOKUP(A25,'EMS Data Clean'!A:E,4,FALSE)</f>
        <v>#REF!</v>
      </c>
      <c r="C25" t="e">
        <f>VLOOKUP(A25,'EMS Data Clean'!A:E,5,FALSE)</f>
        <v>#REF!</v>
      </c>
      <c r="D25" t="e">
        <f>VLOOKUP(Master!A25,'COVID Hospital Data Clean'!A:G,6,FALSE)</f>
        <v>#REF!</v>
      </c>
      <c r="E25" t="e">
        <f>VLOOKUP(Master!A25,'COVID Hospital Data Clean'!A:G,7,FALSE)</f>
        <v>#REF!</v>
      </c>
      <c r="F25">
        <f t="shared" ca="1" si="3"/>
        <v>104.28571428571429</v>
      </c>
      <c r="G25">
        <f t="shared" ca="1" si="4"/>
        <v>82.285714285714292</v>
      </c>
      <c r="I25" t="e">
        <f t="shared" si="0"/>
        <v>#REF!</v>
      </c>
      <c r="J25" t="e">
        <f t="shared" si="1"/>
        <v>#REF!</v>
      </c>
      <c r="K25" t="e">
        <f t="shared" si="2"/>
        <v>#REF!</v>
      </c>
      <c r="L25" t="e">
        <f t="shared" ca="1" si="5"/>
        <v>#REF!</v>
      </c>
    </row>
    <row r="26" spans="1:12" x14ac:dyDescent="0.35">
      <c r="A26" s="2" t="e">
        <f>'COVID Hospital Data Clean'!#REF!</f>
        <v>#REF!</v>
      </c>
      <c r="B26" t="e">
        <f>VLOOKUP(A26,'EMS Data Clean'!A:E,4,FALSE)</f>
        <v>#REF!</v>
      </c>
      <c r="C26" t="e">
        <f>VLOOKUP(A26,'EMS Data Clean'!A:E,5,FALSE)</f>
        <v>#REF!</v>
      </c>
      <c r="D26" t="e">
        <f>VLOOKUP(Master!A26,'COVID Hospital Data Clean'!A:G,6,FALSE)</f>
        <v>#REF!</v>
      </c>
      <c r="E26" t="e">
        <f>VLOOKUP(Master!A26,'COVID Hospital Data Clean'!A:G,7,FALSE)</f>
        <v>#REF!</v>
      </c>
      <c r="F26">
        <f t="shared" ca="1" si="3"/>
        <v>110.28571428571429</v>
      </c>
      <c r="G26">
        <f t="shared" ca="1" si="4"/>
        <v>87</v>
      </c>
      <c r="I26" t="e">
        <f t="shared" si="0"/>
        <v>#REF!</v>
      </c>
      <c r="J26" t="e">
        <f t="shared" si="1"/>
        <v>#REF!</v>
      </c>
      <c r="K26" t="e">
        <f t="shared" si="2"/>
        <v>#REF!</v>
      </c>
      <c r="L26" t="e">
        <f t="shared" ca="1" si="5"/>
        <v>#REF!</v>
      </c>
    </row>
    <row r="27" spans="1:12" x14ac:dyDescent="0.35">
      <c r="A27" s="2" t="e">
        <f>'COVID Hospital Data Clean'!#REF!</f>
        <v>#REF!</v>
      </c>
      <c r="B27" t="e">
        <f>VLOOKUP(A27,'EMS Data Clean'!A:E,4,FALSE)</f>
        <v>#REF!</v>
      </c>
      <c r="C27" t="e">
        <f>VLOOKUP(A27,'EMS Data Clean'!A:E,5,FALSE)</f>
        <v>#REF!</v>
      </c>
      <c r="D27" t="e">
        <f>VLOOKUP(Master!A27,'COVID Hospital Data Clean'!A:G,6,FALSE)</f>
        <v>#REF!</v>
      </c>
      <c r="E27" t="e">
        <f>VLOOKUP(Master!A27,'COVID Hospital Data Clean'!A:G,7,FALSE)</f>
        <v>#REF!</v>
      </c>
      <c r="F27">
        <f t="shared" ca="1" si="3"/>
        <v>112.28571428571429</v>
      </c>
      <c r="G27">
        <f t="shared" ca="1" si="4"/>
        <v>91</v>
      </c>
      <c r="I27" t="e">
        <f t="shared" si="0"/>
        <v>#REF!</v>
      </c>
      <c r="J27" t="e">
        <f t="shared" si="1"/>
        <v>#REF!</v>
      </c>
      <c r="K27" t="e">
        <f t="shared" si="2"/>
        <v>#REF!</v>
      </c>
      <c r="L27" t="e">
        <f t="shared" ca="1" si="5"/>
        <v>#REF!</v>
      </c>
    </row>
    <row r="28" spans="1:12" x14ac:dyDescent="0.35">
      <c r="A28" s="2" t="e">
        <f>'COVID Hospital Data Clean'!#REF!</f>
        <v>#REF!</v>
      </c>
      <c r="B28" t="e">
        <f>VLOOKUP(A28,'EMS Data Clean'!A:E,4,FALSE)</f>
        <v>#REF!</v>
      </c>
      <c r="C28" t="e">
        <f>VLOOKUP(A28,'EMS Data Clean'!A:E,5,FALSE)</f>
        <v>#REF!</v>
      </c>
      <c r="D28" t="e">
        <f>VLOOKUP(Master!A28,'COVID Hospital Data Clean'!A:G,6,FALSE)</f>
        <v>#REF!</v>
      </c>
      <c r="E28" t="e">
        <f>VLOOKUP(Master!A28,'COVID Hospital Data Clean'!A:G,7,FALSE)</f>
        <v>#REF!</v>
      </c>
      <c r="F28">
        <f t="shared" ca="1" si="3"/>
        <v>112.42857142857143</v>
      </c>
      <c r="G28">
        <f t="shared" ca="1" si="4"/>
        <v>96.428571428571431</v>
      </c>
      <c r="I28" t="e">
        <f t="shared" si="0"/>
        <v>#REF!</v>
      </c>
      <c r="J28" t="e">
        <f t="shared" si="1"/>
        <v>#REF!</v>
      </c>
      <c r="K28" t="e">
        <f t="shared" si="2"/>
        <v>#REF!</v>
      </c>
      <c r="L28" t="e">
        <f t="shared" ca="1" si="5"/>
        <v>#REF!</v>
      </c>
    </row>
    <row r="29" spans="1:12" x14ac:dyDescent="0.35">
      <c r="A29" s="2" t="e">
        <f>'COVID Hospital Data Clean'!#REF!</f>
        <v>#REF!</v>
      </c>
      <c r="B29" t="e">
        <f>VLOOKUP(A29,'EMS Data Clean'!A:E,4,FALSE)</f>
        <v>#REF!</v>
      </c>
      <c r="C29" t="e">
        <f>VLOOKUP(A29,'EMS Data Clean'!A:E,5,FALSE)</f>
        <v>#REF!</v>
      </c>
      <c r="D29" t="e">
        <f>VLOOKUP(Master!A29,'COVID Hospital Data Clean'!A:G,6,FALSE)</f>
        <v>#REF!</v>
      </c>
      <c r="E29" t="e">
        <f>VLOOKUP(Master!A29,'COVID Hospital Data Clean'!A:G,7,FALSE)</f>
        <v>#REF!</v>
      </c>
      <c r="F29">
        <f t="shared" ca="1" si="3"/>
        <v>113.14285714285714</v>
      </c>
      <c r="G29">
        <f t="shared" ca="1" si="4"/>
        <v>103.85714285714286</v>
      </c>
      <c r="I29" t="e">
        <f t="shared" si="0"/>
        <v>#REF!</v>
      </c>
      <c r="J29" t="e">
        <f t="shared" si="1"/>
        <v>#REF!</v>
      </c>
      <c r="K29" t="e">
        <f t="shared" si="2"/>
        <v>#REF!</v>
      </c>
      <c r="L29" t="e">
        <f t="shared" ca="1" si="5"/>
        <v>#REF!</v>
      </c>
    </row>
    <row r="30" spans="1:12" x14ac:dyDescent="0.35">
      <c r="A30" s="2">
        <f>'COVID Hospital Data Clean'!A2</f>
        <v>43934</v>
      </c>
      <c r="B30">
        <f>VLOOKUP(A30,'EMS Data Clean'!A:E,4,FALSE)</f>
        <v>51</v>
      </c>
      <c r="C30">
        <f>VLOOKUP(A30,'EMS Data Clean'!A:E,5,FALSE)</f>
        <v>3.4285714285714284</v>
      </c>
      <c r="D30">
        <f>VLOOKUP(Master!A30,'COVID Hospital Data Clean'!A:G,6,FALSE)</f>
        <v>67.428571428571431</v>
      </c>
      <c r="E30">
        <f>VLOOKUP(Master!A30,'COVID Hospital Data Clean'!A:G,7,FALSE)</f>
        <v>75.714285714285708</v>
      </c>
      <c r="F30">
        <f t="shared" ca="1" si="3"/>
        <v>112.85714285714286</v>
      </c>
      <c r="G30">
        <f t="shared" ca="1" si="4"/>
        <v>108</v>
      </c>
      <c r="I30">
        <f t="shared" ca="1" si="0"/>
        <v>112.85714285714286</v>
      </c>
      <c r="J30" t="str">
        <f t="shared" si="1"/>
        <v/>
      </c>
      <c r="K30">
        <f t="shared" ca="1" si="2"/>
        <v>108</v>
      </c>
      <c r="L30" t="str">
        <f t="shared" ca="1" si="5"/>
        <v/>
      </c>
    </row>
    <row r="31" spans="1:12" x14ac:dyDescent="0.35">
      <c r="A31" s="2">
        <f>'COVID Hospital Data Clean'!A3</f>
        <v>43935</v>
      </c>
      <c r="B31">
        <f>VLOOKUP(A31,'EMS Data Clean'!A:E,4,FALSE)</f>
        <v>51</v>
      </c>
      <c r="C31">
        <f>VLOOKUP(A31,'EMS Data Clean'!A:E,5,FALSE)</f>
        <v>3.1428571428571428</v>
      </c>
      <c r="D31">
        <f>VLOOKUP(Master!A31,'COVID Hospital Data Clean'!A:G,6,FALSE)</f>
        <v>69</v>
      </c>
      <c r="E31">
        <f>VLOOKUP(Master!A31,'COVID Hospital Data Clean'!A:G,7,FALSE)</f>
        <v>82.285714285714292</v>
      </c>
      <c r="F31">
        <f t="shared" ca="1" si="3"/>
        <v>112.71428571428571</v>
      </c>
      <c r="G31">
        <f t="shared" ca="1" si="4"/>
        <v>112</v>
      </c>
      <c r="I31">
        <f t="shared" ca="1" si="0"/>
        <v>112.71428571428571</v>
      </c>
      <c r="J31" t="str">
        <f t="shared" si="1"/>
        <v/>
      </c>
      <c r="K31">
        <f t="shared" ca="1" si="2"/>
        <v>112</v>
      </c>
      <c r="L31" t="str">
        <f t="shared" ca="1" si="5"/>
        <v/>
      </c>
    </row>
    <row r="32" spans="1:12" x14ac:dyDescent="0.35">
      <c r="A32" s="2">
        <f>'COVID Hospital Data Clean'!A4</f>
        <v>43936</v>
      </c>
      <c r="B32">
        <f>VLOOKUP(A32,'EMS Data Clean'!A:E,4,FALSE)</f>
        <v>50.285714285714285</v>
      </c>
      <c r="C32">
        <f>VLOOKUP(A32,'EMS Data Clean'!A:E,5,FALSE)</f>
        <v>4.1428571428571432</v>
      </c>
      <c r="D32">
        <f>VLOOKUP(Master!A32,'COVID Hospital Data Clean'!A:G,6,FALSE)</f>
        <v>73.142857142857139</v>
      </c>
      <c r="E32">
        <f>VLOOKUP(Master!A32,'COVID Hospital Data Clean'!A:G,7,FALSE)</f>
        <v>87</v>
      </c>
      <c r="F32">
        <f t="shared" ca="1" si="3"/>
        <v>112.14285714285714</v>
      </c>
      <c r="G32">
        <f t="shared" ca="1" si="4"/>
        <v>114.57142857142857</v>
      </c>
      <c r="I32">
        <f t="shared" ca="1" si="0"/>
        <v>112.14285714285714</v>
      </c>
      <c r="J32" t="str">
        <f t="shared" si="1"/>
        <v/>
      </c>
      <c r="K32">
        <f t="shared" ca="1" si="2"/>
        <v>114.57142857142857</v>
      </c>
      <c r="L32" t="str">
        <f t="shared" ca="1" si="5"/>
        <v/>
      </c>
    </row>
    <row r="33" spans="1:12" x14ac:dyDescent="0.35">
      <c r="A33" s="2">
        <f>'COVID Hospital Data Clean'!A5</f>
        <v>43937</v>
      </c>
      <c r="B33">
        <f>VLOOKUP(A33,'EMS Data Clean'!A:E,4,FALSE)</f>
        <v>51.571428571428569</v>
      </c>
      <c r="C33">
        <f>VLOOKUP(A33,'EMS Data Clean'!A:E,5,FALSE)</f>
        <v>5</v>
      </c>
      <c r="D33">
        <f>VLOOKUP(Master!A33,'COVID Hospital Data Clean'!A:G,6,FALSE)</f>
        <v>78.857142857142861</v>
      </c>
      <c r="E33">
        <f>VLOOKUP(Master!A33,'COVID Hospital Data Clean'!A:G,7,FALSE)</f>
        <v>91</v>
      </c>
      <c r="F33">
        <f t="shared" ca="1" si="3"/>
        <v>112.57142857142857</v>
      </c>
      <c r="G33">
        <f t="shared" ca="1" si="4"/>
        <v>118.71428571428571</v>
      </c>
      <c r="I33">
        <f t="shared" ca="1" si="0"/>
        <v>112.57142857142857</v>
      </c>
      <c r="J33" t="str">
        <f t="shared" si="1"/>
        <v/>
      </c>
      <c r="K33">
        <f t="shared" ca="1" si="2"/>
        <v>118.71428571428571</v>
      </c>
      <c r="L33" t="str">
        <f t="shared" ca="1" si="5"/>
        <v/>
      </c>
    </row>
    <row r="34" spans="1:12" x14ac:dyDescent="0.35">
      <c r="A34" s="2">
        <f>'COVID Hospital Data Clean'!A6</f>
        <v>43938</v>
      </c>
      <c r="B34">
        <f>VLOOKUP(A34,'EMS Data Clean'!A:E,4,FALSE)</f>
        <v>51.857142857142854</v>
      </c>
      <c r="C34">
        <f>VLOOKUP(A34,'EMS Data Clean'!A:E,5,FALSE)</f>
        <v>5.7142857142857144</v>
      </c>
      <c r="D34">
        <f>VLOOKUP(Master!A34,'COVID Hospital Data Clean'!A:G,6,FALSE)</f>
        <v>84.857142857142861</v>
      </c>
      <c r="E34">
        <f>VLOOKUP(Master!A34,'COVID Hospital Data Clean'!A:G,7,FALSE)</f>
        <v>96.428571428571431</v>
      </c>
      <c r="F34">
        <f t="shared" ca="1" si="3"/>
        <v>114.28571428571429</v>
      </c>
      <c r="G34">
        <f t="shared" ca="1" si="4"/>
        <v>126.42857142857143</v>
      </c>
      <c r="I34">
        <f t="shared" ca="1" si="0"/>
        <v>114.28571428571429</v>
      </c>
      <c r="J34" t="str">
        <f t="shared" si="1"/>
        <v/>
      </c>
      <c r="K34">
        <f t="shared" ca="1" si="2"/>
        <v>126.42857142857143</v>
      </c>
      <c r="L34" t="str">
        <f t="shared" ca="1" si="5"/>
        <v/>
      </c>
    </row>
    <row r="35" spans="1:12" x14ac:dyDescent="0.35">
      <c r="A35" s="2">
        <f>'COVID Hospital Data Clean'!A7</f>
        <v>43939</v>
      </c>
      <c r="B35">
        <f>VLOOKUP(A35,'EMS Data Clean'!A:E,4,FALSE)</f>
        <v>54.857142857142854</v>
      </c>
      <c r="C35">
        <f>VLOOKUP(A35,'EMS Data Clean'!A:E,5,FALSE)</f>
        <v>6.7142857142857144</v>
      </c>
      <c r="D35">
        <f>VLOOKUP(Master!A35,'COVID Hospital Data Clean'!A:G,6,FALSE)</f>
        <v>90.857142857142861</v>
      </c>
      <c r="E35">
        <f>VLOOKUP(Master!A35,'COVID Hospital Data Clean'!A:G,7,FALSE)</f>
        <v>103.85714285714286</v>
      </c>
      <c r="F35">
        <f t="shared" ca="1" si="3"/>
        <v>118</v>
      </c>
      <c r="G35">
        <f t="shared" ca="1" si="4"/>
        <v>133.57142857142858</v>
      </c>
      <c r="I35">
        <f t="shared" ca="1" si="0"/>
        <v>118</v>
      </c>
      <c r="J35" t="str">
        <f t="shared" si="1"/>
        <v/>
      </c>
      <c r="K35">
        <f t="shared" ca="1" si="2"/>
        <v>133.57142857142858</v>
      </c>
      <c r="L35" t="str">
        <f t="shared" ca="1" si="5"/>
        <v/>
      </c>
    </row>
    <row r="36" spans="1:12" x14ac:dyDescent="0.35">
      <c r="A36" s="2">
        <f>'COVID Hospital Data Clean'!A8</f>
        <v>43940</v>
      </c>
      <c r="B36">
        <f>VLOOKUP(A36,'EMS Data Clean'!A:E,4,FALSE)</f>
        <v>54</v>
      </c>
      <c r="C36">
        <f>VLOOKUP(A36,'EMS Data Clean'!A:E,5,FALSE)</f>
        <v>7.8571428571428568</v>
      </c>
      <c r="D36">
        <f>VLOOKUP(Master!A36,'COVID Hospital Data Clean'!A:G,6,FALSE)</f>
        <v>96.857142857142861</v>
      </c>
      <c r="E36">
        <f>VLOOKUP(Master!A36,'COVID Hospital Data Clean'!A:G,7,FALSE)</f>
        <v>108</v>
      </c>
      <c r="F36">
        <f t="shared" ca="1" si="3"/>
        <v>119</v>
      </c>
      <c r="G36">
        <f t="shared" ca="1" si="4"/>
        <v>140.85714285714286</v>
      </c>
      <c r="I36">
        <f t="shared" ca="1" si="0"/>
        <v>119</v>
      </c>
      <c r="J36" t="str">
        <f t="shared" si="1"/>
        <v/>
      </c>
      <c r="K36">
        <f t="shared" ca="1" si="2"/>
        <v>140.85714285714286</v>
      </c>
      <c r="L36" t="str">
        <f t="shared" ca="1" si="5"/>
        <v/>
      </c>
    </row>
    <row r="37" spans="1:12" x14ac:dyDescent="0.35">
      <c r="A37" s="2">
        <f>'COVID Hospital Data Clean'!A9</f>
        <v>43941</v>
      </c>
      <c r="B37">
        <f>VLOOKUP(A37,'EMS Data Clean'!A:E,4,FALSE)</f>
        <v>54.857142857142854</v>
      </c>
      <c r="C37">
        <f>VLOOKUP(A37,'EMS Data Clean'!A:E,5,FALSE)</f>
        <v>9.5714285714285712</v>
      </c>
      <c r="D37">
        <f>VLOOKUP(Master!A37,'COVID Hospital Data Clean'!A:G,6,FALSE)</f>
        <v>104.28571428571429</v>
      </c>
      <c r="E37">
        <f>VLOOKUP(Master!A37,'COVID Hospital Data Clean'!A:G,7,FALSE)</f>
        <v>112</v>
      </c>
      <c r="F37">
        <f t="shared" ca="1" si="3"/>
        <v>122.71428571428571</v>
      </c>
      <c r="G37">
        <f t="shared" ca="1" si="4"/>
        <v>149.14285714285714</v>
      </c>
      <c r="I37">
        <f t="shared" ref="I37:I68" ca="1" si="6">IF($A37&lt;=$H$3,F37,"")</f>
        <v>122.71428571428571</v>
      </c>
      <c r="J37" t="str">
        <f t="shared" ref="J37:J68" si="7">IF($A37&gt;$H$3,F37,"")</f>
        <v/>
      </c>
      <c r="K37">
        <f t="shared" ref="K37:K68" ca="1" si="8">IF($A37&lt;=$H$3,G37,"")</f>
        <v>149.14285714285714</v>
      </c>
      <c r="L37" t="str">
        <f t="shared" ca="1" si="5"/>
        <v/>
      </c>
    </row>
    <row r="38" spans="1:12" x14ac:dyDescent="0.35">
      <c r="A38" s="2">
        <f>'COVID Hospital Data Clean'!A10</f>
        <v>43942</v>
      </c>
      <c r="B38">
        <f>VLOOKUP(A38,'EMS Data Clean'!A:E,4,FALSE)</f>
        <v>54.142857142857146</v>
      </c>
      <c r="C38">
        <f>VLOOKUP(A38,'EMS Data Clean'!A:E,5,FALSE)</f>
        <v>11.857142857142858</v>
      </c>
      <c r="D38">
        <f>VLOOKUP(Master!A38,'COVID Hospital Data Clean'!A:G,6,FALSE)</f>
        <v>110.28571428571429</v>
      </c>
      <c r="E38">
        <f>VLOOKUP(Master!A38,'COVID Hospital Data Clean'!A:G,7,FALSE)</f>
        <v>114.57142857142857</v>
      </c>
      <c r="F38">
        <f t="shared" ca="1" si="3"/>
        <v>128.42857142857142</v>
      </c>
      <c r="G38">
        <f t="shared" ca="1" si="4"/>
        <v>157.57142857142858</v>
      </c>
      <c r="I38">
        <f t="shared" ca="1" si="6"/>
        <v>128.42857142857142</v>
      </c>
      <c r="J38" t="str">
        <f t="shared" si="7"/>
        <v/>
      </c>
      <c r="K38">
        <f t="shared" ca="1" si="8"/>
        <v>157.57142857142858</v>
      </c>
      <c r="L38" t="str">
        <f t="shared" ca="1" si="5"/>
        <v/>
      </c>
    </row>
    <row r="39" spans="1:12" x14ac:dyDescent="0.35">
      <c r="A39" s="2">
        <f>'COVID Hospital Data Clean'!A11</f>
        <v>43943</v>
      </c>
      <c r="B39">
        <f>VLOOKUP(A39,'EMS Data Clean'!A:E,4,FALSE)</f>
        <v>55.142857142857146</v>
      </c>
      <c r="C39">
        <f>VLOOKUP(A39,'EMS Data Clean'!A:E,5,FALSE)</f>
        <v>13.428571428571429</v>
      </c>
      <c r="D39">
        <f>VLOOKUP(Master!A39,'COVID Hospital Data Clean'!A:G,6,FALSE)</f>
        <v>112.28571428571429</v>
      </c>
      <c r="E39">
        <f>VLOOKUP(Master!A39,'COVID Hospital Data Clean'!A:G,7,FALSE)</f>
        <v>118.71428571428571</v>
      </c>
      <c r="F39">
        <f t="shared" ca="1" si="3"/>
        <v>134.71428571428572</v>
      </c>
      <c r="G39">
        <f t="shared" ca="1" si="4"/>
        <v>168.14285714285714</v>
      </c>
      <c r="I39">
        <f t="shared" ca="1" si="6"/>
        <v>134.71428571428572</v>
      </c>
      <c r="J39" t="str">
        <f t="shared" si="7"/>
        <v/>
      </c>
      <c r="K39">
        <f t="shared" ca="1" si="8"/>
        <v>168.14285714285714</v>
      </c>
      <c r="L39" t="str">
        <f t="shared" ca="1" si="5"/>
        <v/>
      </c>
    </row>
    <row r="40" spans="1:12" x14ac:dyDescent="0.35">
      <c r="A40" s="2">
        <f>'COVID Hospital Data Clean'!A12</f>
        <v>43944</v>
      </c>
      <c r="B40">
        <f>VLOOKUP(A40,'EMS Data Clean'!A:E,4,FALSE)</f>
        <v>57.857142857142854</v>
      </c>
      <c r="C40">
        <f>VLOOKUP(A40,'EMS Data Clean'!A:E,5,FALSE)</f>
        <v>15</v>
      </c>
      <c r="D40">
        <f>VLOOKUP(Master!A40,'COVID Hospital Data Clean'!A:G,6,FALSE)</f>
        <v>112.42857142857143</v>
      </c>
      <c r="E40">
        <f>VLOOKUP(Master!A40,'COVID Hospital Data Clean'!A:G,7,FALSE)</f>
        <v>126.42857142857143</v>
      </c>
      <c r="F40">
        <f t="shared" ca="1" si="3"/>
        <v>143.57142857142858</v>
      </c>
      <c r="G40">
        <f t="shared" ca="1" si="4"/>
        <v>177.85714285714286</v>
      </c>
      <c r="I40">
        <f t="shared" ca="1" si="6"/>
        <v>143.57142857142858</v>
      </c>
      <c r="J40" t="str">
        <f t="shared" si="7"/>
        <v/>
      </c>
      <c r="K40">
        <f t="shared" ca="1" si="8"/>
        <v>177.85714285714286</v>
      </c>
      <c r="L40" t="str">
        <f t="shared" ca="1" si="5"/>
        <v/>
      </c>
    </row>
    <row r="41" spans="1:12" x14ac:dyDescent="0.35">
      <c r="A41" s="2">
        <f>'COVID Hospital Data Clean'!A13</f>
        <v>43945</v>
      </c>
      <c r="B41">
        <f>VLOOKUP(A41,'EMS Data Clean'!A:E,4,FALSE)</f>
        <v>58.857142857142854</v>
      </c>
      <c r="C41">
        <f>VLOOKUP(A41,'EMS Data Clean'!A:E,5,FALSE)</f>
        <v>16.571428571428573</v>
      </c>
      <c r="D41">
        <f>VLOOKUP(Master!A41,'COVID Hospital Data Clean'!A:G,6,FALSE)</f>
        <v>113.14285714285714</v>
      </c>
      <c r="E41">
        <f>VLOOKUP(Master!A41,'COVID Hospital Data Clean'!A:G,7,FALSE)</f>
        <v>133.57142857142858</v>
      </c>
      <c r="F41">
        <f t="shared" ca="1" si="3"/>
        <v>152.28571428571428</v>
      </c>
      <c r="G41">
        <f t="shared" ca="1" si="4"/>
        <v>188</v>
      </c>
      <c r="I41">
        <f t="shared" ca="1" si="6"/>
        <v>152.28571428571428</v>
      </c>
      <c r="J41" t="str">
        <f t="shared" si="7"/>
        <v/>
      </c>
      <c r="K41">
        <f t="shared" ca="1" si="8"/>
        <v>188</v>
      </c>
      <c r="L41" t="str">
        <f t="shared" ca="1" si="5"/>
        <v/>
      </c>
    </row>
    <row r="42" spans="1:12" x14ac:dyDescent="0.35">
      <c r="A42" s="2">
        <f>'COVID Hospital Data Clean'!A14</f>
        <v>43946</v>
      </c>
      <c r="B42">
        <f>VLOOKUP(A42,'EMS Data Clean'!A:E,4,FALSE)</f>
        <v>57</v>
      </c>
      <c r="C42">
        <f>VLOOKUP(A42,'EMS Data Clean'!A:E,5,FALSE)</f>
        <v>16.714285714285715</v>
      </c>
      <c r="D42">
        <f>VLOOKUP(Master!A42,'COVID Hospital Data Clean'!A:G,6,FALSE)</f>
        <v>112.85714285714286</v>
      </c>
      <c r="E42">
        <f>VLOOKUP(Master!A42,'COVID Hospital Data Clean'!A:G,7,FALSE)</f>
        <v>140.85714285714286</v>
      </c>
      <c r="F42">
        <f t="shared" ca="1" si="3"/>
        <v>159.71428571428572</v>
      </c>
      <c r="G42">
        <f t="shared" ca="1" si="4"/>
        <v>200</v>
      </c>
      <c r="I42">
        <f t="shared" ca="1" si="6"/>
        <v>159.71428571428572</v>
      </c>
      <c r="J42" t="str">
        <f t="shared" si="7"/>
        <v/>
      </c>
      <c r="K42">
        <f t="shared" ca="1" si="8"/>
        <v>200</v>
      </c>
      <c r="L42" t="str">
        <f t="shared" ca="1" si="5"/>
        <v/>
      </c>
    </row>
    <row r="43" spans="1:12" x14ac:dyDescent="0.35">
      <c r="A43" s="2">
        <f>'COVID Hospital Data Clean'!A15</f>
        <v>43947</v>
      </c>
      <c r="B43">
        <f>VLOOKUP(A43,'EMS Data Clean'!A:E,4,FALSE)</f>
        <v>56.571428571428569</v>
      </c>
      <c r="C43">
        <f>VLOOKUP(A43,'EMS Data Clean'!A:E,5,FALSE)</f>
        <v>16.857142857142858</v>
      </c>
      <c r="D43">
        <f>VLOOKUP(Master!A43,'COVID Hospital Data Clean'!A:G,6,FALSE)</f>
        <v>112.71428571428571</v>
      </c>
      <c r="E43">
        <f>VLOOKUP(Master!A43,'COVID Hospital Data Clean'!A:G,7,FALSE)</f>
        <v>149.14285714285714</v>
      </c>
      <c r="F43">
        <f t="shared" ca="1" si="3"/>
        <v>171.14285714285714</v>
      </c>
      <c r="G43">
        <f t="shared" ca="1" si="4"/>
        <v>210.71428571428572</v>
      </c>
      <c r="I43">
        <f t="shared" ca="1" si="6"/>
        <v>171.14285714285714</v>
      </c>
      <c r="J43" t="str">
        <f t="shared" si="7"/>
        <v/>
      </c>
      <c r="K43">
        <f t="shared" ca="1" si="8"/>
        <v>210.71428571428572</v>
      </c>
      <c r="L43" t="str">
        <f t="shared" ca="1" si="5"/>
        <v/>
      </c>
    </row>
    <row r="44" spans="1:12" x14ac:dyDescent="0.35">
      <c r="A44" s="2">
        <f>'COVID Hospital Data Clean'!A16</f>
        <v>43948</v>
      </c>
      <c r="B44">
        <f>VLOOKUP(A44,'EMS Data Clean'!A:E,4,FALSE)</f>
        <v>55.857142857142854</v>
      </c>
      <c r="C44">
        <f>VLOOKUP(A44,'EMS Data Clean'!A:E,5,FALSE)</f>
        <v>18.428571428571427</v>
      </c>
      <c r="D44">
        <f>VLOOKUP(Master!A44,'COVID Hospital Data Clean'!A:G,6,FALSE)</f>
        <v>112.14285714285714</v>
      </c>
      <c r="E44">
        <f>VLOOKUP(Master!A44,'COVID Hospital Data Clean'!A:G,7,FALSE)</f>
        <v>157.57142857142858</v>
      </c>
      <c r="F44">
        <f t="shared" ca="1" si="3"/>
        <v>177.57142857142858</v>
      </c>
      <c r="G44">
        <f t="shared" ca="1" si="4"/>
        <v>217.57142857142858</v>
      </c>
      <c r="I44">
        <f t="shared" ca="1" si="6"/>
        <v>177.57142857142858</v>
      </c>
      <c r="J44" t="str">
        <f t="shared" si="7"/>
        <v/>
      </c>
      <c r="K44">
        <f t="shared" ca="1" si="8"/>
        <v>217.57142857142858</v>
      </c>
      <c r="L44" t="str">
        <f t="shared" ca="1" si="5"/>
        <v/>
      </c>
    </row>
    <row r="45" spans="1:12" x14ac:dyDescent="0.35">
      <c r="A45" s="2">
        <f>'COVID Hospital Data Clean'!A17</f>
        <v>43949</v>
      </c>
      <c r="B45">
        <f>VLOOKUP(A45,'EMS Data Clean'!A:E,4,FALSE)</f>
        <v>57.142857142857146</v>
      </c>
      <c r="C45">
        <f>VLOOKUP(A45,'EMS Data Clean'!A:E,5,FALSE)</f>
        <v>18.428571428571427</v>
      </c>
      <c r="D45">
        <f>VLOOKUP(Master!A45,'COVID Hospital Data Clean'!A:G,6,FALSE)</f>
        <v>112.57142857142857</v>
      </c>
      <c r="E45">
        <f>VLOOKUP(Master!A45,'COVID Hospital Data Clean'!A:G,7,FALSE)</f>
        <v>168.14285714285714</v>
      </c>
      <c r="F45">
        <f t="shared" ca="1" si="3"/>
        <v>183.85714285714286</v>
      </c>
      <c r="G45">
        <f t="shared" ca="1" si="4"/>
        <v>226.14285714285714</v>
      </c>
      <c r="I45">
        <f t="shared" ca="1" si="6"/>
        <v>183.85714285714286</v>
      </c>
      <c r="J45" t="str">
        <f t="shared" si="7"/>
        <v/>
      </c>
      <c r="K45">
        <f t="shared" ca="1" si="8"/>
        <v>226.14285714285714</v>
      </c>
      <c r="L45" t="str">
        <f t="shared" ca="1" si="5"/>
        <v/>
      </c>
    </row>
    <row r="46" spans="1:12" x14ac:dyDescent="0.35">
      <c r="A46" s="2">
        <f>'COVID Hospital Data Clean'!A18</f>
        <v>43950</v>
      </c>
      <c r="B46">
        <f>VLOOKUP(A46,'EMS Data Clean'!A:E,4,FALSE)</f>
        <v>58.857142857142854</v>
      </c>
      <c r="C46">
        <f>VLOOKUP(A46,'EMS Data Clean'!A:E,5,FALSE)</f>
        <v>20.142857142857142</v>
      </c>
      <c r="D46">
        <f>VLOOKUP(Master!A46,'COVID Hospital Data Clean'!A:G,6,FALSE)</f>
        <v>114.28571428571429</v>
      </c>
      <c r="E46">
        <f>VLOOKUP(Master!A46,'COVID Hospital Data Clean'!A:G,7,FALSE)</f>
        <v>177.85714285714286</v>
      </c>
      <c r="F46">
        <f t="shared" ca="1" si="3"/>
        <v>187.85714285714286</v>
      </c>
      <c r="G46">
        <f t="shared" ca="1" si="4"/>
        <v>234.42857142857142</v>
      </c>
      <c r="I46">
        <f t="shared" ca="1" si="6"/>
        <v>187.85714285714286</v>
      </c>
      <c r="J46" t="str">
        <f t="shared" si="7"/>
        <v/>
      </c>
      <c r="K46">
        <f t="shared" ca="1" si="8"/>
        <v>234.42857142857142</v>
      </c>
      <c r="L46" t="str">
        <f t="shared" ca="1" si="5"/>
        <v/>
      </c>
    </row>
    <row r="47" spans="1:12" x14ac:dyDescent="0.35">
      <c r="A47" s="2">
        <f>'COVID Hospital Data Clean'!A19</f>
        <v>43951</v>
      </c>
      <c r="B47">
        <f>VLOOKUP(A47,'EMS Data Clean'!A:E,4,FALSE)</f>
        <v>54.142857142857146</v>
      </c>
      <c r="C47">
        <f>VLOOKUP(A47,'EMS Data Clean'!A:E,5,FALSE)</f>
        <v>20.142857142857142</v>
      </c>
      <c r="D47">
        <f>VLOOKUP(Master!A47,'COVID Hospital Data Clean'!A:G,6,FALSE)</f>
        <v>118</v>
      </c>
      <c r="E47">
        <f>VLOOKUP(Master!A47,'COVID Hospital Data Clean'!A:G,7,FALSE)</f>
        <v>188</v>
      </c>
      <c r="F47">
        <f t="shared" ca="1" si="3"/>
        <v>190.28571428571428</v>
      </c>
      <c r="G47">
        <f t="shared" ca="1" si="4"/>
        <v>243.28571428571428</v>
      </c>
      <c r="I47">
        <f t="shared" ca="1" si="6"/>
        <v>190.28571428571428</v>
      </c>
      <c r="J47" t="str">
        <f t="shared" si="7"/>
        <v/>
      </c>
      <c r="K47">
        <f t="shared" ca="1" si="8"/>
        <v>243.28571428571428</v>
      </c>
      <c r="L47" t="str">
        <f t="shared" ca="1" si="5"/>
        <v/>
      </c>
    </row>
    <row r="48" spans="1:12" x14ac:dyDescent="0.35">
      <c r="A48" s="2">
        <f>'COVID Hospital Data Clean'!A20</f>
        <v>43952</v>
      </c>
      <c r="B48">
        <f>VLOOKUP(A48,'EMS Data Clean'!A:E,4,FALSE)</f>
        <v>55.428571428571431</v>
      </c>
      <c r="C48">
        <f>VLOOKUP(A48,'EMS Data Clean'!A:E,5,FALSE)</f>
        <v>20.571428571428573</v>
      </c>
      <c r="D48">
        <f>VLOOKUP(Master!A48,'COVID Hospital Data Clean'!A:G,6,FALSE)</f>
        <v>119</v>
      </c>
      <c r="E48">
        <f>VLOOKUP(Master!A48,'COVID Hospital Data Clean'!A:G,7,FALSE)</f>
        <v>200</v>
      </c>
      <c r="F48">
        <f t="shared" ca="1" si="3"/>
        <v>193</v>
      </c>
      <c r="G48">
        <f t="shared" ca="1" si="4"/>
        <v>245.85714285714286</v>
      </c>
      <c r="I48">
        <f t="shared" ca="1" si="6"/>
        <v>193</v>
      </c>
      <c r="J48" t="str">
        <f t="shared" si="7"/>
        <v/>
      </c>
      <c r="K48">
        <f t="shared" ca="1" si="8"/>
        <v>245.85714285714286</v>
      </c>
      <c r="L48" t="str">
        <f t="shared" ca="1" si="5"/>
        <v/>
      </c>
    </row>
    <row r="49" spans="1:12" x14ac:dyDescent="0.35">
      <c r="A49" s="2">
        <f>'COVID Hospital Data Clean'!A21</f>
        <v>43953</v>
      </c>
      <c r="B49">
        <f>VLOOKUP(A49,'EMS Data Clean'!A:E,4,FALSE)</f>
        <v>58.285714285714285</v>
      </c>
      <c r="C49">
        <f>VLOOKUP(A49,'EMS Data Clean'!A:E,5,FALSE)</f>
        <v>23.142857142857142</v>
      </c>
      <c r="D49">
        <f>VLOOKUP(Master!A49,'COVID Hospital Data Clean'!A:G,6,FALSE)</f>
        <v>122.71428571428571</v>
      </c>
      <c r="E49">
        <f>VLOOKUP(Master!A49,'COVID Hospital Data Clean'!A:G,7,FALSE)</f>
        <v>210.71428571428572</v>
      </c>
      <c r="F49">
        <f t="shared" ca="1" si="3"/>
        <v>196</v>
      </c>
      <c r="G49">
        <f t="shared" ca="1" si="4"/>
        <v>249.28571428571428</v>
      </c>
      <c r="I49">
        <f t="shared" ca="1" si="6"/>
        <v>196</v>
      </c>
      <c r="J49" t="str">
        <f t="shared" si="7"/>
        <v/>
      </c>
      <c r="K49">
        <f t="shared" ca="1" si="8"/>
        <v>249.28571428571428</v>
      </c>
      <c r="L49" t="str">
        <f t="shared" ca="1" si="5"/>
        <v/>
      </c>
    </row>
    <row r="50" spans="1:12" x14ac:dyDescent="0.35">
      <c r="A50" s="2">
        <f>'COVID Hospital Data Clean'!A22</f>
        <v>43954</v>
      </c>
      <c r="B50">
        <f>VLOOKUP(A50,'EMS Data Clean'!A:E,4,FALSE)</f>
        <v>59.571428571428569</v>
      </c>
      <c r="C50">
        <f>VLOOKUP(A50,'EMS Data Clean'!A:E,5,FALSE)</f>
        <v>24</v>
      </c>
      <c r="D50">
        <f>VLOOKUP(Master!A50,'COVID Hospital Data Clean'!A:G,6,FALSE)</f>
        <v>128.42857142857142</v>
      </c>
      <c r="E50">
        <f>VLOOKUP(Master!A50,'COVID Hospital Data Clean'!A:G,7,FALSE)</f>
        <v>217.57142857142858</v>
      </c>
      <c r="F50">
        <f t="shared" ca="1" si="3"/>
        <v>196.28571428571428</v>
      </c>
      <c r="G50">
        <f t="shared" ca="1" si="4"/>
        <v>255.28571428571428</v>
      </c>
      <c r="I50">
        <f t="shared" ca="1" si="6"/>
        <v>196.28571428571428</v>
      </c>
      <c r="J50" t="str">
        <f t="shared" si="7"/>
        <v/>
      </c>
      <c r="K50">
        <f t="shared" ca="1" si="8"/>
        <v>255.28571428571428</v>
      </c>
      <c r="L50" t="str">
        <f t="shared" ca="1" si="5"/>
        <v/>
      </c>
    </row>
    <row r="51" spans="1:12" x14ac:dyDescent="0.35">
      <c r="A51" s="2">
        <f>'COVID Hospital Data Clean'!A23</f>
        <v>43955</v>
      </c>
      <c r="B51">
        <f>VLOOKUP(A51,'EMS Data Clean'!A:E,4,FALSE)</f>
        <v>61.142857142857146</v>
      </c>
      <c r="C51">
        <f>VLOOKUP(A51,'EMS Data Clean'!A:E,5,FALSE)</f>
        <v>22.857142857142858</v>
      </c>
      <c r="D51">
        <f>VLOOKUP(Master!A51,'COVID Hospital Data Clean'!A:G,6,FALSE)</f>
        <v>134.71428571428572</v>
      </c>
      <c r="E51">
        <f>VLOOKUP(Master!A51,'COVID Hospital Data Clean'!A:G,7,FALSE)</f>
        <v>226.14285714285714</v>
      </c>
      <c r="F51">
        <f t="shared" ca="1" si="3"/>
        <v>202.71428571428572</v>
      </c>
      <c r="G51">
        <f t="shared" ca="1" si="4"/>
        <v>257.71428571428572</v>
      </c>
      <c r="I51">
        <f t="shared" ca="1" si="6"/>
        <v>202.71428571428572</v>
      </c>
      <c r="J51" t="str">
        <f t="shared" si="7"/>
        <v/>
      </c>
      <c r="K51">
        <f t="shared" ca="1" si="8"/>
        <v>257.71428571428572</v>
      </c>
      <c r="L51" t="str">
        <f t="shared" ca="1" si="5"/>
        <v/>
      </c>
    </row>
    <row r="52" spans="1:12" x14ac:dyDescent="0.35">
      <c r="A52" s="2">
        <f>'COVID Hospital Data Clean'!A24</f>
        <v>43956</v>
      </c>
      <c r="B52">
        <f>VLOOKUP(A52,'EMS Data Clean'!A:E,4,FALSE)</f>
        <v>60.714285714285715</v>
      </c>
      <c r="C52">
        <f>VLOOKUP(A52,'EMS Data Clean'!A:E,5,FALSE)</f>
        <v>23.428571428571427</v>
      </c>
      <c r="D52">
        <f>VLOOKUP(Master!A52,'COVID Hospital Data Clean'!A:G,6,FALSE)</f>
        <v>143.57142857142858</v>
      </c>
      <c r="E52">
        <f>VLOOKUP(Master!A52,'COVID Hospital Data Clean'!A:G,7,FALSE)</f>
        <v>234.42857142857142</v>
      </c>
      <c r="F52">
        <f t="shared" ca="1" si="3"/>
        <v>205.85714285714286</v>
      </c>
      <c r="G52">
        <f t="shared" ca="1" si="4"/>
        <v>261.71428571428572</v>
      </c>
      <c r="I52">
        <f t="shared" ca="1" si="6"/>
        <v>205.85714285714286</v>
      </c>
      <c r="J52" t="str">
        <f t="shared" si="7"/>
        <v/>
      </c>
      <c r="K52">
        <f t="shared" ca="1" si="8"/>
        <v>261.71428571428572</v>
      </c>
      <c r="L52" t="str">
        <f t="shared" ca="1" si="5"/>
        <v/>
      </c>
    </row>
    <row r="53" spans="1:12" x14ac:dyDescent="0.35">
      <c r="A53" s="2">
        <f>'COVID Hospital Data Clean'!A25</f>
        <v>43957</v>
      </c>
      <c r="B53">
        <f>VLOOKUP(A53,'EMS Data Clean'!A:E,4,FALSE)</f>
        <v>60.285714285714285</v>
      </c>
      <c r="C53">
        <f>VLOOKUP(A53,'EMS Data Clean'!A:E,5,FALSE)</f>
        <v>22.285714285714285</v>
      </c>
      <c r="D53">
        <f>VLOOKUP(Master!A53,'COVID Hospital Data Clean'!A:G,6,FALSE)</f>
        <v>152.28571428571428</v>
      </c>
      <c r="E53">
        <f>VLOOKUP(Master!A53,'COVID Hospital Data Clean'!A:G,7,FALSE)</f>
        <v>243.28571428571428</v>
      </c>
      <c r="F53">
        <f t="shared" ca="1" si="3"/>
        <v>210.85714285714286</v>
      </c>
      <c r="G53">
        <f t="shared" ca="1" si="4"/>
        <v>268.14285714285717</v>
      </c>
      <c r="I53">
        <f t="shared" ca="1" si="6"/>
        <v>210.85714285714286</v>
      </c>
      <c r="J53" t="str">
        <f t="shared" si="7"/>
        <v/>
      </c>
      <c r="K53">
        <f t="shared" ca="1" si="8"/>
        <v>268.14285714285717</v>
      </c>
      <c r="L53" t="str">
        <f t="shared" ca="1" si="5"/>
        <v/>
      </c>
    </row>
    <row r="54" spans="1:12" x14ac:dyDescent="0.35">
      <c r="A54" s="2">
        <f>'COVID Hospital Data Clean'!A26</f>
        <v>43958</v>
      </c>
      <c r="B54">
        <f>VLOOKUP(A54,'EMS Data Clean'!A:E,4,FALSE)</f>
        <v>64.571428571428569</v>
      </c>
      <c r="C54">
        <f>VLOOKUP(A54,'EMS Data Clean'!A:E,5,FALSE)</f>
        <v>23.428571428571427</v>
      </c>
      <c r="D54">
        <f>VLOOKUP(Master!A54,'COVID Hospital Data Clean'!A:G,6,FALSE)</f>
        <v>159.71428571428572</v>
      </c>
      <c r="E54">
        <f>VLOOKUP(Master!A54,'COVID Hospital Data Clean'!A:G,7,FALSE)</f>
        <v>245.85714285714286</v>
      </c>
      <c r="F54">
        <f t="shared" ca="1" si="3"/>
        <v>215.14285714285714</v>
      </c>
      <c r="G54">
        <f t="shared" ca="1" si="4"/>
        <v>272.71428571428572</v>
      </c>
      <c r="I54">
        <f t="shared" ca="1" si="6"/>
        <v>215.14285714285714</v>
      </c>
      <c r="J54" t="str">
        <f t="shared" si="7"/>
        <v/>
      </c>
      <c r="K54">
        <f t="shared" ca="1" si="8"/>
        <v>272.71428571428572</v>
      </c>
      <c r="L54" t="str">
        <f t="shared" ca="1" si="5"/>
        <v/>
      </c>
    </row>
    <row r="55" spans="1:12" x14ac:dyDescent="0.35">
      <c r="A55" s="2">
        <f>'COVID Hospital Data Clean'!A27</f>
        <v>43959</v>
      </c>
      <c r="B55">
        <f>VLOOKUP(A55,'EMS Data Clean'!A:E,4,FALSE)</f>
        <v>63.571428571428569</v>
      </c>
      <c r="C55">
        <f>VLOOKUP(A55,'EMS Data Clean'!A:E,5,FALSE)</f>
        <v>23.857142857142858</v>
      </c>
      <c r="D55">
        <f>VLOOKUP(Master!A55,'COVID Hospital Data Clean'!A:G,6,FALSE)</f>
        <v>171.14285714285714</v>
      </c>
      <c r="E55">
        <f>VLOOKUP(Master!A55,'COVID Hospital Data Clean'!A:G,7,FALSE)</f>
        <v>249.28571428571428</v>
      </c>
      <c r="F55">
        <f t="shared" ca="1" si="3"/>
        <v>217</v>
      </c>
      <c r="G55">
        <f t="shared" ca="1" si="4"/>
        <v>278.71428571428572</v>
      </c>
      <c r="I55">
        <f t="shared" ca="1" si="6"/>
        <v>217</v>
      </c>
      <c r="J55" t="str">
        <f t="shared" si="7"/>
        <v/>
      </c>
      <c r="K55">
        <f t="shared" ca="1" si="8"/>
        <v>278.71428571428572</v>
      </c>
      <c r="L55" t="str">
        <f t="shared" ca="1" si="5"/>
        <v/>
      </c>
    </row>
    <row r="56" spans="1:12" x14ac:dyDescent="0.35">
      <c r="A56" s="2">
        <f>'COVID Hospital Data Clean'!A28</f>
        <v>43960</v>
      </c>
      <c r="B56">
        <f>VLOOKUP(A56,'EMS Data Clean'!A:E,4,FALSE)</f>
        <v>61.428571428571431</v>
      </c>
      <c r="C56">
        <f>VLOOKUP(A56,'EMS Data Clean'!A:E,5,FALSE)</f>
        <v>24</v>
      </c>
      <c r="D56">
        <f>VLOOKUP(Master!A56,'COVID Hospital Data Clean'!A:G,6,FALSE)</f>
        <v>177.57142857142858</v>
      </c>
      <c r="E56">
        <f>VLOOKUP(Master!A56,'COVID Hospital Data Clean'!A:G,7,FALSE)</f>
        <v>255.28571428571428</v>
      </c>
      <c r="F56">
        <f t="shared" ca="1" si="3"/>
        <v>220.71428571428572</v>
      </c>
      <c r="G56">
        <f t="shared" ca="1" si="4"/>
        <v>282</v>
      </c>
      <c r="I56">
        <f t="shared" ca="1" si="6"/>
        <v>220.71428571428572</v>
      </c>
      <c r="J56" t="str">
        <f t="shared" si="7"/>
        <v/>
      </c>
      <c r="K56">
        <f t="shared" ca="1" si="8"/>
        <v>282</v>
      </c>
      <c r="L56" t="str">
        <f t="shared" ca="1" si="5"/>
        <v/>
      </c>
    </row>
    <row r="57" spans="1:12" x14ac:dyDescent="0.35">
      <c r="A57" s="2">
        <f>'COVID Hospital Data Clean'!A29</f>
        <v>43961</v>
      </c>
      <c r="B57">
        <f>VLOOKUP(A57,'EMS Data Clean'!A:E,4,FALSE)</f>
        <v>60.285714285714285</v>
      </c>
      <c r="C57">
        <f>VLOOKUP(A57,'EMS Data Clean'!A:E,5,FALSE)</f>
        <v>24.714285714285715</v>
      </c>
      <c r="D57">
        <f>VLOOKUP(Master!A57,'COVID Hospital Data Clean'!A:G,6,FALSE)</f>
        <v>183.85714285714286</v>
      </c>
      <c r="E57">
        <f>VLOOKUP(Master!A57,'COVID Hospital Data Clean'!A:G,7,FALSE)</f>
        <v>257.71428571428572</v>
      </c>
      <c r="F57">
        <f t="shared" ca="1" si="3"/>
        <v>225.42857142857142</v>
      </c>
      <c r="G57">
        <f t="shared" ca="1" si="4"/>
        <v>278</v>
      </c>
      <c r="I57">
        <f t="shared" ca="1" si="6"/>
        <v>225.42857142857142</v>
      </c>
      <c r="J57" t="str">
        <f t="shared" si="7"/>
        <v/>
      </c>
      <c r="K57">
        <f t="shared" ca="1" si="8"/>
        <v>278</v>
      </c>
      <c r="L57" t="str">
        <f t="shared" ca="1" si="5"/>
        <v/>
      </c>
    </row>
    <row r="58" spans="1:12" x14ac:dyDescent="0.35">
      <c r="A58" s="2">
        <f>'COVID Hospital Data Clean'!A30</f>
        <v>43962</v>
      </c>
      <c r="B58">
        <f>VLOOKUP(A58,'EMS Data Clean'!A:E,4,FALSE)</f>
        <v>59</v>
      </c>
      <c r="C58">
        <f>VLOOKUP(A58,'EMS Data Clean'!A:E,5,FALSE)</f>
        <v>25</v>
      </c>
      <c r="D58">
        <f>VLOOKUP(Master!A58,'COVID Hospital Data Clean'!A:G,6,FALSE)</f>
        <v>187.85714285714286</v>
      </c>
      <c r="E58">
        <f>VLOOKUP(Master!A58,'COVID Hospital Data Clean'!A:G,7,FALSE)</f>
        <v>261.71428571428572</v>
      </c>
      <c r="F58">
        <f t="shared" ca="1" si="3"/>
        <v>224</v>
      </c>
      <c r="G58">
        <f t="shared" ca="1" si="4"/>
        <v>282.42857142857144</v>
      </c>
      <c r="I58">
        <f t="shared" ca="1" si="6"/>
        <v>224</v>
      </c>
      <c r="J58" t="str">
        <f t="shared" si="7"/>
        <v/>
      </c>
      <c r="K58">
        <f t="shared" ca="1" si="8"/>
        <v>282.42857142857144</v>
      </c>
      <c r="L58" t="str">
        <f t="shared" ca="1" si="5"/>
        <v/>
      </c>
    </row>
    <row r="59" spans="1:12" x14ac:dyDescent="0.35">
      <c r="A59" s="2">
        <f>'COVID Hospital Data Clean'!A31</f>
        <v>43963</v>
      </c>
      <c r="B59">
        <f>VLOOKUP(A59,'EMS Data Clean'!A:E,4,FALSE)</f>
        <v>60.571428571428569</v>
      </c>
      <c r="C59">
        <f>VLOOKUP(A59,'EMS Data Clean'!A:E,5,FALSE)</f>
        <v>24.142857142857142</v>
      </c>
      <c r="D59">
        <f>VLOOKUP(Master!A59,'COVID Hospital Data Clean'!A:G,6,FALSE)</f>
        <v>190.28571428571428</v>
      </c>
      <c r="E59">
        <f>VLOOKUP(Master!A59,'COVID Hospital Data Clean'!A:G,7,FALSE)</f>
        <v>268.14285714285717</v>
      </c>
      <c r="F59">
        <f t="shared" ca="1" si="3"/>
        <v>222</v>
      </c>
      <c r="G59">
        <f t="shared" ca="1" si="4"/>
        <v>282.57142857142856</v>
      </c>
      <c r="I59">
        <f t="shared" ca="1" si="6"/>
        <v>222</v>
      </c>
      <c r="J59" t="str">
        <f t="shared" si="7"/>
        <v/>
      </c>
      <c r="K59">
        <f t="shared" ca="1" si="8"/>
        <v>282.57142857142856</v>
      </c>
      <c r="L59" t="str">
        <f t="shared" ca="1" si="5"/>
        <v/>
      </c>
    </row>
    <row r="60" spans="1:12" x14ac:dyDescent="0.35">
      <c r="A60" s="2">
        <f>'COVID Hospital Data Clean'!A32</f>
        <v>43964</v>
      </c>
      <c r="B60">
        <f>VLOOKUP(A60,'EMS Data Clean'!A:E,4,FALSE)</f>
        <v>61.571428571428569</v>
      </c>
      <c r="C60">
        <f>VLOOKUP(A60,'EMS Data Clean'!A:E,5,FALSE)</f>
        <v>26.428571428571427</v>
      </c>
      <c r="D60">
        <f>VLOOKUP(Master!A60,'COVID Hospital Data Clean'!A:G,6,FALSE)</f>
        <v>193</v>
      </c>
      <c r="E60">
        <f>VLOOKUP(Master!A60,'COVID Hospital Data Clean'!A:G,7,FALSE)</f>
        <v>272.71428571428572</v>
      </c>
      <c r="F60">
        <f t="shared" ca="1" si="3"/>
        <v>224.71428571428572</v>
      </c>
      <c r="G60">
        <f t="shared" ca="1" si="4"/>
        <v>285.28571428571428</v>
      </c>
      <c r="I60">
        <f t="shared" ca="1" si="6"/>
        <v>224.71428571428572</v>
      </c>
      <c r="J60" t="str">
        <f t="shared" si="7"/>
        <v/>
      </c>
      <c r="K60">
        <f t="shared" ca="1" si="8"/>
        <v>285.28571428571428</v>
      </c>
      <c r="L60" t="str">
        <f t="shared" ca="1" si="5"/>
        <v/>
      </c>
    </row>
    <row r="61" spans="1:12" x14ac:dyDescent="0.35">
      <c r="A61" s="2">
        <f>'COVID Hospital Data Clean'!A33</f>
        <v>43965</v>
      </c>
      <c r="B61">
        <f>VLOOKUP(A61,'EMS Data Clean'!A:E,4,FALSE)</f>
        <v>61.428571428571431</v>
      </c>
      <c r="C61">
        <f>VLOOKUP(A61,'EMS Data Clean'!A:E,5,FALSE)</f>
        <v>26.428571428571427</v>
      </c>
      <c r="D61">
        <f>VLOOKUP(Master!A61,'COVID Hospital Data Clean'!A:G,6,FALSE)</f>
        <v>196</v>
      </c>
      <c r="E61">
        <f>VLOOKUP(Master!A61,'COVID Hospital Data Clean'!A:G,7,FALSE)</f>
        <v>278.71428571428572</v>
      </c>
      <c r="F61">
        <f t="shared" ca="1" si="3"/>
        <v>228.85714285714286</v>
      </c>
      <c r="G61">
        <f t="shared" ca="1" si="4"/>
        <v>291.42857142857144</v>
      </c>
      <c r="I61">
        <f t="shared" ca="1" si="6"/>
        <v>228.85714285714286</v>
      </c>
      <c r="J61" t="str">
        <f t="shared" si="7"/>
        <v/>
      </c>
      <c r="K61">
        <f t="shared" ca="1" si="8"/>
        <v>291.42857142857144</v>
      </c>
      <c r="L61" t="str">
        <f t="shared" ca="1" si="5"/>
        <v/>
      </c>
    </row>
    <row r="62" spans="1:12" x14ac:dyDescent="0.35">
      <c r="A62" s="2">
        <f>'COVID Hospital Data Clean'!A34</f>
        <v>43966</v>
      </c>
      <c r="B62">
        <f>VLOOKUP(A62,'EMS Data Clean'!A:E,4,FALSE)</f>
        <v>62.857142857142854</v>
      </c>
      <c r="C62">
        <f>VLOOKUP(A62,'EMS Data Clean'!A:E,5,FALSE)</f>
        <v>27.571428571428573</v>
      </c>
      <c r="D62">
        <f>VLOOKUP(Master!A62,'COVID Hospital Data Clean'!A:G,6,FALSE)</f>
        <v>196.28571428571428</v>
      </c>
      <c r="E62">
        <f>VLOOKUP(Master!A62,'COVID Hospital Data Clean'!A:G,7,FALSE)</f>
        <v>282</v>
      </c>
      <c r="F62">
        <f t="shared" ca="1" si="3"/>
        <v>235.71428571428572</v>
      </c>
      <c r="G62">
        <f t="shared" ca="1" si="4"/>
        <v>297.42857142857144</v>
      </c>
      <c r="I62">
        <f t="shared" ca="1" si="6"/>
        <v>235.71428571428572</v>
      </c>
      <c r="J62" t="str">
        <f t="shared" si="7"/>
        <v/>
      </c>
      <c r="K62">
        <f t="shared" ca="1" si="8"/>
        <v>297.42857142857144</v>
      </c>
      <c r="L62" t="str">
        <f t="shared" ca="1" si="5"/>
        <v/>
      </c>
    </row>
    <row r="63" spans="1:12" x14ac:dyDescent="0.35">
      <c r="A63" s="2">
        <f>'COVID Hospital Data Clean'!A35</f>
        <v>43967</v>
      </c>
      <c r="B63">
        <f>VLOOKUP(A63,'EMS Data Clean'!A:E,4,FALSE)</f>
        <v>65.428571428571431</v>
      </c>
      <c r="C63">
        <f>VLOOKUP(A63,'EMS Data Clean'!A:E,5,FALSE)</f>
        <v>28</v>
      </c>
      <c r="D63">
        <f>VLOOKUP(Master!A63,'COVID Hospital Data Clean'!A:G,6,FALSE)</f>
        <v>202.71428571428572</v>
      </c>
      <c r="E63">
        <f>VLOOKUP(Master!A63,'COVID Hospital Data Clean'!A:G,7,FALSE)</f>
        <v>278</v>
      </c>
      <c r="F63">
        <f t="shared" ca="1" si="3"/>
        <v>237.57142857142858</v>
      </c>
      <c r="G63">
        <f t="shared" ca="1" si="4"/>
        <v>297.85714285714283</v>
      </c>
      <c r="I63">
        <f t="shared" ca="1" si="6"/>
        <v>237.57142857142858</v>
      </c>
      <c r="J63" t="str">
        <f t="shared" si="7"/>
        <v/>
      </c>
      <c r="K63">
        <f t="shared" ca="1" si="8"/>
        <v>297.85714285714283</v>
      </c>
      <c r="L63" t="str">
        <f t="shared" ca="1" si="5"/>
        <v/>
      </c>
    </row>
    <row r="64" spans="1:12" x14ac:dyDescent="0.35">
      <c r="A64" s="2">
        <f>'COVID Hospital Data Clean'!A36</f>
        <v>43968</v>
      </c>
      <c r="B64">
        <f>VLOOKUP(A64,'EMS Data Clean'!A:E,4,FALSE)</f>
        <v>66.142857142857139</v>
      </c>
      <c r="C64">
        <f>VLOOKUP(A64,'EMS Data Clean'!A:E,5,FALSE)</f>
        <v>27.857142857142858</v>
      </c>
      <c r="D64">
        <f>VLOOKUP(Master!A64,'COVID Hospital Data Clean'!A:G,6,FALSE)</f>
        <v>205.85714285714286</v>
      </c>
      <c r="E64">
        <f>VLOOKUP(Master!A64,'COVID Hospital Data Clean'!A:G,7,FALSE)</f>
        <v>282.42857142857144</v>
      </c>
      <c r="F64">
        <f t="shared" ca="1" si="3"/>
        <v>241.28571428571428</v>
      </c>
      <c r="G64">
        <f t="shared" ca="1" si="4"/>
        <v>310</v>
      </c>
      <c r="I64">
        <f t="shared" ca="1" si="6"/>
        <v>241.28571428571428</v>
      </c>
      <c r="J64" t="str">
        <f t="shared" si="7"/>
        <v/>
      </c>
      <c r="K64">
        <f t="shared" ca="1" si="8"/>
        <v>310</v>
      </c>
      <c r="L64" t="str">
        <f t="shared" ca="1" si="5"/>
        <v/>
      </c>
    </row>
    <row r="65" spans="1:12" x14ac:dyDescent="0.35">
      <c r="A65" s="2">
        <f>'COVID Hospital Data Clean'!A37</f>
        <v>43969</v>
      </c>
      <c r="B65">
        <f>VLOOKUP(A65,'EMS Data Clean'!A:E,4,FALSE)</f>
        <v>67</v>
      </c>
      <c r="C65">
        <f>VLOOKUP(A65,'EMS Data Clean'!A:E,5,FALSE)</f>
        <v>28.285714285714285</v>
      </c>
      <c r="D65">
        <f>VLOOKUP(Master!A65,'COVID Hospital Data Clean'!A:G,6,FALSE)</f>
        <v>210.85714285714286</v>
      </c>
      <c r="E65">
        <f>VLOOKUP(Master!A65,'COVID Hospital Data Clean'!A:G,7,FALSE)</f>
        <v>282.57142857142856</v>
      </c>
      <c r="F65">
        <f t="shared" ca="1" si="3"/>
        <v>248.14285714285714</v>
      </c>
      <c r="G65">
        <f t="shared" ca="1" si="4"/>
        <v>321.42857142857144</v>
      </c>
      <c r="I65">
        <f t="shared" ca="1" si="6"/>
        <v>248.14285714285714</v>
      </c>
      <c r="J65" t="str">
        <f t="shared" si="7"/>
        <v/>
      </c>
      <c r="K65">
        <f t="shared" ca="1" si="8"/>
        <v>321.42857142857144</v>
      </c>
      <c r="L65" t="str">
        <f t="shared" ca="1" si="5"/>
        <v/>
      </c>
    </row>
    <row r="66" spans="1:12" x14ac:dyDescent="0.35">
      <c r="A66" s="2">
        <f>'COVID Hospital Data Clean'!A38</f>
        <v>43970</v>
      </c>
      <c r="B66">
        <f>VLOOKUP(A66,'EMS Data Clean'!A:E,4,FALSE)</f>
        <v>65.142857142857139</v>
      </c>
      <c r="C66">
        <f>VLOOKUP(A66,'EMS Data Clean'!A:E,5,FALSE)</f>
        <v>30.142857142857142</v>
      </c>
      <c r="D66">
        <f>VLOOKUP(Master!A66,'COVID Hospital Data Clean'!A:G,6,FALSE)</f>
        <v>215.14285714285714</v>
      </c>
      <c r="E66">
        <f>VLOOKUP(Master!A66,'COVID Hospital Data Clean'!A:G,7,FALSE)</f>
        <v>285.28571428571428</v>
      </c>
      <c r="F66">
        <f t="shared" ca="1" si="3"/>
        <v>255.28571428571428</v>
      </c>
      <c r="G66">
        <f t="shared" ca="1" si="4"/>
        <v>335.42857142857144</v>
      </c>
      <c r="I66">
        <f t="shared" ca="1" si="6"/>
        <v>255.28571428571428</v>
      </c>
      <c r="J66" t="str">
        <f t="shared" si="7"/>
        <v/>
      </c>
      <c r="K66">
        <f t="shared" ca="1" si="8"/>
        <v>335.42857142857144</v>
      </c>
      <c r="L66" t="str">
        <f t="shared" ca="1" si="5"/>
        <v/>
      </c>
    </row>
    <row r="67" spans="1:12" x14ac:dyDescent="0.35">
      <c r="A67" s="2">
        <f>'COVID Hospital Data Clean'!A39</f>
        <v>43971</v>
      </c>
      <c r="B67">
        <f>VLOOKUP(A67,'EMS Data Clean'!A:E,4,FALSE)</f>
        <v>62.857142857142854</v>
      </c>
      <c r="C67">
        <f>VLOOKUP(A67,'EMS Data Clean'!A:E,5,FALSE)</f>
        <v>27.428571428571427</v>
      </c>
      <c r="D67">
        <f>VLOOKUP(Master!A67,'COVID Hospital Data Clean'!A:G,6,FALSE)</f>
        <v>217</v>
      </c>
      <c r="E67">
        <f>VLOOKUP(Master!A67,'COVID Hospital Data Clean'!A:G,7,FALSE)</f>
        <v>291.42857142857144</v>
      </c>
      <c r="F67">
        <f t="shared" ca="1" si="3"/>
        <v>256</v>
      </c>
      <c r="G67">
        <f t="shared" ca="1" si="4"/>
        <v>334.85714285714283</v>
      </c>
      <c r="I67">
        <f t="shared" ca="1" si="6"/>
        <v>256</v>
      </c>
      <c r="J67" t="str">
        <f t="shared" si="7"/>
        <v/>
      </c>
      <c r="K67">
        <f t="shared" ca="1" si="8"/>
        <v>334.85714285714283</v>
      </c>
      <c r="L67" t="str">
        <f t="shared" ca="1" si="5"/>
        <v/>
      </c>
    </row>
    <row r="68" spans="1:12" x14ac:dyDescent="0.35">
      <c r="A68" s="2">
        <f>'COVID Hospital Data Clean'!A40</f>
        <v>43972</v>
      </c>
      <c r="B68">
        <f>VLOOKUP(A68,'EMS Data Clean'!A:E,4,FALSE)</f>
        <v>63.428571428571431</v>
      </c>
      <c r="C68">
        <f>VLOOKUP(A68,'EMS Data Clean'!A:E,5,FALSE)</f>
        <v>28.857142857142858</v>
      </c>
      <c r="D68">
        <f>VLOOKUP(Master!A68,'COVID Hospital Data Clean'!A:G,6,FALSE)</f>
        <v>220.71428571428572</v>
      </c>
      <c r="E68">
        <f>VLOOKUP(Master!A68,'COVID Hospital Data Clean'!A:G,7,FALSE)</f>
        <v>297.42857142857144</v>
      </c>
      <c r="F68">
        <f t="shared" ca="1" si="3"/>
        <v>254.57142857142858</v>
      </c>
      <c r="G68">
        <f t="shared" ca="1" si="4"/>
        <v>334.85714285714283</v>
      </c>
      <c r="I68">
        <f t="shared" ca="1" si="6"/>
        <v>254.57142857142858</v>
      </c>
      <c r="J68" t="str">
        <f t="shared" si="7"/>
        <v/>
      </c>
      <c r="K68">
        <f t="shared" ca="1" si="8"/>
        <v>334.85714285714283</v>
      </c>
      <c r="L68" t="str">
        <f t="shared" ca="1" si="5"/>
        <v/>
      </c>
    </row>
    <row r="69" spans="1:12" x14ac:dyDescent="0.35">
      <c r="A69" s="2">
        <f>'COVID Hospital Data Clean'!A41</f>
        <v>43973</v>
      </c>
      <c r="B69">
        <f>VLOOKUP(A69,'EMS Data Clean'!A:E,4,FALSE)</f>
        <v>65</v>
      </c>
      <c r="C69">
        <f>VLOOKUP(A69,'EMS Data Clean'!A:E,5,FALSE)</f>
        <v>27.142857142857142</v>
      </c>
      <c r="D69">
        <f>VLOOKUP(Master!A69,'COVID Hospital Data Clean'!A:G,6,FALSE)</f>
        <v>225.42857142857142</v>
      </c>
      <c r="E69">
        <f>VLOOKUP(Master!A69,'COVID Hospital Data Clean'!A:G,7,FALSE)</f>
        <v>297.85714285714283</v>
      </c>
      <c r="F69">
        <f t="shared" ca="1" si="3"/>
        <v>253.71428571428572</v>
      </c>
      <c r="G69">
        <f t="shared" ca="1" si="4"/>
        <v>338.71428571428572</v>
      </c>
      <c r="I69">
        <f t="shared" ref="I69:I100" ca="1" si="9">IF($A69&lt;=$H$3,F69,"")</f>
        <v>253.71428571428572</v>
      </c>
      <c r="J69" t="str">
        <f t="shared" ref="J69:J100" si="10">IF($A69&gt;$H$3,F69,"")</f>
        <v/>
      </c>
      <c r="K69">
        <f t="shared" ref="K69:K100" ca="1" si="11">IF($A69&lt;=$H$3,G69,"")</f>
        <v>338.71428571428572</v>
      </c>
      <c r="L69" t="str">
        <f t="shared" ca="1" si="5"/>
        <v/>
      </c>
    </row>
    <row r="70" spans="1:12" x14ac:dyDescent="0.35">
      <c r="A70" s="2">
        <f>'COVID Hospital Data Clean'!A42</f>
        <v>43974</v>
      </c>
      <c r="B70">
        <f>VLOOKUP(A70,'EMS Data Clean'!A:E,4,FALSE)</f>
        <v>62.857142857142854</v>
      </c>
      <c r="C70">
        <f>VLOOKUP(A70,'EMS Data Clean'!A:E,5,FALSE)</f>
        <v>27.428571428571427</v>
      </c>
      <c r="D70">
        <f>VLOOKUP(Master!A70,'COVID Hospital Data Clean'!A:G,6,FALSE)</f>
        <v>224</v>
      </c>
      <c r="E70">
        <f>VLOOKUP(Master!A70,'COVID Hospital Data Clean'!A:G,7,FALSE)</f>
        <v>310</v>
      </c>
      <c r="F70">
        <f t="shared" ref="F70:F133" ca="1" si="12">IF(OFFSET(D70,$F$2,0)&gt;0,OFFSET(D70,$F$2,0),"")</f>
        <v>254</v>
      </c>
      <c r="G70">
        <f t="shared" ref="G70:G133" ca="1" si="13">IF(OFFSET(E70,$G$2,0)&gt;0,OFFSET(E70,$G$2,0),"")</f>
        <v>343.28571428571428</v>
      </c>
      <c r="I70">
        <f t="shared" ca="1" si="9"/>
        <v>254</v>
      </c>
      <c r="J70" t="str">
        <f t="shared" si="10"/>
        <v/>
      </c>
      <c r="K70">
        <f t="shared" ca="1" si="11"/>
        <v>343.28571428571428</v>
      </c>
      <c r="L70" t="str">
        <f t="shared" ref="L70:L133" ca="1" si="14">IF($A70&gt;$H$3,OFFSET(G70,$L$2-$G$2,0),"")</f>
        <v/>
      </c>
    </row>
    <row r="71" spans="1:12" x14ac:dyDescent="0.35">
      <c r="A71" s="2">
        <f>'COVID Hospital Data Clean'!A43</f>
        <v>43975</v>
      </c>
      <c r="B71">
        <f>VLOOKUP(A71,'EMS Data Clean'!A:E,4,FALSE)</f>
        <v>64.571428571428569</v>
      </c>
      <c r="C71">
        <f>VLOOKUP(A71,'EMS Data Clean'!A:E,5,FALSE)</f>
        <v>28.857142857142858</v>
      </c>
      <c r="D71">
        <f>VLOOKUP(Master!A71,'COVID Hospital Data Clean'!A:G,6,FALSE)</f>
        <v>222</v>
      </c>
      <c r="E71">
        <f>VLOOKUP(Master!A71,'COVID Hospital Data Clean'!A:G,7,FALSE)</f>
        <v>321.42857142857144</v>
      </c>
      <c r="F71">
        <f t="shared" ca="1" si="12"/>
        <v>248.42857142857142</v>
      </c>
      <c r="G71">
        <f t="shared" ca="1" si="13"/>
        <v>339.42857142857144</v>
      </c>
      <c r="I71">
        <f t="shared" ca="1" si="9"/>
        <v>248.42857142857142</v>
      </c>
      <c r="J71" t="str">
        <f t="shared" si="10"/>
        <v/>
      </c>
      <c r="K71">
        <f t="shared" ca="1" si="11"/>
        <v>339.42857142857144</v>
      </c>
      <c r="L71" t="str">
        <f t="shared" ca="1" si="14"/>
        <v/>
      </c>
    </row>
    <row r="72" spans="1:12" x14ac:dyDescent="0.35">
      <c r="A72" s="2">
        <f>'COVID Hospital Data Clean'!A44</f>
        <v>43976</v>
      </c>
      <c r="B72">
        <f>VLOOKUP(A72,'EMS Data Clean'!A:E,4,FALSE)</f>
        <v>64.142857142857139</v>
      </c>
      <c r="C72">
        <f>VLOOKUP(A72,'EMS Data Clean'!A:E,5,FALSE)</f>
        <v>28.714285714285715</v>
      </c>
      <c r="D72">
        <f>VLOOKUP(Master!A72,'COVID Hospital Data Clean'!A:G,6,FALSE)</f>
        <v>224.71428571428572</v>
      </c>
      <c r="E72">
        <f>VLOOKUP(Master!A72,'COVID Hospital Data Clean'!A:G,7,FALSE)</f>
        <v>335.42857142857144</v>
      </c>
      <c r="F72">
        <f t="shared" ca="1" si="12"/>
        <v>240.28571428571428</v>
      </c>
      <c r="G72">
        <f t="shared" ca="1" si="13"/>
        <v>332.57142857142856</v>
      </c>
      <c r="I72">
        <f t="shared" ca="1" si="9"/>
        <v>240.28571428571428</v>
      </c>
      <c r="J72" t="str">
        <f t="shared" si="10"/>
        <v/>
      </c>
      <c r="K72">
        <f t="shared" ca="1" si="11"/>
        <v>332.57142857142856</v>
      </c>
      <c r="L72" t="str">
        <f t="shared" ca="1" si="14"/>
        <v/>
      </c>
    </row>
    <row r="73" spans="1:12" x14ac:dyDescent="0.35">
      <c r="A73" s="2">
        <f>'COVID Hospital Data Clean'!A45</f>
        <v>43977</v>
      </c>
      <c r="B73">
        <f>VLOOKUP(A73,'EMS Data Clean'!A:E,4,FALSE)</f>
        <v>64</v>
      </c>
      <c r="C73">
        <f>VLOOKUP(A73,'EMS Data Clean'!A:E,5,FALSE)</f>
        <v>27.857142857142858</v>
      </c>
      <c r="D73">
        <f>VLOOKUP(Master!A73,'COVID Hospital Data Clean'!A:G,6,FALSE)</f>
        <v>228.85714285714286</v>
      </c>
      <c r="E73">
        <f>VLOOKUP(Master!A73,'COVID Hospital Data Clean'!A:G,7,FALSE)</f>
        <v>334.85714285714283</v>
      </c>
      <c r="F73">
        <f t="shared" ca="1" si="12"/>
        <v>232</v>
      </c>
      <c r="G73">
        <f t="shared" ca="1" si="13"/>
        <v>323.85714285714283</v>
      </c>
      <c r="I73">
        <f t="shared" ca="1" si="9"/>
        <v>232</v>
      </c>
      <c r="J73" t="str">
        <f t="shared" si="10"/>
        <v/>
      </c>
      <c r="K73">
        <f t="shared" ca="1" si="11"/>
        <v>323.85714285714283</v>
      </c>
      <c r="L73" t="str">
        <f t="shared" ca="1" si="14"/>
        <v/>
      </c>
    </row>
    <row r="74" spans="1:12" x14ac:dyDescent="0.35">
      <c r="A74" s="2">
        <f>'COVID Hospital Data Clean'!A46</f>
        <v>43978</v>
      </c>
      <c r="B74">
        <f>VLOOKUP(A74,'EMS Data Clean'!A:E,4,FALSE)</f>
        <v>64.857142857142861</v>
      </c>
      <c r="C74">
        <f>VLOOKUP(A74,'EMS Data Clean'!A:E,5,FALSE)</f>
        <v>29.285714285714285</v>
      </c>
      <c r="D74">
        <f>VLOOKUP(Master!A74,'COVID Hospital Data Clean'!A:G,6,FALSE)</f>
        <v>235.71428571428572</v>
      </c>
      <c r="E74">
        <f>VLOOKUP(Master!A74,'COVID Hospital Data Clean'!A:G,7,FALSE)</f>
        <v>334.85714285714283</v>
      </c>
      <c r="F74">
        <f t="shared" ca="1" si="12"/>
        <v>224.14285714285714</v>
      </c>
      <c r="G74">
        <f t="shared" ca="1" si="13"/>
        <v>320.57142857142856</v>
      </c>
      <c r="I74">
        <f t="shared" ca="1" si="9"/>
        <v>224.14285714285714</v>
      </c>
      <c r="J74" t="str">
        <f t="shared" si="10"/>
        <v/>
      </c>
      <c r="K74">
        <f t="shared" ca="1" si="11"/>
        <v>320.57142857142856</v>
      </c>
      <c r="L74" t="str">
        <f t="shared" ca="1" si="14"/>
        <v/>
      </c>
    </row>
    <row r="75" spans="1:12" x14ac:dyDescent="0.35">
      <c r="A75" s="2">
        <f>'COVID Hospital Data Clean'!A47</f>
        <v>43979</v>
      </c>
      <c r="B75">
        <f>VLOOKUP(A75,'EMS Data Clean'!A:E,4,FALSE)</f>
        <v>64.428571428571431</v>
      </c>
      <c r="C75">
        <f>VLOOKUP(A75,'EMS Data Clean'!A:E,5,FALSE)</f>
        <v>29.142857142857142</v>
      </c>
      <c r="D75">
        <f>VLOOKUP(Master!A75,'COVID Hospital Data Clean'!A:G,6,FALSE)</f>
        <v>237.57142857142858</v>
      </c>
      <c r="E75">
        <f>VLOOKUP(Master!A75,'COVID Hospital Data Clean'!A:G,7,FALSE)</f>
        <v>338.71428571428572</v>
      </c>
      <c r="F75">
        <f t="shared" ca="1" si="12"/>
        <v>217.14285714285714</v>
      </c>
      <c r="G75">
        <f t="shared" ca="1" si="13"/>
        <v>312.71428571428572</v>
      </c>
      <c r="I75">
        <f t="shared" ca="1" si="9"/>
        <v>217.14285714285714</v>
      </c>
      <c r="J75" t="str">
        <f t="shared" si="10"/>
        <v/>
      </c>
      <c r="K75">
        <f t="shared" ca="1" si="11"/>
        <v>312.71428571428572</v>
      </c>
      <c r="L75" t="str">
        <f t="shared" ca="1" si="14"/>
        <v/>
      </c>
    </row>
    <row r="76" spans="1:12" x14ac:dyDescent="0.35">
      <c r="A76" s="2">
        <f>'COVID Hospital Data Clean'!A48</f>
        <v>43980</v>
      </c>
      <c r="B76">
        <f>VLOOKUP(A76,'EMS Data Clean'!A:E,4,FALSE)</f>
        <v>59.285714285714285</v>
      </c>
      <c r="C76">
        <f>VLOOKUP(A76,'EMS Data Clean'!A:E,5,FALSE)</f>
        <v>28</v>
      </c>
      <c r="D76">
        <f>VLOOKUP(Master!A76,'COVID Hospital Data Clean'!A:G,6,FALSE)</f>
        <v>241.28571428571428</v>
      </c>
      <c r="E76">
        <f>VLOOKUP(Master!A76,'COVID Hospital Data Clean'!A:G,7,FALSE)</f>
        <v>343.28571428571428</v>
      </c>
      <c r="F76">
        <f t="shared" ca="1" si="12"/>
        <v>208.42857142857142</v>
      </c>
      <c r="G76">
        <f t="shared" ca="1" si="13"/>
        <v>299</v>
      </c>
      <c r="I76">
        <f t="shared" ca="1" si="9"/>
        <v>208.42857142857142</v>
      </c>
      <c r="J76" t="str">
        <f t="shared" si="10"/>
        <v/>
      </c>
      <c r="K76">
        <f t="shared" ca="1" si="11"/>
        <v>299</v>
      </c>
      <c r="L76" t="str">
        <f t="shared" ca="1" si="14"/>
        <v/>
      </c>
    </row>
    <row r="77" spans="1:12" x14ac:dyDescent="0.35">
      <c r="A77" s="2">
        <f>'COVID Hospital Data Clean'!A49</f>
        <v>43981</v>
      </c>
      <c r="B77">
        <f>VLOOKUP(A77,'EMS Data Clean'!A:E,4,FALSE)</f>
        <v>58.714285714285715</v>
      </c>
      <c r="C77">
        <f>VLOOKUP(A77,'EMS Data Clean'!A:E,5,FALSE)</f>
        <v>25.285714285714285</v>
      </c>
      <c r="D77">
        <f>VLOOKUP(Master!A77,'COVID Hospital Data Clean'!A:G,6,FALSE)</f>
        <v>248.14285714285714</v>
      </c>
      <c r="E77">
        <f>VLOOKUP(Master!A77,'COVID Hospital Data Clean'!A:G,7,FALSE)</f>
        <v>339.42857142857144</v>
      </c>
      <c r="F77">
        <f t="shared" ca="1" si="12"/>
        <v>201.57142857142858</v>
      </c>
      <c r="G77">
        <f t="shared" ca="1" si="13"/>
        <v>288.28571428571428</v>
      </c>
      <c r="I77">
        <f t="shared" ca="1" si="9"/>
        <v>201.57142857142858</v>
      </c>
      <c r="J77" t="str">
        <f t="shared" si="10"/>
        <v/>
      </c>
      <c r="K77">
        <f t="shared" ca="1" si="11"/>
        <v>288.28571428571428</v>
      </c>
      <c r="L77" t="str">
        <f t="shared" ca="1" si="14"/>
        <v/>
      </c>
    </row>
    <row r="78" spans="1:12" x14ac:dyDescent="0.35">
      <c r="A78" s="2">
        <f>'COVID Hospital Data Clean'!A50</f>
        <v>43982</v>
      </c>
      <c r="B78">
        <f>VLOOKUP(A78,'EMS Data Clean'!A:E,4,FALSE)</f>
        <v>58</v>
      </c>
      <c r="C78">
        <f>VLOOKUP(A78,'EMS Data Clean'!A:E,5,FALSE)</f>
        <v>23.714285714285715</v>
      </c>
      <c r="D78">
        <f>VLOOKUP(Master!A78,'COVID Hospital Data Clean'!A:G,6,FALSE)</f>
        <v>255.28571428571428</v>
      </c>
      <c r="E78">
        <f>VLOOKUP(Master!A78,'COVID Hospital Data Clean'!A:G,7,FALSE)</f>
        <v>332.57142857142856</v>
      </c>
      <c r="F78">
        <f t="shared" ca="1" si="12"/>
        <v>197.42857142857142</v>
      </c>
      <c r="G78">
        <f t="shared" ca="1" si="13"/>
        <v>279.85714285714283</v>
      </c>
      <c r="I78">
        <f t="shared" ca="1" si="9"/>
        <v>197.42857142857142</v>
      </c>
      <c r="J78" t="str">
        <f t="shared" si="10"/>
        <v/>
      </c>
      <c r="K78">
        <f t="shared" ca="1" si="11"/>
        <v>279.85714285714283</v>
      </c>
      <c r="L78" t="str">
        <f t="shared" ca="1" si="14"/>
        <v/>
      </c>
    </row>
    <row r="79" spans="1:12" x14ac:dyDescent="0.35">
      <c r="A79" s="2">
        <f>'COVID Hospital Data Clean'!A51</f>
        <v>43983</v>
      </c>
      <c r="B79">
        <f>VLOOKUP(A79,'EMS Data Clean'!A:E,4,FALSE)</f>
        <v>59</v>
      </c>
      <c r="C79">
        <f>VLOOKUP(A79,'EMS Data Clean'!A:E,5,FALSE)</f>
        <v>24.285714285714285</v>
      </c>
      <c r="D79">
        <f>VLOOKUP(Master!A79,'COVID Hospital Data Clean'!A:G,6,FALSE)</f>
        <v>256</v>
      </c>
      <c r="E79">
        <f>VLOOKUP(Master!A79,'COVID Hospital Data Clean'!A:G,7,FALSE)</f>
        <v>323.85714285714283</v>
      </c>
      <c r="F79">
        <f t="shared" ca="1" si="12"/>
        <v>195.28571428571428</v>
      </c>
      <c r="G79">
        <f t="shared" ca="1" si="13"/>
        <v>273.14285714285717</v>
      </c>
      <c r="I79">
        <f t="shared" ca="1" si="9"/>
        <v>195.28571428571428</v>
      </c>
      <c r="J79" t="str">
        <f t="shared" si="10"/>
        <v/>
      </c>
      <c r="K79">
        <f t="shared" ca="1" si="11"/>
        <v>273.14285714285717</v>
      </c>
      <c r="L79" t="str">
        <f t="shared" ca="1" si="14"/>
        <v/>
      </c>
    </row>
    <row r="80" spans="1:12" x14ac:dyDescent="0.35">
      <c r="A80" s="2">
        <f>'COVID Hospital Data Clean'!A52</f>
        <v>43984</v>
      </c>
      <c r="B80">
        <f>VLOOKUP(A80,'EMS Data Clean'!A:E,4,FALSE)</f>
        <v>58.571428571428569</v>
      </c>
      <c r="C80">
        <f>VLOOKUP(A80,'EMS Data Clean'!A:E,5,FALSE)</f>
        <v>23.571428571428573</v>
      </c>
      <c r="D80">
        <f>VLOOKUP(Master!A80,'COVID Hospital Data Clean'!A:G,6,FALSE)</f>
        <v>254.57142857142858</v>
      </c>
      <c r="E80">
        <f>VLOOKUP(Master!A80,'COVID Hospital Data Clean'!A:G,7,FALSE)</f>
        <v>320.57142857142856</v>
      </c>
      <c r="F80">
        <f t="shared" ca="1" si="12"/>
        <v>193.42857142857142</v>
      </c>
      <c r="G80">
        <f t="shared" ca="1" si="13"/>
        <v>267.14285714285717</v>
      </c>
      <c r="I80">
        <f t="shared" ca="1" si="9"/>
        <v>193.42857142857142</v>
      </c>
      <c r="J80" t="str">
        <f t="shared" si="10"/>
        <v/>
      </c>
      <c r="K80">
        <f t="shared" ca="1" si="11"/>
        <v>267.14285714285717</v>
      </c>
      <c r="L80" t="str">
        <f t="shared" ca="1" si="14"/>
        <v/>
      </c>
    </row>
    <row r="81" spans="1:12" x14ac:dyDescent="0.35">
      <c r="A81" s="2">
        <f>'COVID Hospital Data Clean'!A53</f>
        <v>43985</v>
      </c>
      <c r="B81">
        <f>VLOOKUP(A81,'EMS Data Clean'!A:E,4,FALSE)</f>
        <v>54.571428571428569</v>
      </c>
      <c r="C81">
        <f>VLOOKUP(A81,'EMS Data Clean'!A:E,5,FALSE)</f>
        <v>22</v>
      </c>
      <c r="D81">
        <f>VLOOKUP(Master!A81,'COVID Hospital Data Clean'!A:G,6,FALSE)</f>
        <v>253.71428571428572</v>
      </c>
      <c r="E81">
        <f>VLOOKUP(Master!A81,'COVID Hospital Data Clean'!A:G,7,FALSE)</f>
        <v>312.71428571428572</v>
      </c>
      <c r="F81">
        <f t="shared" ca="1" si="12"/>
        <v>191.71428571428572</v>
      </c>
      <c r="G81">
        <f t="shared" ca="1" si="13"/>
        <v>262.42857142857144</v>
      </c>
      <c r="I81">
        <f t="shared" ca="1" si="9"/>
        <v>191.71428571428572</v>
      </c>
      <c r="J81" t="str">
        <f t="shared" si="10"/>
        <v/>
      </c>
      <c r="K81">
        <f t="shared" ca="1" si="11"/>
        <v>262.42857142857144</v>
      </c>
      <c r="L81" t="str">
        <f t="shared" ca="1" si="14"/>
        <v/>
      </c>
    </row>
    <row r="82" spans="1:12" x14ac:dyDescent="0.35">
      <c r="A82" s="2">
        <f>'COVID Hospital Data Clean'!A54</f>
        <v>43986</v>
      </c>
      <c r="B82">
        <f>VLOOKUP(A82,'EMS Data Clean'!A:E,4,FALSE)</f>
        <v>52.714285714285715</v>
      </c>
      <c r="C82">
        <f>VLOOKUP(A82,'EMS Data Clean'!A:E,5,FALSE)</f>
        <v>18.857142857142858</v>
      </c>
      <c r="D82">
        <f>VLOOKUP(Master!A82,'COVID Hospital Data Clean'!A:G,6,FALSE)</f>
        <v>254</v>
      </c>
      <c r="E82">
        <f>VLOOKUP(Master!A82,'COVID Hospital Data Clean'!A:G,7,FALSE)</f>
        <v>299</v>
      </c>
      <c r="F82">
        <f t="shared" ca="1" si="12"/>
        <v>189.71428571428572</v>
      </c>
      <c r="G82">
        <f t="shared" ca="1" si="13"/>
        <v>255.42857142857142</v>
      </c>
      <c r="I82">
        <f t="shared" ca="1" si="9"/>
        <v>189.71428571428572</v>
      </c>
      <c r="J82" t="str">
        <f t="shared" si="10"/>
        <v/>
      </c>
      <c r="K82">
        <f t="shared" ca="1" si="11"/>
        <v>255.42857142857142</v>
      </c>
      <c r="L82" t="str">
        <f t="shared" ca="1" si="14"/>
        <v/>
      </c>
    </row>
    <row r="83" spans="1:12" x14ac:dyDescent="0.35">
      <c r="A83" s="2">
        <f>'COVID Hospital Data Clean'!A55</f>
        <v>43987</v>
      </c>
      <c r="B83">
        <f>VLOOKUP(A83,'EMS Data Clean'!A:E,4,FALSE)</f>
        <v>54.571428571428569</v>
      </c>
      <c r="C83">
        <f>VLOOKUP(A83,'EMS Data Clean'!A:E,5,FALSE)</f>
        <v>19.571428571428573</v>
      </c>
      <c r="D83">
        <f>VLOOKUP(Master!A83,'COVID Hospital Data Clean'!A:G,6,FALSE)</f>
        <v>248.42857142857142</v>
      </c>
      <c r="E83">
        <f>VLOOKUP(Master!A83,'COVID Hospital Data Clean'!A:G,7,FALSE)</f>
        <v>288.28571428571428</v>
      </c>
      <c r="F83">
        <f t="shared" ca="1" si="12"/>
        <v>188</v>
      </c>
      <c r="G83">
        <f t="shared" ca="1" si="13"/>
        <v>247.85714285714286</v>
      </c>
      <c r="I83">
        <f t="shared" ca="1" si="9"/>
        <v>188</v>
      </c>
      <c r="J83" t="str">
        <f t="shared" si="10"/>
        <v/>
      </c>
      <c r="K83">
        <f t="shared" ca="1" si="11"/>
        <v>247.85714285714286</v>
      </c>
      <c r="L83" t="str">
        <f t="shared" ca="1" si="14"/>
        <v/>
      </c>
    </row>
    <row r="84" spans="1:12" x14ac:dyDescent="0.35">
      <c r="A84" s="2">
        <f>'COVID Hospital Data Clean'!A56</f>
        <v>43988</v>
      </c>
      <c r="B84">
        <f>VLOOKUP(A84,'EMS Data Clean'!A:E,4,FALSE)</f>
        <v>51.857142857142854</v>
      </c>
      <c r="C84">
        <f>VLOOKUP(A84,'EMS Data Clean'!A:E,5,FALSE)</f>
        <v>18.857142857142858</v>
      </c>
      <c r="D84">
        <f>VLOOKUP(Master!A84,'COVID Hospital Data Clean'!A:G,6,FALSE)</f>
        <v>240.28571428571428</v>
      </c>
      <c r="E84">
        <f>VLOOKUP(Master!A84,'COVID Hospital Data Clean'!A:G,7,FALSE)</f>
        <v>279.85714285714283</v>
      </c>
      <c r="F84">
        <f t="shared" ca="1" si="12"/>
        <v>184.42857142857142</v>
      </c>
      <c r="G84">
        <f t="shared" ca="1" si="13"/>
        <v>241.28571428571428</v>
      </c>
      <c r="I84">
        <f t="shared" ca="1" si="9"/>
        <v>184.42857142857142</v>
      </c>
      <c r="J84" t="str">
        <f t="shared" si="10"/>
        <v/>
      </c>
      <c r="K84">
        <f t="shared" ca="1" si="11"/>
        <v>241.28571428571428</v>
      </c>
      <c r="L84" t="str">
        <f t="shared" ca="1" si="14"/>
        <v/>
      </c>
    </row>
    <row r="85" spans="1:12" x14ac:dyDescent="0.35">
      <c r="A85" s="2">
        <f>'COVID Hospital Data Clean'!A57</f>
        <v>43989</v>
      </c>
      <c r="B85">
        <f>VLOOKUP(A85,'EMS Data Clean'!A:E,4,FALSE)</f>
        <v>48.857142857142854</v>
      </c>
      <c r="C85">
        <f>VLOOKUP(A85,'EMS Data Clean'!A:E,5,FALSE)</f>
        <v>17</v>
      </c>
      <c r="D85">
        <f>VLOOKUP(Master!A85,'COVID Hospital Data Clean'!A:G,6,FALSE)</f>
        <v>232</v>
      </c>
      <c r="E85">
        <f>VLOOKUP(Master!A85,'COVID Hospital Data Clean'!A:G,7,FALSE)</f>
        <v>273.14285714285717</v>
      </c>
      <c r="F85">
        <f t="shared" ca="1" si="12"/>
        <v>181.14285714285714</v>
      </c>
      <c r="G85">
        <f t="shared" ca="1" si="13"/>
        <v>231.57142857142858</v>
      </c>
      <c r="I85">
        <f t="shared" ca="1" si="9"/>
        <v>181.14285714285714</v>
      </c>
      <c r="J85" t="str">
        <f t="shared" si="10"/>
        <v/>
      </c>
      <c r="K85">
        <f t="shared" ca="1" si="11"/>
        <v>231.57142857142858</v>
      </c>
      <c r="L85" t="str">
        <f t="shared" ca="1" si="14"/>
        <v/>
      </c>
    </row>
    <row r="86" spans="1:12" x14ac:dyDescent="0.35">
      <c r="A86" s="2">
        <f>'COVID Hospital Data Clean'!A58</f>
        <v>43990</v>
      </c>
      <c r="B86">
        <f>VLOOKUP(A86,'EMS Data Clean'!A:E,4,FALSE)</f>
        <v>45.714285714285715</v>
      </c>
      <c r="C86">
        <f>VLOOKUP(A86,'EMS Data Clean'!A:E,5,FALSE)</f>
        <v>14.857142857142858</v>
      </c>
      <c r="D86">
        <f>VLOOKUP(Master!A86,'COVID Hospital Data Clean'!A:G,6,FALSE)</f>
        <v>224.14285714285714</v>
      </c>
      <c r="E86">
        <f>VLOOKUP(Master!A86,'COVID Hospital Data Clean'!A:G,7,FALSE)</f>
        <v>267.14285714285717</v>
      </c>
      <c r="F86">
        <f t="shared" ca="1" si="12"/>
        <v>176.85714285714286</v>
      </c>
      <c r="G86">
        <f t="shared" ca="1" si="13"/>
        <v>221.85714285714286</v>
      </c>
      <c r="I86">
        <f t="shared" ca="1" si="9"/>
        <v>176.85714285714286</v>
      </c>
      <c r="J86" t="str">
        <f t="shared" si="10"/>
        <v/>
      </c>
      <c r="K86">
        <f t="shared" ca="1" si="11"/>
        <v>221.85714285714286</v>
      </c>
      <c r="L86" t="str">
        <f t="shared" ca="1" si="14"/>
        <v/>
      </c>
    </row>
    <row r="87" spans="1:12" x14ac:dyDescent="0.35">
      <c r="A87" s="2">
        <f>'COVID Hospital Data Clean'!A59</f>
        <v>43991</v>
      </c>
      <c r="B87">
        <f>VLOOKUP(A87,'EMS Data Clean'!A:E,4,FALSE)</f>
        <v>43.285714285714285</v>
      </c>
      <c r="C87">
        <f>VLOOKUP(A87,'EMS Data Clean'!A:E,5,FALSE)</f>
        <v>14.285714285714286</v>
      </c>
      <c r="D87">
        <f>VLOOKUP(Master!A87,'COVID Hospital Data Clean'!A:G,6,FALSE)</f>
        <v>217.14285714285714</v>
      </c>
      <c r="E87">
        <f>VLOOKUP(Master!A87,'COVID Hospital Data Clean'!A:G,7,FALSE)</f>
        <v>262.42857142857144</v>
      </c>
      <c r="F87">
        <f t="shared" ca="1" si="12"/>
        <v>173.14285714285714</v>
      </c>
      <c r="G87">
        <f t="shared" ca="1" si="13"/>
        <v>209.42857142857142</v>
      </c>
      <c r="I87">
        <f t="shared" ca="1" si="9"/>
        <v>173.14285714285714</v>
      </c>
      <c r="J87" t="str">
        <f t="shared" si="10"/>
        <v/>
      </c>
      <c r="K87">
        <f t="shared" ca="1" si="11"/>
        <v>209.42857142857142</v>
      </c>
      <c r="L87" t="str">
        <f t="shared" ca="1" si="14"/>
        <v/>
      </c>
    </row>
    <row r="88" spans="1:12" x14ac:dyDescent="0.35">
      <c r="A88" s="2">
        <f>'COVID Hospital Data Clean'!A60</f>
        <v>43992</v>
      </c>
      <c r="B88">
        <f>VLOOKUP(A88,'EMS Data Clean'!A:E,4,FALSE)</f>
        <v>45.714285714285715</v>
      </c>
      <c r="C88">
        <f>VLOOKUP(A88,'EMS Data Clean'!A:E,5,FALSE)</f>
        <v>13.857142857142858</v>
      </c>
      <c r="D88">
        <f>VLOOKUP(Master!A88,'COVID Hospital Data Clean'!A:G,6,FALSE)</f>
        <v>208.42857142857142</v>
      </c>
      <c r="E88">
        <f>VLOOKUP(Master!A88,'COVID Hospital Data Clean'!A:G,7,FALSE)</f>
        <v>255.42857142857142</v>
      </c>
      <c r="F88">
        <f t="shared" ca="1" si="12"/>
        <v>168.85714285714286</v>
      </c>
      <c r="G88">
        <f t="shared" ca="1" si="13"/>
        <v>197.42857142857142</v>
      </c>
      <c r="I88">
        <f t="shared" ca="1" si="9"/>
        <v>168.85714285714286</v>
      </c>
      <c r="J88" t="str">
        <f t="shared" si="10"/>
        <v/>
      </c>
      <c r="K88">
        <f t="shared" ca="1" si="11"/>
        <v>197.42857142857142</v>
      </c>
      <c r="L88" t="str">
        <f t="shared" ca="1" si="14"/>
        <v/>
      </c>
    </row>
    <row r="89" spans="1:12" x14ac:dyDescent="0.35">
      <c r="A89" s="2">
        <f>'COVID Hospital Data Clean'!A61</f>
        <v>43993</v>
      </c>
      <c r="B89">
        <f>VLOOKUP(A89,'EMS Data Clean'!A:E,4,FALSE)</f>
        <v>42.714285714285715</v>
      </c>
      <c r="C89">
        <f>VLOOKUP(A89,'EMS Data Clean'!A:E,5,FALSE)</f>
        <v>13.714285714285714</v>
      </c>
      <c r="D89">
        <f>VLOOKUP(Master!A89,'COVID Hospital Data Clean'!A:G,6,FALSE)</f>
        <v>201.57142857142858</v>
      </c>
      <c r="E89">
        <f>VLOOKUP(Master!A89,'COVID Hospital Data Clean'!A:G,7,FALSE)</f>
        <v>247.85714285714286</v>
      </c>
      <c r="F89">
        <f t="shared" ca="1" si="12"/>
        <v>165</v>
      </c>
      <c r="G89">
        <f t="shared" ca="1" si="13"/>
        <v>188.28571428571428</v>
      </c>
      <c r="I89">
        <f t="shared" ca="1" si="9"/>
        <v>165</v>
      </c>
      <c r="J89" t="str">
        <f t="shared" si="10"/>
        <v/>
      </c>
      <c r="K89">
        <f t="shared" ca="1" si="11"/>
        <v>188.28571428571428</v>
      </c>
      <c r="L89" t="str">
        <f t="shared" ca="1" si="14"/>
        <v/>
      </c>
    </row>
    <row r="90" spans="1:12" x14ac:dyDescent="0.35">
      <c r="A90" s="2">
        <f>'COVID Hospital Data Clean'!A62</f>
        <v>43994</v>
      </c>
      <c r="B90">
        <f>VLOOKUP(A90,'EMS Data Clean'!A:E,4,FALSE)</f>
        <v>40.714285714285715</v>
      </c>
      <c r="C90">
        <f>VLOOKUP(A90,'EMS Data Clean'!A:E,5,FALSE)</f>
        <v>13</v>
      </c>
      <c r="D90">
        <f>VLOOKUP(Master!A90,'COVID Hospital Data Clean'!A:G,6,FALSE)</f>
        <v>197.42857142857142</v>
      </c>
      <c r="E90">
        <f>VLOOKUP(Master!A90,'COVID Hospital Data Clean'!A:G,7,FALSE)</f>
        <v>241.28571428571428</v>
      </c>
      <c r="F90">
        <f t="shared" ca="1" si="12"/>
        <v>162</v>
      </c>
      <c r="G90">
        <f t="shared" ca="1" si="13"/>
        <v>182.42857142857142</v>
      </c>
      <c r="I90">
        <f t="shared" ca="1" si="9"/>
        <v>162</v>
      </c>
      <c r="J90" t="str">
        <f t="shared" si="10"/>
        <v/>
      </c>
      <c r="K90">
        <f t="shared" ca="1" si="11"/>
        <v>182.42857142857142</v>
      </c>
      <c r="L90" t="str">
        <f t="shared" ca="1" si="14"/>
        <v/>
      </c>
    </row>
    <row r="91" spans="1:12" x14ac:dyDescent="0.35">
      <c r="A91" s="2">
        <f>'COVID Hospital Data Clean'!A63</f>
        <v>43995</v>
      </c>
      <c r="B91">
        <f>VLOOKUP(A91,'EMS Data Clean'!A:E,4,FALSE)</f>
        <v>40.857142857142854</v>
      </c>
      <c r="C91">
        <f>VLOOKUP(A91,'EMS Data Clean'!A:E,5,FALSE)</f>
        <v>13.857142857142858</v>
      </c>
      <c r="D91">
        <f>VLOOKUP(Master!A91,'COVID Hospital Data Clean'!A:G,6,FALSE)</f>
        <v>195.28571428571428</v>
      </c>
      <c r="E91">
        <f>VLOOKUP(Master!A91,'COVID Hospital Data Clean'!A:G,7,FALSE)</f>
        <v>231.57142857142858</v>
      </c>
      <c r="F91">
        <f t="shared" ca="1" si="12"/>
        <v>160.71428571428572</v>
      </c>
      <c r="G91">
        <f t="shared" ca="1" si="13"/>
        <v>176.57142857142858</v>
      </c>
      <c r="I91">
        <f t="shared" ca="1" si="9"/>
        <v>160.71428571428572</v>
      </c>
      <c r="J91" t="str">
        <f t="shared" si="10"/>
        <v/>
      </c>
      <c r="K91">
        <f t="shared" ca="1" si="11"/>
        <v>176.57142857142858</v>
      </c>
      <c r="L91" t="str">
        <f t="shared" ca="1" si="14"/>
        <v/>
      </c>
    </row>
    <row r="92" spans="1:12" x14ac:dyDescent="0.35">
      <c r="A92" s="2">
        <f>'COVID Hospital Data Clean'!A64</f>
        <v>43996</v>
      </c>
      <c r="B92">
        <f>VLOOKUP(A92,'EMS Data Clean'!A:E,4,FALSE)</f>
        <v>39.571428571428569</v>
      </c>
      <c r="C92">
        <f>VLOOKUP(A92,'EMS Data Clean'!A:E,5,FALSE)</f>
        <v>14</v>
      </c>
      <c r="D92">
        <f>VLOOKUP(Master!A92,'COVID Hospital Data Clean'!A:G,6,FALSE)</f>
        <v>193.42857142857142</v>
      </c>
      <c r="E92">
        <f>VLOOKUP(Master!A92,'COVID Hospital Data Clean'!A:G,7,FALSE)</f>
        <v>221.85714285714286</v>
      </c>
      <c r="F92">
        <f t="shared" ca="1" si="12"/>
        <v>159.14285714285714</v>
      </c>
      <c r="G92">
        <f t="shared" ca="1" si="13"/>
        <v>171.42857142857142</v>
      </c>
      <c r="I92">
        <f t="shared" ca="1" si="9"/>
        <v>159.14285714285714</v>
      </c>
      <c r="J92" t="str">
        <f t="shared" si="10"/>
        <v/>
      </c>
      <c r="K92">
        <f t="shared" ca="1" si="11"/>
        <v>171.42857142857142</v>
      </c>
      <c r="L92" t="str">
        <f t="shared" ca="1" si="14"/>
        <v/>
      </c>
    </row>
    <row r="93" spans="1:12" x14ac:dyDescent="0.35">
      <c r="A93" s="2">
        <f>'COVID Hospital Data Clean'!A65</f>
        <v>43997</v>
      </c>
      <c r="B93">
        <f>VLOOKUP(A93,'EMS Data Clean'!A:E,4,FALSE)</f>
        <v>40</v>
      </c>
      <c r="C93">
        <f>VLOOKUP(A93,'EMS Data Clean'!A:E,5,FALSE)</f>
        <v>13.857142857142858</v>
      </c>
      <c r="D93">
        <f>VLOOKUP(Master!A93,'COVID Hospital Data Clean'!A:G,6,FALSE)</f>
        <v>191.71428571428572</v>
      </c>
      <c r="E93">
        <f>VLOOKUP(Master!A93,'COVID Hospital Data Clean'!A:G,7,FALSE)</f>
        <v>209.42857142857142</v>
      </c>
      <c r="F93">
        <f t="shared" ca="1" si="12"/>
        <v>158.28571428571428</v>
      </c>
      <c r="G93">
        <f t="shared" ca="1" si="13"/>
        <v>168.42857142857142</v>
      </c>
      <c r="I93">
        <f t="shared" ca="1" si="9"/>
        <v>158.28571428571428</v>
      </c>
      <c r="J93" t="str">
        <f t="shared" si="10"/>
        <v/>
      </c>
      <c r="K93">
        <f t="shared" ca="1" si="11"/>
        <v>168.42857142857142</v>
      </c>
      <c r="L93" t="str">
        <f t="shared" ca="1" si="14"/>
        <v/>
      </c>
    </row>
    <row r="94" spans="1:12" x14ac:dyDescent="0.35">
      <c r="A94" s="2">
        <f>'COVID Hospital Data Clean'!A66</f>
        <v>43998</v>
      </c>
      <c r="B94">
        <f>VLOOKUP(A94,'EMS Data Clean'!A:E,4,FALSE)</f>
        <v>42</v>
      </c>
      <c r="C94">
        <f>VLOOKUP(A94,'EMS Data Clean'!A:E,5,FALSE)</f>
        <v>13.571428571428571</v>
      </c>
      <c r="D94">
        <f>VLOOKUP(Master!A94,'COVID Hospital Data Clean'!A:G,6,FALSE)</f>
        <v>189.71428571428572</v>
      </c>
      <c r="E94">
        <f>VLOOKUP(Master!A94,'COVID Hospital Data Clean'!A:G,7,FALSE)</f>
        <v>197.42857142857142</v>
      </c>
      <c r="F94">
        <f t="shared" ca="1" si="12"/>
        <v>155.85714285714286</v>
      </c>
      <c r="G94">
        <f t="shared" ca="1" si="13"/>
        <v>169.71428571428572</v>
      </c>
      <c r="I94">
        <f t="shared" ca="1" si="9"/>
        <v>155.85714285714286</v>
      </c>
      <c r="J94" t="str">
        <f t="shared" si="10"/>
        <v/>
      </c>
      <c r="K94">
        <f t="shared" ca="1" si="11"/>
        <v>169.71428571428572</v>
      </c>
      <c r="L94" t="str">
        <f t="shared" ca="1" si="14"/>
        <v/>
      </c>
    </row>
    <row r="95" spans="1:12" x14ac:dyDescent="0.35">
      <c r="A95" s="2">
        <f>'COVID Hospital Data Clean'!A67</f>
        <v>43999</v>
      </c>
      <c r="B95">
        <f>VLOOKUP(A95,'EMS Data Clean'!A:E,4,FALSE)</f>
        <v>39</v>
      </c>
      <c r="C95">
        <f>VLOOKUP(A95,'EMS Data Clean'!A:E,5,FALSE)</f>
        <v>12.857142857142858</v>
      </c>
      <c r="D95">
        <f>VLOOKUP(Master!A95,'COVID Hospital Data Clean'!A:G,6,FALSE)</f>
        <v>188</v>
      </c>
      <c r="E95">
        <f>VLOOKUP(Master!A95,'COVID Hospital Data Clean'!A:G,7,FALSE)</f>
        <v>188.28571428571428</v>
      </c>
      <c r="F95">
        <f t="shared" ca="1" si="12"/>
        <v>153.57142857142858</v>
      </c>
      <c r="G95">
        <f t="shared" ca="1" si="13"/>
        <v>171</v>
      </c>
      <c r="I95">
        <f t="shared" ca="1" si="9"/>
        <v>153.57142857142858</v>
      </c>
      <c r="J95" t="str">
        <f t="shared" si="10"/>
        <v/>
      </c>
      <c r="K95">
        <f t="shared" ca="1" si="11"/>
        <v>171</v>
      </c>
      <c r="L95" t="str">
        <f t="shared" ca="1" si="14"/>
        <v/>
      </c>
    </row>
    <row r="96" spans="1:12" x14ac:dyDescent="0.35">
      <c r="A96" s="2">
        <f>'COVID Hospital Data Clean'!A68</f>
        <v>44000</v>
      </c>
      <c r="B96">
        <f>VLOOKUP(A96,'EMS Data Clean'!A:E,4,FALSE)</f>
        <v>39.857142857142854</v>
      </c>
      <c r="C96">
        <f>VLOOKUP(A96,'EMS Data Clean'!A:E,5,FALSE)</f>
        <v>12</v>
      </c>
      <c r="D96">
        <f>VLOOKUP(Master!A96,'COVID Hospital Data Clean'!A:G,6,FALSE)</f>
        <v>184.42857142857142</v>
      </c>
      <c r="E96">
        <f>VLOOKUP(Master!A96,'COVID Hospital Data Clean'!A:G,7,FALSE)</f>
        <v>182.42857142857142</v>
      </c>
      <c r="F96">
        <f t="shared" ca="1" si="12"/>
        <v>150.42857142857142</v>
      </c>
      <c r="G96">
        <f t="shared" ca="1" si="13"/>
        <v>172.42857142857142</v>
      </c>
      <c r="I96">
        <f t="shared" ca="1" si="9"/>
        <v>150.42857142857142</v>
      </c>
      <c r="J96" t="str">
        <f t="shared" si="10"/>
        <v/>
      </c>
      <c r="K96">
        <f t="shared" ca="1" si="11"/>
        <v>172.42857142857142</v>
      </c>
      <c r="L96" t="str">
        <f t="shared" ca="1" si="14"/>
        <v/>
      </c>
    </row>
    <row r="97" spans="1:12" x14ac:dyDescent="0.35">
      <c r="A97" s="2">
        <f>'COVID Hospital Data Clean'!A69</f>
        <v>44001</v>
      </c>
      <c r="B97">
        <f>VLOOKUP(A97,'EMS Data Clean'!A:E,4,FALSE)</f>
        <v>40.714285714285715</v>
      </c>
      <c r="C97">
        <f>VLOOKUP(A97,'EMS Data Clean'!A:E,5,FALSE)</f>
        <v>12.142857142857142</v>
      </c>
      <c r="D97">
        <f>VLOOKUP(Master!A97,'COVID Hospital Data Clean'!A:G,6,FALSE)</f>
        <v>181.14285714285714</v>
      </c>
      <c r="E97">
        <f>VLOOKUP(Master!A97,'COVID Hospital Data Clean'!A:G,7,FALSE)</f>
        <v>176.57142857142858</v>
      </c>
      <c r="F97">
        <f t="shared" ca="1" si="12"/>
        <v>145.42857142857142</v>
      </c>
      <c r="G97">
        <f t="shared" ca="1" si="13"/>
        <v>172.42857142857142</v>
      </c>
      <c r="I97">
        <f t="shared" ca="1" si="9"/>
        <v>145.42857142857142</v>
      </c>
      <c r="J97" t="str">
        <f t="shared" si="10"/>
        <v/>
      </c>
      <c r="K97">
        <f t="shared" ca="1" si="11"/>
        <v>172.42857142857142</v>
      </c>
      <c r="L97" t="str">
        <f t="shared" ca="1" si="14"/>
        <v/>
      </c>
    </row>
    <row r="98" spans="1:12" x14ac:dyDescent="0.35">
      <c r="A98" s="2">
        <f>'COVID Hospital Data Clean'!A70</f>
        <v>44002</v>
      </c>
      <c r="B98">
        <f>VLOOKUP(A98,'EMS Data Clean'!A:E,4,FALSE)</f>
        <v>42.285714285714285</v>
      </c>
      <c r="C98">
        <f>VLOOKUP(A98,'EMS Data Clean'!A:E,5,FALSE)</f>
        <v>12.142857142857142</v>
      </c>
      <c r="D98">
        <f>VLOOKUP(Master!A98,'COVID Hospital Data Clean'!A:G,6,FALSE)</f>
        <v>176.85714285714286</v>
      </c>
      <c r="E98">
        <f>VLOOKUP(Master!A98,'COVID Hospital Data Clean'!A:G,7,FALSE)</f>
        <v>171.42857142857142</v>
      </c>
      <c r="F98">
        <f t="shared" ca="1" si="12"/>
        <v>139.85714285714286</v>
      </c>
      <c r="G98">
        <f t="shared" ca="1" si="13"/>
        <v>173.42857142857142</v>
      </c>
      <c r="I98">
        <f t="shared" ca="1" si="9"/>
        <v>139.85714285714286</v>
      </c>
      <c r="J98" t="str">
        <f t="shared" si="10"/>
        <v/>
      </c>
      <c r="K98">
        <f t="shared" ca="1" si="11"/>
        <v>173.42857142857142</v>
      </c>
      <c r="L98" t="str">
        <f t="shared" ca="1" si="14"/>
        <v/>
      </c>
    </row>
    <row r="99" spans="1:12" x14ac:dyDescent="0.35">
      <c r="A99" s="2">
        <f>'COVID Hospital Data Clean'!A71</f>
        <v>44003</v>
      </c>
      <c r="B99">
        <f>VLOOKUP(A99,'EMS Data Clean'!A:E,4,FALSE)</f>
        <v>43.857142857142854</v>
      </c>
      <c r="C99">
        <f>VLOOKUP(A99,'EMS Data Clean'!A:E,5,FALSE)</f>
        <v>11.142857142857142</v>
      </c>
      <c r="D99">
        <f>VLOOKUP(Master!A99,'COVID Hospital Data Clean'!A:G,6,FALSE)</f>
        <v>173.14285714285714</v>
      </c>
      <c r="E99">
        <f>VLOOKUP(Master!A99,'COVID Hospital Data Clean'!A:G,7,FALSE)</f>
        <v>168.42857142857142</v>
      </c>
      <c r="F99">
        <f t="shared" ca="1" si="12"/>
        <v>136.28571428571428</v>
      </c>
      <c r="G99">
        <f t="shared" ca="1" si="13"/>
        <v>170.85714285714286</v>
      </c>
      <c r="I99">
        <f t="shared" ca="1" si="9"/>
        <v>136.28571428571428</v>
      </c>
      <c r="J99" t="str">
        <f t="shared" si="10"/>
        <v/>
      </c>
      <c r="K99">
        <f t="shared" ca="1" si="11"/>
        <v>170.85714285714286</v>
      </c>
      <c r="L99" t="str">
        <f t="shared" ca="1" si="14"/>
        <v/>
      </c>
    </row>
    <row r="100" spans="1:12" x14ac:dyDescent="0.35">
      <c r="A100" s="2">
        <f>'COVID Hospital Data Clean'!A72</f>
        <v>44004</v>
      </c>
      <c r="B100">
        <f>VLOOKUP(A100,'EMS Data Clean'!A:E,4,FALSE)</f>
        <v>42.857142857142854</v>
      </c>
      <c r="C100">
        <f>VLOOKUP(A100,'EMS Data Clean'!A:E,5,FALSE)</f>
        <v>11.714285714285714</v>
      </c>
      <c r="D100">
        <f>VLOOKUP(Master!A100,'COVID Hospital Data Clean'!A:G,6,FALSE)</f>
        <v>168.85714285714286</v>
      </c>
      <c r="E100">
        <f>VLOOKUP(Master!A100,'COVID Hospital Data Clean'!A:G,7,FALSE)</f>
        <v>169.71428571428572</v>
      </c>
      <c r="F100">
        <f t="shared" ca="1" si="12"/>
        <v>133.16666666666666</v>
      </c>
      <c r="G100">
        <f t="shared" ca="1" si="13"/>
        <v>168.42857142857142</v>
      </c>
      <c r="I100">
        <f t="shared" ca="1" si="9"/>
        <v>133.16666666666666</v>
      </c>
      <c r="J100" t="str">
        <f t="shared" si="10"/>
        <v/>
      </c>
      <c r="K100">
        <f t="shared" ca="1" si="11"/>
        <v>168.42857142857142</v>
      </c>
      <c r="L100" t="str">
        <f t="shared" ca="1" si="14"/>
        <v/>
      </c>
    </row>
    <row r="101" spans="1:12" x14ac:dyDescent="0.35">
      <c r="A101" s="2">
        <f>'COVID Hospital Data Clean'!A73</f>
        <v>44005</v>
      </c>
      <c r="B101">
        <f>VLOOKUP(A101,'EMS Data Clean'!A:E,4,FALSE)</f>
        <v>43</v>
      </c>
      <c r="C101">
        <f>VLOOKUP(A101,'EMS Data Clean'!A:E,5,FALSE)</f>
        <v>11.428571428571429</v>
      </c>
      <c r="D101">
        <f>VLOOKUP(Master!A101,'COVID Hospital Data Clean'!A:G,6,FALSE)</f>
        <v>165</v>
      </c>
      <c r="E101">
        <f>VLOOKUP(Master!A101,'COVID Hospital Data Clean'!A:G,7,FALSE)</f>
        <v>171</v>
      </c>
      <c r="F101">
        <f t="shared" ca="1" si="12"/>
        <v>131.33333333333334</v>
      </c>
      <c r="G101">
        <f t="shared" ca="1" si="13"/>
        <v>163</v>
      </c>
      <c r="I101">
        <f t="shared" ref="I101:I132" ca="1" si="15">IF($A101&lt;=$H$3,F101,"")</f>
        <v>131.33333333333334</v>
      </c>
      <c r="J101" t="str">
        <f t="shared" ref="J101:J132" si="16">IF($A101&gt;$H$3,F101,"")</f>
        <v/>
      </c>
      <c r="K101">
        <f t="shared" ref="K101:K132" ca="1" si="17">IF($A101&lt;=$H$3,G101,"")</f>
        <v>163</v>
      </c>
      <c r="L101" t="str">
        <f t="shared" ca="1" si="14"/>
        <v/>
      </c>
    </row>
    <row r="102" spans="1:12" x14ac:dyDescent="0.35">
      <c r="A102" s="2">
        <f>'COVID Hospital Data Clean'!A74</f>
        <v>44006</v>
      </c>
      <c r="B102">
        <f>VLOOKUP(A102,'EMS Data Clean'!A:E,4,FALSE)</f>
        <v>44.857142857142854</v>
      </c>
      <c r="C102">
        <f>VLOOKUP(A102,'EMS Data Clean'!A:E,5,FALSE)</f>
        <v>11.857142857142858</v>
      </c>
      <c r="D102">
        <f>VLOOKUP(Master!A102,'COVID Hospital Data Clean'!A:G,6,FALSE)</f>
        <v>162</v>
      </c>
      <c r="E102">
        <f>VLOOKUP(Master!A102,'COVID Hospital Data Clean'!A:G,7,FALSE)</f>
        <v>172.42857142857142</v>
      </c>
      <c r="F102">
        <f t="shared" ca="1" si="12"/>
        <v>128.83333333333334</v>
      </c>
      <c r="G102">
        <f t="shared" ca="1" si="13"/>
        <v>156.28571428571428</v>
      </c>
      <c r="I102">
        <f t="shared" ca="1" si="15"/>
        <v>128.83333333333334</v>
      </c>
      <c r="J102" t="str">
        <f t="shared" si="16"/>
        <v/>
      </c>
      <c r="K102">
        <f t="shared" ca="1" si="17"/>
        <v>156.28571428571428</v>
      </c>
      <c r="L102" t="str">
        <f t="shared" ca="1" si="14"/>
        <v/>
      </c>
    </row>
    <row r="103" spans="1:12" x14ac:dyDescent="0.35">
      <c r="A103" s="2">
        <f>'COVID Hospital Data Clean'!A75</f>
        <v>44007</v>
      </c>
      <c r="B103">
        <f>VLOOKUP(A103,'EMS Data Clean'!A:E,4,FALSE)</f>
        <v>44.285714285714285</v>
      </c>
      <c r="C103">
        <f>VLOOKUP(A103,'EMS Data Clean'!A:E,5,FALSE)</f>
        <v>12.285714285714286</v>
      </c>
      <c r="D103">
        <f>VLOOKUP(Master!A103,'COVID Hospital Data Clean'!A:G,6,FALSE)</f>
        <v>160.71428571428572</v>
      </c>
      <c r="E103">
        <f>VLOOKUP(Master!A103,'COVID Hospital Data Clean'!A:G,7,FALSE)</f>
        <v>172.42857142857142</v>
      </c>
      <c r="F103">
        <f t="shared" ca="1" si="12"/>
        <v>126.33333333333333</v>
      </c>
      <c r="G103">
        <f t="shared" ca="1" si="13"/>
        <v>149.85714285714286</v>
      </c>
      <c r="I103">
        <f t="shared" ca="1" si="15"/>
        <v>126.33333333333333</v>
      </c>
      <c r="J103" t="str">
        <f t="shared" si="16"/>
        <v/>
      </c>
      <c r="K103">
        <f t="shared" ca="1" si="17"/>
        <v>149.85714285714286</v>
      </c>
      <c r="L103" t="str">
        <f t="shared" ca="1" si="14"/>
        <v/>
      </c>
    </row>
    <row r="104" spans="1:12" x14ac:dyDescent="0.35">
      <c r="A104" s="2">
        <f>'COVID Hospital Data Clean'!A76</f>
        <v>44008</v>
      </c>
      <c r="B104">
        <f>VLOOKUP(A104,'EMS Data Clean'!A:E,4,FALSE)</f>
        <v>44.428571428571431</v>
      </c>
      <c r="C104">
        <f>VLOOKUP(A104,'EMS Data Clean'!A:E,5,FALSE)</f>
        <v>11.714285714285714</v>
      </c>
      <c r="D104">
        <f>VLOOKUP(Master!A104,'COVID Hospital Data Clean'!A:G,6,FALSE)</f>
        <v>159.14285714285714</v>
      </c>
      <c r="E104">
        <f>VLOOKUP(Master!A104,'COVID Hospital Data Clean'!A:G,7,FALSE)</f>
        <v>173.42857142857142</v>
      </c>
      <c r="F104">
        <f t="shared" ca="1" si="12"/>
        <v>125.83333333333333</v>
      </c>
      <c r="G104">
        <f t="shared" ca="1" si="13"/>
        <v>146.57142857142858</v>
      </c>
      <c r="I104">
        <f t="shared" ca="1" si="15"/>
        <v>125.83333333333333</v>
      </c>
      <c r="J104" t="str">
        <f t="shared" si="16"/>
        <v/>
      </c>
      <c r="K104">
        <f t="shared" ca="1" si="17"/>
        <v>146.57142857142858</v>
      </c>
      <c r="L104" t="str">
        <f t="shared" ca="1" si="14"/>
        <v/>
      </c>
    </row>
    <row r="105" spans="1:12" x14ac:dyDescent="0.35">
      <c r="A105" s="2">
        <f>'COVID Hospital Data Clean'!A77</f>
        <v>44009</v>
      </c>
      <c r="B105">
        <f>VLOOKUP(A105,'EMS Data Clean'!A:E,4,FALSE)</f>
        <v>43.571428571428569</v>
      </c>
      <c r="C105">
        <f>VLOOKUP(A105,'EMS Data Clean'!A:E,5,FALSE)</f>
        <v>10.428571428571429</v>
      </c>
      <c r="D105">
        <f>VLOOKUP(Master!A105,'COVID Hospital Data Clean'!A:G,6,FALSE)</f>
        <v>158.28571428571428</v>
      </c>
      <c r="E105">
        <f>VLOOKUP(Master!A105,'COVID Hospital Data Clean'!A:G,7,FALSE)</f>
        <v>170.85714285714286</v>
      </c>
      <c r="F105">
        <f t="shared" ca="1" si="12"/>
        <v>124.66666666666667</v>
      </c>
      <c r="G105">
        <f t="shared" ca="1" si="13"/>
        <v>140.85714285714286</v>
      </c>
      <c r="I105">
        <f t="shared" ca="1" si="15"/>
        <v>124.66666666666667</v>
      </c>
      <c r="J105" t="str">
        <f t="shared" si="16"/>
        <v/>
      </c>
      <c r="K105">
        <f t="shared" ca="1" si="17"/>
        <v>140.85714285714286</v>
      </c>
      <c r="L105" t="str">
        <f t="shared" ca="1" si="14"/>
        <v/>
      </c>
    </row>
    <row r="106" spans="1:12" x14ac:dyDescent="0.35">
      <c r="A106" s="2">
        <f>'COVID Hospital Data Clean'!A78</f>
        <v>44010</v>
      </c>
      <c r="B106">
        <f>VLOOKUP(A106,'EMS Data Clean'!A:E,4,FALSE)</f>
        <v>43.142857142857146</v>
      </c>
      <c r="C106">
        <f>VLOOKUP(A106,'EMS Data Clean'!A:E,5,FALSE)</f>
        <v>11</v>
      </c>
      <c r="D106">
        <f>VLOOKUP(Master!A106,'COVID Hospital Data Clean'!A:G,6,FALSE)</f>
        <v>155.85714285714286</v>
      </c>
      <c r="E106">
        <f>VLOOKUP(Master!A106,'COVID Hospital Data Clean'!A:G,7,FALSE)</f>
        <v>168.42857142857142</v>
      </c>
      <c r="F106">
        <f t="shared" ca="1" si="12"/>
        <v>123.33333333333333</v>
      </c>
      <c r="G106">
        <f t="shared" ca="1" si="13"/>
        <v>140.16666666666666</v>
      </c>
      <c r="I106">
        <f t="shared" ca="1" si="15"/>
        <v>123.33333333333333</v>
      </c>
      <c r="J106" t="str">
        <f t="shared" si="16"/>
        <v/>
      </c>
      <c r="K106">
        <f t="shared" ca="1" si="17"/>
        <v>140.16666666666666</v>
      </c>
      <c r="L106" t="str">
        <f t="shared" ca="1" si="14"/>
        <v/>
      </c>
    </row>
    <row r="107" spans="1:12" x14ac:dyDescent="0.35">
      <c r="A107" s="2">
        <f>'COVID Hospital Data Clean'!A79</f>
        <v>44011</v>
      </c>
      <c r="B107">
        <f>VLOOKUP(A107,'EMS Data Clean'!A:E,4,FALSE)</f>
        <v>42</v>
      </c>
      <c r="C107">
        <f>VLOOKUP(A107,'EMS Data Clean'!A:E,5,FALSE)</f>
        <v>10.857142857142858</v>
      </c>
      <c r="D107">
        <f>VLOOKUP(Master!A107,'COVID Hospital Data Clean'!A:G,6,FALSE)</f>
        <v>153.57142857142858</v>
      </c>
      <c r="E107">
        <f>VLOOKUP(Master!A107,'COVID Hospital Data Clean'!A:G,7,FALSE)</f>
        <v>163</v>
      </c>
      <c r="F107">
        <f t="shared" ca="1" si="12"/>
        <v>123</v>
      </c>
      <c r="G107">
        <f t="shared" ca="1" si="13"/>
        <v>136.16666666666666</v>
      </c>
      <c r="I107">
        <f t="shared" ca="1" si="15"/>
        <v>123</v>
      </c>
      <c r="J107" t="str">
        <f t="shared" si="16"/>
        <v/>
      </c>
      <c r="K107">
        <f t="shared" ca="1" si="17"/>
        <v>136.16666666666666</v>
      </c>
      <c r="L107" t="str">
        <f t="shared" ca="1" si="14"/>
        <v/>
      </c>
    </row>
    <row r="108" spans="1:12" x14ac:dyDescent="0.35">
      <c r="A108" s="2">
        <f>'COVID Hospital Data Clean'!A80</f>
        <v>44012</v>
      </c>
      <c r="B108">
        <f>VLOOKUP(A108,'EMS Data Clean'!A:E,4,FALSE)</f>
        <v>40.285714285714285</v>
      </c>
      <c r="C108">
        <f>VLOOKUP(A108,'EMS Data Clean'!A:E,5,FALSE)</f>
        <v>11.285714285714286</v>
      </c>
      <c r="D108">
        <f>VLOOKUP(Master!A108,'COVID Hospital Data Clean'!A:G,6,FALSE)</f>
        <v>150.42857142857142</v>
      </c>
      <c r="E108">
        <f>VLOOKUP(Master!A108,'COVID Hospital Data Clean'!A:G,7,FALSE)</f>
        <v>156.28571428571428</v>
      </c>
      <c r="F108">
        <f t="shared" ca="1" si="12"/>
        <v>121.71428571428571</v>
      </c>
      <c r="G108">
        <f t="shared" ca="1" si="13"/>
        <v>135.33333333333334</v>
      </c>
      <c r="I108">
        <f t="shared" ca="1" si="15"/>
        <v>121.71428571428571</v>
      </c>
      <c r="J108" t="str">
        <f t="shared" si="16"/>
        <v/>
      </c>
      <c r="K108">
        <f t="shared" ca="1" si="17"/>
        <v>135.33333333333334</v>
      </c>
      <c r="L108" t="str">
        <f t="shared" ca="1" si="14"/>
        <v/>
      </c>
    </row>
    <row r="109" spans="1:12" x14ac:dyDescent="0.35">
      <c r="A109" s="2">
        <f>'COVID Hospital Data Clean'!A81</f>
        <v>44013</v>
      </c>
      <c r="B109">
        <f>VLOOKUP(A109,'EMS Data Clean'!A:E,4,FALSE)</f>
        <v>39.714285714285715</v>
      </c>
      <c r="C109">
        <f>VLOOKUP(A109,'EMS Data Clean'!A:E,5,FALSE)</f>
        <v>11</v>
      </c>
      <c r="D109">
        <f>VLOOKUP(Master!A109,'COVID Hospital Data Clean'!A:G,6,FALSE)</f>
        <v>145.42857142857142</v>
      </c>
      <c r="E109">
        <f>VLOOKUP(Master!A109,'COVID Hospital Data Clean'!A:G,7,FALSE)</f>
        <v>149.85714285714286</v>
      </c>
      <c r="F109">
        <f t="shared" ca="1" si="12"/>
        <v>120.14285714285714</v>
      </c>
      <c r="G109">
        <f t="shared" ca="1" si="13"/>
        <v>137.33333333333334</v>
      </c>
      <c r="I109">
        <f t="shared" ca="1" si="15"/>
        <v>120.14285714285714</v>
      </c>
      <c r="J109" t="str">
        <f t="shared" si="16"/>
        <v/>
      </c>
      <c r="K109">
        <f t="shared" ca="1" si="17"/>
        <v>137.33333333333334</v>
      </c>
      <c r="L109" t="str">
        <f t="shared" ca="1" si="14"/>
        <v/>
      </c>
    </row>
    <row r="110" spans="1:12" x14ac:dyDescent="0.35">
      <c r="A110" s="2">
        <f>'COVID Hospital Data Clean'!A82</f>
        <v>44014</v>
      </c>
      <c r="B110">
        <f>VLOOKUP(A110,'EMS Data Clean'!A:E,4,FALSE)</f>
        <v>40.714285714285715</v>
      </c>
      <c r="C110">
        <f>VLOOKUP(A110,'EMS Data Clean'!A:E,5,FALSE)</f>
        <v>11</v>
      </c>
      <c r="D110">
        <f>VLOOKUP(Master!A110,'COVID Hospital Data Clean'!A:G,6,FALSE)</f>
        <v>139.85714285714286</v>
      </c>
      <c r="E110">
        <f>VLOOKUP(Master!A110,'COVID Hospital Data Clean'!A:G,7,FALSE)</f>
        <v>146.57142857142858</v>
      </c>
      <c r="F110">
        <f t="shared" ca="1" si="12"/>
        <v>118.14285714285714</v>
      </c>
      <c r="G110">
        <f t="shared" ca="1" si="13"/>
        <v>138.66666666666666</v>
      </c>
      <c r="I110" t="str">
        <f t="shared" si="15"/>
        <v/>
      </c>
      <c r="J110">
        <f t="shared" ca="1" si="16"/>
        <v>118.14285714285714</v>
      </c>
      <c r="K110" t="str">
        <f t="shared" si="17"/>
        <v/>
      </c>
      <c r="L110">
        <f t="shared" ca="1" si="14"/>
        <v>135.33333333333334</v>
      </c>
    </row>
    <row r="111" spans="1:12" x14ac:dyDescent="0.35">
      <c r="A111" s="2">
        <f>'COVID Hospital Data Clean'!A83</f>
        <v>44015</v>
      </c>
      <c r="B111">
        <f>VLOOKUP(A111,'EMS Data Clean'!A:E,4,FALSE)</f>
        <v>39.714285714285715</v>
      </c>
      <c r="C111">
        <f>VLOOKUP(A111,'EMS Data Clean'!A:E,5,FALSE)</f>
        <v>11.142857142857142</v>
      </c>
      <c r="D111">
        <f>VLOOKUP(Master!A111,'COVID Hospital Data Clean'!A:G,6,FALSE)</f>
        <v>136.28571428571428</v>
      </c>
      <c r="E111">
        <f>VLOOKUP(Master!A111,'COVID Hospital Data Clean'!A:G,7,FALSE)</f>
        <v>140.85714285714286</v>
      </c>
      <c r="F111">
        <f t="shared" ca="1" si="12"/>
        <v>115.85714285714286</v>
      </c>
      <c r="G111">
        <f t="shared" ca="1" si="13"/>
        <v>136</v>
      </c>
      <c r="I111" t="str">
        <f t="shared" si="15"/>
        <v/>
      </c>
      <c r="J111">
        <f t="shared" ca="1" si="16"/>
        <v>115.85714285714286</v>
      </c>
      <c r="K111" t="str">
        <f t="shared" si="17"/>
        <v/>
      </c>
      <c r="L111">
        <f t="shared" ca="1" si="14"/>
        <v>137.33333333333334</v>
      </c>
    </row>
    <row r="112" spans="1:12" x14ac:dyDescent="0.35">
      <c r="A112" s="2">
        <f>'COVID Hospital Data Clean'!A84</f>
        <v>44016</v>
      </c>
      <c r="B112">
        <f>VLOOKUP(A112,'EMS Data Clean'!A:E,4,FALSE)</f>
        <v>39.571428571428569</v>
      </c>
      <c r="C112">
        <f>VLOOKUP(A112,'EMS Data Clean'!A:E,5,FALSE)</f>
        <v>11.285714285714286</v>
      </c>
      <c r="D112">
        <f>VLOOKUP(Master!A112,'COVID Hospital Data Clean'!A:G,6,FALSE)</f>
        <v>133.16666666666666</v>
      </c>
      <c r="E112">
        <f>VLOOKUP(Master!A112,'COVID Hospital Data Clean'!A:G,7,FALSE)</f>
        <v>140.16666666666666</v>
      </c>
      <c r="F112">
        <f t="shared" ca="1" si="12"/>
        <v>114</v>
      </c>
      <c r="G112">
        <f t="shared" ca="1" si="13"/>
        <v>130.16666666666666</v>
      </c>
      <c r="I112" t="str">
        <f t="shared" si="15"/>
        <v/>
      </c>
      <c r="J112">
        <f t="shared" ca="1" si="16"/>
        <v>114</v>
      </c>
      <c r="K112" t="str">
        <f t="shared" si="17"/>
        <v/>
      </c>
      <c r="L112">
        <f t="shared" ca="1" si="14"/>
        <v>138.66666666666666</v>
      </c>
    </row>
    <row r="113" spans="1:12" x14ac:dyDescent="0.35">
      <c r="A113" s="2">
        <f>'COVID Hospital Data Clean'!A85</f>
        <v>44017</v>
      </c>
      <c r="B113">
        <f>VLOOKUP(A113,'EMS Data Clean'!A:E,4,FALSE)</f>
        <v>38.571428571428569</v>
      </c>
      <c r="C113">
        <f>VLOOKUP(A113,'EMS Data Clean'!A:E,5,FALSE)</f>
        <v>11.428571428571429</v>
      </c>
      <c r="D113">
        <f>VLOOKUP(Master!A113,'COVID Hospital Data Clean'!A:G,6,FALSE)</f>
        <v>131.33333333333334</v>
      </c>
      <c r="E113">
        <f>VLOOKUP(Master!A113,'COVID Hospital Data Clean'!A:G,7,FALSE)</f>
        <v>136.16666666666666</v>
      </c>
      <c r="F113">
        <f t="shared" ca="1" si="12"/>
        <v>112</v>
      </c>
      <c r="G113">
        <f t="shared" ca="1" si="13"/>
        <v>128.71428571428572</v>
      </c>
      <c r="I113" t="str">
        <f t="shared" si="15"/>
        <v/>
      </c>
      <c r="J113">
        <f t="shared" ca="1" si="16"/>
        <v>112</v>
      </c>
      <c r="K113" t="str">
        <f t="shared" si="17"/>
        <v/>
      </c>
      <c r="L113">
        <f t="shared" ca="1" si="14"/>
        <v>136</v>
      </c>
    </row>
    <row r="114" spans="1:12" x14ac:dyDescent="0.35">
      <c r="A114" s="2">
        <f>'COVID Hospital Data Clean'!A86</f>
        <v>44018</v>
      </c>
      <c r="B114">
        <f>VLOOKUP(A114,'EMS Data Clean'!A:E,4,FALSE)</f>
        <v>41.857142857142854</v>
      </c>
      <c r="C114">
        <f>VLOOKUP(A114,'EMS Data Clean'!A:E,5,FALSE)</f>
        <v>11.714285714285714</v>
      </c>
      <c r="D114">
        <f>VLOOKUP(Master!A114,'COVID Hospital Data Clean'!A:G,6,FALSE)</f>
        <v>128.83333333333334</v>
      </c>
      <c r="E114">
        <f>VLOOKUP(Master!A114,'COVID Hospital Data Clean'!A:G,7,FALSE)</f>
        <v>135.33333333333334</v>
      </c>
      <c r="F114">
        <f t="shared" ca="1" si="12"/>
        <v>111.42857142857143</v>
      </c>
      <c r="G114">
        <f t="shared" ca="1" si="13"/>
        <v>129.71428571428572</v>
      </c>
      <c r="I114" t="str">
        <f t="shared" si="15"/>
        <v/>
      </c>
      <c r="J114">
        <f t="shared" ca="1" si="16"/>
        <v>111.42857142857143</v>
      </c>
      <c r="K114" t="str">
        <f t="shared" si="17"/>
        <v/>
      </c>
      <c r="L114">
        <f t="shared" ca="1" si="14"/>
        <v>130.16666666666666</v>
      </c>
    </row>
    <row r="115" spans="1:12" x14ac:dyDescent="0.35">
      <c r="A115" s="2">
        <f>'COVID Hospital Data Clean'!A87</f>
        <v>44019</v>
      </c>
      <c r="B115">
        <f>VLOOKUP(A115,'EMS Data Clean'!A:E,4,FALSE)</f>
        <v>40.714285714285715</v>
      </c>
      <c r="C115">
        <f>VLOOKUP(A115,'EMS Data Clean'!A:E,5,FALSE)</f>
        <v>11.142857142857142</v>
      </c>
      <c r="D115">
        <f>VLOOKUP(Master!A115,'COVID Hospital Data Clean'!A:G,6,FALSE)</f>
        <v>126.33333333333333</v>
      </c>
      <c r="E115">
        <f>VLOOKUP(Master!A115,'COVID Hospital Data Clean'!A:G,7,FALSE)</f>
        <v>137.33333333333334</v>
      </c>
      <c r="F115">
        <f t="shared" ca="1" si="12"/>
        <v>111</v>
      </c>
      <c r="G115">
        <f t="shared" ca="1" si="13"/>
        <v>129.71428571428572</v>
      </c>
      <c r="I115" t="str">
        <f t="shared" si="15"/>
        <v/>
      </c>
      <c r="J115">
        <f t="shared" ca="1" si="16"/>
        <v>111</v>
      </c>
      <c r="K115" t="str">
        <f t="shared" si="17"/>
        <v/>
      </c>
      <c r="L115">
        <f t="shared" ca="1" si="14"/>
        <v>128.71428571428572</v>
      </c>
    </row>
    <row r="116" spans="1:12" x14ac:dyDescent="0.35">
      <c r="A116" s="2">
        <f>'COVID Hospital Data Clean'!A88</f>
        <v>44020</v>
      </c>
      <c r="B116">
        <f>VLOOKUP(A116,'EMS Data Clean'!A:E,4,FALSE)</f>
        <v>41.428571428571431</v>
      </c>
      <c r="C116">
        <f>VLOOKUP(A116,'EMS Data Clean'!A:E,5,FALSE)</f>
        <v>10.571428571428571</v>
      </c>
      <c r="D116">
        <f>VLOOKUP(Master!A116,'COVID Hospital Data Clean'!A:G,6,FALSE)</f>
        <v>125.83333333333333</v>
      </c>
      <c r="E116">
        <f>VLOOKUP(Master!A116,'COVID Hospital Data Clean'!A:G,7,FALSE)</f>
        <v>138.66666666666666</v>
      </c>
      <c r="F116">
        <f t="shared" ca="1" si="12"/>
        <v>111.14285714285714</v>
      </c>
      <c r="G116">
        <f t="shared" ca="1" si="13"/>
        <v>127.28571428571429</v>
      </c>
      <c r="I116" t="str">
        <f t="shared" si="15"/>
        <v/>
      </c>
      <c r="J116">
        <f t="shared" ca="1" si="16"/>
        <v>111.14285714285714</v>
      </c>
      <c r="K116" t="str">
        <f t="shared" si="17"/>
        <v/>
      </c>
      <c r="L116">
        <f t="shared" ca="1" si="14"/>
        <v>129.71428571428572</v>
      </c>
    </row>
    <row r="117" spans="1:12" x14ac:dyDescent="0.35">
      <c r="A117" s="2">
        <f>'COVID Hospital Data Clean'!A89</f>
        <v>44021</v>
      </c>
      <c r="B117">
        <f>VLOOKUP(A117,'EMS Data Clean'!A:E,4,FALSE)</f>
        <v>41.285714285714285</v>
      </c>
      <c r="C117">
        <f>VLOOKUP(A117,'EMS Data Clean'!A:E,5,FALSE)</f>
        <v>10.428571428571429</v>
      </c>
      <c r="D117">
        <f>VLOOKUP(Master!A117,'COVID Hospital Data Clean'!A:G,6,FALSE)</f>
        <v>124.66666666666667</v>
      </c>
      <c r="E117">
        <f>VLOOKUP(Master!A117,'COVID Hospital Data Clean'!A:G,7,FALSE)</f>
        <v>136</v>
      </c>
      <c r="F117">
        <f t="shared" ca="1" si="12"/>
        <v>111.85714285714286</v>
      </c>
      <c r="G117">
        <f t="shared" ca="1" si="13"/>
        <v>128</v>
      </c>
      <c r="I117" t="str">
        <f t="shared" si="15"/>
        <v/>
      </c>
      <c r="J117">
        <f t="shared" ca="1" si="16"/>
        <v>111.85714285714286</v>
      </c>
      <c r="K117" t="str">
        <f t="shared" si="17"/>
        <v/>
      </c>
      <c r="L117">
        <f t="shared" ca="1" si="14"/>
        <v>129.71428571428572</v>
      </c>
    </row>
    <row r="118" spans="1:12" x14ac:dyDescent="0.35">
      <c r="A118" s="2">
        <f>'COVID Hospital Data Clean'!A90</f>
        <v>44022</v>
      </c>
      <c r="B118">
        <f>VLOOKUP(A118,'EMS Data Clean'!A:E,4,FALSE)</f>
        <v>42</v>
      </c>
      <c r="C118">
        <f>VLOOKUP(A118,'EMS Data Clean'!A:E,5,FALSE)</f>
        <v>10.571428571428571</v>
      </c>
      <c r="D118">
        <f>VLOOKUP(Master!A118,'COVID Hospital Data Clean'!A:G,6,FALSE)</f>
        <v>123.33333333333333</v>
      </c>
      <c r="E118">
        <f>VLOOKUP(Master!A118,'COVID Hospital Data Clean'!A:G,7,FALSE)</f>
        <v>130.16666666666666</v>
      </c>
      <c r="F118">
        <f t="shared" ca="1" si="12"/>
        <v>113.71428571428571</v>
      </c>
      <c r="G118">
        <f t="shared" ca="1" si="13"/>
        <v>129.57142857142858</v>
      </c>
      <c r="I118" t="str">
        <f t="shared" si="15"/>
        <v/>
      </c>
      <c r="J118">
        <f t="shared" ca="1" si="16"/>
        <v>113.71428571428571</v>
      </c>
      <c r="K118" t="str">
        <f t="shared" si="17"/>
        <v/>
      </c>
      <c r="L118">
        <f t="shared" ca="1" si="14"/>
        <v>127.28571428571429</v>
      </c>
    </row>
    <row r="119" spans="1:12" x14ac:dyDescent="0.35">
      <c r="A119" s="2">
        <f>'COVID Hospital Data Clean'!A91</f>
        <v>44023</v>
      </c>
      <c r="B119">
        <f>VLOOKUP(A119,'EMS Data Clean'!A:E,4,FALSE)</f>
        <v>43.142857142857146</v>
      </c>
      <c r="C119">
        <f>VLOOKUP(A119,'EMS Data Clean'!A:E,5,FALSE)</f>
        <v>10.857142857142858</v>
      </c>
      <c r="D119">
        <f>VLOOKUP(Master!A119,'COVID Hospital Data Clean'!A:G,6,FALSE)</f>
        <v>123</v>
      </c>
      <c r="E119">
        <f>VLOOKUP(Master!A119,'COVID Hospital Data Clean'!A:G,7,FALSE)</f>
        <v>128.71428571428572</v>
      </c>
      <c r="F119">
        <f t="shared" ca="1" si="12"/>
        <v>114.28571428571429</v>
      </c>
      <c r="G119">
        <f t="shared" ca="1" si="13"/>
        <v>135.14285714285714</v>
      </c>
      <c r="I119" t="str">
        <f t="shared" si="15"/>
        <v/>
      </c>
      <c r="J119">
        <f t="shared" ca="1" si="16"/>
        <v>114.28571428571429</v>
      </c>
      <c r="K119" t="str">
        <f t="shared" si="17"/>
        <v/>
      </c>
      <c r="L119">
        <f t="shared" ca="1" si="14"/>
        <v>128</v>
      </c>
    </row>
    <row r="120" spans="1:12" x14ac:dyDescent="0.35">
      <c r="A120" s="2">
        <f>'COVID Hospital Data Clean'!A92</f>
        <v>44024</v>
      </c>
      <c r="B120">
        <f>VLOOKUP(A120,'EMS Data Clean'!A:E,4,FALSE)</f>
        <v>44.428571428571431</v>
      </c>
      <c r="C120">
        <f>VLOOKUP(A120,'EMS Data Clean'!A:E,5,FALSE)</f>
        <v>10.428571428571429</v>
      </c>
      <c r="D120">
        <f>VLOOKUP(Master!A120,'COVID Hospital Data Clean'!A:G,6,FALSE)</f>
        <v>121.71428571428571</v>
      </c>
      <c r="E120">
        <f>VLOOKUP(Master!A120,'COVID Hospital Data Clean'!A:G,7,FALSE)</f>
        <v>129.71428571428572</v>
      </c>
      <c r="F120">
        <f t="shared" ca="1" si="12"/>
        <v>114</v>
      </c>
      <c r="G120">
        <f t="shared" ca="1" si="13"/>
        <v>139.14285714285714</v>
      </c>
      <c r="I120" t="str">
        <f t="shared" si="15"/>
        <v/>
      </c>
      <c r="J120">
        <f t="shared" ca="1" si="16"/>
        <v>114</v>
      </c>
      <c r="K120" t="str">
        <f t="shared" si="17"/>
        <v/>
      </c>
      <c r="L120">
        <f t="shared" ca="1" si="14"/>
        <v>129.57142857142858</v>
      </c>
    </row>
    <row r="121" spans="1:12" x14ac:dyDescent="0.35">
      <c r="A121" s="2">
        <f>'COVID Hospital Data Clean'!A93</f>
        <v>44025</v>
      </c>
      <c r="B121">
        <f>VLOOKUP(A121,'EMS Data Clean'!A:E,4,FALSE)</f>
        <v>40.857142857142854</v>
      </c>
      <c r="C121">
        <f>VLOOKUP(A121,'EMS Data Clean'!A:E,5,FALSE)</f>
        <v>10</v>
      </c>
      <c r="D121">
        <f>VLOOKUP(Master!A121,'COVID Hospital Data Clean'!A:G,6,FALSE)</f>
        <v>120.14285714285714</v>
      </c>
      <c r="E121">
        <f>VLOOKUP(Master!A121,'COVID Hospital Data Clean'!A:G,7,FALSE)</f>
        <v>129.71428571428572</v>
      </c>
      <c r="F121">
        <f t="shared" ca="1" si="12"/>
        <v>113.71428571428571</v>
      </c>
      <c r="G121">
        <f t="shared" ca="1" si="13"/>
        <v>140.57142857142858</v>
      </c>
      <c r="I121" t="str">
        <f t="shared" si="15"/>
        <v/>
      </c>
      <c r="J121">
        <f t="shared" ca="1" si="16"/>
        <v>113.71428571428571</v>
      </c>
      <c r="K121" t="str">
        <f t="shared" si="17"/>
        <v/>
      </c>
      <c r="L121">
        <f t="shared" ca="1" si="14"/>
        <v>135.14285714285714</v>
      </c>
    </row>
    <row r="122" spans="1:12" x14ac:dyDescent="0.35">
      <c r="A122" s="2">
        <f>'COVID Hospital Data Clean'!A94</f>
        <v>44026</v>
      </c>
      <c r="B122">
        <f>VLOOKUP(A122,'EMS Data Clean'!A:E,4,FALSE)</f>
        <v>42.142857142857146</v>
      </c>
      <c r="C122">
        <f>VLOOKUP(A122,'EMS Data Clean'!A:E,5,FALSE)</f>
        <v>10.714285714285714</v>
      </c>
      <c r="D122">
        <f>VLOOKUP(Master!A122,'COVID Hospital Data Clean'!A:G,6,FALSE)</f>
        <v>118.14285714285714</v>
      </c>
      <c r="E122">
        <f>VLOOKUP(Master!A122,'COVID Hospital Data Clean'!A:G,7,FALSE)</f>
        <v>127.28571428571429</v>
      </c>
      <c r="F122">
        <f t="shared" ca="1" si="12"/>
        <v>113</v>
      </c>
      <c r="G122">
        <f t="shared" ca="1" si="13"/>
        <v>140.42857142857142</v>
      </c>
      <c r="I122" t="str">
        <f t="shared" si="15"/>
        <v/>
      </c>
      <c r="J122">
        <f t="shared" ca="1" si="16"/>
        <v>113</v>
      </c>
      <c r="K122" t="str">
        <f t="shared" si="17"/>
        <v/>
      </c>
      <c r="L122">
        <f t="shared" ca="1" si="14"/>
        <v>139.14285714285714</v>
      </c>
    </row>
    <row r="123" spans="1:12" x14ac:dyDescent="0.35">
      <c r="A123" s="2">
        <f>'COVID Hospital Data Clean'!A95</f>
        <v>44027</v>
      </c>
      <c r="B123">
        <f>VLOOKUP(A123,'EMS Data Clean'!A:E,4,FALSE)</f>
        <v>42.714285714285715</v>
      </c>
      <c r="C123">
        <f>VLOOKUP(A123,'EMS Data Clean'!A:E,5,FALSE)</f>
        <v>12</v>
      </c>
      <c r="D123">
        <f>VLOOKUP(Master!A123,'COVID Hospital Data Clean'!A:G,6,FALSE)</f>
        <v>115.85714285714286</v>
      </c>
      <c r="E123">
        <f>VLOOKUP(Master!A123,'COVID Hospital Data Clean'!A:G,7,FALSE)</f>
        <v>128</v>
      </c>
      <c r="F123">
        <f t="shared" ca="1" si="12"/>
        <v>114.57142857142857</v>
      </c>
      <c r="G123">
        <f t="shared" ca="1" si="13"/>
        <v>144</v>
      </c>
      <c r="I123" t="str">
        <f t="shared" si="15"/>
        <v/>
      </c>
      <c r="J123">
        <f t="shared" ca="1" si="16"/>
        <v>114.57142857142857</v>
      </c>
      <c r="K123" t="str">
        <f t="shared" si="17"/>
        <v/>
      </c>
      <c r="L123">
        <f t="shared" ca="1" si="14"/>
        <v>140.57142857142858</v>
      </c>
    </row>
    <row r="124" spans="1:12" x14ac:dyDescent="0.35">
      <c r="A124" s="2">
        <f>'COVID Hospital Data Clean'!A96</f>
        <v>44028</v>
      </c>
      <c r="B124">
        <f>VLOOKUP(A124,'EMS Data Clean'!A:E,4,FALSE)</f>
        <v>43.142857142857146</v>
      </c>
      <c r="C124">
        <f>VLOOKUP(A124,'EMS Data Clean'!A:E,5,FALSE)</f>
        <v>12.714285714285714</v>
      </c>
      <c r="D124">
        <f>VLOOKUP(Master!A124,'COVID Hospital Data Clean'!A:G,6,FALSE)</f>
        <v>114</v>
      </c>
      <c r="E124">
        <f>VLOOKUP(Master!A124,'COVID Hospital Data Clean'!A:G,7,FALSE)</f>
        <v>129.57142857142858</v>
      </c>
      <c r="F124">
        <f t="shared" ca="1" si="12"/>
        <v>118.28571428571429</v>
      </c>
      <c r="G124">
        <f t="shared" ca="1" si="13"/>
        <v>144.85714285714286</v>
      </c>
      <c r="I124" t="str">
        <f t="shared" si="15"/>
        <v/>
      </c>
      <c r="J124">
        <f t="shared" ca="1" si="16"/>
        <v>118.28571428571429</v>
      </c>
      <c r="K124" t="str">
        <f t="shared" si="17"/>
        <v/>
      </c>
      <c r="L124">
        <f t="shared" ca="1" si="14"/>
        <v>140.42857142857142</v>
      </c>
    </row>
    <row r="125" spans="1:12" x14ac:dyDescent="0.35">
      <c r="A125" s="2">
        <f>'COVID Hospital Data Clean'!A97</f>
        <v>44029</v>
      </c>
      <c r="B125">
        <f>VLOOKUP(A125,'EMS Data Clean'!A:E,4,FALSE)</f>
        <v>42.571428571428569</v>
      </c>
      <c r="C125">
        <f>VLOOKUP(A125,'EMS Data Clean'!A:E,5,FALSE)</f>
        <v>12.285714285714286</v>
      </c>
      <c r="D125">
        <f>VLOOKUP(Master!A125,'COVID Hospital Data Clean'!A:G,6,FALSE)</f>
        <v>112</v>
      </c>
      <c r="E125">
        <f>VLOOKUP(Master!A125,'COVID Hospital Data Clean'!A:G,7,FALSE)</f>
        <v>135.14285714285714</v>
      </c>
      <c r="F125">
        <f t="shared" ca="1" si="12"/>
        <v>121.71428571428571</v>
      </c>
      <c r="G125">
        <f t="shared" ca="1" si="13"/>
        <v>149</v>
      </c>
      <c r="I125" t="str">
        <f t="shared" si="15"/>
        <v/>
      </c>
      <c r="J125">
        <f t="shared" ca="1" si="16"/>
        <v>121.71428571428571</v>
      </c>
      <c r="K125" t="str">
        <f t="shared" si="17"/>
        <v/>
      </c>
      <c r="L125">
        <f t="shared" ca="1" si="14"/>
        <v>144</v>
      </c>
    </row>
    <row r="126" spans="1:12" x14ac:dyDescent="0.35">
      <c r="A126" s="2">
        <f>'COVID Hospital Data Clean'!A98</f>
        <v>44030</v>
      </c>
      <c r="B126">
        <f>VLOOKUP(A126,'EMS Data Clean'!A:E,4,FALSE)</f>
        <v>42.142857142857146</v>
      </c>
      <c r="C126">
        <f>VLOOKUP(A126,'EMS Data Clean'!A:E,5,FALSE)</f>
        <v>12.571428571428571</v>
      </c>
      <c r="D126">
        <f>VLOOKUP(Master!A126,'COVID Hospital Data Clean'!A:G,6,FALSE)</f>
        <v>111.42857142857143</v>
      </c>
      <c r="E126">
        <f>VLOOKUP(Master!A126,'COVID Hospital Data Clean'!A:G,7,FALSE)</f>
        <v>139.14285714285714</v>
      </c>
      <c r="F126">
        <f t="shared" ca="1" si="12"/>
        <v>126.57142857142857</v>
      </c>
      <c r="G126">
        <f t="shared" ca="1" si="13"/>
        <v>153</v>
      </c>
      <c r="I126" t="str">
        <f t="shared" si="15"/>
        <v/>
      </c>
      <c r="J126">
        <f t="shared" ca="1" si="16"/>
        <v>126.57142857142857</v>
      </c>
      <c r="K126" t="str">
        <f t="shared" si="17"/>
        <v/>
      </c>
      <c r="L126">
        <f t="shared" ca="1" si="14"/>
        <v>144.85714285714286</v>
      </c>
    </row>
    <row r="127" spans="1:12" x14ac:dyDescent="0.35">
      <c r="A127" s="2">
        <f>'COVID Hospital Data Clean'!A99</f>
        <v>44031</v>
      </c>
      <c r="B127">
        <f>VLOOKUP(A127,'EMS Data Clean'!A:E,4,FALSE)</f>
        <v>43.857142857142854</v>
      </c>
      <c r="C127">
        <f>VLOOKUP(A127,'EMS Data Clean'!A:E,5,FALSE)</f>
        <v>14.142857142857142</v>
      </c>
      <c r="D127">
        <f>VLOOKUP(Master!A127,'COVID Hospital Data Clean'!A:G,6,FALSE)</f>
        <v>111</v>
      </c>
      <c r="E127">
        <f>VLOOKUP(Master!A127,'COVID Hospital Data Clean'!A:G,7,FALSE)</f>
        <v>140.57142857142858</v>
      </c>
      <c r="F127">
        <f t="shared" ca="1" si="12"/>
        <v>132.71428571428572</v>
      </c>
      <c r="G127">
        <f t="shared" ca="1" si="13"/>
        <v>156.42857142857142</v>
      </c>
      <c r="I127" t="str">
        <f t="shared" si="15"/>
        <v/>
      </c>
      <c r="J127">
        <f t="shared" ca="1" si="16"/>
        <v>132.71428571428572</v>
      </c>
      <c r="K127" t="str">
        <f t="shared" si="17"/>
        <v/>
      </c>
      <c r="L127">
        <f t="shared" ca="1" si="14"/>
        <v>149</v>
      </c>
    </row>
    <row r="128" spans="1:12" x14ac:dyDescent="0.35">
      <c r="A128" s="2">
        <f>'COVID Hospital Data Clean'!A100</f>
        <v>44032</v>
      </c>
      <c r="B128">
        <f>VLOOKUP(A128,'EMS Data Clean'!A:E,4,FALSE)</f>
        <v>46.142857142857146</v>
      </c>
      <c r="C128">
        <f>VLOOKUP(A128,'EMS Data Clean'!A:E,5,FALSE)</f>
        <v>15.142857142857142</v>
      </c>
      <c r="D128">
        <f>VLOOKUP(Master!A128,'COVID Hospital Data Clean'!A:G,6,FALSE)</f>
        <v>111.14285714285714</v>
      </c>
      <c r="E128">
        <f>VLOOKUP(Master!A128,'COVID Hospital Data Clean'!A:G,7,FALSE)</f>
        <v>140.42857142857142</v>
      </c>
      <c r="F128">
        <f t="shared" ca="1" si="12"/>
        <v>137.57142857142858</v>
      </c>
      <c r="G128">
        <f t="shared" ca="1" si="13"/>
        <v>159.28571428571428</v>
      </c>
      <c r="I128" t="str">
        <f t="shared" si="15"/>
        <v/>
      </c>
      <c r="J128">
        <f t="shared" ca="1" si="16"/>
        <v>137.57142857142858</v>
      </c>
      <c r="K128" t="str">
        <f t="shared" si="17"/>
        <v/>
      </c>
      <c r="L128">
        <f t="shared" ca="1" si="14"/>
        <v>153</v>
      </c>
    </row>
    <row r="129" spans="1:12" x14ac:dyDescent="0.35">
      <c r="A129" s="2">
        <f>'COVID Hospital Data Clean'!A101</f>
        <v>44033</v>
      </c>
      <c r="B129">
        <f>VLOOKUP(A129,'EMS Data Clean'!A:E,4,FALSE)</f>
        <v>47.571428571428569</v>
      </c>
      <c r="C129">
        <f>VLOOKUP(A129,'EMS Data Clean'!A:E,5,FALSE)</f>
        <v>15.714285714285714</v>
      </c>
      <c r="D129">
        <f>VLOOKUP(Master!A129,'COVID Hospital Data Clean'!A:G,6,FALSE)</f>
        <v>111.85714285714286</v>
      </c>
      <c r="E129">
        <f>VLOOKUP(Master!A129,'COVID Hospital Data Clean'!A:G,7,FALSE)</f>
        <v>144</v>
      </c>
      <c r="F129">
        <f t="shared" ca="1" si="12"/>
        <v>142.42857142857142</v>
      </c>
      <c r="G129">
        <f t="shared" ca="1" si="13"/>
        <v>159.14285714285714</v>
      </c>
      <c r="I129" t="str">
        <f t="shared" si="15"/>
        <v/>
      </c>
      <c r="J129">
        <f t="shared" ca="1" si="16"/>
        <v>142.42857142857142</v>
      </c>
      <c r="K129" t="str">
        <f t="shared" si="17"/>
        <v/>
      </c>
      <c r="L129">
        <f t="shared" ca="1" si="14"/>
        <v>156.42857142857142</v>
      </c>
    </row>
    <row r="130" spans="1:12" x14ac:dyDescent="0.35">
      <c r="A130" s="2">
        <f>'COVID Hospital Data Clean'!A102</f>
        <v>44034</v>
      </c>
      <c r="B130">
        <f>VLOOKUP(A130,'EMS Data Clean'!A:E,4,FALSE)</f>
        <v>50.714285714285715</v>
      </c>
      <c r="C130">
        <f>VLOOKUP(A130,'EMS Data Clean'!A:E,5,FALSE)</f>
        <v>17</v>
      </c>
      <c r="D130">
        <f>VLOOKUP(Master!A130,'COVID Hospital Data Clean'!A:G,6,FALSE)</f>
        <v>113.71428571428571</v>
      </c>
      <c r="E130">
        <f>VLOOKUP(Master!A130,'COVID Hospital Data Clean'!A:G,7,FALSE)</f>
        <v>144.85714285714286</v>
      </c>
      <c r="F130">
        <f t="shared" ca="1" si="12"/>
        <v>146.28571428571428</v>
      </c>
      <c r="G130">
        <f t="shared" ca="1" si="13"/>
        <v>159.42857142857142</v>
      </c>
      <c r="I130" t="str">
        <f t="shared" si="15"/>
        <v/>
      </c>
      <c r="J130">
        <f t="shared" ca="1" si="16"/>
        <v>146.28571428571428</v>
      </c>
      <c r="K130" t="str">
        <f t="shared" si="17"/>
        <v/>
      </c>
      <c r="L130">
        <f t="shared" ca="1" si="14"/>
        <v>159.28571428571428</v>
      </c>
    </row>
    <row r="131" spans="1:12" x14ac:dyDescent="0.35">
      <c r="A131" s="2">
        <f>'COVID Hospital Data Clean'!A103</f>
        <v>44035</v>
      </c>
      <c r="B131">
        <f>VLOOKUP(A131,'EMS Data Clean'!A:E,4,FALSE)</f>
        <v>49.285714285714285</v>
      </c>
      <c r="C131">
        <f>VLOOKUP(A131,'EMS Data Clean'!A:E,5,FALSE)</f>
        <v>16.428571428571427</v>
      </c>
      <c r="D131">
        <f>VLOOKUP(Master!A131,'COVID Hospital Data Clean'!A:G,6,FALSE)</f>
        <v>114.28571428571429</v>
      </c>
      <c r="E131">
        <f>VLOOKUP(Master!A131,'COVID Hospital Data Clean'!A:G,7,FALSE)</f>
        <v>149</v>
      </c>
      <c r="F131">
        <f t="shared" ca="1" si="12"/>
        <v>149.28571428571428</v>
      </c>
      <c r="G131">
        <f t="shared" ca="1" si="13"/>
        <v>161.28571428571428</v>
      </c>
      <c r="I131" t="str">
        <f t="shared" si="15"/>
        <v/>
      </c>
      <c r="J131">
        <f t="shared" ca="1" si="16"/>
        <v>149.28571428571428</v>
      </c>
      <c r="K131" t="str">
        <f t="shared" si="17"/>
        <v/>
      </c>
      <c r="L131">
        <f t="shared" ca="1" si="14"/>
        <v>159.14285714285714</v>
      </c>
    </row>
    <row r="132" spans="1:12" x14ac:dyDescent="0.35">
      <c r="A132" s="2">
        <f>'COVID Hospital Data Clean'!A104</f>
        <v>44036</v>
      </c>
      <c r="B132">
        <f>VLOOKUP(A132,'EMS Data Clean'!A:E,4,FALSE)</f>
        <v>49.428571428571431</v>
      </c>
      <c r="C132">
        <f>VLOOKUP(A132,'EMS Data Clean'!A:E,5,FALSE)</f>
        <v>17.428571428571427</v>
      </c>
      <c r="D132">
        <f>VLOOKUP(Master!A132,'COVID Hospital Data Clean'!A:G,6,FALSE)</f>
        <v>114</v>
      </c>
      <c r="E132">
        <f>VLOOKUP(Master!A132,'COVID Hospital Data Clean'!A:G,7,FALSE)</f>
        <v>153</v>
      </c>
      <c r="F132" t="str">
        <f t="shared" ca="1" si="12"/>
        <v/>
      </c>
      <c r="G132">
        <f t="shared" ca="1" si="13"/>
        <v>158.71428571428572</v>
      </c>
      <c r="I132" t="str">
        <f t="shared" si="15"/>
        <v/>
      </c>
      <c r="J132" t="str">
        <f t="shared" ca="1" si="16"/>
        <v/>
      </c>
      <c r="K132" t="str">
        <f t="shared" si="17"/>
        <v/>
      </c>
      <c r="L132">
        <f t="shared" ca="1" si="14"/>
        <v>159.42857142857142</v>
      </c>
    </row>
    <row r="133" spans="1:12" x14ac:dyDescent="0.35">
      <c r="A133" s="2">
        <f>'COVID Hospital Data Clean'!A105</f>
        <v>44037</v>
      </c>
      <c r="B133">
        <f>VLOOKUP(A133,'EMS Data Clean'!A:E,4,FALSE)</f>
        <v>49.571428571428569</v>
      </c>
      <c r="C133">
        <f>VLOOKUP(A133,'EMS Data Clean'!A:E,5,FALSE)</f>
        <v>17.857142857142858</v>
      </c>
      <c r="D133">
        <f>VLOOKUP(Master!A133,'COVID Hospital Data Clean'!A:G,6,FALSE)</f>
        <v>113.71428571428571</v>
      </c>
      <c r="E133">
        <f>VLOOKUP(Master!A133,'COVID Hospital Data Clean'!A:G,7,FALSE)</f>
        <v>156.42857142857142</v>
      </c>
      <c r="F133" t="str">
        <f t="shared" ca="1" si="12"/>
        <v/>
      </c>
      <c r="G133">
        <f t="shared" ca="1" si="13"/>
        <v>157.42857142857142</v>
      </c>
      <c r="I133" t="str">
        <f t="shared" ref="I133:I143" si="18">IF($A133&lt;=$H$3,F133,"")</f>
        <v/>
      </c>
      <c r="J133" t="str">
        <f t="shared" ref="J133:J143" ca="1" si="19">IF($A133&gt;$H$3,F133,"")</f>
        <v/>
      </c>
      <c r="K133" t="str">
        <f t="shared" ref="K133:K143" si="20">IF($A133&lt;=$H$3,G133,"")</f>
        <v/>
      </c>
      <c r="L133">
        <f t="shared" ca="1" si="14"/>
        <v>161.28571428571428</v>
      </c>
    </row>
    <row r="134" spans="1:12" x14ac:dyDescent="0.35">
      <c r="A134" s="2">
        <f>'COVID Hospital Data Clean'!A106</f>
        <v>44038</v>
      </c>
      <c r="B134">
        <f>VLOOKUP(A134,'EMS Data Clean'!A:E,4,FALSE)</f>
        <v>48.285714285714285</v>
      </c>
      <c r="C134">
        <f>VLOOKUP(A134,'EMS Data Clean'!A:E,5,FALSE)</f>
        <v>16.857142857142858</v>
      </c>
      <c r="D134">
        <f>VLOOKUP(Master!A134,'COVID Hospital Data Clean'!A:G,6,FALSE)</f>
        <v>113</v>
      </c>
      <c r="E134">
        <f>VLOOKUP(Master!A134,'COVID Hospital Data Clean'!A:G,7,FALSE)</f>
        <v>159.28571428571428</v>
      </c>
      <c r="F134" t="str">
        <f t="shared" ref="F134:F143" ca="1" si="21">IF(OFFSET(D134,$F$2,0)&gt;0,OFFSET(D134,$F$2,0),"")</f>
        <v/>
      </c>
      <c r="G134">
        <f t="shared" ref="G134:G143" ca="1" si="22">IF(OFFSET(E134,$G$2,0)&gt;0,OFFSET(E134,$G$2,0),"")</f>
        <v>156.85714285714286</v>
      </c>
      <c r="I134" t="str">
        <f t="shared" si="18"/>
        <v/>
      </c>
      <c r="J134" t="str">
        <f t="shared" ca="1" si="19"/>
        <v/>
      </c>
      <c r="K134" t="str">
        <f t="shared" si="20"/>
        <v/>
      </c>
      <c r="L134">
        <f t="shared" ref="L134:L143" ca="1" si="23">IF($A134&gt;$H$3,OFFSET(G134,$L$2-$G$2,0),"")</f>
        <v>158.71428571428572</v>
      </c>
    </row>
    <row r="135" spans="1:12" x14ac:dyDescent="0.35">
      <c r="A135" s="2">
        <f>'COVID Hospital Data Clean'!A107</f>
        <v>44039</v>
      </c>
      <c r="B135">
        <f>VLOOKUP(A135,'EMS Data Clean'!A:E,4,FALSE)</f>
        <v>49.714285714285715</v>
      </c>
      <c r="C135">
        <f>VLOOKUP(A135,'EMS Data Clean'!A:E,5,FALSE)</f>
        <v>16.142857142857142</v>
      </c>
      <c r="D135">
        <f>VLOOKUP(Master!A135,'COVID Hospital Data Clean'!A:G,6,FALSE)</f>
        <v>114.57142857142857</v>
      </c>
      <c r="E135">
        <f>VLOOKUP(Master!A135,'COVID Hospital Data Clean'!A:G,7,FALSE)</f>
        <v>159.14285714285714</v>
      </c>
      <c r="F135" t="str">
        <f t="shared" ca="1" si="21"/>
        <v/>
      </c>
      <c r="G135">
        <f t="shared" ca="1" si="22"/>
        <v>156.14285714285714</v>
      </c>
      <c r="I135" t="str">
        <f t="shared" si="18"/>
        <v/>
      </c>
      <c r="J135" t="str">
        <f t="shared" ca="1" si="19"/>
        <v/>
      </c>
      <c r="K135" t="str">
        <f t="shared" si="20"/>
        <v/>
      </c>
      <c r="L135">
        <f t="shared" ca="1" si="23"/>
        <v>157.42857142857142</v>
      </c>
    </row>
    <row r="136" spans="1:12" x14ac:dyDescent="0.35">
      <c r="A136" s="2">
        <f>'COVID Hospital Data Clean'!A108</f>
        <v>44040</v>
      </c>
      <c r="B136">
        <f>VLOOKUP(A136,'EMS Data Clean'!A:E,4,FALSE)</f>
        <v>49.714285714285715</v>
      </c>
      <c r="C136">
        <f>VLOOKUP(A136,'EMS Data Clean'!A:E,5,FALSE)</f>
        <v>15.142857142857142</v>
      </c>
      <c r="D136">
        <f>VLOOKUP(Master!A136,'COVID Hospital Data Clean'!A:G,6,FALSE)</f>
        <v>118.28571428571429</v>
      </c>
      <c r="E136">
        <f>VLOOKUP(Master!A136,'COVID Hospital Data Clean'!A:G,7,FALSE)</f>
        <v>159.42857142857142</v>
      </c>
      <c r="F136" t="str">
        <f t="shared" ca="1" si="21"/>
        <v/>
      </c>
      <c r="G136">
        <f t="shared" ca="1" si="22"/>
        <v>158.71428571428572</v>
      </c>
      <c r="I136" t="str">
        <f t="shared" si="18"/>
        <v/>
      </c>
      <c r="J136" t="str">
        <f t="shared" ca="1" si="19"/>
        <v/>
      </c>
      <c r="K136" t="str">
        <f t="shared" si="20"/>
        <v/>
      </c>
      <c r="L136">
        <f t="shared" ca="1" si="23"/>
        <v>156.85714285714286</v>
      </c>
    </row>
    <row r="137" spans="1:12" x14ac:dyDescent="0.35">
      <c r="A137" s="2">
        <f>'COVID Hospital Data Clean'!A109</f>
        <v>44041</v>
      </c>
      <c r="B137">
        <f>VLOOKUP(A137,'EMS Data Clean'!A:E,4,FALSE)</f>
        <v>46.285714285714285</v>
      </c>
      <c r="C137">
        <f>VLOOKUP(A137,'EMS Data Clean'!A:E,5,FALSE)</f>
        <v>14.285714285714286</v>
      </c>
      <c r="D137">
        <f>VLOOKUP(Master!A137,'COVID Hospital Data Clean'!A:G,6,FALSE)</f>
        <v>121.71428571428571</v>
      </c>
      <c r="E137">
        <f>VLOOKUP(Master!A137,'COVID Hospital Data Clean'!A:G,7,FALSE)</f>
        <v>161.28571428571428</v>
      </c>
      <c r="F137" t="str">
        <f t="shared" ca="1" si="21"/>
        <v/>
      </c>
      <c r="G137">
        <f t="shared" ca="1" si="22"/>
        <v>160.57142857142858</v>
      </c>
      <c r="I137" t="str">
        <f t="shared" si="18"/>
        <v/>
      </c>
      <c r="J137" t="str">
        <f t="shared" ca="1" si="19"/>
        <v/>
      </c>
      <c r="K137" t="str">
        <f t="shared" si="20"/>
        <v/>
      </c>
      <c r="L137">
        <f t="shared" ca="1" si="23"/>
        <v>156.14285714285714</v>
      </c>
    </row>
    <row r="138" spans="1:12" x14ac:dyDescent="0.35">
      <c r="A138" s="2">
        <f>'COVID Hospital Data Clean'!A110</f>
        <v>44042</v>
      </c>
      <c r="B138">
        <f>VLOOKUP(A138,'EMS Data Clean'!A:E,4,FALSE)</f>
        <v>47.857142857142854</v>
      </c>
      <c r="C138">
        <f>VLOOKUP(A138,'EMS Data Clean'!A:E,5,FALSE)</f>
        <v>16.142857142857142</v>
      </c>
      <c r="D138">
        <f>VLOOKUP(Master!A138,'COVID Hospital Data Clean'!A:G,6,FALSE)</f>
        <v>126.57142857142857</v>
      </c>
      <c r="E138">
        <f>VLOOKUP(Master!A138,'COVID Hospital Data Clean'!A:G,7,FALSE)</f>
        <v>158.71428571428572</v>
      </c>
      <c r="F138" t="str">
        <f t="shared" ca="1" si="21"/>
        <v/>
      </c>
      <c r="G138" t="str">
        <f t="shared" ca="1" si="22"/>
        <v/>
      </c>
      <c r="I138" t="str">
        <f t="shared" si="18"/>
        <v/>
      </c>
      <c r="J138" t="str">
        <f t="shared" ca="1" si="19"/>
        <v/>
      </c>
      <c r="K138" t="str">
        <f t="shared" si="20"/>
        <v/>
      </c>
      <c r="L138">
        <f t="shared" ca="1" si="23"/>
        <v>158.71428571428572</v>
      </c>
    </row>
    <row r="139" spans="1:12" x14ac:dyDescent="0.35">
      <c r="A139" s="2">
        <f>'COVID Hospital Data Clean'!A111</f>
        <v>44043</v>
      </c>
      <c r="B139">
        <f>VLOOKUP(A139,'EMS Data Clean'!A:E,4,FALSE)</f>
        <v>48.285714285714285</v>
      </c>
      <c r="C139">
        <f>VLOOKUP(A139,'EMS Data Clean'!A:E,5,FALSE)</f>
        <v>15.714285714285714</v>
      </c>
      <c r="D139">
        <f>VLOOKUP(Master!A139,'COVID Hospital Data Clean'!A:G,6,FALSE)</f>
        <v>132.71428571428572</v>
      </c>
      <c r="E139">
        <f>VLOOKUP(Master!A139,'COVID Hospital Data Clean'!A:G,7,FALSE)</f>
        <v>157.42857142857142</v>
      </c>
      <c r="F139" t="str">
        <f t="shared" ca="1" si="21"/>
        <v/>
      </c>
      <c r="G139" t="str">
        <f t="shared" ca="1" si="22"/>
        <v/>
      </c>
      <c r="I139" t="str">
        <f t="shared" si="18"/>
        <v/>
      </c>
      <c r="J139" t="str">
        <f t="shared" ca="1" si="19"/>
        <v/>
      </c>
      <c r="K139" t="str">
        <f t="shared" si="20"/>
        <v/>
      </c>
      <c r="L139">
        <f t="shared" ca="1" si="23"/>
        <v>160.57142857142858</v>
      </c>
    </row>
    <row r="140" spans="1:12" x14ac:dyDescent="0.35">
      <c r="A140" s="2">
        <f>'COVID Hospital Data Clean'!A112</f>
        <v>44044</v>
      </c>
      <c r="B140">
        <f>VLOOKUP(A140,'EMS Data Clean'!A:E,4,FALSE)</f>
        <v>47.857142857142854</v>
      </c>
      <c r="C140">
        <f>VLOOKUP(A140,'EMS Data Clean'!A:E,5,FALSE)</f>
        <v>14.857142857142858</v>
      </c>
      <c r="D140">
        <f>VLOOKUP(Master!A140,'COVID Hospital Data Clean'!A:G,6,FALSE)</f>
        <v>137.57142857142858</v>
      </c>
      <c r="E140">
        <f>VLOOKUP(Master!A140,'COVID Hospital Data Clean'!A:G,7,FALSE)</f>
        <v>156.85714285714286</v>
      </c>
      <c r="F140" t="str">
        <f t="shared" ca="1" si="21"/>
        <v/>
      </c>
      <c r="G140" t="str">
        <f t="shared" ca="1" si="22"/>
        <v/>
      </c>
      <c r="I140" t="str">
        <f t="shared" si="18"/>
        <v/>
      </c>
      <c r="J140" t="str">
        <f t="shared" ca="1" si="19"/>
        <v/>
      </c>
      <c r="K140" t="str">
        <f t="shared" si="20"/>
        <v/>
      </c>
      <c r="L140" t="str">
        <f t="shared" ca="1" si="23"/>
        <v/>
      </c>
    </row>
    <row r="141" spans="1:12" x14ac:dyDescent="0.35">
      <c r="A141" s="2">
        <f>'COVID Hospital Data Clean'!A113</f>
        <v>44045</v>
      </c>
      <c r="B141">
        <f>VLOOKUP(A141,'EMS Data Clean'!A:E,4,FALSE)</f>
        <v>47.857142857142854</v>
      </c>
      <c r="C141">
        <f>VLOOKUP(A141,'EMS Data Clean'!A:E,5,FALSE)</f>
        <v>14.285714285714286</v>
      </c>
      <c r="D141">
        <f>VLOOKUP(Master!A141,'COVID Hospital Data Clean'!A:G,6,FALSE)</f>
        <v>142.42857142857142</v>
      </c>
      <c r="E141">
        <f>VLOOKUP(Master!A141,'COVID Hospital Data Clean'!A:G,7,FALSE)</f>
        <v>156.14285714285714</v>
      </c>
      <c r="F141" t="str">
        <f t="shared" ca="1" si="21"/>
        <v/>
      </c>
      <c r="G141" t="str">
        <f t="shared" ca="1" si="22"/>
        <v/>
      </c>
      <c r="I141" t="str">
        <f t="shared" si="18"/>
        <v/>
      </c>
      <c r="J141" t="str">
        <f t="shared" ca="1" si="19"/>
        <v/>
      </c>
      <c r="K141" t="str">
        <f t="shared" si="20"/>
        <v/>
      </c>
      <c r="L141" t="str">
        <f t="shared" ca="1" si="23"/>
        <v/>
      </c>
    </row>
    <row r="142" spans="1:12" x14ac:dyDescent="0.35">
      <c r="A142" s="2">
        <f>'COVID Hospital Data Clean'!A114</f>
        <v>44046</v>
      </c>
      <c r="B142">
        <f>VLOOKUP(A142,'EMS Data Clean'!A:E,4,FALSE)</f>
        <v>49.285714285714285</v>
      </c>
      <c r="C142">
        <f>VLOOKUP(A142,'EMS Data Clean'!A:E,5,FALSE)</f>
        <v>15.571428571428571</v>
      </c>
      <c r="D142">
        <f>VLOOKUP(Master!A142,'COVID Hospital Data Clean'!A:G,6,FALSE)</f>
        <v>146.28571428571428</v>
      </c>
      <c r="E142">
        <f>VLOOKUP(Master!A142,'COVID Hospital Data Clean'!A:G,7,FALSE)</f>
        <v>158.71428571428572</v>
      </c>
      <c r="F142" t="str">
        <f t="shared" ca="1" si="21"/>
        <v/>
      </c>
      <c r="G142" t="str">
        <f t="shared" ca="1" si="22"/>
        <v/>
      </c>
      <c r="I142" t="str">
        <f t="shared" si="18"/>
        <v/>
      </c>
      <c r="J142" t="str">
        <f t="shared" ca="1" si="19"/>
        <v/>
      </c>
      <c r="K142" t="str">
        <f t="shared" si="20"/>
        <v/>
      </c>
      <c r="L142" t="str">
        <f t="shared" ca="1" si="23"/>
        <v/>
      </c>
    </row>
    <row r="143" spans="1:12" x14ac:dyDescent="0.35">
      <c r="A143" s="2">
        <f>'COVID Hospital Data Clean'!A115</f>
        <v>44047</v>
      </c>
      <c r="B143">
        <f>VLOOKUP(A143,'EMS Data Clean'!A:E,4,FALSE)</f>
        <v>50.142857142857146</v>
      </c>
      <c r="C143">
        <f>VLOOKUP(A143,'EMS Data Clean'!A:E,5,FALSE)</f>
        <v>16.142857142857142</v>
      </c>
      <c r="D143">
        <f>VLOOKUP(Master!A143,'COVID Hospital Data Clean'!A:G,6,FALSE)</f>
        <v>149.28571428571428</v>
      </c>
      <c r="E143">
        <f>VLOOKUP(Master!A143,'COVID Hospital Data Clean'!A:G,7,FALSE)</f>
        <v>160.57142857142858</v>
      </c>
      <c r="F143" t="str">
        <f t="shared" ca="1" si="21"/>
        <v/>
      </c>
      <c r="G143" t="str">
        <f t="shared" ca="1" si="22"/>
        <v/>
      </c>
      <c r="I143" t="str">
        <f t="shared" si="18"/>
        <v/>
      </c>
      <c r="J143" t="str">
        <f t="shared" ca="1" si="19"/>
        <v/>
      </c>
      <c r="K143" t="str">
        <f t="shared" si="20"/>
        <v/>
      </c>
      <c r="L143" t="str">
        <f t="shared" ca="1" si="23"/>
        <v/>
      </c>
    </row>
    <row r="144" spans="1:1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EMS Data Clean</vt:lpstr>
      <vt:lpstr>COVID Hospital Data Clean</vt:lpstr>
      <vt:lpstr>Master</vt:lpstr>
    </vt:vector>
  </TitlesOfParts>
  <Company>State of 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Carter</dc:creator>
  <cp:lastModifiedBy>Patrick W. Carter</cp:lastModifiedBy>
  <dcterms:created xsi:type="dcterms:W3CDTF">2020-08-05T14:34:56Z</dcterms:created>
  <dcterms:modified xsi:type="dcterms:W3CDTF">2021-09-23T14:04:20Z</dcterms:modified>
</cp:coreProperties>
</file>