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3600" windowHeight="6825"/>
  </bookViews>
  <sheets>
    <sheet name="Auftrieb" sheetId="2" r:id="rId1"/>
    <sheet name="BOM" sheetId="3" r:id="rId2"/>
  </sheets>
  <calcPr calcId="152511"/>
</workbook>
</file>

<file path=xl/calcChain.xml><?xml version="1.0" encoding="utf-8"?>
<calcChain xmlns="http://schemas.openxmlformats.org/spreadsheetml/2006/main">
  <c r="C21" i="3" l="1"/>
  <c r="C33" i="3" l="1"/>
  <c r="C11" i="2"/>
  <c r="C12" i="2"/>
  <c r="C14" i="2" s="1"/>
  <c r="C16" i="2" s="1"/>
  <c r="C10" i="2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nachfragen ob es 60x100 gibt (sägerau)
</t>
        </r>
      </text>
    </comment>
  </commentList>
</comments>
</file>

<file path=xl/sharedStrings.xml><?xml version="1.0" encoding="utf-8"?>
<sst xmlns="http://schemas.openxmlformats.org/spreadsheetml/2006/main" count="52" uniqueCount="50">
  <si>
    <t>Rand</t>
  </si>
  <si>
    <t>Länge</t>
  </si>
  <si>
    <t>Breite</t>
  </si>
  <si>
    <t>Dichte</t>
  </si>
  <si>
    <t>Dichte Füllung</t>
  </si>
  <si>
    <t>Höhe</t>
  </si>
  <si>
    <t>Volumen Füllung</t>
  </si>
  <si>
    <t>Volumen Tub</t>
  </si>
  <si>
    <t>Gewicht</t>
  </si>
  <si>
    <t>Volumen Gesamt</t>
  </si>
  <si>
    <t>Aus dem Wasser ragt</t>
  </si>
  <si>
    <t>Holz</t>
  </si>
  <si>
    <t>Schrauben</t>
  </si>
  <si>
    <t>PE Rohre</t>
  </si>
  <si>
    <t>http://www.ebay.de/itm/2K-Montageschaum-1-48-Stuck-400-ml-Bauschaum-Zargenschaum-PU-Schaum-IRTEX-/252270857112?var=&amp;hash=item3abc83cb98:m:mmVUfwSe8c4oq2oiaFulBYg</t>
  </si>
  <si>
    <t>Füllung</t>
  </si>
  <si>
    <t>Ofen</t>
  </si>
  <si>
    <t>Aussenborder</t>
  </si>
  <si>
    <t>https://www.amazon.de/Aussenborder-Elektromotor-62-Schubkraft-salzwassertauglich/dp/B00BJ72O6G/ref=sr_1_3?s=sports&amp;ie=UTF8&amp;qid=1497028573&amp;sr=1-3&amp;keywords=elektrischer+au%C3%9Fenbordmotor</t>
  </si>
  <si>
    <t>Batterie</t>
  </si>
  <si>
    <t>Antrieb</t>
  </si>
  <si>
    <t>http://www.ebay.de/itm/PE-Rohr-Klemmverbinder-Verschraubung-Fittings-Kupplung-Ventile-16-32-DVWG-/162303688302?var=&amp;hash=item25ca0dbe6e:m:mfpzf9HrVqIa0QHtNs4yJmg</t>
  </si>
  <si>
    <t>PP Kugelhahn IG-AG</t>
  </si>
  <si>
    <t>90° mit IG-PE 32x1"</t>
  </si>
  <si>
    <t>90° mit AG-PE 32x1"</t>
  </si>
  <si>
    <t>http://www.ebay.de/itm/Ofen-Unterwasserofen-fur-Badebottich-Badefass-Badezuber-Badetonne-Innenofen-/142408352711?hash=item21283303c7:g:gy0AAMXQDDZR1Cp4</t>
  </si>
  <si>
    <t>Unterwasserofen</t>
  </si>
  <si>
    <t>http://www.ebay.de/itm/Rahmenholz-Fichte-saegerau-80x100mm-2-00m-Holz-Kantholz-Holzbalken-Bauholz-Zaun-/291431702217?hash=item43daaedec9:g:UYQAAOSwEeFVK8Ol</t>
  </si>
  <si>
    <t>Kantholz 80x100</t>
  </si>
  <si>
    <t>http://www.ebay.de/itm/Rahmenholz-Fichte-18x200mm-2-00m-Holz-Kantholz-Bretter-Bauholz-KVH-Zaun-/301587853300?hash=item4638096ff4:g:ogAAAOSwEeFVJTdw</t>
  </si>
  <si>
    <t>Brett 200x18</t>
  </si>
  <si>
    <t>Brett 120x18</t>
  </si>
  <si>
    <t>http://www.ebay.de/itm/Rahmenholz-Fichte-18x120mm-2-00m-Holz-Kantholz-Bretter-Bauholz-KVH-Zaunlatten-/291427044894?hash=item43da67ce1e:g:dIIAAOSwymxVJTTB</t>
  </si>
  <si>
    <t>Anzahl</t>
  </si>
  <si>
    <t>Preis</t>
  </si>
  <si>
    <t>Lack</t>
  </si>
  <si>
    <t>Elektrik</t>
  </si>
  <si>
    <t>Laderegler</t>
  </si>
  <si>
    <t>https://www.amazon.de/Sunix%C2%AE-Solar-Laderegler-Intelligenz-12V-24V/dp/B01J5A5UCI/ref=sr_1_4?ie=UTF8&amp;qid=1497040329&amp;sr=8-4&amp;keywords=laderegler+solarregler+12v</t>
  </si>
  <si>
    <t>https://www.amazon.de/LANGZEIT-Autobatterie-63Ah-ersetzt-60Ah/dp/B00PF3HK00/ref=sr_1_5?ie=UTF8&amp;qid=1497041239&amp;sr=8-5&amp;keywords=autobatterie</t>
  </si>
  <si>
    <t>PU Schaum</t>
  </si>
  <si>
    <t>Luftpolsterkissen</t>
  </si>
  <si>
    <t>https://www.amazon.de/Wilckens-Boots-Yachtlack-farblos-11500000030/dp/B001CG6TMY/ref=sr_1_1?ie=UTF8&amp;qid=1496758863&amp;sr=8-1&amp;keywords=holz+wasserfest</t>
  </si>
  <si>
    <t>Bootslack</t>
  </si>
  <si>
    <t>http://www.ebay.de/itm/800x-Luftpolsterkissen-200x100x4-Luftpolster-Fullmaterial-Luftpolsterfolie-/122387531708?hash=item1c7edd87bc:g:MXEAAOSwWxNYv6ua</t>
  </si>
  <si>
    <t>Thermoelemente</t>
  </si>
  <si>
    <t>https://www.aliexpress.com/item/High-efficiency-semiconductor-thermoelectric-generator-TEG1-241-1-4-1-2-high-power-hot-surface-temperature/32813847985.html?spm=2114.01010208.3.2.tpx2hO&amp;ws_ab_test=searchweb0_0,searchweb201602_1_10152_10065_10151_10068_5010014_10136_10137_10060_10138_10155_10062_437_10154_10056_10055_10054_10059_303_100031_10099_10103_10102_10101_10096_10052_10053_10107_10050_10142_10051_5030015_10084_10083_10080_10082_10081_10177_10110_519_10111_10112_10113_10114_10180_10182_10184_10078_10079_10073_10186_10123_10189_142,searchweb201603_16,ppcSwitch_7&amp;btsid=c069bcc9-ee2b-44ac-b6ed-bd1ab9b6707b&amp;algo_expid=de309c80-e4be-431c-9822-10da82241ea1-0&amp;algo_pvid=de309c80-e4be-431c-9822-10da82241ea1</t>
  </si>
  <si>
    <t>Kosten</t>
  </si>
  <si>
    <t>http://www.ebay.de/itm/Spanplattenschrauben-mit-Bohrspitze-incl-Bit-Torx-Edelstahl-Holzschrauben-VA-V2A-/221043414047?var=&amp;hash=item337736d41f:m:mvF9pRU_MNzglgGH-G2s2XA</t>
  </si>
  <si>
    <t>Holzschrauben 30mm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</si>
</sst>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ebay.de/itm/Ofen-Unterwasserofen-fur-Badebottich-Badefass-Badezuber-Badetonne-Innenofen-/142408352711?hash=item21283303c7:g:gy0AAMXQDDZR1Cp4" TargetMode="External"/><Relationship Id="rId1" Type="http://schemas.openxmlformats.org/officeDocument/2006/relationships/hyperlink" Target="https://www.amazon.de/Aussenborder-Elektromotor-62-Schubkraft-salzwassertauglich/dp/B00BJ72O6G/ref=sr_1_3?s=sports&amp;ie=UTF8&amp;qid=1497028573&amp;sr=1-3&amp;keywords=elektrischer+au%C3%9Fenbordmotor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abSelected="1" workbookViewId="0">
      <selection activeCell="B24" sqref="B24"/>
    </sheetView>
  </sheetViews>
  <sheetFormatPr defaultRowHeight="15" x14ac:dyDescent="0.25"/>
  <cols>
    <col min="2" max="2" width="19.7109375" bestFit="1" customWidth="1"/>
  </cols>
  <sheetData>
    <row r="2" spans="2:3" x14ac:dyDescent="0.25">
      <c r="B2" t="s">
        <v>5</v>
      </c>
      <c r="C2">
        <v>1</v>
      </c>
    </row>
    <row r="3" spans="2:3" x14ac:dyDescent="0.25">
      <c r="B3" t="s">
        <v>1</v>
      </c>
      <c r="C3">
        <v>2</v>
      </c>
    </row>
    <row r="4" spans="2:3" x14ac:dyDescent="0.25">
      <c r="B4" t="s">
        <v>2</v>
      </c>
      <c r="C4">
        <v>2</v>
      </c>
    </row>
    <row r="5" spans="2:3" x14ac:dyDescent="0.25">
      <c r="B5" t="s">
        <v>0</v>
      </c>
      <c r="C5">
        <v>0.1</v>
      </c>
    </row>
    <row r="7" spans="2:3" x14ac:dyDescent="0.25">
      <c r="B7" t="s">
        <v>3</v>
      </c>
      <c r="C7">
        <v>1</v>
      </c>
    </row>
    <row r="8" spans="2:3" x14ac:dyDescent="0.25">
      <c r="B8" t="s">
        <v>4</v>
      </c>
      <c r="C8">
        <v>0.01</v>
      </c>
    </row>
    <row r="10" spans="2:3" x14ac:dyDescent="0.25">
      <c r="B10" t="s">
        <v>9</v>
      </c>
      <c r="C10">
        <f>C2*C3*C4</f>
        <v>4</v>
      </c>
    </row>
    <row r="11" spans="2:3" x14ac:dyDescent="0.25">
      <c r="B11" t="s">
        <v>7</v>
      </c>
      <c r="C11">
        <f>(C2-2*C5)*(C3-2*C5)*(C4-C5)</f>
        <v>2.7360000000000002</v>
      </c>
    </row>
    <row r="12" spans="2:3" x14ac:dyDescent="0.25">
      <c r="B12" t="s">
        <v>6</v>
      </c>
      <c r="C12">
        <f>C10-C11</f>
        <v>1.2639999999999998</v>
      </c>
    </row>
    <row r="14" spans="2:3" x14ac:dyDescent="0.25">
      <c r="B14" t="s">
        <v>8</v>
      </c>
      <c r="C14">
        <f>C11*C7+C8*C12</f>
        <v>2.7486400000000004</v>
      </c>
    </row>
    <row r="16" spans="2:3" x14ac:dyDescent="0.25">
      <c r="B16" t="s">
        <v>10</v>
      </c>
      <c r="C16">
        <f>C2*(1-C14/C10)</f>
        <v>0.3128399999999999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3"/>
  <sheetViews>
    <sheetView topLeftCell="A13" workbookViewId="0">
      <selection activeCell="C16" sqref="C16"/>
    </sheetView>
  </sheetViews>
  <sheetFormatPr defaultRowHeight="15" x14ac:dyDescent="0.25"/>
  <cols>
    <col min="1" max="1" width="10.28515625" bestFit="1" customWidth="1"/>
    <col min="2" max="2" width="20.140625" bestFit="1" customWidth="1"/>
  </cols>
  <sheetData>
    <row r="2" spans="1:5" x14ac:dyDescent="0.25">
      <c r="A2" t="s">
        <v>11</v>
      </c>
      <c r="C2" t="s">
        <v>34</v>
      </c>
      <c r="D2" t="s">
        <v>33</v>
      </c>
    </row>
    <row r="3" spans="1:5" x14ac:dyDescent="0.25">
      <c r="B3" t="s">
        <v>28</v>
      </c>
      <c r="C3">
        <v>11.2</v>
      </c>
      <c r="D3">
        <v>6</v>
      </c>
      <c r="E3" t="s">
        <v>27</v>
      </c>
    </row>
    <row r="4" spans="1:5" x14ac:dyDescent="0.25">
      <c r="B4" t="s">
        <v>30</v>
      </c>
      <c r="C4">
        <v>8.66</v>
      </c>
      <c r="D4">
        <v>4</v>
      </c>
      <c r="E4" t="s">
        <v>29</v>
      </c>
    </row>
    <row r="5" spans="1:5" x14ac:dyDescent="0.25">
      <c r="B5" t="s">
        <v>31</v>
      </c>
      <c r="C5">
        <v>3.98</v>
      </c>
      <c r="D5">
        <v>100</v>
      </c>
      <c r="E5" t="s">
        <v>32</v>
      </c>
    </row>
    <row r="7" spans="1:5" x14ac:dyDescent="0.25">
      <c r="A7" t="s">
        <v>35</v>
      </c>
    </row>
    <row r="8" spans="1:5" x14ac:dyDescent="0.25">
      <c r="B8" t="s">
        <v>43</v>
      </c>
      <c r="C8">
        <v>6.81</v>
      </c>
      <c r="D8">
        <v>5</v>
      </c>
      <c r="E8" t="s">
        <v>42</v>
      </c>
    </row>
    <row r="10" spans="1:5" x14ac:dyDescent="0.25">
      <c r="A10" t="s">
        <v>15</v>
      </c>
    </row>
    <row r="11" spans="1:5" x14ac:dyDescent="0.25">
      <c r="B11" t="s">
        <v>40</v>
      </c>
      <c r="C11">
        <v>4.7</v>
      </c>
      <c r="D11">
        <v>10</v>
      </c>
      <c r="E11" t="s">
        <v>14</v>
      </c>
    </row>
    <row r="12" spans="1:5" x14ac:dyDescent="0.25">
      <c r="B12" t="s">
        <v>41</v>
      </c>
      <c r="C12">
        <v>21.99</v>
      </c>
      <c r="D12">
        <v>2</v>
      </c>
      <c r="E12" t="s">
        <v>44</v>
      </c>
    </row>
    <row r="14" spans="1:5" x14ac:dyDescent="0.25">
      <c r="A14" t="s">
        <v>12</v>
      </c>
    </row>
    <row r="15" spans="1:5" x14ac:dyDescent="0.25">
      <c r="B15" t="s">
        <v>49</v>
      </c>
      <c r="C15">
        <v>13</v>
      </c>
      <c r="D15">
        <v>1</v>
      </c>
      <c r="E15" t="s">
        <v>48</v>
      </c>
    </row>
    <row r="16" spans="1:5" x14ac:dyDescent="0.25">
      <c r="A16" t="s">
        <v>36</v>
      </c>
    </row>
    <row r="17" spans="1:5" x14ac:dyDescent="0.25">
      <c r="B17" t="s">
        <v>19</v>
      </c>
      <c r="C17">
        <v>60</v>
      </c>
      <c r="D17">
        <v>1</v>
      </c>
      <c r="E17" t="s">
        <v>39</v>
      </c>
    </row>
    <row r="18" spans="1:5" x14ac:dyDescent="0.25">
      <c r="B18" t="s">
        <v>37</v>
      </c>
      <c r="C18">
        <v>15</v>
      </c>
      <c r="D18">
        <v>1</v>
      </c>
      <c r="E18" t="s">
        <v>38</v>
      </c>
    </row>
    <row r="19" spans="1:5" x14ac:dyDescent="0.25">
      <c r="B19" t="s">
        <v>45</v>
      </c>
      <c r="C19">
        <v>10</v>
      </c>
      <c r="D19">
        <v>50</v>
      </c>
      <c r="E19" t="s">
        <v>46</v>
      </c>
    </row>
    <row r="20" spans="1:5" x14ac:dyDescent="0.25">
      <c r="A20" t="s">
        <v>16</v>
      </c>
    </row>
    <row r="21" spans="1:5" x14ac:dyDescent="0.25">
      <c r="B21" t="s">
        <v>26</v>
      </c>
      <c r="C21">
        <f>349+109</f>
        <v>458</v>
      </c>
      <c r="D21">
        <v>1</v>
      </c>
      <c r="E21" s="1" t="s">
        <v>25</v>
      </c>
    </row>
    <row r="22" spans="1:5" x14ac:dyDescent="0.25">
      <c r="A22" t="s">
        <v>20</v>
      </c>
    </row>
    <row r="23" spans="1:5" x14ac:dyDescent="0.25">
      <c r="B23" t="s">
        <v>17</v>
      </c>
      <c r="C23">
        <v>144</v>
      </c>
      <c r="D23">
        <v>1</v>
      </c>
      <c r="E23" s="1" t="s">
        <v>18</v>
      </c>
    </row>
    <row r="26" spans="1:5" x14ac:dyDescent="0.25">
      <c r="A26" t="s">
        <v>13</v>
      </c>
    </row>
    <row r="27" spans="1:5" x14ac:dyDescent="0.25">
      <c r="B27" t="s">
        <v>22</v>
      </c>
      <c r="C27">
        <v>5</v>
      </c>
      <c r="D27">
        <v>1</v>
      </c>
      <c r="E27" t="s">
        <v>21</v>
      </c>
    </row>
    <row r="28" spans="1:5" x14ac:dyDescent="0.25">
      <c r="B28" t="s">
        <v>24</v>
      </c>
      <c r="C28">
        <v>3</v>
      </c>
      <c r="D28">
        <v>1</v>
      </c>
      <c r="E28" t="s">
        <v>21</v>
      </c>
    </row>
    <row r="29" spans="1:5" x14ac:dyDescent="0.25">
      <c r="B29" t="s">
        <v>23</v>
      </c>
      <c r="C29">
        <v>3</v>
      </c>
      <c r="D29">
        <v>1</v>
      </c>
      <c r="E29" t="s">
        <v>21</v>
      </c>
    </row>
    <row r="33" spans="2:3" x14ac:dyDescent="0.25">
      <c r="B33" t="s">
        <v>47</v>
      </c>
      <c r="C33">
        <f>SUMPRODUCT(C3:C29,D3:D29)</f>
        <v>1825.87</v>
      </c>
    </row>
  </sheetData>
  <hyperlinks>
    <hyperlink ref="E23" r:id="rId1"/>
    <hyperlink ref="E21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Auftrieb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2017-06-10T10:39:10Z</dcterms:modified>
</cp:coreProperties>
</file>