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OneDrive\"/>
    </mc:Choice>
  </mc:AlternateContent>
  <xr:revisionPtr revIDLastSave="0" documentId="AF8E005F92748BD4FA7F1807EFF437DDF31DE4CD" xr6:coauthVersionLast="24" xr6:coauthVersionMax="24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  <sheet name="Sheet2" sheetId="2" r:id="rId2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1" i="1" l="1"/>
  <c r="L12" i="1" s="1"/>
  <c r="L13" i="1" s="1"/>
  <c r="M11" i="1"/>
  <c r="L14" i="1" s="1"/>
  <c r="F2" i="1" s="1"/>
  <c r="L6" i="1"/>
  <c r="J3" i="1"/>
  <c r="C3" i="1"/>
  <c r="C6" i="1" s="1"/>
  <c r="B3" i="1"/>
  <c r="J2" i="1"/>
  <c r="I2" i="1"/>
  <c r="E2" i="1"/>
  <c r="D2" i="1"/>
  <c r="J6" i="1" l="1"/>
  <c r="H6" i="1"/>
  <c r="C11" i="1" s="1"/>
  <c r="E6" i="1"/>
  <c r="G2" i="1"/>
  <c r="H2" i="1"/>
  <c r="F4" i="1"/>
  <c r="F3" i="1"/>
  <c r="G3" i="1" s="1"/>
  <c r="F6" i="1"/>
  <c r="F5" i="1"/>
  <c r="I3" i="1"/>
  <c r="B4" i="1"/>
  <c r="C4" i="1"/>
  <c r="B5" i="1"/>
  <c r="E3" i="1"/>
  <c r="C5" i="1"/>
  <c r="B6" i="1"/>
  <c r="D3" i="1"/>
  <c r="D5" i="1" l="1"/>
  <c r="G5" i="1" s="1"/>
  <c r="B10" i="1" s="1"/>
  <c r="I5" i="1"/>
  <c r="H3" i="1"/>
  <c r="E4" i="1"/>
  <c r="J4" i="1"/>
  <c r="H4" i="1"/>
  <c r="I4" i="1"/>
  <c r="D4" i="1"/>
  <c r="G4" i="1" s="1"/>
  <c r="E5" i="1"/>
  <c r="J5" i="1"/>
  <c r="H5" i="1"/>
  <c r="C10" i="1" s="1"/>
  <c r="D6" i="1"/>
  <c r="I6" i="1"/>
  <c r="G6" i="1"/>
  <c r="B11" i="1" s="1"/>
</calcChain>
</file>

<file path=xl/sharedStrings.xml><?xml version="1.0" encoding="utf-8"?>
<sst xmlns="http://schemas.openxmlformats.org/spreadsheetml/2006/main" count="37" uniqueCount="31">
  <si>
    <t>Low USD</t>
  </si>
  <si>
    <t>High USD</t>
  </si>
  <si>
    <t>Low Fee</t>
  </si>
  <si>
    <t>High Fee</t>
  </si>
  <si>
    <t>Energy</t>
  </si>
  <si>
    <t>Low Profit</t>
  </si>
  <si>
    <t>High Profit</t>
  </si>
  <si>
    <t>BTC Amount</t>
  </si>
  <si>
    <t>Cards</t>
  </si>
  <si>
    <t>Per Card</t>
  </si>
  <si>
    <t>Daily w/ # Cards</t>
  </si>
  <si>
    <t>Bitcoin Value</t>
  </si>
  <si>
    <t>Weekly</t>
  </si>
  <si>
    <t>Monthly</t>
  </si>
  <si>
    <t>USD</t>
  </si>
  <si>
    <t>Yearly</t>
  </si>
  <si>
    <t>Fee</t>
  </si>
  <si>
    <t>Tot. Cost of Rig</t>
  </si>
  <si>
    <t>Energy per card</t>
  </si>
  <si>
    <t xml:space="preserve">Price Variant </t>
  </si>
  <si>
    <t>Time to pay off</t>
  </si>
  <si>
    <t>Months</t>
  </si>
  <si>
    <t>Grand junction pwr</t>
  </si>
  <si>
    <t>kw</t>
  </si>
  <si>
    <t>Graphics total power</t>
  </si>
  <si>
    <t>Profit after year</t>
  </si>
  <si>
    <t>w</t>
  </si>
  <si>
    <t>Mining Rig</t>
  </si>
  <si>
    <t>System Pwr (Other components)</t>
  </si>
  <si>
    <t>Mining Rig Day</t>
  </si>
  <si>
    <t>Price per Card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</si>
</sst>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Normal="100" workbookViewId="0">
      <selection activeCell="G11" sqref="G11"/>
    </sheetView>
  </sheetViews>
  <sheetFormatPr defaultRowHeight="13.2" x14ac:dyDescent="0.25"/>
  <cols>
    <col min="1" max="1" width="14.44140625"/>
    <col min="2" max="6" width="11.5546875"/>
    <col min="7" max="8" width="10.109375"/>
    <col min="9" max="10" width="11.5546875"/>
    <col min="11" max="11" width="19.109375"/>
    <col min="12" max="12" width="21"/>
    <col min="13" max="13" width="10.109375"/>
    <col min="14" max="14" width="10"/>
    <col min="15" max="15" width="18.109375"/>
    <col min="16" max="1025" width="11.5546875"/>
  </cols>
  <sheetData>
    <row r="1" spans="1:15" x14ac:dyDescent="0.25">
      <c r="A1" s="1"/>
      <c r="B1" s="1" t="s">
        <v>0</v>
      </c>
      <c r="C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7</v>
      </c>
      <c r="L1" t="s">
        <v>8</v>
      </c>
    </row>
    <row r="2" spans="1:15" x14ac:dyDescent="0.25">
      <c r="A2" s="1" t="s">
        <v>9</v>
      </c>
      <c r="B2" s="1">
        <v>3.5</v>
      </c>
      <c r="C2" s="1">
        <v>4.5</v>
      </c>
      <c r="D2" s="1">
        <f t="shared" ref="D2:E6" si="0">B2*$L$8</f>
        <v>5.2499999999999998E-2</v>
      </c>
      <c r="E2" s="1">
        <f t="shared" si="0"/>
        <v>6.7500000000000004E-2</v>
      </c>
      <c r="F2" s="1">
        <f>L14</f>
        <v>0.39779999999999999</v>
      </c>
      <c r="G2" s="2">
        <f>B2-D2-F2</f>
        <v>3.0496999999999996</v>
      </c>
      <c r="H2" s="2">
        <f>C2-E2-F2</f>
        <v>4.0347</v>
      </c>
      <c r="I2" s="1">
        <f t="shared" ref="I2:J6" si="1">B2*$L$6</f>
        <v>2.1232710507158457E-4</v>
      </c>
      <c r="J2" s="1">
        <f t="shared" si="1"/>
        <v>2.7299199223489444E-4</v>
      </c>
      <c r="L2">
        <v>5</v>
      </c>
    </row>
    <row r="3" spans="1:15" x14ac:dyDescent="0.25">
      <c r="A3" s="1" t="s">
        <v>10</v>
      </c>
      <c r="B3" s="1">
        <f>B2*$L$2</f>
        <v>17.5</v>
      </c>
      <c r="C3" s="1">
        <f>C2*$L$2</f>
        <v>22.5</v>
      </c>
      <c r="D3" s="1">
        <f t="shared" si="0"/>
        <v>0.26250000000000001</v>
      </c>
      <c r="E3" s="1">
        <f t="shared" si="0"/>
        <v>0.33749999999999997</v>
      </c>
      <c r="F3" s="1">
        <f>$L$13</f>
        <v>2.3868</v>
      </c>
      <c r="G3" s="2">
        <f>B3-D3-F3</f>
        <v>14.8507</v>
      </c>
      <c r="H3" s="2">
        <f>C3-E3-F3</f>
        <v>19.775700000000001</v>
      </c>
      <c r="I3" s="1">
        <f t="shared" si="1"/>
        <v>1.0616355253579228E-3</v>
      </c>
      <c r="J3" s="1">
        <f t="shared" si="1"/>
        <v>1.3649599611744723E-3</v>
      </c>
      <c r="L3" t="s">
        <v>11</v>
      </c>
    </row>
    <row r="4" spans="1:15" x14ac:dyDescent="0.25">
      <c r="A4" s="1" t="s">
        <v>12</v>
      </c>
      <c r="B4" s="1">
        <f>B3*7</f>
        <v>122.5</v>
      </c>
      <c r="C4" s="1">
        <f>C3*7</f>
        <v>157.5</v>
      </c>
      <c r="D4" s="1">
        <f t="shared" si="0"/>
        <v>1.8374999999999999</v>
      </c>
      <c r="E4" s="1">
        <f t="shared" si="0"/>
        <v>2.3624999999999998</v>
      </c>
      <c r="F4" s="1">
        <f>$L$13*7</f>
        <v>16.707599999999999</v>
      </c>
      <c r="G4" s="2">
        <f>B4-D4-F4</f>
        <v>103.95489999999999</v>
      </c>
      <c r="H4" s="2">
        <f>C4-E4-F4</f>
        <v>138.42989999999998</v>
      </c>
      <c r="I4" s="1">
        <f t="shared" si="1"/>
        <v>7.4314486775054599E-3</v>
      </c>
      <c r="J4" s="1">
        <f t="shared" si="1"/>
        <v>9.5547197282213059E-3</v>
      </c>
      <c r="L4">
        <v>16484</v>
      </c>
    </row>
    <row r="5" spans="1:15" x14ac:dyDescent="0.25">
      <c r="A5" s="1" t="s">
        <v>13</v>
      </c>
      <c r="B5" s="1">
        <f>B3*30</f>
        <v>525</v>
      </c>
      <c r="C5" s="1">
        <f>C3*30</f>
        <v>675</v>
      </c>
      <c r="D5" s="1">
        <f t="shared" si="0"/>
        <v>7.875</v>
      </c>
      <c r="E5" s="1">
        <f t="shared" si="0"/>
        <v>10.125</v>
      </c>
      <c r="F5" s="1">
        <f>$L$13*30</f>
        <v>71.603999999999999</v>
      </c>
      <c r="G5" s="2">
        <f>B5-D5-F5</f>
        <v>445.52100000000002</v>
      </c>
      <c r="H5" s="2">
        <f>C5-E5-F5</f>
        <v>593.27099999999996</v>
      </c>
      <c r="I5" s="1">
        <f t="shared" si="1"/>
        <v>3.1849065760737684E-2</v>
      </c>
      <c r="J5" s="1">
        <f t="shared" si="1"/>
        <v>4.0948798835234168E-2</v>
      </c>
      <c r="L5" t="s">
        <v>14</v>
      </c>
    </row>
    <row r="6" spans="1:15" x14ac:dyDescent="0.25">
      <c r="A6" s="1" t="s">
        <v>15</v>
      </c>
      <c r="B6" s="1">
        <f>B3*365</f>
        <v>6387.5</v>
      </c>
      <c r="C6" s="1">
        <f>C3*365</f>
        <v>8212.5</v>
      </c>
      <c r="D6" s="1">
        <f t="shared" si="0"/>
        <v>95.8125</v>
      </c>
      <c r="E6" s="1">
        <f t="shared" si="0"/>
        <v>123.1875</v>
      </c>
      <c r="F6" s="1">
        <f>$L$13*256</f>
        <v>611.02080000000001</v>
      </c>
      <c r="G6" s="2">
        <f>B6-D6-F6</f>
        <v>5680.6666999999998</v>
      </c>
      <c r="H6" s="2">
        <f>C6-E6-F6</f>
        <v>7478.2916999999998</v>
      </c>
      <c r="I6" s="1">
        <f t="shared" si="1"/>
        <v>0.38749696675564183</v>
      </c>
      <c r="J6" s="1">
        <f t="shared" si="1"/>
        <v>0.49821038582868238</v>
      </c>
      <c r="L6">
        <f>1/L4</f>
        <v>6.0664887163309877E-5</v>
      </c>
    </row>
    <row r="7" spans="1:15" x14ac:dyDescent="0.25">
      <c r="L7" t="s">
        <v>16</v>
      </c>
    </row>
    <row r="8" spans="1:15" x14ac:dyDescent="0.25">
      <c r="A8" t="s">
        <v>17</v>
      </c>
      <c r="B8">
        <v>2168.9899999999998</v>
      </c>
      <c r="L8">
        <v>1.4999999999999999E-2</v>
      </c>
      <c r="O8" t="s">
        <v>18</v>
      </c>
    </row>
    <row r="9" spans="1:15" x14ac:dyDescent="0.25">
      <c r="A9" t="s">
        <v>19</v>
      </c>
      <c r="B9" t="s">
        <v>0</v>
      </c>
      <c r="C9" t="s">
        <v>1</v>
      </c>
      <c r="M9" t="s">
        <v>4</v>
      </c>
      <c r="O9">
        <v>150</v>
      </c>
    </row>
    <row r="10" spans="1:15" x14ac:dyDescent="0.25">
      <c r="A10" t="s">
        <v>20</v>
      </c>
      <c r="B10" s="3">
        <f>$B$8/G5</f>
        <v>4.868434933482372</v>
      </c>
      <c r="C10" s="3">
        <f>$B$8/H5</f>
        <v>3.6559852074347137</v>
      </c>
      <c r="D10" t="s">
        <v>21</v>
      </c>
      <c r="L10" t="s">
        <v>22</v>
      </c>
      <c r="M10">
        <v>0.1105</v>
      </c>
      <c r="N10" t="s">
        <v>23</v>
      </c>
      <c r="O10" t="s">
        <v>24</v>
      </c>
    </row>
    <row r="11" spans="1:15" x14ac:dyDescent="0.25">
      <c r="A11" t="s">
        <v>25</v>
      </c>
      <c r="B11" s="4">
        <f>G6-$B$8</f>
        <v>3511.6767</v>
      </c>
      <c r="C11" s="4">
        <f>H6-$B$8</f>
        <v>5309.3017</v>
      </c>
      <c r="L11" t="s">
        <v>22</v>
      </c>
      <c r="M11">
        <f>M10/1000</f>
        <v>1.105E-4</v>
      </c>
      <c r="N11" t="s">
        <v>26</v>
      </c>
      <c r="O11">
        <f>O9*L2+O13</f>
        <v>900</v>
      </c>
    </row>
    <row r="12" spans="1:15" x14ac:dyDescent="0.25">
      <c r="K12" t="s">
        <v>27</v>
      </c>
      <c r="L12">
        <f>O11*M11</f>
        <v>9.9449999999999997E-2</v>
      </c>
      <c r="O12" t="s">
        <v>28</v>
      </c>
    </row>
    <row r="13" spans="1:15" x14ac:dyDescent="0.25">
      <c r="K13" t="s">
        <v>29</v>
      </c>
      <c r="L13">
        <f>L12*24</f>
        <v>2.3868</v>
      </c>
      <c r="O13">
        <v>150</v>
      </c>
    </row>
    <row r="14" spans="1:15" x14ac:dyDescent="0.25">
      <c r="K14" t="s">
        <v>30</v>
      </c>
      <c r="L14">
        <f>(O9*M11)*24</f>
        <v>0.39779999999999999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A2" sqref="A2"/>
    </sheetView>
  </sheetViews>
  <sheetFormatPr defaultRowHeight="13.2" x14ac:dyDescent="0.25"/>
  <cols>
    <col min="1" max="1025" width="11.5546875"/>
  </cols>
  <sheetData>
    <row r="1" spans="1:1" x14ac:dyDescent="0.25">
      <c r="A1" t="s">
        <v>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Reilly</cp:lastModifiedBy>
  <cp:revision>15</cp:revision>
  <dcterms:created xsi:type="dcterms:W3CDTF">2017-11-21T11:30:13Z</dcterms:created>
  <dcterms:modified xsi:type="dcterms:W3CDTF">2017-12-13T20:45:19Z</dcterms:modified>
  <dc:language>en-US</dc:language>
</cp:coreProperties>
</file>