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e5\AC\Temp\"/>
    </mc:Choice>
  </mc:AlternateContent>
  <xr:revisionPtr revIDLastSave="522" documentId="11_CA2B466CAB037F4EC0064A4025369EA42C73F5DA" xr6:coauthVersionLast="45" xr6:coauthVersionMax="45" xr10:uidLastSave="{8B23791E-4CF4-4DD7-9DDB-94BB5933CCDA}"/>
  <bookViews>
    <workbookView xWindow="28680" yWindow="-120" windowWidth="20730" windowHeight="11160" firstSheet="1" activeTab="1" xr2:uid="{00000000-000D-0000-FFFF-FFFF00000000}"/>
  </bookViews>
  <sheets>
    <sheet name="Hárok1" sheetId="2" r:id="rId1"/>
    <sheet name="Sheet1" sheetId="1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 l="1"/>
  <c r="G24" i="1"/>
  <c r="J22" i="1"/>
  <c r="J25" i="1" l="1"/>
  <c r="J27" i="1" s="1"/>
  <c r="J24" i="1"/>
  <c r="J23" i="1"/>
  <c r="J26" i="1"/>
  <c r="A25" i="1"/>
  <c r="G25" i="1" l="1"/>
  <c r="G27" i="1" s="1"/>
  <c r="G26" i="1"/>
  <c r="D5" i="1"/>
  <c r="D6" i="1"/>
  <c r="D7" i="1"/>
  <c r="D11" i="1"/>
  <c r="D12" i="1"/>
  <c r="D13" i="1"/>
  <c r="D14" i="1"/>
  <c r="D4" i="1"/>
  <c r="C11" i="1"/>
  <c r="C12" i="1"/>
  <c r="C13" i="1"/>
  <c r="C14" i="1"/>
  <c r="C5" i="1"/>
  <c r="C6" i="1"/>
  <c r="C7" i="1"/>
  <c r="C4" i="1"/>
  <c r="B15" i="1"/>
  <c r="C15" i="1" s="1"/>
  <c r="B8" i="1"/>
  <c r="B17" i="1" s="1"/>
  <c r="D8" i="1" l="1"/>
  <c r="C8" i="1"/>
  <c r="C17" i="1"/>
  <c r="D17" i="1"/>
  <c r="D15" i="1"/>
  <c r="G9" i="1"/>
</calcChain>
</file>

<file path=xl/sharedStrings.xml><?xml version="1.0" encoding="utf-8"?>
<sst xmlns="http://schemas.openxmlformats.org/spreadsheetml/2006/main" count="66" uniqueCount="60">
  <si>
    <t>COSTS (in €)</t>
  </si>
  <si>
    <t>One month costs</t>
  </si>
  <si>
    <t>One year costs:</t>
  </si>
  <si>
    <t>Two year costs:</t>
  </si>
  <si>
    <t>Components</t>
  </si>
  <si>
    <t>Prices</t>
  </si>
  <si>
    <t>ESP8266</t>
  </si>
  <si>
    <t>FIXED COSTS:</t>
  </si>
  <si>
    <t xml:space="preserve">LDR </t>
  </si>
  <si>
    <t xml:space="preserve">Domain: </t>
  </si>
  <si>
    <t>DHT22</t>
  </si>
  <si>
    <t>2.45€</t>
  </si>
  <si>
    <t xml:space="preserve">Web Hosting: </t>
  </si>
  <si>
    <t>NEO M8</t>
  </si>
  <si>
    <t xml:space="preserve">Rent: </t>
  </si>
  <si>
    <t>BreadBoard</t>
  </si>
  <si>
    <t>Components:  100 pieces</t>
  </si>
  <si>
    <t>Cables(12)</t>
  </si>
  <si>
    <t xml:space="preserve">Costs for one month: </t>
  </si>
  <si>
    <t>Resistor</t>
  </si>
  <si>
    <t>SUM:</t>
  </si>
  <si>
    <t>VARIABLE COSTS:</t>
  </si>
  <si>
    <t>Shipping: 100 pieces</t>
  </si>
  <si>
    <t xml:space="preserve">Marketing: </t>
  </si>
  <si>
    <t>Packing:  100 pieces</t>
  </si>
  <si>
    <t>CAPITAL VALUE INVESTMENT</t>
  </si>
  <si>
    <t>2000€</t>
  </si>
  <si>
    <t>Delivery: 100 pieces</t>
  </si>
  <si>
    <t>Costs for 100 pieces:</t>
  </si>
  <si>
    <t xml:space="preserve">Total costs: </t>
  </si>
  <si>
    <t>100 PIECES (1 MONTH)</t>
  </si>
  <si>
    <t>2400 PIECES (2 YEARS)</t>
  </si>
  <si>
    <t>REVENUE 100 pc</t>
  </si>
  <si>
    <t>3000€</t>
  </si>
  <si>
    <t>REVENUE 2400 pc</t>
  </si>
  <si>
    <t>1 PIECE FOR MAKING</t>
  </si>
  <si>
    <t>1 PIECE TOTAL COSTS</t>
  </si>
  <si>
    <t>MARKET PRICE 1 PIECE</t>
  </si>
  <si>
    <t>VARIABLE 100 pc</t>
  </si>
  <si>
    <t>450€</t>
  </si>
  <si>
    <t>VARIABLE 2400 pc</t>
  </si>
  <si>
    <t>components: 8.33€</t>
  </si>
  <si>
    <t>12.83€</t>
  </si>
  <si>
    <t>30€</t>
  </si>
  <si>
    <t>FIXED 100pc</t>
  </si>
  <si>
    <t>1469€</t>
  </si>
  <si>
    <t>FIXED 2400 pc</t>
  </si>
  <si>
    <t>packing: 0.5€</t>
  </si>
  <si>
    <t>rent / 100 = 6€</t>
  </si>
  <si>
    <t>CONTRIBUTION MARGIN</t>
  </si>
  <si>
    <t>shipping: 3€</t>
  </si>
  <si>
    <t>web host/100= 0.2€</t>
  </si>
  <si>
    <t>CONTRIBUTION RATIO</t>
  </si>
  <si>
    <t>delivery: 1€</t>
  </si>
  <si>
    <t>domain/100= 0.16€</t>
  </si>
  <si>
    <t>PROFIT</t>
  </si>
  <si>
    <t>19.19€</t>
  </si>
  <si>
    <t>CONTRIBUTION MARGIN PER UNIT</t>
  </si>
  <si>
    <t xml:space="preserve">BREAK EVEN IN REVENUE </t>
  </si>
  <si>
    <t>BREK EVEN IN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</si>
</sst>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[$€-1];[Red]\-#,##0.00\ [$€-1]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1" applyFont="1"/>
    <xf numFmtId="0" fontId="5" fillId="0" borderId="0" xfId="0" applyFont="1"/>
    <xf numFmtId="164" fontId="6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50B852-309B-49CC-9A38-8EF155561255}" name="Tabuľka3" displayName="Tabuľka3" ref="F1:G9" totalsRowShown="0">
  <autoFilter ref="F1:G9" xr:uid="{EB12FDA6-9C5D-4AFC-AAEB-B585C0444AF4}"/>
  <tableColumns count="2">
    <tableColumn id="1" xr3:uid="{4ABE01B7-ED1B-443E-9F24-F09637B2FDB6}" name="Components"/>
    <tableColumn id="2" xr3:uid="{9C8F7E7A-CF43-4BCC-B624-1BC72DBD6763}" name="Prices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3AC8E-55F1-4632-92D7-6B0C7730B858}" name="Tabuľka1" displayName="Tabuľka1" ref="A1:D17" totalsRowShown="0">
  <autoFilter ref="A1:D17" xr:uid="{7B77F8A9-761B-41B1-A70E-E446CED9F1E0}"/>
  <tableColumns count="4">
    <tableColumn id="1" xr3:uid="{8DE009D1-7BC4-430B-8B3F-87E72846DCEB}" name="COSTS (in €)"/>
    <tableColumn id="2" xr3:uid="{7424799E-36E1-4C6A-800D-498DD07497E6}" name="One month costs"/>
    <tableColumn id="3" xr3:uid="{4035E12A-07BD-4032-9C0C-F360FC9C8978}" name="One year costs:"/>
    <tableColumn id="4" xr3:uid="{A40F3D26-FFE2-4E60-8E15-C5B528FCC44A}" name="Two year costs: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A970-8366-47DF-8AEB-9B4483AD3AFF}">
  <dimension ref="A1"/>
  <sheetViews>
    <sheetView workbookViewId="0">
      <selection activeCell="A3" sqref="A3"/>
    </sheetView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7" workbookViewId="0">
      <selection activeCell="I31" sqref="I31"/>
    </sheetView>
  </sheetViews>
  <sheetFormatPr defaultRowHeight="14.45"/>
  <cols>
    <col min="1" max="1" width="26.140625" customWidth="1"/>
    <col min="2" max="2" width="18.85546875" customWidth="1"/>
    <col min="3" max="3" width="19.140625" customWidth="1"/>
    <col min="4" max="4" width="17.7109375" customWidth="1"/>
    <col min="6" max="6" width="32.7109375" customWidth="1"/>
    <col min="7" max="7" width="26.140625" customWidth="1"/>
    <col min="8" max="8" width="3.42578125" customWidth="1"/>
    <col min="9" max="9" width="30.7109375" customWidth="1"/>
    <col min="10" max="10" width="27.85546875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ht="15">
      <c r="B2" s="3"/>
      <c r="F2" t="s">
        <v>6</v>
      </c>
      <c r="G2" s="2">
        <v>1.86</v>
      </c>
    </row>
    <row r="3" spans="1:7" ht="15">
      <c r="A3" s="4" t="s">
        <v>7</v>
      </c>
      <c r="F3" t="s">
        <v>8</v>
      </c>
      <c r="G3" s="1">
        <v>0.64</v>
      </c>
    </row>
    <row r="4" spans="1:7" ht="15">
      <c r="A4" t="s">
        <v>9</v>
      </c>
      <c r="B4" s="6">
        <v>16</v>
      </c>
      <c r="C4" s="6">
        <f>12*$B4</f>
        <v>192</v>
      </c>
      <c r="D4" s="6">
        <f>24*B4</f>
        <v>384</v>
      </c>
      <c r="F4" t="s">
        <v>10</v>
      </c>
      <c r="G4" t="s">
        <v>11</v>
      </c>
    </row>
    <row r="5" spans="1:7" ht="15">
      <c r="A5" t="s">
        <v>12</v>
      </c>
      <c r="B5" s="6">
        <v>20</v>
      </c>
      <c r="C5" s="6">
        <f t="shared" ref="C5:C8" si="0">12*$B5</f>
        <v>240</v>
      </c>
      <c r="D5" s="6">
        <f t="shared" ref="D5:D8" si="1">24*B5</f>
        <v>480</v>
      </c>
      <c r="F5" t="s">
        <v>13</v>
      </c>
      <c r="G5" s="1">
        <v>4.7699999999999996</v>
      </c>
    </row>
    <row r="6" spans="1:7" ht="15">
      <c r="A6" t="s">
        <v>14</v>
      </c>
      <c r="B6" s="6">
        <v>600</v>
      </c>
      <c r="C6" s="6">
        <f t="shared" si="0"/>
        <v>7200</v>
      </c>
      <c r="D6" s="6">
        <f t="shared" si="1"/>
        <v>14400</v>
      </c>
      <c r="F6" t="s">
        <v>15</v>
      </c>
      <c r="G6" s="1">
        <v>0.86</v>
      </c>
    </row>
    <row r="7" spans="1:7" ht="15">
      <c r="A7" t="s">
        <v>16</v>
      </c>
      <c r="B7" s="6">
        <v>833</v>
      </c>
      <c r="C7" s="6">
        <f t="shared" si="0"/>
        <v>9996</v>
      </c>
      <c r="D7" s="6">
        <f t="shared" si="1"/>
        <v>19992</v>
      </c>
      <c r="F7" t="s">
        <v>17</v>
      </c>
      <c r="G7" s="1">
        <v>0.15</v>
      </c>
    </row>
    <row r="8" spans="1:7" ht="15">
      <c r="A8" s="9" t="s">
        <v>18</v>
      </c>
      <c r="B8" s="11">
        <f>SUM(B4:B7)</f>
        <v>1469</v>
      </c>
      <c r="C8" s="7">
        <f t="shared" si="0"/>
        <v>17628</v>
      </c>
      <c r="D8" s="7">
        <f t="shared" si="1"/>
        <v>35256</v>
      </c>
      <c r="F8" t="s">
        <v>19</v>
      </c>
      <c r="G8" s="1">
        <v>4.5999999999999999E-2</v>
      </c>
    </row>
    <row r="9" spans="1:7" ht="15">
      <c r="B9" s="3"/>
      <c r="C9" s="6"/>
      <c r="D9" s="6"/>
      <c r="F9" t="s">
        <v>20</v>
      </c>
      <c r="G9" s="2">
        <f>SUM(G2:G8)</f>
        <v>8.3259999999999987</v>
      </c>
    </row>
    <row r="10" spans="1:7" ht="15">
      <c r="A10" s="4" t="s">
        <v>21</v>
      </c>
      <c r="B10" s="3"/>
      <c r="C10" s="6"/>
      <c r="D10" s="6"/>
    </row>
    <row r="11" spans="1:7" ht="15">
      <c r="A11" t="s">
        <v>22</v>
      </c>
      <c r="B11" s="6">
        <v>300</v>
      </c>
      <c r="C11" s="6">
        <f>12*$B11</f>
        <v>3600</v>
      </c>
      <c r="D11" s="6">
        <f>24*B11</f>
        <v>7200</v>
      </c>
    </row>
    <row r="12" spans="1:7" ht="15">
      <c r="A12" s="8" t="s">
        <v>23</v>
      </c>
      <c r="B12" s="6">
        <v>0</v>
      </c>
      <c r="C12" s="6">
        <f>12*$B12</f>
        <v>0</v>
      </c>
      <c r="D12" s="6">
        <f>24*B12</f>
        <v>0</v>
      </c>
    </row>
    <row r="13" spans="1:7" ht="18.75">
      <c r="A13" s="8" t="s">
        <v>24</v>
      </c>
      <c r="B13" s="6">
        <v>50</v>
      </c>
      <c r="C13" s="6">
        <f>12*$B13</f>
        <v>600</v>
      </c>
      <c r="D13" s="6">
        <f>24*B13</f>
        <v>1200</v>
      </c>
      <c r="F13" s="17" t="s">
        <v>25</v>
      </c>
      <c r="G13" s="18" t="s">
        <v>26</v>
      </c>
    </row>
    <row r="14" spans="1:7" ht="15">
      <c r="A14" t="s">
        <v>27</v>
      </c>
      <c r="B14" s="6">
        <v>100</v>
      </c>
      <c r="C14" s="6">
        <f>12*$B14</f>
        <v>1200</v>
      </c>
      <c r="D14" s="6">
        <f>24*B14</f>
        <v>2400</v>
      </c>
    </row>
    <row r="15" spans="1:7" ht="15">
      <c r="A15" s="9" t="s">
        <v>28</v>
      </c>
      <c r="B15" s="7">
        <f>SUM(B11:B14)</f>
        <v>450</v>
      </c>
      <c r="C15" s="7">
        <f>12*$B15</f>
        <v>5400</v>
      </c>
      <c r="D15" s="7">
        <f>24*B15</f>
        <v>10800</v>
      </c>
    </row>
    <row r="17" spans="1:10" ht="18.75">
      <c r="A17" s="5" t="s">
        <v>29</v>
      </c>
      <c r="B17" s="10">
        <f>SUM(B8,B15)</f>
        <v>1919</v>
      </c>
      <c r="C17" s="10">
        <f>12*$B17</f>
        <v>23028</v>
      </c>
      <c r="D17" s="10">
        <f>24*B17</f>
        <v>46056</v>
      </c>
    </row>
    <row r="18" spans="1:10" ht="15">
      <c r="F18" s="25" t="s">
        <v>30</v>
      </c>
      <c r="G18" s="26"/>
      <c r="I18" s="25" t="s">
        <v>31</v>
      </c>
      <c r="J18" s="26"/>
    </row>
    <row r="19" spans="1:10" ht="15">
      <c r="F19" s="12" t="s">
        <v>32</v>
      </c>
      <c r="G19" s="14" t="s">
        <v>33</v>
      </c>
      <c r="I19" s="12" t="s">
        <v>34</v>
      </c>
      <c r="J19" s="14">
        <v>72000</v>
      </c>
    </row>
    <row r="20" spans="1:10" ht="15">
      <c r="A20" s="19" t="s">
        <v>35</v>
      </c>
      <c r="B20" s="19" t="s">
        <v>36</v>
      </c>
      <c r="C20" s="19" t="s">
        <v>37</v>
      </c>
      <c r="F20" s="12" t="s">
        <v>38</v>
      </c>
      <c r="G20" s="14" t="s">
        <v>39</v>
      </c>
      <c r="I20" s="12" t="s">
        <v>40</v>
      </c>
      <c r="J20" s="14">
        <v>10800</v>
      </c>
    </row>
    <row r="21" spans="1:10" ht="15">
      <c r="A21" s="20" t="s">
        <v>41</v>
      </c>
      <c r="B21" s="24" t="s">
        <v>42</v>
      </c>
      <c r="C21" s="21" t="s">
        <v>43</v>
      </c>
      <c r="F21" s="12" t="s">
        <v>44</v>
      </c>
      <c r="G21" s="14" t="s">
        <v>45</v>
      </c>
      <c r="I21" s="12" t="s">
        <v>46</v>
      </c>
      <c r="J21" s="14">
        <v>35256</v>
      </c>
    </row>
    <row r="22" spans="1:10" ht="15">
      <c r="A22" s="20" t="s">
        <v>47</v>
      </c>
      <c r="B22" s="22" t="s">
        <v>48</v>
      </c>
      <c r="C22" s="22"/>
      <c r="F22" s="12" t="s">
        <v>49</v>
      </c>
      <c r="G22" s="14">
        <f>G19-G20</f>
        <v>2550</v>
      </c>
      <c r="I22" s="12" t="s">
        <v>49</v>
      </c>
      <c r="J22" s="14">
        <f>J19-J20</f>
        <v>61200</v>
      </c>
    </row>
    <row r="23" spans="1:10" ht="15">
      <c r="A23" s="20" t="s">
        <v>50</v>
      </c>
      <c r="B23" s="22" t="s">
        <v>51</v>
      </c>
      <c r="C23" s="22"/>
      <c r="F23" s="12" t="s">
        <v>52</v>
      </c>
      <c r="G23" s="15">
        <f>G22/G19</f>
        <v>0.85</v>
      </c>
      <c r="I23" s="12" t="s">
        <v>52</v>
      </c>
      <c r="J23" s="15">
        <f>J22/J19</f>
        <v>0.85</v>
      </c>
    </row>
    <row r="24" spans="1:10" ht="15">
      <c r="A24" s="20" t="s">
        <v>53</v>
      </c>
      <c r="B24" s="22" t="s">
        <v>54</v>
      </c>
      <c r="C24" s="22"/>
      <c r="F24" s="12" t="s">
        <v>55</v>
      </c>
      <c r="G24" s="14">
        <f>G22-G21</f>
        <v>1081</v>
      </c>
      <c r="I24" s="12" t="s">
        <v>55</v>
      </c>
      <c r="J24" s="14">
        <f>J22-J21</f>
        <v>25944</v>
      </c>
    </row>
    <row r="25" spans="1:10" ht="15">
      <c r="A25" s="23">
        <f>8.33+0.5+3+1</f>
        <v>12.83</v>
      </c>
      <c r="B25" s="21" t="s">
        <v>56</v>
      </c>
      <c r="C25" s="22"/>
      <c r="F25" s="12" t="s">
        <v>57</v>
      </c>
      <c r="G25" s="14">
        <f>G22/100</f>
        <v>25.5</v>
      </c>
      <c r="I25" s="12" t="s">
        <v>57</v>
      </c>
      <c r="J25" s="14">
        <f>J22/100</f>
        <v>612</v>
      </c>
    </row>
    <row r="26" spans="1:10" ht="15">
      <c r="F26" s="12" t="s">
        <v>58</v>
      </c>
      <c r="G26" s="14">
        <f>G21/G23</f>
        <v>1728.2352941176471</v>
      </c>
      <c r="I26" s="12" t="s">
        <v>58</v>
      </c>
      <c r="J26" s="14">
        <f>J21/J23</f>
        <v>41477.647058823532</v>
      </c>
    </row>
    <row r="27" spans="1:10" ht="15">
      <c r="F27" s="13" t="s">
        <v>59</v>
      </c>
      <c r="G27" s="16">
        <f>G21/G25</f>
        <v>57.607843137254903</v>
      </c>
      <c r="I27" s="13" t="s">
        <v>59</v>
      </c>
      <c r="J27" s="16">
        <f>J21/J25</f>
        <v>57.607843137254903</v>
      </c>
    </row>
    <row r="28" spans="1:10" ht="15"/>
    <row r="29" spans="1:10" ht="15"/>
    <row r="30" spans="1:10" ht="15"/>
    <row r="31" spans="1:10" ht="15"/>
    <row r="32" spans="1:10" ht="15"/>
    <row r="33" ht="15"/>
    <row r="34" ht="15"/>
    <row r="35" ht="15"/>
    <row r="36" ht="15"/>
    <row r="37" ht="15"/>
    <row r="38" ht="15"/>
    <row r="39" ht="15"/>
  </sheetData>
  <mergeCells count="2">
    <mergeCell ref="F18:G18"/>
    <mergeCell ref="I18:J18"/>
  </mergeCells>
  <conditionalFormatting sqref="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E350082BF87146AC949A7283A026E6" ma:contentTypeVersion="9" ma:contentTypeDescription="Opret et nyt dokument." ma:contentTypeScope="" ma:versionID="dd785f09d451a32ce770cc713a8e206f">
  <xsd:schema xmlns:xsd="http://www.w3.org/2001/XMLSchema" xmlns:xs="http://www.w3.org/2001/XMLSchema" xmlns:p="http://schemas.microsoft.com/office/2006/metadata/properties" xmlns:ns2="0fba7b05-7bcc-420d-adae-ea47fee713ed" targetNamespace="http://schemas.microsoft.com/office/2006/metadata/properties" ma:root="true" ma:fieldsID="29fa43cd1fc9bcc6267323a436bcd429" ns2:_="">
    <xsd:import namespace="0fba7b05-7bcc-420d-adae-ea47fee7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a7b05-7bcc-420d-adae-ea47fee7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A37A12-B5EA-40A4-AFB7-877874DAEA3E}"/>
</file>

<file path=customXml/itemProps2.xml><?xml version="1.0" encoding="utf-8"?>
<ds:datastoreItem xmlns:ds="http://schemas.openxmlformats.org/officeDocument/2006/customXml" ds:itemID="{2DABC726-345F-48AC-ADE0-EB3FAFE01965}"/>
</file>

<file path=customXml/itemProps3.xml><?xml version="1.0" encoding="utf-8"?>
<ds:datastoreItem xmlns:ds="http://schemas.openxmlformats.org/officeDocument/2006/customXml" ds:itemID="{DF7685B8-C9F5-46A8-86EF-4C3E5282FB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Vasko (EAAMVAS)</cp:lastModifiedBy>
  <cp:revision/>
  <dcterms:created xsi:type="dcterms:W3CDTF">2020-04-29T07:36:07Z</dcterms:created>
  <dcterms:modified xsi:type="dcterms:W3CDTF">2020-05-26T10:24:30Z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0x01010075E350082BF87146AC949A7283A026E6</vt:lpwstr>
  </property>
</Properties>
</file>