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projects/turma19/one-for-all/sd-019-b-mysql-one-for-all/"/>
    </mc:Choice>
  </mc:AlternateContent>
  <xr:revisionPtr revIDLastSave="0" documentId="8_{DEEDD62E-BD20-1C4E-9DA1-0D27570D311B}" xr6:coauthVersionLast="47" xr6:coauthVersionMax="47" xr10:uidLastSave="{00000000-0000-0000-0000-000000000000}"/>
  <bookViews>
    <workbookView xWindow="33600" yWindow="1260" windowWidth="51200" windowHeight="19680" tabRatio="500" activeTab="1" xr2:uid="{00000000-000D-0000-FFFF-FFFF00000000}"/>
  </bookViews>
  <sheets>
    <sheet name="Sheet1" sheetId="1" r:id="rId1"/>
    <sheet name="usuarios" sheetId="2" r:id="rId2"/>
    <sheet name="planos" sheetId="3" r:id="rId3"/>
    <sheet name="repro" sheetId="4" r:id="rId4"/>
    <sheet name="seguidores" sheetId="5" r:id="rId5"/>
    <sheet name="artistas" sheetId="6" r:id="rId6"/>
    <sheet name="albuns" sheetId="7" r:id="rId7"/>
    <sheet name="musicas" sheetId="8" r:id="rId8"/>
  </sheets>
  <definedNames>
    <definedName name="id">usuarios!$A:$A</definedName>
    <definedName name="inscrito">usuarios!$D:$D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1" i="8" l="1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C11" i="7"/>
  <c r="C10" i="7"/>
  <c r="C9" i="7"/>
  <c r="C8" i="7"/>
  <c r="C7" i="7"/>
  <c r="C6" i="7"/>
  <c r="C5" i="7"/>
  <c r="C4" i="7"/>
  <c r="C3" i="7"/>
  <c r="C2" i="7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D4" i="4"/>
  <c r="B4" i="4"/>
  <c r="D3" i="4"/>
  <c r="B3" i="4"/>
  <c r="D2" i="4"/>
  <c r="B2" i="4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<sst xmlns="http://schemas.openxmlformats.org/spreadsheetml/2006/main" count="489" uniqueCount="180">
  <si>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</si>
  <si>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</si>
  <si>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</si>
  <si>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</si>
  <si>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</si>
  <si>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</si>
  <si>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</si>
  <si>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</si>
  <si>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</si>
  <si>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</si>
  <si>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</si>
  <si>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</si>
  <si>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</si>
  <si>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</si>
  <si>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</si>
  <si>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</si>
  <si>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</si>
  <si>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</si>
  <si>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</si>
  <si>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</si>
  <si>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</si>
  <si>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</si>
  <si>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</si>
  <si>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</si>
  <si>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</si>
  <si>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</si>
  <si>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</si>
  <si>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</si>
  <si>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</si>
  <si>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</si>
  <si>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</si>
  <si>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</si>
  <si>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</si>
  <si>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</si>
  <si>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</si>
  <si>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</si>
  <si>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</si>
  <si>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</si>
  <si>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</si>
  <si>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</si>
  <si>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</si>
  <si>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</si>
  <si>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</si>
  <si>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</si>
  <si>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</si>
  <si>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</si>
  <si>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</si>
  <si>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</si>
  <si>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</si>
  <si>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</si>
  <si>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</si>
  <si>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</si>
  <si>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</si>
  <si>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</si>
  <si>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</si>
  <si>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</si>
  <si>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</si>
  <si>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</si>
  <si>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</si>
  <si>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</si>
  <si>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</si>
  <si>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</si>
  <si>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</si>
  <si>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</si>
  <si>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</si>
  <si>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</si>
  <si>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</si>
  <si>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</si>
  <si>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</si>
  <si>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</si>
  <si>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</si>
  <si>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</si>
  <si>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</si>
  <si>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</si>
  <si>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</si>
  <si>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</si>
  <si>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</si>
  <si>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</si>
  <si>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</si>
  <si>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</si>
  <si>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</si>
  <si>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</si>
  <si>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</si>
  <si>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</si>
  <si>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</si>
  <si>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</si>
  <si>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</si>
  <si>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</si>
  <si>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</si>
  <si>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</si>
  <si>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</si>
  <si>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</si>
  <si>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</si>
  <si>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</si>
  <si>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</si>
  <si>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</si>
  <si>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</si>
  <si>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</si>
  <si>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</si>
  <si>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</si>
  <si>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</si>
  <si>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</si>
  <si>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</si>
  <si>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</si>
  <si>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</si>
  <si>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</si>
  <si>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</si>
  <si>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</si>
  <si>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</si>
  <si>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</si>
  <si>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</si>
  <si>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</si>
  <si>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</si>
  <si>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</si>
  <si>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</si>
  <si>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</si>
  <si>
    <r>
      <rPr>
        <b/>
        <sz val="11"/>
        <color rgb="FF000000"/>
        <rFont val="Calibri"/>
        <family val="2"/>
        <charset val="1"/>
      </rPr>
      <t xml:space="preserve">usuario_id </t>
    </r>
    <r>
      <rPr>
        <b/>
        <sz val="11"/>
        <color rgb="FF000000"/>
        <rFont val="Times New Roman"/>
      </rPr>
      <t>▼</t>
    </r>
  </si>
  <si>
    <t>nome</t>
  </si>
  <si>
    <t>inscricao</t>
  </si>
  <si>
    <t>plano_id</t>
  </si>
  <si>
    <t>matriz para pesquisa</t>
  </si>
  <si>
    <r>
      <rPr>
        <b/>
        <sz val="11"/>
        <color rgb="FF000000"/>
        <rFont val="Calibri"/>
        <family val="2"/>
      </rPr>
      <t xml:space="preserve">plano </t>
    </r>
    <r>
      <rPr>
        <b/>
        <sz val="11"/>
        <color rgb="FF000000"/>
        <rFont val="Times New Roman"/>
        <charset val="1"/>
      </rPr>
      <t>▼</t>
    </r>
  </si>
  <si>
    <t>preco</t>
  </si>
  <si>
    <t>7.99</t>
  </si>
  <si>
    <t>0.00</t>
  </si>
  <si>
    <t>6.99</t>
  </si>
  <si>
    <t>5.99</t>
  </si>
  <si>
    <r>
      <rPr>
        <b/>
        <sz val="11"/>
        <rFont val="Calibri"/>
        <family val="2"/>
        <charset val="1"/>
      </rPr>
      <t xml:space="preserve">Nome </t>
    </r>
    <r>
      <rPr>
        <b/>
        <sz val="11"/>
        <color rgb="FF000000"/>
        <rFont val="Times New Roman"/>
      </rPr>
      <t>▼</t>
    </r>
  </si>
  <si>
    <t>musica</t>
  </si>
  <si>
    <t>musica_id</t>
  </si>
  <si>
    <t>reproducao</t>
  </si>
  <si>
    <t>Words Of Her Life</t>
  </si>
  <si>
    <t>She Knows</t>
  </si>
  <si>
    <t>Sweetie, Let's Go Wild</t>
  </si>
  <si>
    <t>Thang Of Thunder</t>
  </si>
  <si>
    <t>Hard And Time</t>
  </si>
  <si>
    <t>Magic Circus</t>
  </si>
  <si>
    <t>Dance With Her Own</t>
  </si>
  <si>
    <t>Baby</t>
  </si>
  <si>
    <t>He's Walking Away</t>
  </si>
  <si>
    <t>You Make Me Feel So..</t>
  </si>
  <si>
    <t>He's Trouble</t>
  </si>
  <si>
    <t>I Heard I Want To Bo Alone</t>
  </si>
  <si>
    <t>Finding My Traditions</t>
  </si>
  <si>
    <t>Without My Love</t>
  </si>
  <si>
    <t>Rock His Everything</t>
  </si>
  <si>
    <t>Honey, So Do I</t>
  </si>
  <si>
    <t>Diamond Power</t>
  </si>
  <si>
    <t>Soul For Us</t>
  </si>
  <si>
    <t>He Heard You're Bad For Me</t>
  </si>
  <si>
    <t>He Hopes We Can't Stay</t>
  </si>
  <si>
    <t>Walking And Game</t>
  </si>
  <si>
    <t>Wouldn't It Be Nice</t>
  </si>
  <si>
    <t>History Of My Roses</t>
  </si>
  <si>
    <t>Home Forever</t>
  </si>
  <si>
    <t>Honey, I'm A Lone Wolf</t>
  </si>
  <si>
    <t>I Ride Alone</t>
  </si>
  <si>
    <t>Reflections Of Magic</t>
  </si>
  <si>
    <t>Honey</t>
  </si>
  <si>
    <t>Young And Father</t>
  </si>
  <si>
    <t>Walking And Man</t>
  </si>
  <si>
    <t>Let's Be Silly</t>
  </si>
  <si>
    <t>Celebration Of More</t>
  </si>
  <si>
    <t>Time Fireworks</t>
  </si>
  <si>
    <t>Troubles Of My Inner Fire</t>
  </si>
  <si>
    <t>artista_id</t>
  </si>
  <si>
    <r>
      <rPr>
        <b/>
        <sz val="11"/>
        <color rgb="FF000000"/>
        <rFont val="Calibri"/>
        <family val="2"/>
        <charset val="1"/>
      </rPr>
      <t xml:space="preserve">artista </t>
    </r>
    <r>
      <rPr>
        <b/>
        <sz val="11"/>
        <color rgb="FF000000"/>
        <rFont val="Times New Roman"/>
      </rPr>
      <t>▼</t>
    </r>
  </si>
  <si>
    <t>pesquisa</t>
  </si>
  <si>
    <r>
      <rPr>
        <b/>
        <sz val="11"/>
        <color rgb="FF000000"/>
        <rFont val="Calibri"/>
        <family val="2"/>
        <charset val="1"/>
      </rPr>
      <t xml:space="preserve">álbum </t>
    </r>
    <r>
      <rPr>
        <b/>
        <sz val="11"/>
        <color rgb="FF000000"/>
        <rFont val="Times New Roman"/>
      </rPr>
      <t>▼</t>
    </r>
  </si>
  <si>
    <t>lancamento</t>
  </si>
  <si>
    <r>
      <rPr>
        <b/>
        <sz val="11"/>
        <rFont val="Calibri"/>
        <family val="2"/>
        <charset val="1"/>
      </rPr>
      <t>musica 2</t>
    </r>
    <r>
      <rPr>
        <b/>
        <sz val="11"/>
        <color rgb="FF000000"/>
        <rFont val="Times New Roman"/>
      </rPr>
      <t>▼</t>
    </r>
  </si>
  <si>
    <t>duracao</t>
  </si>
  <si>
    <r>
      <rPr>
        <b/>
        <sz val="11"/>
        <rFont val="Calibri"/>
        <family val="2"/>
        <charset val="1"/>
      </rPr>
      <t>Album 1</t>
    </r>
    <r>
      <rPr>
        <b/>
        <sz val="11"/>
        <color rgb="FF000000"/>
        <rFont val="Times New Roman"/>
      </rPr>
      <t>▼</t>
    </r>
  </si>
  <si>
    <t>You Cheated On Me</t>
  </si>
  <si>
    <t>Fantasy For Me</t>
  </si>
  <si>
    <t>I Know I Know</t>
  </si>
  <si>
    <t>She Thinks I Won't Stay Tonight</t>
  </si>
  <si>
    <t>Need Of The Evening</t>
  </si>
  <si>
    <t>Without My Streets</t>
  </si>
  <si>
    <r>
      <t xml:space="preserve">usuario_id </t>
    </r>
    <r>
      <rPr>
        <b/>
        <sz val="11"/>
        <color rgb="FF000000"/>
        <rFont val="Times New Roman"/>
      </rPr>
      <t>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</si>
</sst>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\:mm\:ss"/>
  </numFmts>
  <fonts count="2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Times New Roman"/>
    </font>
    <font>
      <b/>
      <sz val="11"/>
      <color rgb="FF000000"/>
      <name val="Calibri"/>
      <family val="2"/>
    </font>
    <font>
      <b/>
      <sz val="11"/>
      <color rgb="FF000000"/>
      <name val="Times New Roman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20" fillId="0" borderId="0"/>
    <xf numFmtId="0" fontId="20" fillId="0" borderId="0"/>
    <xf numFmtId="0" fontId="3" fillId="0" borderId="0"/>
  </cellStyleXfs>
  <cellXfs count="18">
    <xf numFmtId="0" fontId="0" fillId="0" borderId="0" xfId="0"/>
    <xf numFmtId="0" fontId="14" fillId="0" borderId="0" xfId="0" applyFont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 vertical="center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(user)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1" displayName="Table_1" ref="A1:H11" totalsRowShown="0">
  <tableColumns count="8">
    <tableColumn id="1" xr3:uid="{00000000-0010-0000-0000-000001000000}" name="usuario_id"/>
    <tableColumn id="2" xr3:uid="{00000000-0010-0000-0000-000002000000}" name="usuario"/>
    <tableColumn id="3" xr3:uid="{00000000-0010-0000-0000-000003000000}" name="idade"/>
    <tableColumn id="4" xr3:uid="{00000000-0010-0000-0000-000004000000}" name="historico_de_reproducoes"/>
    <tableColumn id="5" xr3:uid="{00000000-0010-0000-0000-000005000000}" name="data_reproducao"/>
    <tableColumn id="6" xr3:uid="{00000000-0010-0000-0000-000006000000}" name="plano"/>
    <tableColumn id="7" xr3:uid="{00000000-0010-0000-0000-000007000000}" name="data_assinatura"/>
    <tableColumn id="8" xr3:uid="{00000000-0010-0000-0000-000008000000}" name="valor_plan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2" displayName="Table_2" ref="A13:F23" totalsRowShown="0">
  <tableColumns count="6">
    <tableColumn id="1" xr3:uid="{00000000-0010-0000-0100-000001000000}" name="album_id"/>
    <tableColumn id="2" xr3:uid="{00000000-0010-0000-0100-000002000000}" name="album"/>
    <tableColumn id="3" xr3:uid="{00000000-0010-0000-0100-000003000000}" name="artista"/>
    <tableColumn id="4" xr3:uid="{00000000-0010-0000-0100-000004000000}" name="cancoes"/>
    <tableColumn id="5" xr3:uid="{00000000-0010-0000-0100-000005000000}" name="duracao_segundos"/>
    <tableColumn id="6" xr3:uid="{00000000-0010-0000-0100-000006000000}" name="ano_lancament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3" displayName="Table_3" ref="J1:K11" totalsRowShown="0">
  <tableColumns count="2">
    <tableColumn id="1" xr3:uid="{00000000-0010-0000-0200-000001000000}" name="usuario_id"/>
    <tableColumn id="2" xr3:uid="{00000000-0010-0000-0200-000002000000}" name="seguindo_artista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__Anonymous_Sheet_DB__2" displayName="__Anonymous_Sheet_DB__2" ref="B2:C5" headerRowCount="0" totalsRowShown="0">
  <tableColumns count="2">
    <tableColumn id="1" xr3:uid="{00000000-0010-0000-0300-000001000000}" name="Colunas1"/>
    <tableColumn id="2" xr3:uid="{00000000-0010-0000-0300-000002000000}" name="Colunas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topLeftCell="A7" zoomScale="90" zoomScaleNormal="90" workbookViewId="0">
      <selection activeCell="H6" sqref="H6"/>
    </sheetView>
  </sheetViews>
  <sheetFormatPr baseColWidth="10" defaultColWidth="19.33203125" defaultRowHeight="15" x14ac:dyDescent="0.2"/>
  <cols>
    <col min="1" max="1" width="10.83203125" style="1" customWidth="1"/>
    <col min="2" max="2" width="11.83203125" style="1" customWidth="1"/>
    <col min="3" max="3" width="12.6640625" style="1" customWidth="1"/>
    <col min="4" max="4" width="30.1640625" style="1" customWidth="1"/>
    <col min="5" max="5" width="26.33203125" style="1" customWidth="1"/>
    <col min="6" max="6" width="11.33203125" style="1" customWidth="1"/>
    <col min="7" max="7" width="14.83203125" style="1" customWidth="1"/>
    <col min="8" max="8" width="13.6640625" style="1" customWidth="1"/>
    <col min="9" max="9" width="19.33203125" style="1"/>
    <col min="10" max="10" width="14" style="1" customWidth="1"/>
    <col min="11" max="11" width="27.33203125" style="1" customWidth="1"/>
    <col min="12" max="26" width="11.6640625" style="1" customWidth="1"/>
    <col min="27" max="1024" width="19.33203125" style="1"/>
  </cols>
  <sheetData>
    <row r="1" spans="1:21" s="4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</row>
    <row r="2" spans="1:21" ht="80" x14ac:dyDescent="0.2">
      <c r="A2" s="5">
        <v>1</v>
      </c>
      <c r="B2" s="6" t="s">
        <v>9</v>
      </c>
      <c r="C2" s="5">
        <v>23</v>
      </c>
      <c r="D2" s="6" t="s">
        <v>10</v>
      </c>
      <c r="E2" s="5" t="s">
        <v>11</v>
      </c>
      <c r="F2" s="6" t="s">
        <v>12</v>
      </c>
      <c r="G2" s="6" t="s">
        <v>13</v>
      </c>
      <c r="H2" s="5">
        <v>0</v>
      </c>
      <c r="J2" s="5">
        <v>1</v>
      </c>
      <c r="K2" s="6" t="s">
        <v>14</v>
      </c>
    </row>
    <row r="3" spans="1:21" ht="64" x14ac:dyDescent="0.2">
      <c r="A3" s="5">
        <v>2</v>
      </c>
      <c r="B3" s="6" t="s">
        <v>15</v>
      </c>
      <c r="C3" s="5">
        <v>35</v>
      </c>
      <c r="D3" s="6" t="s">
        <v>16</v>
      </c>
      <c r="E3" s="5" t="s">
        <v>17</v>
      </c>
      <c r="F3" s="6" t="s">
        <v>18</v>
      </c>
      <c r="G3" s="6" t="s">
        <v>19</v>
      </c>
      <c r="H3" s="5" t="s">
        <v>20</v>
      </c>
      <c r="J3" s="5">
        <v>2</v>
      </c>
      <c r="K3" s="6" t="s">
        <v>21</v>
      </c>
    </row>
    <row r="4" spans="1:21" ht="48" x14ac:dyDescent="0.2">
      <c r="A4" s="5">
        <v>3</v>
      </c>
      <c r="B4" s="6" t="s">
        <v>22</v>
      </c>
      <c r="C4" s="5">
        <v>20</v>
      </c>
      <c r="D4" s="6" t="s">
        <v>23</v>
      </c>
      <c r="E4" s="5" t="s">
        <v>24</v>
      </c>
      <c r="F4" s="6" t="s">
        <v>25</v>
      </c>
      <c r="G4" s="6" t="s">
        <v>26</v>
      </c>
      <c r="H4" s="5" t="s">
        <v>27</v>
      </c>
      <c r="J4" s="5">
        <v>3</v>
      </c>
      <c r="K4" s="6" t="s">
        <v>28</v>
      </c>
    </row>
    <row r="5" spans="1:21" ht="48" x14ac:dyDescent="0.2">
      <c r="A5" s="5">
        <v>4</v>
      </c>
      <c r="B5" s="6" t="s">
        <v>29</v>
      </c>
      <c r="C5" s="5">
        <v>45</v>
      </c>
      <c r="D5" s="6" t="s">
        <v>30</v>
      </c>
      <c r="E5" s="5" t="s">
        <v>31</v>
      </c>
      <c r="F5" s="6" t="s">
        <v>32</v>
      </c>
      <c r="G5" s="6" t="s">
        <v>33</v>
      </c>
      <c r="H5" s="5" t="s">
        <v>34</v>
      </c>
      <c r="J5" s="5">
        <v>4</v>
      </c>
      <c r="K5" s="6" t="s">
        <v>35</v>
      </c>
    </row>
    <row r="6" spans="1:21" ht="64" x14ac:dyDescent="0.2">
      <c r="A6" s="5">
        <v>5</v>
      </c>
      <c r="B6" s="5" t="s">
        <v>36</v>
      </c>
      <c r="C6" s="5">
        <v>58</v>
      </c>
      <c r="D6" s="5" t="s">
        <v>37</v>
      </c>
      <c r="E6" s="5" t="s">
        <v>38</v>
      </c>
      <c r="F6" s="5" t="s">
        <v>32</v>
      </c>
      <c r="G6" s="6" t="s">
        <v>39</v>
      </c>
      <c r="H6" s="5" t="s">
        <v>34</v>
      </c>
      <c r="J6" s="5">
        <v>5</v>
      </c>
      <c r="K6" s="5" t="s">
        <v>40</v>
      </c>
    </row>
    <row r="7" spans="1:21" ht="64" x14ac:dyDescent="0.2">
      <c r="A7" s="5">
        <v>6</v>
      </c>
      <c r="B7" s="5" t="s">
        <v>41</v>
      </c>
      <c r="C7" s="5">
        <v>33</v>
      </c>
      <c r="D7" s="5" t="s">
        <v>42</v>
      </c>
      <c r="E7" s="5" t="s">
        <v>43</v>
      </c>
      <c r="F7" s="5" t="s">
        <v>18</v>
      </c>
      <c r="G7" s="6" t="s">
        <v>44</v>
      </c>
      <c r="H7" s="5" t="s">
        <v>20</v>
      </c>
      <c r="J7" s="5">
        <v>6</v>
      </c>
      <c r="K7" s="5" t="s">
        <v>45</v>
      </c>
    </row>
    <row r="8" spans="1:21" ht="48" x14ac:dyDescent="0.2">
      <c r="A8" s="5">
        <v>7</v>
      </c>
      <c r="B8" s="5" t="s">
        <v>46</v>
      </c>
      <c r="C8" s="5">
        <v>26</v>
      </c>
      <c r="D8" s="5" t="s">
        <v>47</v>
      </c>
      <c r="E8" s="5" t="s">
        <v>48</v>
      </c>
      <c r="F8" s="5" t="s">
        <v>25</v>
      </c>
      <c r="G8" s="6" t="s">
        <v>49</v>
      </c>
      <c r="H8" s="5" t="s">
        <v>27</v>
      </c>
      <c r="J8" s="5">
        <v>7</v>
      </c>
      <c r="K8" s="5" t="s">
        <v>50</v>
      </c>
    </row>
    <row r="9" spans="1:21" ht="64" x14ac:dyDescent="0.2">
      <c r="A9" s="5">
        <v>8</v>
      </c>
      <c r="B9" s="5" t="s">
        <v>51</v>
      </c>
      <c r="C9" s="5">
        <v>19</v>
      </c>
      <c r="D9" s="5" t="s">
        <v>52</v>
      </c>
      <c r="E9" s="5" t="s">
        <v>53</v>
      </c>
      <c r="F9" s="5" t="s">
        <v>25</v>
      </c>
      <c r="G9" s="6" t="s">
        <v>54</v>
      </c>
      <c r="H9" s="5" t="s">
        <v>27</v>
      </c>
      <c r="J9" s="5">
        <v>8</v>
      </c>
      <c r="K9" s="5" t="s">
        <v>55</v>
      </c>
    </row>
    <row r="10" spans="1:21" ht="64" x14ac:dyDescent="0.2">
      <c r="A10" s="5">
        <v>9</v>
      </c>
      <c r="B10" s="5" t="s">
        <v>56</v>
      </c>
      <c r="C10" s="5">
        <v>42</v>
      </c>
      <c r="D10" s="5" t="s">
        <v>57</v>
      </c>
      <c r="E10" s="5" t="s">
        <v>58</v>
      </c>
      <c r="F10" s="5" t="s">
        <v>18</v>
      </c>
      <c r="G10" s="6" t="s">
        <v>59</v>
      </c>
      <c r="H10" s="5" t="s">
        <v>20</v>
      </c>
      <c r="J10" s="5">
        <v>9</v>
      </c>
      <c r="K10" s="5" t="s">
        <v>60</v>
      </c>
    </row>
    <row r="11" spans="1:21" ht="64" x14ac:dyDescent="0.2">
      <c r="A11" s="5">
        <v>10</v>
      </c>
      <c r="B11" s="5" t="s">
        <v>61</v>
      </c>
      <c r="C11" s="5">
        <v>46</v>
      </c>
      <c r="D11" s="5" t="s">
        <v>62</v>
      </c>
      <c r="E11" s="5" t="s">
        <v>63</v>
      </c>
      <c r="F11" s="5" t="s">
        <v>18</v>
      </c>
      <c r="G11" s="6" t="s">
        <v>64</v>
      </c>
      <c r="H11" s="5" t="s">
        <v>20</v>
      </c>
      <c r="J11" s="5">
        <v>10</v>
      </c>
      <c r="K11" s="5" t="s">
        <v>65</v>
      </c>
    </row>
    <row r="13" spans="1:21" ht="32" x14ac:dyDescent="0.2">
      <c r="A13" s="2" t="s">
        <v>66</v>
      </c>
      <c r="B13" s="2" t="s">
        <v>67</v>
      </c>
      <c r="C13" s="2" t="s">
        <v>68</v>
      </c>
      <c r="D13" s="2" t="s">
        <v>69</v>
      </c>
      <c r="E13" s="3" t="s">
        <v>70</v>
      </c>
      <c r="F13" s="3" t="s">
        <v>71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2" x14ac:dyDescent="0.2">
      <c r="A14" s="5">
        <v>1</v>
      </c>
      <c r="B14" s="6" t="s">
        <v>72</v>
      </c>
      <c r="C14" s="6" t="s">
        <v>73</v>
      </c>
      <c r="D14" s="6" t="s">
        <v>74</v>
      </c>
      <c r="E14" s="5" t="s">
        <v>75</v>
      </c>
      <c r="F14" s="6" t="s">
        <v>76</v>
      </c>
    </row>
    <row r="15" spans="1:21" ht="32" x14ac:dyDescent="0.2">
      <c r="A15" s="5">
        <v>2</v>
      </c>
      <c r="B15" s="6" t="s">
        <v>77</v>
      </c>
      <c r="C15" s="6" t="s">
        <v>73</v>
      </c>
      <c r="D15" s="6" t="s">
        <v>78</v>
      </c>
      <c r="E15" s="5" t="s">
        <v>79</v>
      </c>
      <c r="F15" s="6" t="s">
        <v>80</v>
      </c>
    </row>
    <row r="16" spans="1:21" ht="32" x14ac:dyDescent="0.2">
      <c r="A16" s="5">
        <v>3</v>
      </c>
      <c r="B16" s="6" t="s">
        <v>81</v>
      </c>
      <c r="C16" s="6" t="s">
        <v>82</v>
      </c>
      <c r="D16" s="6" t="s">
        <v>83</v>
      </c>
      <c r="E16" s="5" t="s">
        <v>84</v>
      </c>
      <c r="F16" s="6" t="s">
        <v>85</v>
      </c>
    </row>
    <row r="17" spans="1:6" ht="64" x14ac:dyDescent="0.2">
      <c r="A17" s="5">
        <v>4</v>
      </c>
      <c r="B17" s="6" t="s">
        <v>86</v>
      </c>
      <c r="C17" s="6" t="s">
        <v>87</v>
      </c>
      <c r="D17" s="6" t="s">
        <v>88</v>
      </c>
      <c r="E17" s="5" t="s">
        <v>89</v>
      </c>
      <c r="F17" s="6" t="s">
        <v>90</v>
      </c>
    </row>
    <row r="18" spans="1:6" ht="32" x14ac:dyDescent="0.2">
      <c r="A18" s="5">
        <v>5</v>
      </c>
      <c r="B18" s="6" t="s">
        <v>91</v>
      </c>
      <c r="C18" s="6" t="s">
        <v>35</v>
      </c>
      <c r="D18" s="6" t="s">
        <v>92</v>
      </c>
      <c r="E18" s="5" t="s">
        <v>93</v>
      </c>
      <c r="F18" s="6" t="s">
        <v>94</v>
      </c>
    </row>
    <row r="19" spans="1:6" ht="48" x14ac:dyDescent="0.2">
      <c r="A19" s="5">
        <v>6</v>
      </c>
      <c r="B19" s="5" t="s">
        <v>95</v>
      </c>
      <c r="C19" s="6" t="s">
        <v>35</v>
      </c>
      <c r="D19" s="5" t="s">
        <v>96</v>
      </c>
      <c r="E19" s="5" t="s">
        <v>97</v>
      </c>
      <c r="F19" s="6" t="s">
        <v>98</v>
      </c>
    </row>
    <row r="20" spans="1:6" ht="48" x14ac:dyDescent="0.2">
      <c r="A20" s="5">
        <v>7</v>
      </c>
      <c r="B20" s="5" t="s">
        <v>99</v>
      </c>
      <c r="C20" s="5" t="s">
        <v>100</v>
      </c>
      <c r="D20" s="5" t="s">
        <v>101</v>
      </c>
      <c r="E20" s="5" t="s">
        <v>102</v>
      </c>
      <c r="F20" s="6" t="s">
        <v>103</v>
      </c>
    </row>
    <row r="21" spans="1:6" ht="48" x14ac:dyDescent="0.2">
      <c r="A21" s="5">
        <v>8</v>
      </c>
      <c r="B21" s="5" t="s">
        <v>104</v>
      </c>
      <c r="C21" s="5" t="s">
        <v>100</v>
      </c>
      <c r="D21" s="5" t="s">
        <v>105</v>
      </c>
      <c r="E21" s="5" t="s">
        <v>106</v>
      </c>
      <c r="F21" s="6" t="s">
        <v>107</v>
      </c>
    </row>
    <row r="22" spans="1:6" ht="48" x14ac:dyDescent="0.2">
      <c r="A22" s="5">
        <v>9</v>
      </c>
      <c r="B22" s="5" t="s">
        <v>108</v>
      </c>
      <c r="C22" s="5" t="s">
        <v>100</v>
      </c>
      <c r="D22" s="5" t="s">
        <v>109</v>
      </c>
      <c r="E22" s="5" t="s">
        <v>110</v>
      </c>
      <c r="F22" s="6" t="s">
        <v>111</v>
      </c>
    </row>
    <row r="23" spans="1:6" ht="48" x14ac:dyDescent="0.2">
      <c r="A23" s="5">
        <v>10</v>
      </c>
      <c r="B23" s="5" t="s">
        <v>112</v>
      </c>
      <c r="C23" s="5" t="s">
        <v>113</v>
      </c>
      <c r="D23" s="5" t="s">
        <v>114</v>
      </c>
      <c r="E23" s="5" t="s">
        <v>115</v>
      </c>
      <c r="F23" s="6" t="s">
        <v>111</v>
      </c>
    </row>
  </sheetData>
  <pageMargins left="0.7" right="0.7" top="1.14375" bottom="1.3472222222222201" header="0.51180555555555496" footer="0"/>
  <pageSetup paperSize="9" firstPageNumber="0" orientation="portrait" horizontalDpi="300" verticalDpi="300"/>
  <headerFooter>
    <oddFooter>&amp;C&amp;"Calibri1,Regular"000000&amp;P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"/>
  <sheetViews>
    <sheetView tabSelected="1" zoomScale="90" zoomScaleNormal="90" workbookViewId="0">
      <selection activeCell="I3" sqref="I3"/>
    </sheetView>
  </sheetViews>
  <sheetFormatPr baseColWidth="10" defaultColWidth="8.5" defaultRowHeight="15" x14ac:dyDescent="0.2"/>
  <cols>
    <col min="1" max="3" width="12.1640625" style="7" customWidth="1"/>
    <col min="4" max="4" width="15" style="7" customWidth="1"/>
    <col min="5" max="5" width="8.5" style="7"/>
    <col min="6" max="6" width="12.33203125" style="7" customWidth="1"/>
    <col min="7" max="8" width="8.5" style="7"/>
    <col min="9" max="10" width="12" style="7" customWidth="1"/>
    <col min="11" max="1024" width="8.5" style="7"/>
  </cols>
  <sheetData>
    <row r="1" spans="1:10" s="8" customFormat="1" x14ac:dyDescent="0.2">
      <c r="A1" s="8" t="s">
        <v>179</v>
      </c>
      <c r="B1" s="8" t="s">
        <v>117</v>
      </c>
      <c r="C1" s="8" t="s">
        <v>2</v>
      </c>
      <c r="D1" s="8" t="s">
        <v>118</v>
      </c>
      <c r="E1" s="8" t="s">
        <v>119</v>
      </c>
      <c r="F1" s="8" t="s">
        <v>5</v>
      </c>
      <c r="I1" s="17" t="s">
        <v>120</v>
      </c>
      <c r="J1" s="17"/>
    </row>
    <row r="2" spans="1:10" x14ac:dyDescent="0.2">
      <c r="A2" s="7">
        <v>1</v>
      </c>
      <c r="B2" s="7" t="s">
        <v>9</v>
      </c>
      <c r="C2" s="7">
        <v>23</v>
      </c>
      <c r="D2" s="9">
        <v>43758</v>
      </c>
      <c r="E2" s="7">
        <f>VLOOKUP(F2,planos!I$2:J$5,2,1)</f>
        <v>2</v>
      </c>
      <c r="F2" s="10" t="s">
        <v>12</v>
      </c>
      <c r="I2" s="7" t="s">
        <v>56</v>
      </c>
      <c r="J2" s="7">
        <v>9</v>
      </c>
    </row>
    <row r="3" spans="1:10" x14ac:dyDescent="0.2">
      <c r="A3" s="7">
        <v>2</v>
      </c>
      <c r="B3" s="7" t="s">
        <v>15</v>
      </c>
      <c r="C3" s="7">
        <v>35</v>
      </c>
      <c r="D3" s="9">
        <v>43099</v>
      </c>
      <c r="E3" s="7">
        <f>VLOOKUP(F3,planos!I$2:J$5,2,1)</f>
        <v>1</v>
      </c>
      <c r="F3" s="10" t="s">
        <v>18</v>
      </c>
      <c r="I3" s="7" t="s">
        <v>22</v>
      </c>
      <c r="J3" s="7">
        <v>3</v>
      </c>
    </row>
    <row r="4" spans="1:10" x14ac:dyDescent="0.2">
      <c r="A4" s="7">
        <v>3</v>
      </c>
      <c r="B4" s="7" t="s">
        <v>22</v>
      </c>
      <c r="C4" s="7">
        <v>20</v>
      </c>
      <c r="D4" s="9">
        <v>43621</v>
      </c>
      <c r="E4" s="7">
        <f>VLOOKUP(F4,planos!I$2:J$5,2,1)</f>
        <v>4</v>
      </c>
      <c r="F4" s="10" t="s">
        <v>25</v>
      </c>
      <c r="I4" s="7" t="s">
        <v>51</v>
      </c>
      <c r="J4" s="7">
        <v>8</v>
      </c>
    </row>
    <row r="5" spans="1:10" x14ac:dyDescent="0.2">
      <c r="A5" s="7">
        <v>4</v>
      </c>
      <c r="B5" s="7" t="s">
        <v>29</v>
      </c>
      <c r="C5" s="7">
        <v>45</v>
      </c>
      <c r="D5" s="9">
        <v>43964</v>
      </c>
      <c r="E5" s="7">
        <f>VLOOKUP(F5,planos!I$2:J$5,2,1)</f>
        <v>3</v>
      </c>
      <c r="F5" s="11" t="s">
        <v>32</v>
      </c>
      <c r="I5" s="7" t="s">
        <v>15</v>
      </c>
      <c r="J5" s="7">
        <v>2</v>
      </c>
    </row>
    <row r="6" spans="1:10" x14ac:dyDescent="0.2">
      <c r="A6" s="7">
        <v>5</v>
      </c>
      <c r="B6" s="7" t="s">
        <v>36</v>
      </c>
      <c r="C6" s="7">
        <v>58</v>
      </c>
      <c r="D6" s="9">
        <v>42783</v>
      </c>
      <c r="E6" s="7">
        <f>VLOOKUP(F6,planos!I$2:J$5,2,1)</f>
        <v>3</v>
      </c>
      <c r="F6" s="10" t="s">
        <v>32</v>
      </c>
      <c r="I6" s="7" t="s">
        <v>36</v>
      </c>
      <c r="J6" s="7">
        <v>5</v>
      </c>
    </row>
    <row r="7" spans="1:10" x14ac:dyDescent="0.2">
      <c r="A7" s="7">
        <v>6</v>
      </c>
      <c r="B7" s="7" t="s">
        <v>41</v>
      </c>
      <c r="C7" s="7">
        <v>33</v>
      </c>
      <c r="D7" s="9">
        <v>42741</v>
      </c>
      <c r="E7" s="7">
        <f>VLOOKUP(F7,planos!I$2:J$5,2,1)</f>
        <v>1</v>
      </c>
      <c r="F7" s="10" t="s">
        <v>18</v>
      </c>
      <c r="I7" s="7" t="s">
        <v>41</v>
      </c>
      <c r="J7" s="7">
        <v>6</v>
      </c>
    </row>
    <row r="8" spans="1:10" x14ac:dyDescent="0.2">
      <c r="A8" s="7">
        <v>7</v>
      </c>
      <c r="B8" s="7" t="s">
        <v>46</v>
      </c>
      <c r="C8" s="7">
        <v>26</v>
      </c>
      <c r="D8" s="9">
        <v>43105</v>
      </c>
      <c r="E8" s="7">
        <f>VLOOKUP(F8,planos!I$2:J$5,2,1)</f>
        <v>4</v>
      </c>
      <c r="F8" s="10" t="s">
        <v>25</v>
      </c>
      <c r="I8" s="7" t="s">
        <v>61</v>
      </c>
      <c r="J8" s="7">
        <v>10</v>
      </c>
    </row>
    <row r="9" spans="1:10" x14ac:dyDescent="0.2">
      <c r="A9" s="7">
        <v>8</v>
      </c>
      <c r="B9" s="7" t="s">
        <v>51</v>
      </c>
      <c r="C9" s="7">
        <v>19</v>
      </c>
      <c r="D9" s="9">
        <v>43145</v>
      </c>
      <c r="E9" s="7">
        <f>VLOOKUP(F9,planos!I$2:J$5,2,1)</f>
        <v>4</v>
      </c>
      <c r="F9" s="11" t="s">
        <v>25</v>
      </c>
      <c r="I9" s="7" t="s">
        <v>29</v>
      </c>
      <c r="J9" s="7">
        <v>4</v>
      </c>
    </row>
    <row r="10" spans="1:10" x14ac:dyDescent="0.2">
      <c r="A10" s="7">
        <v>9</v>
      </c>
      <c r="B10" s="7" t="s">
        <v>56</v>
      </c>
      <c r="C10" s="7">
        <v>42</v>
      </c>
      <c r="D10" s="9">
        <v>43219</v>
      </c>
      <c r="E10" s="7">
        <f>VLOOKUP(F10,planos!I$2:J$5,2,1)</f>
        <v>1</v>
      </c>
      <c r="F10" s="11" t="s">
        <v>18</v>
      </c>
      <c r="I10" s="7" t="s">
        <v>9</v>
      </c>
      <c r="J10" s="7">
        <v>1</v>
      </c>
    </row>
    <row r="11" spans="1:10" x14ac:dyDescent="0.2">
      <c r="A11" s="7">
        <v>10</v>
      </c>
      <c r="B11" s="7" t="s">
        <v>61</v>
      </c>
      <c r="C11" s="7">
        <v>46</v>
      </c>
      <c r="D11" s="9">
        <v>42752</v>
      </c>
      <c r="E11" s="7">
        <f>VLOOKUP(F11,planos!I$2:J$5,2,1)</f>
        <v>1</v>
      </c>
      <c r="F11" s="11" t="s">
        <v>18</v>
      </c>
      <c r="I11" s="7" t="s">
        <v>46</v>
      </c>
      <c r="J11" s="7">
        <v>7</v>
      </c>
    </row>
  </sheetData>
  <mergeCells count="1">
    <mergeCell ref="I1:J1"/>
  </mergeCells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"/>
  <sheetViews>
    <sheetView zoomScale="90" zoomScaleNormal="90" workbookViewId="0">
      <selection activeCell="I2" sqref="I2"/>
    </sheetView>
  </sheetViews>
  <sheetFormatPr baseColWidth="10" defaultColWidth="8.5" defaultRowHeight="15" x14ac:dyDescent="0.2"/>
  <cols>
    <col min="1" max="3" width="12.1640625" style="7" customWidth="1"/>
    <col min="4" max="7" width="8.5" style="7"/>
    <col min="8" max="8" width="6" style="7" customWidth="1"/>
    <col min="9" max="9" width="14.83203125" style="7" customWidth="1"/>
    <col min="10" max="1024" width="8.5" style="7"/>
  </cols>
  <sheetData>
    <row r="1" spans="1:10" x14ac:dyDescent="0.2">
      <c r="A1" s="8" t="s">
        <v>119</v>
      </c>
      <c r="B1" s="12" t="s">
        <v>121</v>
      </c>
      <c r="C1" s="8" t="s">
        <v>122</v>
      </c>
      <c r="I1" s="17" t="s">
        <v>120</v>
      </c>
      <c r="J1" s="17" t="s">
        <v>119</v>
      </c>
    </row>
    <row r="2" spans="1:10" x14ac:dyDescent="0.2">
      <c r="A2" s="7">
        <v>1</v>
      </c>
      <c r="B2" s="7" t="s">
        <v>18</v>
      </c>
      <c r="C2" s="7" t="s">
        <v>123</v>
      </c>
      <c r="I2" s="7" t="s">
        <v>18</v>
      </c>
      <c r="J2" s="7">
        <v>1</v>
      </c>
    </row>
    <row r="3" spans="1:10" x14ac:dyDescent="0.2">
      <c r="A3" s="7">
        <v>2</v>
      </c>
      <c r="B3" s="7" t="s">
        <v>12</v>
      </c>
      <c r="C3" s="7" t="s">
        <v>124</v>
      </c>
      <c r="I3" s="7" t="s">
        <v>12</v>
      </c>
      <c r="J3" s="7">
        <v>2</v>
      </c>
    </row>
    <row r="4" spans="1:10" x14ac:dyDescent="0.2">
      <c r="A4" s="7">
        <v>3</v>
      </c>
      <c r="B4" s="7" t="s">
        <v>32</v>
      </c>
      <c r="C4" s="7" t="s">
        <v>125</v>
      </c>
      <c r="I4" s="7" t="s">
        <v>32</v>
      </c>
      <c r="J4" s="7">
        <v>3</v>
      </c>
    </row>
    <row r="5" spans="1:10" x14ac:dyDescent="0.2">
      <c r="A5" s="7">
        <v>4</v>
      </c>
      <c r="B5" s="7" t="s">
        <v>25</v>
      </c>
      <c r="C5" s="7" t="s">
        <v>126</v>
      </c>
      <c r="I5" s="7" t="s">
        <v>25</v>
      </c>
      <c r="J5" s="7">
        <v>4</v>
      </c>
    </row>
  </sheetData>
  <mergeCells count="1">
    <mergeCell ref="I1:J1"/>
  </mergeCells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&amp;CPágina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9"/>
  <sheetViews>
    <sheetView zoomScale="90" zoomScaleNormal="90" workbookViewId="0">
      <selection activeCell="C16" sqref="C16"/>
    </sheetView>
  </sheetViews>
  <sheetFormatPr baseColWidth="10" defaultColWidth="9.1640625" defaultRowHeight="15" x14ac:dyDescent="0.2"/>
  <cols>
    <col min="1" max="1" width="12.1640625" style="13" customWidth="1"/>
    <col min="2" max="2" width="10.33203125" style="13" customWidth="1"/>
    <col min="3" max="3" width="26" style="13" customWidth="1"/>
    <col min="4" max="4" width="9.83203125" style="13" customWidth="1"/>
    <col min="5" max="5" width="23.5" style="13" customWidth="1"/>
    <col min="6" max="7" width="12.1640625" style="13" customWidth="1"/>
    <col min="8" max="8" width="31.1640625" style="13" customWidth="1"/>
    <col min="9" max="9" width="12.1640625" style="13" customWidth="1"/>
    <col min="10" max="1024" width="9.1640625" style="13"/>
  </cols>
  <sheetData>
    <row r="1" spans="1:5" s="14" customFormat="1" x14ac:dyDescent="0.2">
      <c r="A1" s="14" t="s">
        <v>127</v>
      </c>
      <c r="B1" s="14" t="s">
        <v>0</v>
      </c>
      <c r="C1" s="14" t="s">
        <v>128</v>
      </c>
      <c r="D1" s="14" t="s">
        <v>129</v>
      </c>
      <c r="E1" s="14" t="s">
        <v>130</v>
      </c>
    </row>
    <row r="2" spans="1:5" x14ac:dyDescent="0.2">
      <c r="A2" s="13" t="s">
        <v>56</v>
      </c>
      <c r="B2" s="15">
        <f>VLOOKUP(A2,usuarios!I$2:J$11,2)</f>
        <v>9</v>
      </c>
      <c r="C2" s="13" t="s">
        <v>131</v>
      </c>
      <c r="D2" s="13">
        <f>VLOOKUP(C2,musicas!G$2:H$41,2, 0)</f>
        <v>40</v>
      </c>
      <c r="E2" s="16">
        <v>43441.950601851902</v>
      </c>
    </row>
    <row r="3" spans="1:5" x14ac:dyDescent="0.2">
      <c r="A3" s="13" t="s">
        <v>56</v>
      </c>
      <c r="B3" s="15">
        <f>VLOOKUP(A3,usuarios!I$2:J$11,2)</f>
        <v>9</v>
      </c>
      <c r="C3" s="13" t="s">
        <v>132</v>
      </c>
      <c r="D3" s="13">
        <f>VLOOKUP(C3,musicas!G$2:H$41,2, 0)</f>
        <v>21</v>
      </c>
      <c r="E3" s="16">
        <v>43922.15</v>
      </c>
    </row>
    <row r="4" spans="1:5" x14ac:dyDescent="0.2">
      <c r="A4" s="13" t="s">
        <v>56</v>
      </c>
      <c r="B4" s="15">
        <f>VLOOKUP(A4,usuarios!I$2:J$11,2)</f>
        <v>9</v>
      </c>
      <c r="C4" s="13" t="s">
        <v>133</v>
      </c>
      <c r="D4" s="13">
        <f>VLOOKUP(C4,musicas!G$2:H$41,2, 0)</f>
        <v>22</v>
      </c>
      <c r="E4" s="16">
        <v>44269.260023148199</v>
      </c>
    </row>
    <row r="5" spans="1:5" x14ac:dyDescent="0.2">
      <c r="A5" s="13" t="s">
        <v>56</v>
      </c>
      <c r="B5" s="15">
        <f>VLOOKUP(A5,usuarios!I$2:J$11,2)</f>
        <v>9</v>
      </c>
      <c r="C5" s="13" t="s">
        <v>134</v>
      </c>
      <c r="D5" s="13">
        <f>VLOOKUP(C5,musicas!G$2:H$41,2, 0)</f>
        <v>38</v>
      </c>
      <c r="E5" s="16">
        <v>44340.724826388898</v>
      </c>
    </row>
    <row r="6" spans="1:5" x14ac:dyDescent="0.2">
      <c r="A6" s="13" t="s">
        <v>22</v>
      </c>
      <c r="B6" s="13">
        <f>VLOOKUP(A6,usuarios!I$2:J$11,2)</f>
        <v>3</v>
      </c>
      <c r="C6" s="13" t="s">
        <v>135</v>
      </c>
      <c r="D6" s="13">
        <f>VLOOKUP(C6,musicas!G$2:H$41,2, 0)</f>
        <v>11</v>
      </c>
      <c r="E6" s="16">
        <v>44042.416666666701</v>
      </c>
    </row>
    <row r="7" spans="1:5" x14ac:dyDescent="0.2">
      <c r="A7" s="13" t="s">
        <v>22</v>
      </c>
      <c r="B7" s="13">
        <f>VLOOKUP(A7,usuarios!I$2:J$11,2)</f>
        <v>3</v>
      </c>
      <c r="C7" s="13" t="s">
        <v>136</v>
      </c>
      <c r="D7" s="13">
        <f>VLOOKUP(C7,musicas!G$2:H$41,2, 0)</f>
        <v>20</v>
      </c>
      <c r="E7" s="16">
        <v>44148.7050115741</v>
      </c>
    </row>
    <row r="8" spans="1:5" x14ac:dyDescent="0.2">
      <c r="A8" s="13" t="s">
        <v>22</v>
      </c>
      <c r="B8" s="13">
        <f>VLOOKUP(A8,usuarios!I$2:J$11,2)</f>
        <v>3</v>
      </c>
      <c r="C8" s="13" t="s">
        <v>137</v>
      </c>
      <c r="D8" s="13">
        <f>VLOOKUP(C8,musicas!G$2:H$41,2, 0)</f>
        <v>14</v>
      </c>
      <c r="E8" s="16">
        <v>44170.776736111096</v>
      </c>
    </row>
    <row r="9" spans="1:5" x14ac:dyDescent="0.2">
      <c r="A9" s="13" t="s">
        <v>51</v>
      </c>
      <c r="B9" s="13">
        <f>VLOOKUP(A9,usuarios!I$2:J$11,2)</f>
        <v>8</v>
      </c>
      <c r="C9" s="13" t="s">
        <v>138</v>
      </c>
      <c r="D9" s="13">
        <f>VLOOKUP(C9,musicas!G$2:H$41,2, 0)</f>
        <v>1</v>
      </c>
      <c r="E9" s="16">
        <v>43180.706018518496</v>
      </c>
    </row>
    <row r="10" spans="1:5" x14ac:dyDescent="0.2">
      <c r="A10" s="13" t="s">
        <v>51</v>
      </c>
      <c r="B10" s="13">
        <f>VLOOKUP(A10,usuarios!I$2:J$11,2)</f>
        <v>8</v>
      </c>
      <c r="C10" s="13" t="s">
        <v>139</v>
      </c>
      <c r="D10" s="13">
        <f>VLOOKUP(C10,musicas!G$2:H$41,2, 0)</f>
        <v>35</v>
      </c>
      <c r="E10" s="16">
        <v>43610.343090277798</v>
      </c>
    </row>
    <row r="11" spans="1:5" x14ac:dyDescent="0.2">
      <c r="A11" s="13" t="s">
        <v>51</v>
      </c>
      <c r="B11" s="13">
        <f>VLOOKUP(A11,usuarios!I$2:J$11,2)</f>
        <v>8</v>
      </c>
      <c r="C11" s="13" t="s">
        <v>140</v>
      </c>
      <c r="D11" s="13">
        <f>VLOOKUP(C11,musicas!G$2:H$41,2, 0)</f>
        <v>5</v>
      </c>
      <c r="E11" s="16">
        <v>44122.568113425899</v>
      </c>
    </row>
    <row r="12" spans="1:5" x14ac:dyDescent="0.2">
      <c r="A12" s="13" t="s">
        <v>51</v>
      </c>
      <c r="B12" s="13">
        <f>VLOOKUP(A12,usuarios!I$2:J$11,2)</f>
        <v>8</v>
      </c>
      <c r="C12" s="13" t="s">
        <v>141</v>
      </c>
      <c r="D12" s="13">
        <f>VLOOKUP(C12,musicas!G$2:H$41,2, 0)</f>
        <v>34</v>
      </c>
      <c r="E12" s="16">
        <v>44423.900798611103</v>
      </c>
    </row>
    <row r="13" spans="1:5" x14ac:dyDescent="0.2">
      <c r="A13" s="13" t="s">
        <v>15</v>
      </c>
      <c r="B13" s="13">
        <f>VLOOKUP(A13,usuarios!I$2:J$11,2)</f>
        <v>2</v>
      </c>
      <c r="C13" s="13" t="s">
        <v>142</v>
      </c>
      <c r="D13" s="13">
        <f>VLOOKUP(C13,musicas!G$2:H$41,2, 0)</f>
        <v>36</v>
      </c>
      <c r="E13" s="16">
        <v>43832.319826388899</v>
      </c>
    </row>
    <row r="14" spans="1:5" x14ac:dyDescent="0.2">
      <c r="A14" s="13" t="s">
        <v>15</v>
      </c>
      <c r="B14" s="13">
        <f>VLOOKUP(A14,usuarios!I$2:J$11,2)</f>
        <v>2</v>
      </c>
      <c r="C14" s="13" t="s">
        <v>143</v>
      </c>
      <c r="D14" s="13">
        <f>VLOOKUP(C14,musicas!G$2:H$41,2, 0)</f>
        <v>10</v>
      </c>
      <c r="E14" s="16">
        <v>43967.261365740698</v>
      </c>
    </row>
    <row r="15" spans="1:5" x14ac:dyDescent="0.2">
      <c r="A15" s="13" t="s">
        <v>15</v>
      </c>
      <c r="B15" s="13">
        <f>VLOOKUP(A15,usuarios!I$2:J$11,2)</f>
        <v>2</v>
      </c>
      <c r="C15" s="13" t="s">
        <v>138</v>
      </c>
      <c r="D15" s="13">
        <f>VLOOKUP(C15,musicas!G$2:H$41,2, 0)</f>
        <v>1</v>
      </c>
      <c r="E15" s="16">
        <v>44095.551921296297</v>
      </c>
    </row>
    <row r="16" spans="1:5" x14ac:dyDescent="0.2">
      <c r="A16" s="13" t="s">
        <v>15</v>
      </c>
      <c r="B16" s="13">
        <f>VLOOKUP(A16,usuarios!I$2:J$11,2)</f>
        <v>2</v>
      </c>
      <c r="C16" s="13" t="s">
        <v>144</v>
      </c>
      <c r="D16" s="13">
        <f>VLOOKUP(C16,musicas!G$2:H$41,2, 0)</f>
        <v>32</v>
      </c>
      <c r="E16" s="16">
        <v>44113.519305555601</v>
      </c>
    </row>
    <row r="17" spans="1:5" x14ac:dyDescent="0.2">
      <c r="A17" s="13" t="s">
        <v>36</v>
      </c>
      <c r="B17" s="13">
        <f>VLOOKUP(A17,usuarios!I$2:J$11,2)</f>
        <v>5</v>
      </c>
      <c r="C17" s="13" t="s">
        <v>145</v>
      </c>
      <c r="D17" s="13">
        <f>VLOOKUP(C17,musicas!G$2:H$41,2, 0)</f>
        <v>28</v>
      </c>
      <c r="E17" s="16">
        <v>42790.884976851899</v>
      </c>
    </row>
    <row r="18" spans="1:5" x14ac:dyDescent="0.2">
      <c r="A18" s="13" t="s">
        <v>36</v>
      </c>
      <c r="B18" s="13">
        <f>VLOOKUP(A18,usuarios!I$2:J$11,2)</f>
        <v>5</v>
      </c>
      <c r="C18" s="13" t="s">
        <v>146</v>
      </c>
      <c r="D18" s="13">
        <f>VLOOKUP(C18,musicas!G$2:H$41,2, 0)</f>
        <v>19</v>
      </c>
      <c r="E18" s="16">
        <v>44015.814907407403</v>
      </c>
    </row>
    <row r="19" spans="1:5" x14ac:dyDescent="0.2">
      <c r="A19" s="13" t="s">
        <v>36</v>
      </c>
      <c r="B19" s="13">
        <f>VLOOKUP(A19,usuarios!I$2:J$11,2)</f>
        <v>5</v>
      </c>
      <c r="C19" s="13" t="s">
        <v>147</v>
      </c>
      <c r="D19" s="13">
        <f>VLOOKUP(C19,musicas!G$2:H$41,2, 0)</f>
        <v>24</v>
      </c>
      <c r="E19" s="16">
        <v>44049.641469907401</v>
      </c>
    </row>
    <row r="20" spans="1:5" x14ac:dyDescent="0.2">
      <c r="A20" s="13" t="s">
        <v>36</v>
      </c>
      <c r="B20" s="13">
        <f>VLOOKUP(A20,usuarios!I$2:J$11,2)</f>
        <v>5</v>
      </c>
      <c r="C20" s="13" t="s">
        <v>148</v>
      </c>
      <c r="D20" s="13">
        <f>VLOOKUP(C20,musicas!G$2:H$41,2, 0)</f>
        <v>16</v>
      </c>
      <c r="E20" s="16">
        <v>44145.578090277799</v>
      </c>
    </row>
    <row r="21" spans="1:5" x14ac:dyDescent="0.2">
      <c r="A21" s="13" t="s">
        <v>41</v>
      </c>
      <c r="B21" s="13">
        <f>VLOOKUP(A21,usuarios!I$2:J$11,2)</f>
        <v>6</v>
      </c>
      <c r="C21" s="13" t="s">
        <v>149</v>
      </c>
      <c r="D21" s="13">
        <f>VLOOKUP(C21,musicas!G$2:H$41,2, 0)</f>
        <v>6</v>
      </c>
      <c r="E21" s="16">
        <v>42759.021724537</v>
      </c>
    </row>
    <row r="22" spans="1:5" x14ac:dyDescent="0.2">
      <c r="A22" s="13" t="s">
        <v>41</v>
      </c>
      <c r="B22" s="13">
        <f>VLOOKUP(A22,usuarios!I$2:J$11,2)</f>
        <v>6</v>
      </c>
      <c r="C22" s="13" t="s">
        <v>150</v>
      </c>
      <c r="D22" s="13">
        <f>VLOOKUP(C22,musicas!G$2:H$41,2, 0)</f>
        <v>7</v>
      </c>
      <c r="E22" s="16">
        <v>43020.524537037003</v>
      </c>
    </row>
    <row r="23" spans="1:5" x14ac:dyDescent="0.2">
      <c r="A23" s="13" t="s">
        <v>41</v>
      </c>
      <c r="B23" s="13">
        <f>VLOOKUP(A23,usuarios!I$2:J$11,2)</f>
        <v>6</v>
      </c>
      <c r="C23" s="13" t="s">
        <v>151</v>
      </c>
      <c r="D23" s="13">
        <f>VLOOKUP(C23,musicas!G$2:H$41,2, 0)</f>
        <v>31</v>
      </c>
      <c r="E23" s="16">
        <v>43249.622696759303</v>
      </c>
    </row>
    <row r="24" spans="1:5" x14ac:dyDescent="0.2">
      <c r="A24" s="13" t="s">
        <v>41</v>
      </c>
      <c r="B24" s="13">
        <f>VLOOKUP(A24,usuarios!I$2:J$11,2)</f>
        <v>6</v>
      </c>
      <c r="C24" s="13" t="s">
        <v>152</v>
      </c>
      <c r="D24" s="13">
        <f>VLOOKUP(C24,musicas!G$2:H$41,2, 0)</f>
        <v>3</v>
      </c>
      <c r="E24" s="16">
        <v>43503.856805555602</v>
      </c>
    </row>
    <row r="25" spans="1:5" x14ac:dyDescent="0.2">
      <c r="A25" s="13" t="s">
        <v>61</v>
      </c>
      <c r="B25" s="13">
        <f>VLOOKUP(A25,usuarios!I$2:J$11,2)</f>
        <v>10</v>
      </c>
      <c r="C25" s="13" t="s">
        <v>153</v>
      </c>
      <c r="D25" s="13">
        <f>VLOOKUP(C25,musicas!G$2:H$41,2, 0)</f>
        <v>29</v>
      </c>
      <c r="E25" s="16">
        <v>42772.348310185203</v>
      </c>
    </row>
    <row r="26" spans="1:5" x14ac:dyDescent="0.2">
      <c r="A26" s="13" t="s">
        <v>61</v>
      </c>
      <c r="B26" s="13">
        <f>VLOOKUP(A26,usuarios!I$2:J$11,2)</f>
        <v>10</v>
      </c>
      <c r="C26" s="13" t="s">
        <v>145</v>
      </c>
      <c r="D26" s="13">
        <f>VLOOKUP(C26,musicas!G$2:H$41,2, 0)</f>
        <v>28</v>
      </c>
      <c r="E26" s="16">
        <v>42943.225567129601</v>
      </c>
    </row>
    <row r="27" spans="1:5" x14ac:dyDescent="0.2">
      <c r="A27" s="13" t="s">
        <v>61</v>
      </c>
      <c r="B27" s="13">
        <f>VLOOKUP(A27,usuarios!I$2:J$11,2)</f>
        <v>10</v>
      </c>
      <c r="C27" s="13" t="s">
        <v>144</v>
      </c>
      <c r="D27" s="13">
        <f>VLOOKUP(C27,musicas!G$2:H$41,2, 0)</f>
        <v>32</v>
      </c>
      <c r="E27" s="16">
        <v>43073.231747685197</v>
      </c>
    </row>
    <row r="28" spans="1:5" x14ac:dyDescent="0.2">
      <c r="A28" s="13" t="s">
        <v>61</v>
      </c>
      <c r="B28" s="13">
        <f>VLOOKUP(A28,usuarios!I$2:J$11,2)</f>
        <v>10</v>
      </c>
      <c r="C28" s="13" t="s">
        <v>154</v>
      </c>
      <c r="D28" s="13">
        <f>VLOOKUP(C28,musicas!G$2:H$41,2, 0)</f>
        <v>26</v>
      </c>
      <c r="E28" s="16">
        <v>43094.044409722199</v>
      </c>
    </row>
    <row r="29" spans="1:5" x14ac:dyDescent="0.2">
      <c r="A29" s="13" t="s">
        <v>29</v>
      </c>
      <c r="B29" s="13">
        <f>VLOOKUP(A29,usuarios!I$2:J$11,2)</f>
        <v>4</v>
      </c>
      <c r="C29" s="13" t="s">
        <v>155</v>
      </c>
      <c r="D29" s="13">
        <f>VLOOKUP(C29,musicas!G$2:H$41,2, 0)</f>
        <v>12</v>
      </c>
      <c r="E29" s="16">
        <v>44205.0726041667</v>
      </c>
    </row>
    <row r="30" spans="1:5" x14ac:dyDescent="0.2">
      <c r="A30" s="13" t="s">
        <v>29</v>
      </c>
      <c r="B30" s="13">
        <f>VLOOKUP(A30,usuarios!I$2:J$11,2)</f>
        <v>4</v>
      </c>
      <c r="C30" s="13" t="s">
        <v>156</v>
      </c>
      <c r="D30" s="13">
        <f>VLOOKUP(C30,musicas!G$2:H$41,2, 0)</f>
        <v>37</v>
      </c>
      <c r="E30" s="16">
        <v>44387.639236111099</v>
      </c>
    </row>
    <row r="31" spans="1:5" x14ac:dyDescent="0.2">
      <c r="A31" s="13" t="s">
        <v>29</v>
      </c>
      <c r="B31" s="13">
        <f>VLOOKUP(A31,usuarios!I$2:J$11,2)</f>
        <v>4</v>
      </c>
      <c r="C31" s="13" t="s">
        <v>157</v>
      </c>
      <c r="D31" s="13">
        <f>VLOOKUP(C31,musicas!G$2:H$41,2, 0)</f>
        <v>15</v>
      </c>
      <c r="E31" s="16">
        <v>44423.715393518498</v>
      </c>
    </row>
    <row r="32" spans="1:5" x14ac:dyDescent="0.2">
      <c r="A32" s="13" t="s">
        <v>9</v>
      </c>
      <c r="B32" s="13">
        <f>VLOOKUP(A32,usuarios!I$2:J$11,2)</f>
        <v>1</v>
      </c>
      <c r="C32" s="13" t="s">
        <v>158</v>
      </c>
      <c r="D32" s="13">
        <f>VLOOKUP(C32,musicas!G$2:H$41,2, 0)</f>
        <v>2</v>
      </c>
      <c r="E32" s="16">
        <v>43889.448553240698</v>
      </c>
    </row>
    <row r="33" spans="1:5" x14ac:dyDescent="0.2">
      <c r="A33" s="13" t="s">
        <v>9</v>
      </c>
      <c r="B33" s="13">
        <f>VLOOKUP(A33,usuarios!I$2:J$11,2)</f>
        <v>1</v>
      </c>
      <c r="C33" s="13" t="s">
        <v>159</v>
      </c>
      <c r="D33" s="13">
        <f>VLOOKUP(C33,musicas!G$2:H$41,2, 0)</f>
        <v>33</v>
      </c>
      <c r="E33" s="16">
        <v>43896.473993055602</v>
      </c>
    </row>
    <row r="34" spans="1:5" x14ac:dyDescent="0.2">
      <c r="A34" s="13" t="s">
        <v>9</v>
      </c>
      <c r="B34" s="13">
        <f>VLOOKUP(A34,usuarios!I$2:J$11,2)</f>
        <v>1</v>
      </c>
      <c r="C34" s="13" t="s">
        <v>160</v>
      </c>
      <c r="D34" s="13">
        <f>VLOOKUP(C34,musicas!G$2:H$41,2, 0)</f>
        <v>13</v>
      </c>
      <c r="E34" s="16">
        <v>43953.229571759301</v>
      </c>
    </row>
    <row r="35" spans="1:5" x14ac:dyDescent="0.2">
      <c r="A35" s="13" t="s">
        <v>9</v>
      </c>
      <c r="B35" s="13">
        <f>VLOOKUP(A35,usuarios!I$2:J$11,2)</f>
        <v>1</v>
      </c>
      <c r="C35" s="13" t="s">
        <v>147</v>
      </c>
      <c r="D35" s="13">
        <f>VLOOKUP(C35,musicas!G$2:H$41,2, 0)</f>
        <v>24</v>
      </c>
      <c r="E35" s="16">
        <v>44048.337002314802</v>
      </c>
    </row>
    <row r="36" spans="1:5" x14ac:dyDescent="0.2">
      <c r="A36" s="13" t="s">
        <v>9</v>
      </c>
      <c r="B36" s="13">
        <f>VLOOKUP(A36,usuarios!I$2:J$11,2)</f>
        <v>1</v>
      </c>
      <c r="C36" s="13" t="s">
        <v>161</v>
      </c>
      <c r="D36" s="13">
        <f>VLOOKUP(C36,musicas!G$2:H$41,2, 0)</f>
        <v>27</v>
      </c>
      <c r="E36" s="16">
        <v>44088.689143518503</v>
      </c>
    </row>
    <row r="37" spans="1:5" x14ac:dyDescent="0.2">
      <c r="A37" s="13" t="s">
        <v>46</v>
      </c>
      <c r="B37" s="13">
        <f>VLOOKUP(A37,usuarios!I$2:J$11,2)</f>
        <v>7</v>
      </c>
      <c r="C37" s="13" t="s">
        <v>162</v>
      </c>
      <c r="D37" s="13">
        <f>VLOOKUP(C37,musicas!G$2:H$41,2, 0)</f>
        <v>23</v>
      </c>
      <c r="E37" s="16">
        <v>43116.778275463003</v>
      </c>
    </row>
    <row r="38" spans="1:5" x14ac:dyDescent="0.2">
      <c r="A38" s="13" t="s">
        <v>46</v>
      </c>
      <c r="B38" s="13">
        <f>VLOOKUP(A38,usuarios!I$2:J$11,2)</f>
        <v>7</v>
      </c>
      <c r="C38" s="13" t="s">
        <v>163</v>
      </c>
      <c r="D38" s="13">
        <f>VLOOKUP(C38,musicas!G$2:H$41,2, 0)</f>
        <v>17</v>
      </c>
      <c r="E38" s="16">
        <v>43229.938067129602</v>
      </c>
    </row>
    <row r="39" spans="1:5" x14ac:dyDescent="0.2">
      <c r="A39" s="13" t="s">
        <v>46</v>
      </c>
      <c r="B39" s="13">
        <f>VLOOKUP(A39,usuarios!I$2:J$11,2)</f>
        <v>7</v>
      </c>
      <c r="C39" s="13" t="s">
        <v>164</v>
      </c>
      <c r="D39" s="13">
        <f>VLOOKUP(C39,musicas!G$2:H$41,2, 0)</f>
        <v>18</v>
      </c>
      <c r="E39" s="16">
        <v>44039.536782407398</v>
      </c>
    </row>
  </sheetData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3"/>
  <sheetViews>
    <sheetView zoomScale="90" zoomScaleNormal="90" workbookViewId="0">
      <selection activeCell="D19" sqref="D19"/>
    </sheetView>
  </sheetViews>
  <sheetFormatPr baseColWidth="10" defaultColWidth="8.5" defaultRowHeight="15" x14ac:dyDescent="0.2"/>
  <cols>
    <col min="1" max="1" width="14.33203125" style="7" customWidth="1"/>
    <col min="2" max="2" width="12.1640625" style="7" customWidth="1"/>
    <col min="3" max="3" width="9.33203125" style="7" customWidth="1"/>
    <col min="4" max="4" width="23.5" style="7" customWidth="1"/>
    <col min="5" max="5" width="29.5" style="7" customWidth="1"/>
    <col min="6" max="6" width="24" style="7" customWidth="1"/>
    <col min="7" max="7" width="17.5" style="7" customWidth="1"/>
    <col min="8" max="1024" width="8.5" style="7"/>
  </cols>
  <sheetData>
    <row r="1" spans="1:4" s="8" customFormat="1" x14ac:dyDescent="0.2">
      <c r="A1" s="8" t="s">
        <v>117</v>
      </c>
      <c r="B1" s="8" t="s">
        <v>116</v>
      </c>
      <c r="C1" s="8" t="s">
        <v>165</v>
      </c>
      <c r="D1" s="8" t="s">
        <v>68</v>
      </c>
    </row>
    <row r="2" spans="1:4" x14ac:dyDescent="0.2">
      <c r="A2" s="7" t="s">
        <v>9</v>
      </c>
      <c r="B2" s="7">
        <f>VLOOKUP(A2,usuarios!I$2:J$11,2,1)</f>
        <v>1</v>
      </c>
      <c r="C2" s="7" t="e">
        <f>VLOOKUP(D2,artistas!E$2:F$7,2.1)</f>
        <v>#N/A</v>
      </c>
      <c r="D2" s="7" t="s">
        <v>73</v>
      </c>
    </row>
    <row r="3" spans="1:4" x14ac:dyDescent="0.2">
      <c r="A3" s="7" t="s">
        <v>9</v>
      </c>
      <c r="B3" s="7">
        <f>VLOOKUP(A3,usuarios!I$2:J$11,2,1)</f>
        <v>1</v>
      </c>
      <c r="C3" s="7" t="e">
        <f>VLOOKUP(D3,artistas!E$2:F$7,2.1)</f>
        <v>#N/A</v>
      </c>
      <c r="D3" s="7" t="s">
        <v>35</v>
      </c>
    </row>
    <row r="4" spans="1:4" x14ac:dyDescent="0.2">
      <c r="A4" s="7" t="s">
        <v>9</v>
      </c>
      <c r="B4" s="7">
        <f>VLOOKUP(A4,usuarios!I$2:J$11,2,1)</f>
        <v>1</v>
      </c>
      <c r="C4" s="7" t="e">
        <f>VLOOKUP(D4,artistas!E$2:F$7,2.1)</f>
        <v>#N/A</v>
      </c>
      <c r="D4" s="7" t="s">
        <v>87</v>
      </c>
    </row>
    <row r="5" spans="1:4" x14ac:dyDescent="0.2">
      <c r="A5" s="7" t="s">
        <v>15</v>
      </c>
      <c r="B5" s="7">
        <f>VLOOKUP(A5,usuarios!I$2:J$11,2,1)</f>
        <v>2</v>
      </c>
      <c r="C5" s="7" t="e">
        <f>VLOOKUP(D5,artistas!E$2:F$7,2.1)</f>
        <v>#N/A</v>
      </c>
      <c r="D5" s="7" t="s">
        <v>73</v>
      </c>
    </row>
    <row r="6" spans="1:4" x14ac:dyDescent="0.2">
      <c r="A6" s="7" t="s">
        <v>15</v>
      </c>
      <c r="B6" s="7">
        <f>VLOOKUP(A6,usuarios!I$2:J$11,2,1)</f>
        <v>2</v>
      </c>
      <c r="C6" s="7" t="e">
        <f>VLOOKUP(D6,artistas!E$2:F$7,2.1)</f>
        <v>#N/A</v>
      </c>
      <c r="D6" s="7" t="s">
        <v>87</v>
      </c>
    </row>
    <row r="7" spans="1:4" x14ac:dyDescent="0.2">
      <c r="A7" s="7" t="s">
        <v>22</v>
      </c>
      <c r="B7" s="7">
        <f>VLOOKUP(A7,usuarios!I$2:J$11,2,1)</f>
        <v>3</v>
      </c>
      <c r="C7" s="7" t="e">
        <f>VLOOKUP(D7,artistas!E$2:F$7,2.1)</f>
        <v>#N/A</v>
      </c>
      <c r="D7" s="7" t="s">
        <v>82</v>
      </c>
    </row>
    <row r="8" spans="1:4" x14ac:dyDescent="0.2">
      <c r="A8" s="7" t="s">
        <v>22</v>
      </c>
      <c r="B8" s="7">
        <f>VLOOKUP(A8,usuarios!I$2:J$11,2,1)</f>
        <v>3</v>
      </c>
      <c r="C8" s="7" t="e">
        <f>VLOOKUP(D8,artistas!E$2:F$7,2.1)</f>
        <v>#N/A</v>
      </c>
      <c r="D8" s="7" t="s">
        <v>73</v>
      </c>
    </row>
    <row r="9" spans="1:4" x14ac:dyDescent="0.2">
      <c r="A9" s="7" t="s">
        <v>29</v>
      </c>
      <c r="B9" s="7">
        <f>VLOOKUP(A9,usuarios!I$2:J$11,2,1)</f>
        <v>4</v>
      </c>
      <c r="C9" s="7" t="e">
        <f>VLOOKUP(D9,artistas!E$2:F$7,2.1)</f>
        <v>#N/A</v>
      </c>
      <c r="D9" s="7" t="s">
        <v>35</v>
      </c>
    </row>
    <row r="10" spans="1:4" x14ac:dyDescent="0.2">
      <c r="A10" s="7" t="s">
        <v>36</v>
      </c>
      <c r="B10" s="7">
        <f>VLOOKUP(A10,usuarios!I$2:J$11,2,1)</f>
        <v>5</v>
      </c>
      <c r="C10" s="7" t="e">
        <f>VLOOKUP(D10,artistas!E$2:F$7,2.1)</f>
        <v>#N/A</v>
      </c>
      <c r="D10" s="7" t="s">
        <v>100</v>
      </c>
    </row>
    <row r="11" spans="1:4" x14ac:dyDescent="0.2">
      <c r="A11" s="7" t="s">
        <v>36</v>
      </c>
      <c r="B11" s="7">
        <f>VLOOKUP(A11,usuarios!I$2:J$11,2,1)</f>
        <v>5</v>
      </c>
      <c r="C11" s="7" t="e">
        <f>VLOOKUP(D11,artistas!E$2:F$7,2.1)</f>
        <v>#N/A</v>
      </c>
      <c r="D11" s="7" t="s">
        <v>113</v>
      </c>
    </row>
    <row r="12" spans="1:4" x14ac:dyDescent="0.2">
      <c r="A12" s="7" t="s">
        <v>41</v>
      </c>
      <c r="B12" s="7">
        <f>VLOOKUP(A12,usuarios!I$2:J$11,2,1)</f>
        <v>6</v>
      </c>
      <c r="C12" s="7" t="e">
        <f>VLOOKUP(D12,artistas!E$2:F$7,2.1)</f>
        <v>#N/A</v>
      </c>
      <c r="D12" s="7" t="s">
        <v>113</v>
      </c>
    </row>
    <row r="13" spans="1:4" x14ac:dyDescent="0.2">
      <c r="A13" s="7" t="s">
        <v>41</v>
      </c>
      <c r="B13" s="7">
        <f>VLOOKUP(A13,usuarios!I$2:J$11,2,1)</f>
        <v>6</v>
      </c>
      <c r="C13" s="7" t="e">
        <f>VLOOKUP(D13,artistas!E$2:F$7,2.1)</f>
        <v>#N/A</v>
      </c>
      <c r="D13" s="7" t="s">
        <v>87</v>
      </c>
    </row>
    <row r="14" spans="1:4" x14ac:dyDescent="0.2">
      <c r="A14" s="7" t="s">
        <v>41</v>
      </c>
      <c r="B14" s="7">
        <f>VLOOKUP(A14,usuarios!I$2:J$11,2,1)</f>
        <v>6</v>
      </c>
      <c r="C14" s="7" t="e">
        <f>VLOOKUP(D14,artistas!E$2:F$7,2.1)</f>
        <v>#N/A</v>
      </c>
      <c r="D14" s="7" t="s">
        <v>73</v>
      </c>
    </row>
    <row r="15" spans="1:4" x14ac:dyDescent="0.2">
      <c r="A15" s="7" t="s">
        <v>46</v>
      </c>
      <c r="B15" s="7">
        <f>VLOOKUP(A15,usuarios!I$2:J$11,2,1)</f>
        <v>7</v>
      </c>
      <c r="C15" s="7" t="e">
        <f>VLOOKUP(D15,artistas!E$2:F$7,2.1)</f>
        <v>#N/A</v>
      </c>
      <c r="D15" s="7" t="s">
        <v>82</v>
      </c>
    </row>
    <row r="16" spans="1:4" x14ac:dyDescent="0.2">
      <c r="A16" s="7" t="s">
        <v>46</v>
      </c>
      <c r="B16" s="7">
        <f>VLOOKUP(A16,usuarios!I$2:J$11,2,1)</f>
        <v>7</v>
      </c>
      <c r="C16" s="7" t="e">
        <f>VLOOKUP(D16,artistas!E$2:F$7,2.1)</f>
        <v>#N/A</v>
      </c>
      <c r="D16" s="7" t="s">
        <v>100</v>
      </c>
    </row>
    <row r="17" spans="1:4" x14ac:dyDescent="0.2">
      <c r="A17" s="7" t="s">
        <v>51</v>
      </c>
      <c r="B17" s="7">
        <f>VLOOKUP(A17,usuarios!I$2:J$11,2,1)</f>
        <v>8</v>
      </c>
      <c r="C17" s="7" t="e">
        <f>VLOOKUP(D17,artistas!E$2:F$7,2.1)</f>
        <v>#N/A</v>
      </c>
      <c r="D17" s="7" t="s">
        <v>73</v>
      </c>
    </row>
    <row r="18" spans="1:4" x14ac:dyDescent="0.2">
      <c r="A18" s="7" t="s">
        <v>51</v>
      </c>
      <c r="B18" s="7">
        <f>VLOOKUP(A18,usuarios!I$2:J$11,2,1)</f>
        <v>8</v>
      </c>
      <c r="C18" s="7" t="e">
        <f>VLOOKUP(D18,artistas!E$2:F$7,2.1)</f>
        <v>#N/A</v>
      </c>
      <c r="D18" s="7" t="s">
        <v>100</v>
      </c>
    </row>
    <row r="19" spans="1:4" x14ac:dyDescent="0.2">
      <c r="A19" s="7" t="s">
        <v>56</v>
      </c>
      <c r="B19" s="7">
        <f>VLOOKUP(A19,usuarios!I$2:J$11,2,1)</f>
        <v>9</v>
      </c>
      <c r="C19" s="7" t="e">
        <f>VLOOKUP(D19,artistas!E$2:F$7,2.1)</f>
        <v>#N/A</v>
      </c>
      <c r="D19" s="7" t="s">
        <v>113</v>
      </c>
    </row>
    <row r="20" spans="1:4" x14ac:dyDescent="0.2">
      <c r="A20" s="7" t="s">
        <v>56</v>
      </c>
      <c r="B20" s="7">
        <f>VLOOKUP(A20,usuarios!I$2:J$11,2,1)</f>
        <v>9</v>
      </c>
      <c r="C20" s="7" t="e">
        <f>VLOOKUP(D20,artistas!E$2:F$7,2.1)</f>
        <v>#N/A</v>
      </c>
      <c r="D20" s="7" t="s">
        <v>35</v>
      </c>
    </row>
    <row r="21" spans="1:4" x14ac:dyDescent="0.2">
      <c r="A21" s="7" t="s">
        <v>56</v>
      </c>
      <c r="B21" s="7">
        <f>VLOOKUP(A21,usuarios!I$2:J$11,2,1)</f>
        <v>9</v>
      </c>
      <c r="C21" s="7" t="e">
        <f>VLOOKUP(D21,artistas!E$2:F$7,2.1)</f>
        <v>#N/A</v>
      </c>
      <c r="D21" s="7" t="s">
        <v>87</v>
      </c>
    </row>
    <row r="22" spans="1:4" x14ac:dyDescent="0.2">
      <c r="A22" s="7" t="s">
        <v>61</v>
      </c>
      <c r="B22" s="7">
        <f>VLOOKUP(A22,usuarios!I$2:J$11,2,1)</f>
        <v>10</v>
      </c>
      <c r="C22" s="7" t="e">
        <f>VLOOKUP(D22,artistas!E$2:F$7,2.1)</f>
        <v>#N/A</v>
      </c>
      <c r="D22" s="7" t="s">
        <v>82</v>
      </c>
    </row>
    <row r="23" spans="1:4" x14ac:dyDescent="0.2">
      <c r="A23" s="7" t="s">
        <v>61</v>
      </c>
      <c r="B23" s="7">
        <f>VLOOKUP(A23,usuarios!I$2:J$11,2,1)</f>
        <v>10</v>
      </c>
      <c r="C23" s="7" t="e">
        <f>VLOOKUP(D23,artistas!E$2:F$7,2.1)</f>
        <v>#N/A</v>
      </c>
      <c r="D23" s="7" t="s">
        <v>113</v>
      </c>
    </row>
  </sheetData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D7"/>
  <sheetViews>
    <sheetView zoomScale="90" zoomScaleNormal="90" workbookViewId="0">
      <selection activeCell="E1" sqref="E1:F7"/>
    </sheetView>
  </sheetViews>
  <sheetFormatPr baseColWidth="10" defaultColWidth="8.5" defaultRowHeight="15" x14ac:dyDescent="0.2"/>
  <cols>
    <col min="1" max="1" width="12.1640625" style="7" customWidth="1"/>
    <col min="2" max="2" width="17.83203125" style="7" customWidth="1"/>
    <col min="3" max="4" width="8.5" style="7"/>
    <col min="5" max="5" width="16.1640625" style="7" customWidth="1"/>
    <col min="6" max="1018" width="8.5" style="7"/>
    <col min="1019" max="1024" width="9.1640625" customWidth="1"/>
  </cols>
  <sheetData>
    <row r="1" spans="1:6" x14ac:dyDescent="0.2">
      <c r="A1" s="8" t="s">
        <v>165</v>
      </c>
      <c r="B1" s="8" t="s">
        <v>166</v>
      </c>
      <c r="E1" s="17"/>
      <c r="F1" s="17"/>
    </row>
    <row r="2" spans="1:6" x14ac:dyDescent="0.2">
      <c r="A2" s="7">
        <v>1</v>
      </c>
      <c r="B2" s="11" t="s">
        <v>113</v>
      </c>
      <c r="E2" s="11"/>
    </row>
    <row r="3" spans="1:6" x14ac:dyDescent="0.2">
      <c r="A3" s="7">
        <v>2</v>
      </c>
      <c r="B3" s="11" t="s">
        <v>35</v>
      </c>
      <c r="E3" s="11"/>
    </row>
    <row r="4" spans="1:6" x14ac:dyDescent="0.2">
      <c r="A4" s="7">
        <v>3</v>
      </c>
      <c r="B4" s="11" t="s">
        <v>87</v>
      </c>
      <c r="E4" s="11"/>
    </row>
    <row r="5" spans="1:6" x14ac:dyDescent="0.2">
      <c r="A5" s="7">
        <v>4</v>
      </c>
      <c r="B5" s="11" t="s">
        <v>82</v>
      </c>
      <c r="E5" s="11"/>
    </row>
    <row r="6" spans="1:6" x14ac:dyDescent="0.2">
      <c r="A6" s="7">
        <v>5</v>
      </c>
      <c r="B6" s="10" t="s">
        <v>100</v>
      </c>
      <c r="E6" s="10"/>
    </row>
    <row r="7" spans="1:6" x14ac:dyDescent="0.2">
      <c r="A7" s="7">
        <v>6</v>
      </c>
      <c r="B7" s="10" t="s">
        <v>73</v>
      </c>
      <c r="E7" s="10"/>
    </row>
  </sheetData>
  <mergeCells count="1">
    <mergeCell ref="E1:F1"/>
  </mergeCells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1"/>
  <sheetViews>
    <sheetView zoomScale="90" zoomScaleNormal="90" workbookViewId="0">
      <selection activeCell="D3" sqref="D3"/>
    </sheetView>
  </sheetViews>
  <sheetFormatPr baseColWidth="10" defaultColWidth="8.5" defaultRowHeight="15" x14ac:dyDescent="0.2"/>
  <cols>
    <col min="1" max="1" width="12.1640625" style="7" customWidth="1"/>
    <col min="2" max="2" width="16.1640625" style="7" customWidth="1"/>
    <col min="3" max="3" width="12.1640625" style="7" customWidth="1"/>
    <col min="4" max="4" width="21.33203125" style="7" customWidth="1"/>
    <col min="5" max="5" width="13" style="7" customWidth="1"/>
    <col min="6" max="8" width="8.5" style="7"/>
    <col min="9" max="9" width="18.1640625" style="7" customWidth="1"/>
    <col min="10" max="1019" width="8.5" style="7"/>
    <col min="1020" max="1024" width="9.1640625" customWidth="1"/>
  </cols>
  <sheetData>
    <row r="1" spans="1:1024" s="8" customFormat="1" x14ac:dyDescent="0.2">
      <c r="A1" s="8" t="s">
        <v>66</v>
      </c>
      <c r="B1" s="8" t="s">
        <v>68</v>
      </c>
      <c r="C1" s="8" t="s">
        <v>165</v>
      </c>
      <c r="D1" s="8" t="s">
        <v>168</v>
      </c>
      <c r="E1" s="8" t="s">
        <v>169</v>
      </c>
      <c r="I1" s="17" t="s">
        <v>120</v>
      </c>
      <c r="J1" s="17" t="s">
        <v>167</v>
      </c>
      <c r="AMF1"/>
      <c r="AMG1"/>
      <c r="AMH1"/>
      <c r="AMI1"/>
      <c r="AMJ1"/>
    </row>
    <row r="2" spans="1:1024" x14ac:dyDescent="0.2">
      <c r="A2" s="7">
        <v>1</v>
      </c>
      <c r="B2" s="10" t="s">
        <v>113</v>
      </c>
      <c r="C2" s="7" t="e">
        <f>VLOOKUP(B2,artistas!E$2:F$7,2.1)</f>
        <v>#N/A</v>
      </c>
      <c r="D2" s="7" t="s">
        <v>112</v>
      </c>
      <c r="E2" s="7">
        <v>2015</v>
      </c>
      <c r="I2" s="7" t="s">
        <v>112</v>
      </c>
      <c r="J2" s="7">
        <v>1</v>
      </c>
    </row>
    <row r="3" spans="1:1024" x14ac:dyDescent="0.2">
      <c r="A3" s="7">
        <v>2</v>
      </c>
      <c r="B3" s="10" t="s">
        <v>100</v>
      </c>
      <c r="C3" s="7" t="e">
        <f>VLOOKUP(B3,artistas!E$2:F$7,2.1)</f>
        <v>#N/A</v>
      </c>
      <c r="D3" s="7" t="s">
        <v>104</v>
      </c>
      <c r="E3" s="7">
        <v>2012</v>
      </c>
      <c r="I3" s="7" t="s">
        <v>104</v>
      </c>
      <c r="J3" s="7">
        <v>2</v>
      </c>
    </row>
    <row r="4" spans="1:1024" x14ac:dyDescent="0.2">
      <c r="A4" s="7">
        <v>3</v>
      </c>
      <c r="B4" s="10" t="s">
        <v>100</v>
      </c>
      <c r="C4" s="7" t="e">
        <f>VLOOKUP(B4,artistas!E$2:F$7,2.1)</f>
        <v>#N/A</v>
      </c>
      <c r="D4" s="7" t="s">
        <v>99</v>
      </c>
      <c r="E4" s="7">
        <v>2007</v>
      </c>
      <c r="I4" s="7" t="s">
        <v>99</v>
      </c>
      <c r="J4" s="7">
        <v>3</v>
      </c>
    </row>
    <row r="5" spans="1:1024" x14ac:dyDescent="0.2">
      <c r="A5" s="7">
        <v>4</v>
      </c>
      <c r="B5" s="11" t="s">
        <v>73</v>
      </c>
      <c r="C5" s="7" t="e">
        <f>VLOOKUP(B5,artistas!E$2:F$7,2.1)</f>
        <v>#N/A</v>
      </c>
      <c r="D5" s="7" t="s">
        <v>72</v>
      </c>
      <c r="E5" s="7">
        <v>1990</v>
      </c>
      <c r="I5" s="7" t="s">
        <v>72</v>
      </c>
      <c r="J5" s="7">
        <v>4</v>
      </c>
    </row>
    <row r="6" spans="1:1024" x14ac:dyDescent="0.2">
      <c r="A6" s="7">
        <v>5</v>
      </c>
      <c r="B6" s="11" t="s">
        <v>73</v>
      </c>
      <c r="C6" s="7" t="e">
        <f>VLOOKUP(B6,artistas!E$2:F$7,2.1)</f>
        <v>#N/A</v>
      </c>
      <c r="D6" s="7" t="s">
        <v>77</v>
      </c>
      <c r="E6" s="7">
        <v>1993</v>
      </c>
      <c r="I6" s="7" t="s">
        <v>77</v>
      </c>
      <c r="J6" s="7">
        <v>5</v>
      </c>
    </row>
    <row r="7" spans="1:1024" x14ac:dyDescent="0.2">
      <c r="A7" s="7">
        <v>6</v>
      </c>
      <c r="B7" s="11" t="s">
        <v>82</v>
      </c>
      <c r="C7" s="7" t="e">
        <f>VLOOKUP(B7,artistas!E$2:F$7,2.1)</f>
        <v>#N/A</v>
      </c>
      <c r="D7" s="7" t="s">
        <v>81</v>
      </c>
      <c r="E7" s="7">
        <v>1995</v>
      </c>
      <c r="I7" s="7" t="s">
        <v>81</v>
      </c>
      <c r="J7" s="7">
        <v>6</v>
      </c>
    </row>
    <row r="8" spans="1:1024" x14ac:dyDescent="0.2">
      <c r="A8" s="7">
        <v>7</v>
      </c>
      <c r="B8" s="11" t="s">
        <v>87</v>
      </c>
      <c r="C8" s="7" t="e">
        <f>VLOOKUP(B8,artistas!E$2:F$7,2.1)</f>
        <v>#N/A</v>
      </c>
      <c r="D8" s="7" t="s">
        <v>86</v>
      </c>
      <c r="E8" s="7">
        <v>1998</v>
      </c>
      <c r="I8" s="7" t="s">
        <v>86</v>
      </c>
      <c r="J8" s="7">
        <v>7</v>
      </c>
    </row>
    <row r="9" spans="1:1024" x14ac:dyDescent="0.2">
      <c r="A9" s="7">
        <v>8</v>
      </c>
      <c r="B9" s="11" t="s">
        <v>35</v>
      </c>
      <c r="C9" s="7" t="e">
        <f>VLOOKUP(B9,artistas!E$2:F$7,2.1)</f>
        <v>#N/A</v>
      </c>
      <c r="D9" s="7" t="s">
        <v>95</v>
      </c>
      <c r="E9" s="7">
        <v>2003</v>
      </c>
      <c r="I9" s="7" t="s">
        <v>95</v>
      </c>
      <c r="J9" s="7">
        <v>8</v>
      </c>
    </row>
    <row r="10" spans="1:1024" x14ac:dyDescent="0.2">
      <c r="A10" s="7">
        <v>9</v>
      </c>
      <c r="B10" s="10" t="s">
        <v>100</v>
      </c>
      <c r="C10" s="7" t="e">
        <f>VLOOKUP(B10,artistas!E$2:F$7,2.1)</f>
        <v>#N/A</v>
      </c>
      <c r="D10" s="7" t="s">
        <v>108</v>
      </c>
      <c r="E10" s="7">
        <v>2015</v>
      </c>
      <c r="I10" s="7" t="s">
        <v>108</v>
      </c>
      <c r="J10" s="7">
        <v>9</v>
      </c>
    </row>
    <row r="11" spans="1:1024" x14ac:dyDescent="0.2">
      <c r="A11" s="7">
        <v>10</v>
      </c>
      <c r="B11" s="11" t="s">
        <v>35</v>
      </c>
      <c r="C11" s="7" t="e">
        <f>VLOOKUP(B11,artistas!E$2:F$7,2.1)</f>
        <v>#N/A</v>
      </c>
      <c r="D11" s="7" t="s">
        <v>91</v>
      </c>
      <c r="E11" s="7">
        <v>2001</v>
      </c>
      <c r="I11" s="7" t="s">
        <v>91</v>
      </c>
      <c r="J11" s="7">
        <v>10</v>
      </c>
    </row>
  </sheetData>
  <mergeCells count="1">
    <mergeCell ref="I1:J1"/>
  </mergeCells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D52"/>
  <sheetViews>
    <sheetView zoomScale="90" zoomScaleNormal="90" workbookViewId="0">
      <selection activeCell="E2" sqref="E2"/>
    </sheetView>
  </sheetViews>
  <sheetFormatPr baseColWidth="10" defaultColWidth="8.5" defaultRowHeight="15" x14ac:dyDescent="0.2"/>
  <cols>
    <col min="1" max="1" width="9.83203125" style="13" customWidth="1"/>
    <col min="2" max="2" width="36" style="13" customWidth="1"/>
    <col min="3" max="4" width="9.33203125" style="13" customWidth="1"/>
    <col min="5" max="5" width="21.33203125" style="13" customWidth="1"/>
    <col min="6" max="6" width="26.83203125" style="13" customWidth="1"/>
    <col min="7" max="7" width="29" style="13" customWidth="1"/>
    <col min="8" max="1018" width="8.5" style="13"/>
    <col min="1019" max="1024" width="9.1640625" customWidth="1"/>
  </cols>
  <sheetData>
    <row r="1" spans="1:8" x14ac:dyDescent="0.2">
      <c r="A1" s="14" t="s">
        <v>129</v>
      </c>
      <c r="B1" s="14" t="s">
        <v>170</v>
      </c>
      <c r="C1" s="14" t="s">
        <v>171</v>
      </c>
      <c r="D1" s="14" t="s">
        <v>66</v>
      </c>
      <c r="E1" s="14" t="s">
        <v>172</v>
      </c>
      <c r="G1" s="17" t="s">
        <v>120</v>
      </c>
      <c r="H1" s="17"/>
    </row>
    <row r="2" spans="1:8" x14ac:dyDescent="0.2">
      <c r="A2" s="13">
        <v>1</v>
      </c>
      <c r="B2" s="13" t="s">
        <v>138</v>
      </c>
      <c r="C2" s="13">
        <v>136</v>
      </c>
      <c r="D2" s="13">
        <f>VLOOKUP(E2,albuns!I$2:J$11,2.1)</f>
        <v>1</v>
      </c>
      <c r="E2" s="13" t="s">
        <v>112</v>
      </c>
      <c r="G2" s="13" t="s">
        <v>138</v>
      </c>
      <c r="H2" s="13">
        <v>1</v>
      </c>
    </row>
    <row r="3" spans="1:8" x14ac:dyDescent="0.2">
      <c r="A3" s="13">
        <v>2</v>
      </c>
      <c r="B3" s="13" t="s">
        <v>158</v>
      </c>
      <c r="C3" s="13">
        <v>79</v>
      </c>
      <c r="D3" s="13">
        <f>VLOOKUP(E3,albuns!I$2:J$11,2.1)</f>
        <v>1</v>
      </c>
      <c r="E3" s="13" t="s">
        <v>112</v>
      </c>
      <c r="G3" s="13" t="s">
        <v>162</v>
      </c>
      <c r="H3" s="13">
        <v>23</v>
      </c>
    </row>
    <row r="4" spans="1:8" x14ac:dyDescent="0.2">
      <c r="A4" s="13">
        <v>3</v>
      </c>
      <c r="B4" s="13" t="s">
        <v>152</v>
      </c>
      <c r="C4" s="13">
        <v>213</v>
      </c>
      <c r="D4" s="13">
        <f>VLOOKUP(E4,albuns!I$2:J$11,2.1)</f>
        <v>1</v>
      </c>
      <c r="E4" s="13" t="s">
        <v>112</v>
      </c>
      <c r="G4" s="13" t="s">
        <v>137</v>
      </c>
      <c r="H4" s="13">
        <v>14</v>
      </c>
    </row>
    <row r="5" spans="1:8" x14ac:dyDescent="0.2">
      <c r="A5" s="13">
        <v>4</v>
      </c>
      <c r="B5" s="13" t="s">
        <v>173</v>
      </c>
      <c r="C5" s="13">
        <v>95</v>
      </c>
      <c r="D5" s="13">
        <f>VLOOKUP(E5,albuns!I$2:J$11,2.1)</f>
        <v>1</v>
      </c>
      <c r="E5" s="13" t="s">
        <v>112</v>
      </c>
      <c r="G5" s="13" t="s">
        <v>147</v>
      </c>
      <c r="H5" s="13">
        <v>24</v>
      </c>
    </row>
    <row r="6" spans="1:8" x14ac:dyDescent="0.2">
      <c r="A6" s="13">
        <v>5</v>
      </c>
      <c r="B6" s="13" t="s">
        <v>140</v>
      </c>
      <c r="C6" s="13">
        <v>83</v>
      </c>
      <c r="D6" s="13">
        <f>VLOOKUP(E6,albuns!I$2:J$11,2.1)</f>
        <v>1</v>
      </c>
      <c r="E6" s="13" t="s">
        <v>112</v>
      </c>
      <c r="G6" s="13" t="s">
        <v>174</v>
      </c>
      <c r="H6" s="13">
        <v>25</v>
      </c>
    </row>
    <row r="7" spans="1:8" x14ac:dyDescent="0.2">
      <c r="A7" s="13">
        <v>6</v>
      </c>
      <c r="B7" s="13" t="s">
        <v>149</v>
      </c>
      <c r="C7" s="13">
        <v>154</v>
      </c>
      <c r="D7" s="13">
        <f>VLOOKUP(E7,albuns!I$2:J$11,2.1)</f>
        <v>2</v>
      </c>
      <c r="E7" s="13" t="s">
        <v>104</v>
      </c>
      <c r="G7" s="13" t="s">
        <v>143</v>
      </c>
      <c r="H7" s="13">
        <v>10</v>
      </c>
    </row>
    <row r="8" spans="1:8" x14ac:dyDescent="0.2">
      <c r="A8" s="13">
        <v>7</v>
      </c>
      <c r="B8" s="13" t="s">
        <v>150</v>
      </c>
      <c r="C8" s="13">
        <v>210</v>
      </c>
      <c r="D8" s="13">
        <f>VLOOKUP(E8,albuns!I$2:J$11,2.1)</f>
        <v>2</v>
      </c>
      <c r="E8" s="13" t="s">
        <v>104</v>
      </c>
      <c r="G8" s="13" t="s">
        <v>135</v>
      </c>
      <c r="H8" s="13">
        <v>11</v>
      </c>
    </row>
    <row r="9" spans="1:8" x14ac:dyDescent="0.2">
      <c r="A9" s="13">
        <v>8</v>
      </c>
      <c r="B9" s="13" t="s">
        <v>175</v>
      </c>
      <c r="C9" s="13">
        <v>117</v>
      </c>
      <c r="D9" s="13">
        <f>VLOOKUP(E9,albuns!I$2:J$11,2.1)</f>
        <v>2</v>
      </c>
      <c r="E9" s="13" t="s">
        <v>104</v>
      </c>
      <c r="G9" s="13" t="s">
        <v>149</v>
      </c>
      <c r="H9" s="13">
        <v>6</v>
      </c>
    </row>
    <row r="10" spans="1:8" x14ac:dyDescent="0.2">
      <c r="A10" s="13">
        <v>9</v>
      </c>
      <c r="B10" s="13" t="s">
        <v>176</v>
      </c>
      <c r="C10" s="13">
        <v>166</v>
      </c>
      <c r="D10" s="13">
        <f>VLOOKUP(E10,albuns!I$2:J$11,2.1)</f>
        <v>2</v>
      </c>
      <c r="E10" s="13" t="s">
        <v>104</v>
      </c>
      <c r="G10" s="13" t="s">
        <v>150</v>
      </c>
      <c r="H10" s="13">
        <v>7</v>
      </c>
    </row>
    <row r="11" spans="1:8" x14ac:dyDescent="0.2">
      <c r="A11" s="13">
        <v>10</v>
      </c>
      <c r="B11" s="13" t="s">
        <v>143</v>
      </c>
      <c r="C11" s="13">
        <v>179</v>
      </c>
      <c r="D11" s="13">
        <f>VLOOKUP(E11,albuns!I$2:J$11,2.1)</f>
        <v>3</v>
      </c>
      <c r="E11" s="13" t="s">
        <v>99</v>
      </c>
      <c r="G11" s="13" t="s">
        <v>141</v>
      </c>
      <c r="H11" s="13">
        <v>34</v>
      </c>
    </row>
    <row r="12" spans="1:8" x14ac:dyDescent="0.2">
      <c r="A12" s="13">
        <v>11</v>
      </c>
      <c r="B12" s="13" t="s">
        <v>135</v>
      </c>
      <c r="C12" s="13">
        <v>135</v>
      </c>
      <c r="D12" s="13">
        <f>VLOOKUP(E12,albuns!I$2:J$11,2.1)</f>
        <v>3</v>
      </c>
      <c r="E12" s="13" t="s">
        <v>99</v>
      </c>
      <c r="G12" s="13" t="s">
        <v>139</v>
      </c>
      <c r="H12" s="13">
        <v>35</v>
      </c>
    </row>
    <row r="13" spans="1:8" x14ac:dyDescent="0.2">
      <c r="A13" s="13">
        <v>12</v>
      </c>
      <c r="B13" s="13" t="s">
        <v>155</v>
      </c>
      <c r="C13" s="13">
        <v>150</v>
      </c>
      <c r="D13" s="13">
        <f>VLOOKUP(E13,albuns!I$2:J$11,2.1)</f>
        <v>3</v>
      </c>
      <c r="E13" s="13" t="s">
        <v>99</v>
      </c>
      <c r="G13" s="13" t="s">
        <v>153</v>
      </c>
      <c r="H13" s="13">
        <v>29</v>
      </c>
    </row>
    <row r="14" spans="1:8" x14ac:dyDescent="0.2">
      <c r="A14" s="13">
        <v>13</v>
      </c>
      <c r="B14" s="13" t="s">
        <v>160</v>
      </c>
      <c r="C14" s="13">
        <v>229</v>
      </c>
      <c r="D14" s="13">
        <f>VLOOKUP(E14,albuns!I$2:J$11,2.1)</f>
        <v>3</v>
      </c>
      <c r="E14" s="13" t="s">
        <v>99</v>
      </c>
      <c r="G14" s="13" t="s">
        <v>154</v>
      </c>
      <c r="H14" s="13">
        <v>26</v>
      </c>
    </row>
    <row r="15" spans="1:8" x14ac:dyDescent="0.2">
      <c r="A15" s="13">
        <v>14</v>
      </c>
      <c r="B15" s="13" t="s">
        <v>137</v>
      </c>
      <c r="C15" s="13">
        <v>116</v>
      </c>
      <c r="D15" s="13">
        <f>VLOOKUP(E15,albuns!I$2:J$11,2.1)</f>
        <v>4</v>
      </c>
      <c r="E15" s="13" t="s">
        <v>72</v>
      </c>
      <c r="G15" s="13" t="s">
        <v>158</v>
      </c>
      <c r="H15" s="13">
        <v>2</v>
      </c>
    </row>
    <row r="16" spans="1:8" x14ac:dyDescent="0.2">
      <c r="A16" s="13">
        <v>15</v>
      </c>
      <c r="B16" s="13" t="s">
        <v>157</v>
      </c>
      <c r="C16" s="13">
        <v>163</v>
      </c>
      <c r="D16" s="13">
        <f>VLOOKUP(E16,albuns!I$2:J$11,2.1)</f>
        <v>4</v>
      </c>
      <c r="E16" s="13" t="s">
        <v>72</v>
      </c>
      <c r="G16" s="13" t="s">
        <v>155</v>
      </c>
      <c r="H16" s="13">
        <v>12</v>
      </c>
    </row>
    <row r="17" spans="1:8" x14ac:dyDescent="0.2">
      <c r="A17" s="13">
        <v>16</v>
      </c>
      <c r="B17" s="13" t="s">
        <v>148</v>
      </c>
      <c r="C17" s="13">
        <v>200</v>
      </c>
      <c r="D17" s="13">
        <f>VLOOKUP(E17,albuns!I$2:J$11,2.1)</f>
        <v>4</v>
      </c>
      <c r="E17" s="13" t="s">
        <v>72</v>
      </c>
      <c r="G17" s="13" t="s">
        <v>146</v>
      </c>
      <c r="H17" s="13">
        <v>19</v>
      </c>
    </row>
    <row r="18" spans="1:8" x14ac:dyDescent="0.2">
      <c r="A18" s="13">
        <v>17</v>
      </c>
      <c r="B18" s="13" t="s">
        <v>163</v>
      </c>
      <c r="C18" s="13">
        <v>152</v>
      </c>
      <c r="D18" s="13">
        <f>VLOOKUP(E18,albuns!I$2:J$11,2.1)</f>
        <v>5</v>
      </c>
      <c r="E18" s="13" t="s">
        <v>77</v>
      </c>
      <c r="G18" s="13" t="s">
        <v>142</v>
      </c>
      <c r="H18" s="13">
        <v>36</v>
      </c>
    </row>
    <row r="19" spans="1:8" x14ac:dyDescent="0.2">
      <c r="A19" s="13">
        <v>18</v>
      </c>
      <c r="B19" s="13" t="s">
        <v>164</v>
      </c>
      <c r="C19" s="13">
        <v>203</v>
      </c>
      <c r="D19" s="13">
        <f>VLOOKUP(E19,albuns!I$2:J$11,2.1)</f>
        <v>5</v>
      </c>
      <c r="E19" s="13" t="s">
        <v>77</v>
      </c>
      <c r="G19" s="13" t="s">
        <v>175</v>
      </c>
      <c r="H19" s="13">
        <v>8</v>
      </c>
    </row>
    <row r="20" spans="1:8" x14ac:dyDescent="0.2">
      <c r="A20" s="13">
        <v>19</v>
      </c>
      <c r="B20" s="13" t="s">
        <v>146</v>
      </c>
      <c r="C20" s="13">
        <v>207</v>
      </c>
      <c r="D20" s="13">
        <f>VLOOKUP(E20,albuns!I$2:J$11,2.1)</f>
        <v>6</v>
      </c>
      <c r="E20" s="13" t="s">
        <v>81</v>
      </c>
      <c r="G20" s="13" t="s">
        <v>156</v>
      </c>
      <c r="H20" s="13">
        <v>37</v>
      </c>
    </row>
    <row r="21" spans="1:8" x14ac:dyDescent="0.2">
      <c r="A21" s="13">
        <v>20</v>
      </c>
      <c r="B21" s="13" t="s">
        <v>136</v>
      </c>
      <c r="C21" s="13">
        <v>105</v>
      </c>
      <c r="D21" s="13">
        <f>VLOOKUP(E21,albuns!I$2:J$11,2.1)</f>
        <v>6</v>
      </c>
      <c r="E21" s="13" t="s">
        <v>81</v>
      </c>
      <c r="G21" s="13" t="s">
        <v>161</v>
      </c>
      <c r="H21" s="13">
        <v>27</v>
      </c>
    </row>
    <row r="22" spans="1:8" x14ac:dyDescent="0.2">
      <c r="A22" s="13">
        <v>21</v>
      </c>
      <c r="B22" s="15" t="s">
        <v>132</v>
      </c>
      <c r="C22" s="13">
        <v>244</v>
      </c>
      <c r="D22" s="13">
        <f>VLOOKUP(E22,albuns!I$2:J$11,2.1)</f>
        <v>6</v>
      </c>
      <c r="E22" s="13" t="s">
        <v>81</v>
      </c>
      <c r="G22" s="13" t="s">
        <v>136</v>
      </c>
      <c r="H22" s="13">
        <v>20</v>
      </c>
    </row>
    <row r="23" spans="1:8" x14ac:dyDescent="0.2">
      <c r="A23" s="13">
        <v>22</v>
      </c>
      <c r="B23" s="15" t="s">
        <v>133</v>
      </c>
      <c r="C23" s="13">
        <v>139</v>
      </c>
      <c r="D23" s="13">
        <f>VLOOKUP(E23,albuns!I$2:J$11,2.1)</f>
        <v>6</v>
      </c>
      <c r="E23" s="13" t="s">
        <v>81</v>
      </c>
      <c r="G23" s="13" t="s">
        <v>177</v>
      </c>
      <c r="H23" s="13">
        <v>30</v>
      </c>
    </row>
    <row r="24" spans="1:8" x14ac:dyDescent="0.2">
      <c r="A24" s="13">
        <v>23</v>
      </c>
      <c r="B24" s="13" t="s">
        <v>162</v>
      </c>
      <c r="C24" s="13">
        <v>146</v>
      </c>
      <c r="D24" s="13">
        <f>VLOOKUP(E24,albuns!I$2:J$11,2.1)</f>
        <v>7</v>
      </c>
      <c r="E24" s="13" t="s">
        <v>86</v>
      </c>
      <c r="G24" s="13" t="s">
        <v>157</v>
      </c>
      <c r="H24" s="13">
        <v>15</v>
      </c>
    </row>
    <row r="25" spans="1:8" x14ac:dyDescent="0.2">
      <c r="A25" s="13">
        <v>24</v>
      </c>
      <c r="B25" s="13" t="s">
        <v>147</v>
      </c>
      <c r="C25" s="13">
        <v>241</v>
      </c>
      <c r="D25" s="13">
        <f>VLOOKUP(E25,albuns!I$2:J$11,2.1)</f>
        <v>7</v>
      </c>
      <c r="E25" s="13" t="s">
        <v>86</v>
      </c>
      <c r="G25" s="13" t="s">
        <v>145</v>
      </c>
      <c r="H25" s="13">
        <v>28</v>
      </c>
    </row>
    <row r="26" spans="1:8" x14ac:dyDescent="0.2">
      <c r="A26" s="13">
        <v>25</v>
      </c>
      <c r="B26" s="13" t="s">
        <v>174</v>
      </c>
      <c r="C26" s="13">
        <v>100</v>
      </c>
      <c r="D26" s="13">
        <f>VLOOKUP(E26,albuns!I$2:J$11,2.1)</f>
        <v>7</v>
      </c>
      <c r="E26" s="13" t="s">
        <v>86</v>
      </c>
      <c r="G26" s="15" t="s">
        <v>132</v>
      </c>
      <c r="H26" s="13">
        <v>21</v>
      </c>
    </row>
    <row r="27" spans="1:8" x14ac:dyDescent="0.2">
      <c r="A27" s="13">
        <v>26</v>
      </c>
      <c r="B27" s="13" t="s">
        <v>154</v>
      </c>
      <c r="C27" s="13">
        <v>231</v>
      </c>
      <c r="D27" s="13">
        <f>VLOOKUP(E27,albuns!I$2:J$11,2.1)</f>
        <v>7</v>
      </c>
      <c r="E27" s="13" t="s">
        <v>86</v>
      </c>
      <c r="G27" s="13" t="s">
        <v>176</v>
      </c>
      <c r="H27" s="13">
        <v>9</v>
      </c>
    </row>
    <row r="28" spans="1:8" x14ac:dyDescent="0.2">
      <c r="A28" s="13">
        <v>27</v>
      </c>
      <c r="B28" s="13" t="s">
        <v>161</v>
      </c>
      <c r="C28" s="13">
        <v>132</v>
      </c>
      <c r="D28" s="13">
        <f>VLOOKUP(E28,albuns!I$2:J$11,2.1)</f>
        <v>7</v>
      </c>
      <c r="E28" s="13" t="s">
        <v>86</v>
      </c>
      <c r="G28" s="13" t="s">
        <v>148</v>
      </c>
      <c r="H28" s="13">
        <v>16</v>
      </c>
    </row>
    <row r="29" spans="1:8" x14ac:dyDescent="0.2">
      <c r="A29" s="13">
        <v>28</v>
      </c>
      <c r="B29" s="13" t="s">
        <v>145</v>
      </c>
      <c r="C29" s="13">
        <v>223</v>
      </c>
      <c r="D29" s="13">
        <f>VLOOKUP(E29,albuns!I$2:J$11,2.1)</f>
        <v>7</v>
      </c>
      <c r="E29" s="13" t="s">
        <v>86</v>
      </c>
      <c r="G29" s="15" t="s">
        <v>133</v>
      </c>
      <c r="H29" s="13">
        <v>22</v>
      </c>
    </row>
    <row r="30" spans="1:8" x14ac:dyDescent="0.2">
      <c r="A30" s="13">
        <v>29</v>
      </c>
      <c r="B30" s="13" t="s">
        <v>153</v>
      </c>
      <c r="C30" s="13">
        <v>222</v>
      </c>
      <c r="D30" s="13">
        <f>VLOOKUP(E30,albuns!I$2:J$11,2.1)</f>
        <v>8</v>
      </c>
      <c r="E30" s="13" t="s">
        <v>95</v>
      </c>
      <c r="G30" s="15" t="s">
        <v>134</v>
      </c>
      <c r="H30" s="13">
        <v>38</v>
      </c>
    </row>
    <row r="31" spans="1:8" x14ac:dyDescent="0.2">
      <c r="A31" s="13">
        <v>30</v>
      </c>
      <c r="B31" s="13" t="s">
        <v>177</v>
      </c>
      <c r="C31" s="13">
        <v>190</v>
      </c>
      <c r="D31" s="13">
        <f>VLOOKUP(E31,albuns!I$2:J$11,2.1)</f>
        <v>8</v>
      </c>
      <c r="E31" s="13" t="s">
        <v>95</v>
      </c>
      <c r="G31" s="13" t="s">
        <v>163</v>
      </c>
      <c r="H31" s="13">
        <v>17</v>
      </c>
    </row>
    <row r="32" spans="1:8" x14ac:dyDescent="0.2">
      <c r="A32" s="13">
        <v>31</v>
      </c>
      <c r="B32" s="13" t="s">
        <v>151</v>
      </c>
      <c r="C32" s="13">
        <v>123</v>
      </c>
      <c r="D32" s="13">
        <f>VLOOKUP(E32,albuns!I$2:J$11,2.1)</f>
        <v>8</v>
      </c>
      <c r="E32" s="13" t="s">
        <v>95</v>
      </c>
      <c r="G32" s="13" t="s">
        <v>164</v>
      </c>
      <c r="H32" s="13">
        <v>18</v>
      </c>
    </row>
    <row r="33" spans="1:8" x14ac:dyDescent="0.2">
      <c r="A33" s="13">
        <v>32</v>
      </c>
      <c r="B33" s="13" t="s">
        <v>144</v>
      </c>
      <c r="C33" s="13">
        <v>111</v>
      </c>
      <c r="D33" s="13">
        <f>VLOOKUP(E33,albuns!I$2:J$11,2.1)</f>
        <v>8</v>
      </c>
      <c r="E33" s="13" t="s">
        <v>95</v>
      </c>
      <c r="G33" s="13" t="s">
        <v>151</v>
      </c>
      <c r="H33" s="13">
        <v>31</v>
      </c>
    </row>
    <row r="34" spans="1:8" x14ac:dyDescent="0.2">
      <c r="A34" s="13">
        <v>33</v>
      </c>
      <c r="B34" s="13" t="s">
        <v>159</v>
      </c>
      <c r="C34" s="13">
        <v>197</v>
      </c>
      <c r="D34" s="13">
        <f>VLOOKUP(E34,albuns!I$2:J$11,2.1)</f>
        <v>8</v>
      </c>
      <c r="E34" s="13" t="s">
        <v>95</v>
      </c>
      <c r="G34" s="13" t="s">
        <v>160</v>
      </c>
      <c r="H34" s="13">
        <v>13</v>
      </c>
    </row>
    <row r="35" spans="1:8" x14ac:dyDescent="0.2">
      <c r="A35" s="13">
        <v>34</v>
      </c>
      <c r="B35" s="13" t="s">
        <v>141</v>
      </c>
      <c r="C35" s="13">
        <v>138</v>
      </c>
      <c r="D35" s="13">
        <f>VLOOKUP(E35,albuns!I$2:J$11,2.1)</f>
        <v>9</v>
      </c>
      <c r="E35" s="13" t="s">
        <v>108</v>
      </c>
      <c r="G35" s="13" t="s">
        <v>144</v>
      </c>
      <c r="H35" s="13">
        <v>32</v>
      </c>
    </row>
    <row r="36" spans="1:8" x14ac:dyDescent="0.2">
      <c r="A36" s="13">
        <v>35</v>
      </c>
      <c r="B36" s="13" t="s">
        <v>139</v>
      </c>
      <c r="C36" s="13">
        <v>159</v>
      </c>
      <c r="D36" s="13">
        <f>VLOOKUP(E36,albuns!I$2:J$11,2.1)</f>
        <v>9</v>
      </c>
      <c r="E36" s="13" t="s">
        <v>108</v>
      </c>
      <c r="G36" s="13" t="s">
        <v>178</v>
      </c>
      <c r="H36" s="13">
        <v>39</v>
      </c>
    </row>
    <row r="37" spans="1:8" x14ac:dyDescent="0.2">
      <c r="A37" s="13">
        <v>36</v>
      </c>
      <c r="B37" s="13" t="s">
        <v>142</v>
      </c>
      <c r="C37" s="13">
        <v>120</v>
      </c>
      <c r="D37" s="13">
        <f>VLOOKUP(E37,albuns!I$2:J$11,2.1)</f>
        <v>9</v>
      </c>
      <c r="E37" s="13" t="s">
        <v>108</v>
      </c>
      <c r="G37" s="15" t="s">
        <v>131</v>
      </c>
      <c r="H37" s="13">
        <v>40</v>
      </c>
    </row>
    <row r="38" spans="1:8" x14ac:dyDescent="0.2">
      <c r="A38" s="13">
        <v>37</v>
      </c>
      <c r="B38" s="13" t="s">
        <v>156</v>
      </c>
      <c r="C38" s="13">
        <v>151</v>
      </c>
      <c r="D38" s="13">
        <f>VLOOKUP(E38,albuns!I$2:J$11,2.1)</f>
        <v>9</v>
      </c>
      <c r="E38" s="13" t="s">
        <v>108</v>
      </c>
      <c r="G38" s="13" t="s">
        <v>152</v>
      </c>
      <c r="H38" s="13">
        <v>3</v>
      </c>
    </row>
    <row r="39" spans="1:8" x14ac:dyDescent="0.2">
      <c r="A39" s="13">
        <v>38</v>
      </c>
      <c r="B39" s="15" t="s">
        <v>134</v>
      </c>
      <c r="C39" s="13">
        <v>240</v>
      </c>
      <c r="D39" s="13">
        <f>VLOOKUP(E39,albuns!I$2:J$11,2.1)</f>
        <v>10</v>
      </c>
      <c r="E39" s="13" t="s">
        <v>91</v>
      </c>
      <c r="G39" s="13" t="s">
        <v>173</v>
      </c>
      <c r="H39" s="13">
        <v>4</v>
      </c>
    </row>
    <row r="40" spans="1:8" x14ac:dyDescent="0.2">
      <c r="A40" s="13">
        <v>39</v>
      </c>
      <c r="B40" s="13" t="s">
        <v>178</v>
      </c>
      <c r="C40" s="13">
        <v>176</v>
      </c>
      <c r="D40" s="13">
        <f>VLOOKUP(E40,albuns!I$2:J$11,2.1)</f>
        <v>10</v>
      </c>
      <c r="E40" s="13" t="s">
        <v>91</v>
      </c>
      <c r="G40" s="13" t="s">
        <v>140</v>
      </c>
      <c r="H40" s="13">
        <v>5</v>
      </c>
    </row>
    <row r="41" spans="1:8" x14ac:dyDescent="0.2">
      <c r="A41" s="13">
        <v>40</v>
      </c>
      <c r="B41" s="15" t="s">
        <v>131</v>
      </c>
      <c r="C41" s="13">
        <v>185</v>
      </c>
      <c r="D41" s="13">
        <f>VLOOKUP(E41,albuns!I$2:J$11,2.1)</f>
        <v>10</v>
      </c>
      <c r="E41" s="13" t="s">
        <v>91</v>
      </c>
      <c r="G41" s="13" t="s">
        <v>159</v>
      </c>
      <c r="H41" s="13">
        <v>33</v>
      </c>
    </row>
    <row r="43" spans="1:8" x14ac:dyDescent="0.2">
      <c r="F43"/>
    </row>
    <row r="44" spans="1:8" x14ac:dyDescent="0.2">
      <c r="F44"/>
    </row>
    <row r="45" spans="1:8" x14ac:dyDescent="0.2">
      <c r="F45"/>
    </row>
    <row r="46" spans="1:8" x14ac:dyDescent="0.2">
      <c r="F46"/>
    </row>
    <row r="47" spans="1:8" x14ac:dyDescent="0.2">
      <c r="F47"/>
    </row>
    <row r="48" spans="1:8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</sheetData>
  <mergeCells count="1">
    <mergeCell ref="G1:H1"/>
  </mergeCells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Sheet1</vt:lpstr>
      <vt:lpstr>usuarios</vt:lpstr>
      <vt:lpstr>planos</vt:lpstr>
      <vt:lpstr>repro</vt:lpstr>
      <vt:lpstr>seguidores</vt:lpstr>
      <vt:lpstr>artistas</vt:lpstr>
      <vt:lpstr>albuns</vt:lpstr>
      <vt:lpstr>musicas</vt:lpstr>
      <vt:lpstr>id</vt:lpstr>
      <vt:lpstr>inscrito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Patrik Batista</dc:creator>
  <cp:keywords/>
  <dc:description/>
  <cp:lastModifiedBy>PATRIK CESAR DA ROCHA BATISTA</cp:lastModifiedBy>
  <cp:revision>18</cp:revision>
  <dcterms:created xsi:type="dcterms:W3CDTF">2022-01-05T13:15:50Z</dcterms:created>
  <dcterms:modified xsi:type="dcterms:W3CDTF">2022-06-03T18:17:05Z</dcterms:modified>
  <cp:category/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