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0" yWindow="-100" windowWidth="19420" windowHeight="11020"/>
  </bookViews>
  <sheets>
    <sheet name="Installed capacity" sheetId="1" r:id="rId1"/>
    <sheet name="Prices" sheetId="2" r:id="rId2"/>
    <sheet name="Coal transport" sheetId="3" r:id="rId3"/>
    <sheet name="Constants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F4" i="2"/>
  <c r="D6" i="2"/>
  <c r="E6" i="2"/>
  <c r="F6" i="2" s="1"/>
  <c r="G6" i="2" s="1"/>
  <c r="E7" i="2"/>
  <c r="F7" i="2" s="1"/>
  <c r="G7" i="2" s="1"/>
  <c r="E8" i="2"/>
  <c r="F8" i="2"/>
  <c r="G8" i="2" s="1"/>
  <c r="D7" i="2"/>
  <c r="D8" i="2"/>
  <c r="F5" i="2"/>
  <c r="G5" i="2"/>
  <c r="E5" i="2"/>
  <c r="C3" i="1" l="1"/>
  <c r="C4" i="1"/>
  <c r="C5" i="1"/>
  <c r="C8" i="1"/>
  <c r="C12" i="1"/>
  <c r="C13" i="1"/>
  <c r="C14" i="1"/>
  <c r="M2" i="3"/>
  <c r="D9" i="2"/>
  <c r="E9" i="2" s="1"/>
  <c r="F9" i="2" s="1"/>
  <c r="G9" i="2" s="1"/>
  <c r="D11" i="2"/>
  <c r="E11" i="2" s="1"/>
  <c r="F11" i="2" s="1"/>
  <c r="G11" i="2" s="1"/>
  <c r="C10" i="2"/>
  <c r="D10" i="2" s="1"/>
  <c r="E10" i="2" s="1"/>
  <c r="F10" i="2" s="1"/>
  <c r="G10" i="2" s="1"/>
  <c r="C11" i="2"/>
  <c r="C9" i="2"/>
  <c r="C7" i="2"/>
  <c r="C8" i="2"/>
  <c r="C6" i="2"/>
  <c r="C4" i="2"/>
  <c r="F3" i="1" l="1"/>
  <c r="G22" i="3" l="1"/>
  <c r="G34" i="3"/>
  <c r="D46" i="3"/>
  <c r="G49" i="3"/>
  <c r="G67" i="3"/>
  <c r="H68" i="3"/>
  <c r="F2" i="3"/>
  <c r="G2" i="3"/>
  <c r="H2" i="3"/>
  <c r="I2" i="3"/>
  <c r="D2" i="3"/>
  <c r="C69" i="3"/>
  <c r="C68" i="3"/>
  <c r="C67" i="3"/>
  <c r="C66" i="3"/>
  <c r="C65" i="3"/>
  <c r="F65" i="3" s="1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D41" i="3" s="1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D17" i="3" s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47" i="3" l="1"/>
  <c r="E47" i="3"/>
  <c r="H48" i="3"/>
  <c r="E48" i="3"/>
  <c r="H60" i="3"/>
  <c r="E60" i="3"/>
  <c r="G48" i="3"/>
  <c r="F35" i="3"/>
  <c r="E35" i="3"/>
  <c r="H24" i="3"/>
  <c r="E24" i="3"/>
  <c r="D13" i="3"/>
  <c r="E13" i="3"/>
  <c r="D37" i="3"/>
  <c r="E37" i="3"/>
  <c r="D49" i="3"/>
  <c r="E49" i="3"/>
  <c r="D61" i="3"/>
  <c r="E61" i="3"/>
  <c r="F23" i="3"/>
  <c r="E23" i="3"/>
  <c r="F59" i="3"/>
  <c r="E59" i="3"/>
  <c r="H12" i="3"/>
  <c r="E12" i="3"/>
  <c r="H36" i="3"/>
  <c r="E36" i="3"/>
  <c r="D25" i="3"/>
  <c r="E25" i="3"/>
  <c r="D14" i="3"/>
  <c r="E14" i="3"/>
  <c r="H26" i="3"/>
  <c r="E26" i="3"/>
  <c r="D38" i="3"/>
  <c r="E38" i="3"/>
  <c r="I50" i="3"/>
  <c r="E50" i="3"/>
  <c r="I62" i="3"/>
  <c r="E62" i="3"/>
  <c r="D3" i="3"/>
  <c r="E3" i="3"/>
  <c r="D27" i="3"/>
  <c r="E27" i="3"/>
  <c r="D39" i="3"/>
  <c r="E39" i="3"/>
  <c r="D51" i="3"/>
  <c r="E51" i="3"/>
  <c r="D63" i="3"/>
  <c r="E63" i="3"/>
  <c r="G37" i="3"/>
  <c r="F11" i="3"/>
  <c r="E11" i="3"/>
  <c r="D16" i="3"/>
  <c r="E16" i="3"/>
  <c r="D28" i="3"/>
  <c r="E28" i="3"/>
  <c r="D40" i="3"/>
  <c r="E40" i="3"/>
  <c r="D52" i="3"/>
  <c r="E52" i="3"/>
  <c r="D64" i="3"/>
  <c r="E64" i="3"/>
  <c r="D15" i="3"/>
  <c r="E15" i="3"/>
  <c r="G5" i="3"/>
  <c r="E5" i="3"/>
  <c r="G29" i="3"/>
  <c r="E29" i="3"/>
  <c r="G53" i="3"/>
  <c r="E53" i="3"/>
  <c r="H65" i="3"/>
  <c r="D6" i="3"/>
  <c r="E6" i="3"/>
  <c r="D30" i="3"/>
  <c r="E30" i="3"/>
  <c r="D54" i="3"/>
  <c r="E54" i="3"/>
  <c r="I7" i="3"/>
  <c r="E7" i="3"/>
  <c r="I31" i="3"/>
  <c r="E31" i="3"/>
  <c r="I55" i="3"/>
  <c r="E55" i="3"/>
  <c r="G60" i="3"/>
  <c r="D8" i="3"/>
  <c r="E8" i="3"/>
  <c r="F32" i="3"/>
  <c r="E32" i="3"/>
  <c r="F56" i="3"/>
  <c r="E56" i="3"/>
  <c r="F68" i="3"/>
  <c r="E68" i="3"/>
  <c r="F17" i="3"/>
  <c r="D9" i="3"/>
  <c r="E9" i="3"/>
  <c r="D21" i="3"/>
  <c r="E21" i="3"/>
  <c r="D33" i="3"/>
  <c r="E33" i="3"/>
  <c r="D45" i="3"/>
  <c r="E45" i="3"/>
  <c r="I57" i="3"/>
  <c r="E57" i="3"/>
  <c r="D69" i="3"/>
  <c r="E69" i="3"/>
  <c r="H56" i="3"/>
  <c r="D4" i="3"/>
  <c r="E4" i="3"/>
  <c r="G17" i="3"/>
  <c r="E17" i="3"/>
  <c r="G41" i="3"/>
  <c r="E41" i="3"/>
  <c r="G65" i="3"/>
  <c r="E65" i="3"/>
  <c r="F29" i="3"/>
  <c r="D18" i="3"/>
  <c r="E18" i="3"/>
  <c r="D42" i="3"/>
  <c r="E42" i="3"/>
  <c r="D66" i="3"/>
  <c r="E66" i="3"/>
  <c r="D29" i="3"/>
  <c r="I19" i="3"/>
  <c r="E19" i="3"/>
  <c r="I43" i="3"/>
  <c r="E43" i="3"/>
  <c r="I67" i="3"/>
  <c r="E67" i="3"/>
  <c r="F20" i="3"/>
  <c r="E20" i="3"/>
  <c r="F44" i="3"/>
  <c r="E44" i="3"/>
  <c r="D59" i="3"/>
  <c r="F10" i="3"/>
  <c r="E10" i="3"/>
  <c r="F22" i="3"/>
  <c r="E22" i="3"/>
  <c r="F34" i="3"/>
  <c r="E34" i="3"/>
  <c r="F46" i="3"/>
  <c r="E46" i="3"/>
  <c r="F58" i="3"/>
  <c r="E58" i="3"/>
  <c r="D53" i="3"/>
  <c r="G10" i="3"/>
  <c r="D68" i="3"/>
  <c r="G58" i="3"/>
  <c r="D47" i="3"/>
  <c r="G36" i="3"/>
  <c r="G25" i="3"/>
  <c r="G13" i="3"/>
  <c r="H67" i="3"/>
  <c r="D58" i="3"/>
  <c r="G46" i="3"/>
  <c r="D35" i="3"/>
  <c r="D23" i="3"/>
  <c r="D11" i="3"/>
  <c r="F66" i="3"/>
  <c r="D56" i="3"/>
  <c r="H44" i="3"/>
  <c r="D34" i="3"/>
  <c r="D22" i="3"/>
  <c r="D10" i="3"/>
  <c r="H55" i="3"/>
  <c r="D44" i="3"/>
  <c r="H32" i="3"/>
  <c r="H20" i="3"/>
  <c r="H7" i="3"/>
  <c r="G55" i="3"/>
  <c r="H43" i="3"/>
  <c r="D32" i="3"/>
  <c r="D20" i="3"/>
  <c r="G7" i="3"/>
  <c r="D65" i="3"/>
  <c r="F54" i="3"/>
  <c r="G43" i="3"/>
  <c r="H31" i="3"/>
  <c r="H19" i="3"/>
  <c r="F6" i="3"/>
  <c r="I63" i="3"/>
  <c r="H53" i="3"/>
  <c r="F42" i="3"/>
  <c r="G31" i="3"/>
  <c r="G19" i="3"/>
  <c r="H5" i="3"/>
  <c r="F63" i="3"/>
  <c r="F53" i="3"/>
  <c r="H41" i="3"/>
  <c r="F30" i="3"/>
  <c r="F18" i="3"/>
  <c r="F5" i="3"/>
  <c r="G61" i="3"/>
  <c r="F41" i="3"/>
  <c r="H29" i="3"/>
  <c r="H17" i="3"/>
  <c r="D5" i="3"/>
  <c r="F48" i="3"/>
  <c r="H38" i="3"/>
  <c r="F36" i="3"/>
  <c r="F24" i="3"/>
  <c r="I21" i="3"/>
  <c r="F12" i="3"/>
  <c r="H69" i="3"/>
  <c r="F67" i="3"/>
  <c r="I64" i="3"/>
  <c r="G62" i="3"/>
  <c r="D60" i="3"/>
  <c r="H57" i="3"/>
  <c r="F55" i="3"/>
  <c r="I52" i="3"/>
  <c r="G50" i="3"/>
  <c r="D48" i="3"/>
  <c r="H45" i="3"/>
  <c r="F43" i="3"/>
  <c r="I40" i="3"/>
  <c r="G38" i="3"/>
  <c r="D36" i="3"/>
  <c r="H33" i="3"/>
  <c r="F31" i="3"/>
  <c r="I28" i="3"/>
  <c r="G26" i="3"/>
  <c r="D24" i="3"/>
  <c r="H21" i="3"/>
  <c r="F19" i="3"/>
  <c r="I16" i="3"/>
  <c r="G14" i="3"/>
  <c r="D12" i="3"/>
  <c r="H9" i="3"/>
  <c r="F7" i="3"/>
  <c r="I4" i="3"/>
  <c r="I38" i="3"/>
  <c r="H62" i="3"/>
  <c r="I33" i="3"/>
  <c r="G69" i="3"/>
  <c r="D67" i="3"/>
  <c r="H64" i="3"/>
  <c r="F62" i="3"/>
  <c r="I59" i="3"/>
  <c r="G57" i="3"/>
  <c r="D55" i="3"/>
  <c r="H52" i="3"/>
  <c r="F50" i="3"/>
  <c r="I47" i="3"/>
  <c r="G45" i="3"/>
  <c r="D43" i="3"/>
  <c r="H40" i="3"/>
  <c r="F38" i="3"/>
  <c r="I35" i="3"/>
  <c r="G33" i="3"/>
  <c r="D31" i="3"/>
  <c r="H28" i="3"/>
  <c r="F26" i="3"/>
  <c r="I23" i="3"/>
  <c r="G21" i="3"/>
  <c r="D19" i="3"/>
  <c r="H16" i="3"/>
  <c r="F14" i="3"/>
  <c r="I11" i="3"/>
  <c r="G9" i="3"/>
  <c r="D7" i="3"/>
  <c r="H4" i="3"/>
  <c r="I26" i="3"/>
  <c r="I14" i="3"/>
  <c r="I69" i="3"/>
  <c r="H50" i="3"/>
  <c r="H14" i="3"/>
  <c r="F69" i="3"/>
  <c r="I66" i="3"/>
  <c r="G64" i="3"/>
  <c r="D62" i="3"/>
  <c r="H59" i="3"/>
  <c r="F57" i="3"/>
  <c r="I54" i="3"/>
  <c r="G52" i="3"/>
  <c r="D50" i="3"/>
  <c r="H47" i="3"/>
  <c r="F45" i="3"/>
  <c r="I42" i="3"/>
  <c r="G40" i="3"/>
  <c r="H35" i="3"/>
  <c r="F33" i="3"/>
  <c r="I30" i="3"/>
  <c r="G28" i="3"/>
  <c r="D26" i="3"/>
  <c r="H23" i="3"/>
  <c r="F21" i="3"/>
  <c r="I18" i="3"/>
  <c r="G16" i="3"/>
  <c r="H11" i="3"/>
  <c r="F9" i="3"/>
  <c r="I6" i="3"/>
  <c r="G4" i="3"/>
  <c r="G24" i="3"/>
  <c r="F60" i="3"/>
  <c r="I45" i="3"/>
  <c r="I9" i="3"/>
  <c r="H66" i="3"/>
  <c r="F64" i="3"/>
  <c r="I61" i="3"/>
  <c r="G59" i="3"/>
  <c r="D57" i="3"/>
  <c r="H54" i="3"/>
  <c r="F52" i="3"/>
  <c r="I49" i="3"/>
  <c r="G47" i="3"/>
  <c r="H42" i="3"/>
  <c r="F40" i="3"/>
  <c r="I37" i="3"/>
  <c r="G35" i="3"/>
  <c r="H30" i="3"/>
  <c r="F28" i="3"/>
  <c r="I25" i="3"/>
  <c r="G23" i="3"/>
  <c r="H18" i="3"/>
  <c r="F16" i="3"/>
  <c r="I13" i="3"/>
  <c r="G11" i="3"/>
  <c r="H6" i="3"/>
  <c r="F4" i="3"/>
  <c r="G12" i="3"/>
  <c r="I68" i="3"/>
  <c r="G66" i="3"/>
  <c r="H61" i="3"/>
  <c r="I56" i="3"/>
  <c r="G54" i="3"/>
  <c r="H49" i="3"/>
  <c r="I44" i="3"/>
  <c r="G42" i="3"/>
  <c r="H37" i="3"/>
  <c r="I32" i="3"/>
  <c r="G30" i="3"/>
  <c r="H25" i="3"/>
  <c r="I20" i="3"/>
  <c r="G18" i="3"/>
  <c r="H13" i="3"/>
  <c r="I8" i="3"/>
  <c r="G6" i="3"/>
  <c r="I27" i="3"/>
  <c r="I15" i="3"/>
  <c r="H8" i="3"/>
  <c r="I3" i="3"/>
  <c r="G68" i="3"/>
  <c r="H63" i="3"/>
  <c r="F61" i="3"/>
  <c r="I58" i="3"/>
  <c r="G56" i="3"/>
  <c r="H51" i="3"/>
  <c r="F49" i="3"/>
  <c r="I46" i="3"/>
  <c r="G44" i="3"/>
  <c r="H39" i="3"/>
  <c r="F37" i="3"/>
  <c r="I34" i="3"/>
  <c r="G32" i="3"/>
  <c r="H27" i="3"/>
  <c r="F25" i="3"/>
  <c r="I22" i="3"/>
  <c r="G20" i="3"/>
  <c r="H15" i="3"/>
  <c r="F13" i="3"/>
  <c r="I10" i="3"/>
  <c r="G8" i="3"/>
  <c r="H3" i="3"/>
  <c r="I51" i="3"/>
  <c r="I39" i="3"/>
  <c r="I65" i="3"/>
  <c r="G63" i="3"/>
  <c r="H58" i="3"/>
  <c r="I53" i="3"/>
  <c r="G51" i="3"/>
  <c r="H46" i="3"/>
  <c r="I41" i="3"/>
  <c r="G39" i="3"/>
  <c r="H34" i="3"/>
  <c r="I29" i="3"/>
  <c r="G27" i="3"/>
  <c r="H22" i="3"/>
  <c r="I17" i="3"/>
  <c r="G15" i="3"/>
  <c r="H10" i="3"/>
  <c r="F8" i="3"/>
  <c r="I5" i="3"/>
  <c r="G3" i="3"/>
  <c r="I60" i="3"/>
  <c r="F51" i="3"/>
  <c r="I48" i="3"/>
  <c r="F39" i="3"/>
  <c r="I36" i="3"/>
  <c r="F27" i="3"/>
  <c r="I24" i="3"/>
  <c r="F15" i="3"/>
  <c r="I12" i="3"/>
  <c r="F3" i="3"/>
</calcChain>
</file>

<file path=xl/sharedStrings.xml><?xml version="1.0" encoding="utf-8"?>
<sst xmlns="http://schemas.openxmlformats.org/spreadsheetml/2006/main" count="34" uniqueCount="34">
  <si>
    <t>Electricity load [TWh]</t>
  </si>
  <si>
    <t>Wind onshore [MW]</t>
  </si>
  <si>
    <t>Geothermal [MW]</t>
  </si>
  <si>
    <t>Hydro [MW]</t>
  </si>
  <si>
    <t>Biomass [MW]</t>
  </si>
  <si>
    <t>Biogas [MW]</t>
  </si>
  <si>
    <t>Distance</t>
  </si>
  <si>
    <t>Cost [PLN / 25t]</t>
  </si>
  <si>
    <t>Cost [PLN / t]</t>
  </si>
  <si>
    <t>Discount</t>
  </si>
  <si>
    <t>Lignite Belchatow [PLN/t]</t>
  </si>
  <si>
    <t>Lignite Turow [PLN/t]</t>
  </si>
  <si>
    <t>Lignite ZEPAK [PLN/t]</t>
  </si>
  <si>
    <t>Variable Lignite [PLN/MWh]</t>
  </si>
  <si>
    <t>Variable Hard coal [PLN/MWh]</t>
  </si>
  <si>
    <t>Variable Gas [PLN/MWh]</t>
  </si>
  <si>
    <t>EURtoPLN</t>
  </si>
  <si>
    <t>GJtot</t>
  </si>
  <si>
    <t>CO2 price [EUR/t]</t>
  </si>
  <si>
    <t>Gas price [PLN/GJ]</t>
  </si>
  <si>
    <t>Hard coal price [PLN/GJ]</t>
  </si>
  <si>
    <t>GJtoMWh</t>
  </si>
  <si>
    <t>Constant</t>
  </si>
  <si>
    <t>Value</t>
  </si>
  <si>
    <t>Hard coal industrial [MW]</t>
  </si>
  <si>
    <t>Gas industrial [MW]</t>
  </si>
  <si>
    <t>Wind onshore - new [MW]</t>
  </si>
  <si>
    <t>PV - rooftop [MW]</t>
  </si>
  <si>
    <t>PV - ground [MW]</t>
  </si>
  <si>
    <t>DSR [MW]</t>
  </si>
  <si>
    <t>1MW_grid_extenstion_cost</t>
  </si>
  <si>
    <t>Hydrogen price [PLN/GJ]</t>
  </si>
  <si>
    <t>USDtoPLN</t>
  </si>
  <si>
    <t>Batteries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</si>
</sst>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0" fontId="1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L11" sqref="L11"/>
    </sheetView>
  </sheetViews>
  <sheetFormatPr defaultRowHeight="14.5" x14ac:dyDescent="0.35"/>
  <cols>
    <col min="1" max="1" width="26.453125" customWidth="1"/>
  </cols>
  <sheetData>
    <row r="1" spans="1:7" x14ac:dyDescent="0.35">
      <c r="B1">
        <v>2020</v>
      </c>
      <c r="C1">
        <v>2021</v>
      </c>
      <c r="D1">
        <v>2025</v>
      </c>
      <c r="E1">
        <v>2030</v>
      </c>
      <c r="F1">
        <v>2035</v>
      </c>
      <c r="G1">
        <v>2040</v>
      </c>
    </row>
    <row r="2" spans="1:7" x14ac:dyDescent="0.35">
      <c r="A2" t="s">
        <v>0</v>
      </c>
      <c r="B2">
        <v>155.4</v>
      </c>
      <c r="C2">
        <v>157.80000000000001</v>
      </c>
      <c r="D2">
        <v>170.1</v>
      </c>
      <c r="E2">
        <v>181.1</v>
      </c>
      <c r="F2">
        <v>191.9</v>
      </c>
      <c r="G2">
        <v>204.2</v>
      </c>
    </row>
    <row r="3" spans="1:7" x14ac:dyDescent="0.35">
      <c r="A3" t="s">
        <v>29</v>
      </c>
      <c r="B3">
        <v>801</v>
      </c>
      <c r="C3">
        <f t="shared" ref="C3:C14" si="0">B3</f>
        <v>801</v>
      </c>
      <c r="D3">
        <v>999</v>
      </c>
      <c r="E3">
        <v>1200</v>
      </c>
      <c r="F3">
        <f>AVERAGE(E3,G3)</f>
        <v>1850</v>
      </c>
      <c r="G3">
        <v>2500</v>
      </c>
    </row>
    <row r="4" spans="1:7" x14ac:dyDescent="0.35">
      <c r="A4" t="s">
        <v>24</v>
      </c>
      <c r="B4">
        <v>1058</v>
      </c>
      <c r="C4">
        <f t="shared" si="0"/>
        <v>1058</v>
      </c>
      <c r="D4">
        <v>1058</v>
      </c>
      <c r="E4">
        <v>1058</v>
      </c>
      <c r="F4">
        <v>1058</v>
      </c>
      <c r="G4">
        <v>1058</v>
      </c>
    </row>
    <row r="5" spans="1:7" x14ac:dyDescent="0.35">
      <c r="A5" t="s">
        <v>25</v>
      </c>
      <c r="B5">
        <v>188</v>
      </c>
      <c r="C5">
        <f t="shared" si="0"/>
        <v>188</v>
      </c>
      <c r="D5">
        <v>188</v>
      </c>
      <c r="E5">
        <v>188</v>
      </c>
      <c r="F5">
        <v>188</v>
      </c>
      <c r="G5">
        <v>188</v>
      </c>
    </row>
    <row r="6" spans="1:7" x14ac:dyDescent="0.35">
      <c r="A6" t="s">
        <v>4</v>
      </c>
      <c r="B6">
        <v>907</v>
      </c>
      <c r="C6">
        <v>967</v>
      </c>
      <c r="D6">
        <v>1079</v>
      </c>
      <c r="E6">
        <v>926</v>
      </c>
      <c r="F6">
        <v>473</v>
      </c>
      <c r="G6">
        <v>182</v>
      </c>
    </row>
    <row r="7" spans="1:7" x14ac:dyDescent="0.35">
      <c r="A7" t="s">
        <v>5</v>
      </c>
      <c r="B7">
        <v>248</v>
      </c>
      <c r="C7">
        <v>283</v>
      </c>
      <c r="D7">
        <v>419.40000000000003</v>
      </c>
      <c r="E7">
        <v>669.40000000000009</v>
      </c>
      <c r="F7">
        <v>919.40000000000009</v>
      </c>
      <c r="G7">
        <v>1169.4000000000001</v>
      </c>
    </row>
    <row r="8" spans="1:7" x14ac:dyDescent="0.35">
      <c r="A8" t="s">
        <v>1</v>
      </c>
      <c r="B8">
        <v>6402</v>
      </c>
      <c r="C8">
        <f t="shared" si="0"/>
        <v>6402</v>
      </c>
      <c r="D8">
        <v>6319</v>
      </c>
      <c r="E8">
        <v>5222</v>
      </c>
      <c r="F8">
        <v>1820</v>
      </c>
      <c r="G8">
        <v>0</v>
      </c>
    </row>
    <row r="9" spans="1:7" x14ac:dyDescent="0.35">
      <c r="A9" t="s">
        <v>26</v>
      </c>
      <c r="B9">
        <v>0</v>
      </c>
      <c r="C9">
        <v>663</v>
      </c>
      <c r="D9">
        <v>4710</v>
      </c>
      <c r="E9">
        <v>13140</v>
      </c>
      <c r="F9">
        <v>26411</v>
      </c>
      <c r="G9">
        <v>36360</v>
      </c>
    </row>
    <row r="10" spans="1:7" x14ac:dyDescent="0.35">
      <c r="A10" t="s">
        <v>28</v>
      </c>
      <c r="B10">
        <v>818</v>
      </c>
      <c r="C10">
        <v>1611</v>
      </c>
      <c r="D10">
        <v>7802</v>
      </c>
      <c r="E10">
        <v>13874</v>
      </c>
      <c r="F10">
        <v>18504</v>
      </c>
      <c r="G10">
        <v>21694</v>
      </c>
    </row>
    <row r="11" spans="1:7" x14ac:dyDescent="0.35">
      <c r="A11" t="s">
        <v>27</v>
      </c>
      <c r="B11">
        <v>3142</v>
      </c>
      <c r="C11">
        <v>5549</v>
      </c>
      <c r="D11">
        <v>9818</v>
      </c>
      <c r="E11">
        <v>15006</v>
      </c>
      <c r="F11">
        <v>18963</v>
      </c>
      <c r="G11">
        <v>21689</v>
      </c>
    </row>
    <row r="12" spans="1:7" x14ac:dyDescent="0.35">
      <c r="A12" t="s">
        <v>2</v>
      </c>
      <c r="B12">
        <v>0</v>
      </c>
      <c r="C12">
        <f t="shared" si="0"/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3</v>
      </c>
      <c r="B13">
        <v>974</v>
      </c>
      <c r="C13">
        <f t="shared" si="0"/>
        <v>974</v>
      </c>
      <c r="D13">
        <v>974</v>
      </c>
      <c r="E13">
        <v>974</v>
      </c>
      <c r="F13">
        <v>974</v>
      </c>
      <c r="G13">
        <v>974</v>
      </c>
    </row>
    <row r="14" spans="1:7" x14ac:dyDescent="0.35">
      <c r="A14" t="s">
        <v>33</v>
      </c>
      <c r="B14">
        <v>0</v>
      </c>
      <c r="C14">
        <f t="shared" si="0"/>
        <v>0</v>
      </c>
      <c r="D14">
        <v>208</v>
      </c>
      <c r="E14">
        <v>743</v>
      </c>
      <c r="F14">
        <v>1691</v>
      </c>
      <c r="G14">
        <v>2456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15" sqref="E15"/>
    </sheetView>
  </sheetViews>
  <sheetFormatPr defaultRowHeight="14.5" x14ac:dyDescent="0.35"/>
  <cols>
    <col min="1" max="1" width="26.453125" customWidth="1"/>
    <col min="2" max="2" width="9.54296875" bestFit="1" customWidth="1"/>
    <col min="3" max="3" width="9.54296875" customWidth="1"/>
  </cols>
  <sheetData>
    <row r="1" spans="1:7" x14ac:dyDescent="0.35">
      <c r="B1">
        <v>2020</v>
      </c>
      <c r="C1">
        <v>2021</v>
      </c>
      <c r="D1">
        <v>2025</v>
      </c>
      <c r="E1">
        <v>2030</v>
      </c>
      <c r="F1">
        <v>2035</v>
      </c>
      <c r="G1">
        <v>2040</v>
      </c>
    </row>
    <row r="2" spans="1:7" x14ac:dyDescent="0.35">
      <c r="A2" t="s">
        <v>18</v>
      </c>
      <c r="B2">
        <v>26.5</v>
      </c>
      <c r="C2">
        <v>52</v>
      </c>
      <c r="D2">
        <v>69.099999999999994</v>
      </c>
      <c r="E2">
        <v>98.85</v>
      </c>
      <c r="F2">
        <v>119.45</v>
      </c>
      <c r="G2">
        <v>140.04</v>
      </c>
    </row>
    <row r="3" spans="1:7" x14ac:dyDescent="0.35">
      <c r="A3" t="s">
        <v>19</v>
      </c>
      <c r="B3">
        <v>14.24</v>
      </c>
      <c r="C3">
        <v>49.4</v>
      </c>
      <c r="D3">
        <v>147.34</v>
      </c>
      <c r="E3">
        <v>90.15</v>
      </c>
      <c r="F3">
        <v>90.15</v>
      </c>
      <c r="G3">
        <v>90.15</v>
      </c>
    </row>
    <row r="4" spans="1:7" x14ac:dyDescent="0.35">
      <c r="A4" t="s">
        <v>31</v>
      </c>
      <c r="B4">
        <v>108.09</v>
      </c>
      <c r="C4">
        <f>B4</f>
        <v>108.09</v>
      </c>
      <c r="D4">
        <v>84.27</v>
      </c>
      <c r="E4">
        <v>60.45</v>
      </c>
      <c r="F4">
        <f>E4</f>
        <v>60.45</v>
      </c>
      <c r="G4">
        <f>F4</f>
        <v>60.45</v>
      </c>
    </row>
    <row r="5" spans="1:7" x14ac:dyDescent="0.35">
      <c r="A5" t="s">
        <v>20</v>
      </c>
      <c r="B5">
        <v>11.92</v>
      </c>
      <c r="C5">
        <v>11.44</v>
      </c>
      <c r="D5">
        <v>16.2</v>
      </c>
      <c r="E5">
        <f>D5*1.2</f>
        <v>19.439999999999998</v>
      </c>
      <c r="F5" s="9">
        <f>E5*1.2</f>
        <v>23.327999999999996</v>
      </c>
      <c r="G5" s="9">
        <f t="shared" ref="F5:G5" si="0">F5*1.2</f>
        <v>27.993599999999994</v>
      </c>
    </row>
    <row r="6" spans="1:7" x14ac:dyDescent="0.35">
      <c r="A6" t="s">
        <v>10</v>
      </c>
      <c r="B6">
        <v>75.19</v>
      </c>
      <c r="C6">
        <f>B6</f>
        <v>75.19</v>
      </c>
      <c r="D6" s="9">
        <f>C6*1.1</f>
        <v>82.709000000000003</v>
      </c>
      <c r="E6" s="9">
        <f t="shared" ref="E6:G6" si="1">D6*1.1</f>
        <v>90.979900000000015</v>
      </c>
      <c r="F6" s="9">
        <f t="shared" si="1"/>
        <v>100.07789000000002</v>
      </c>
      <c r="G6" s="9">
        <f t="shared" si="1"/>
        <v>110.08567900000004</v>
      </c>
    </row>
    <row r="7" spans="1:7" x14ac:dyDescent="0.35">
      <c r="A7" t="s">
        <v>11</v>
      </c>
      <c r="B7">
        <v>85.64</v>
      </c>
      <c r="C7">
        <f t="shared" ref="C7:G8" si="2">B7</f>
        <v>85.64</v>
      </c>
      <c r="D7" s="9">
        <f>C7*1.1</f>
        <v>94.204000000000008</v>
      </c>
      <c r="E7" s="9">
        <f t="shared" ref="E7:G7" si="3">D7*1.1</f>
        <v>103.62440000000002</v>
      </c>
      <c r="F7" s="9">
        <f t="shared" si="3"/>
        <v>113.98684000000003</v>
      </c>
      <c r="G7" s="9">
        <f t="shared" si="3"/>
        <v>125.38552400000005</v>
      </c>
    </row>
    <row r="8" spans="1:7" x14ac:dyDescent="0.35">
      <c r="A8" t="s">
        <v>12</v>
      </c>
      <c r="B8">
        <v>92.12</v>
      </c>
      <c r="C8">
        <f t="shared" si="2"/>
        <v>92.12</v>
      </c>
      <c r="D8" s="9">
        <f>C8*1.1</f>
        <v>101.33200000000001</v>
      </c>
      <c r="E8" s="9">
        <f t="shared" ref="E8:G8" si="4">D8*1.1</f>
        <v>111.46520000000002</v>
      </c>
      <c r="F8" s="9">
        <f t="shared" si="4"/>
        <v>122.61172000000003</v>
      </c>
      <c r="G8" s="9">
        <f t="shared" si="4"/>
        <v>134.87289200000004</v>
      </c>
    </row>
    <row r="9" spans="1:7" x14ac:dyDescent="0.35">
      <c r="A9" t="s">
        <v>13</v>
      </c>
      <c r="B9">
        <v>15.14</v>
      </c>
      <c r="C9">
        <f>B9</f>
        <v>15.14</v>
      </c>
      <c r="D9">
        <f t="shared" ref="D9:G9" si="5">C9</f>
        <v>15.14</v>
      </c>
      <c r="E9">
        <f t="shared" si="5"/>
        <v>15.14</v>
      </c>
      <c r="F9">
        <f t="shared" si="5"/>
        <v>15.14</v>
      </c>
      <c r="G9">
        <f t="shared" si="5"/>
        <v>15.14</v>
      </c>
    </row>
    <row r="10" spans="1:7" x14ac:dyDescent="0.35">
      <c r="A10" t="s">
        <v>14</v>
      </c>
      <c r="B10">
        <v>14.22</v>
      </c>
      <c r="C10">
        <f t="shared" ref="C10:G11" si="6">B10</f>
        <v>14.22</v>
      </c>
      <c r="D10">
        <f t="shared" si="6"/>
        <v>14.22</v>
      </c>
      <c r="E10">
        <f t="shared" si="6"/>
        <v>14.22</v>
      </c>
      <c r="F10">
        <f t="shared" si="6"/>
        <v>14.22</v>
      </c>
      <c r="G10">
        <f t="shared" si="6"/>
        <v>14.22</v>
      </c>
    </row>
    <row r="11" spans="1:7" x14ac:dyDescent="0.35">
      <c r="A11" t="s">
        <v>15</v>
      </c>
      <c r="B11">
        <v>8.3800000000000008</v>
      </c>
      <c r="C11">
        <f t="shared" si="6"/>
        <v>8.3800000000000008</v>
      </c>
      <c r="D11">
        <f t="shared" si="6"/>
        <v>8.3800000000000008</v>
      </c>
      <c r="E11">
        <f t="shared" si="6"/>
        <v>8.3800000000000008</v>
      </c>
      <c r="F11">
        <f t="shared" si="6"/>
        <v>8.3800000000000008</v>
      </c>
      <c r="G11">
        <f t="shared" si="6"/>
        <v>8.3800000000000008</v>
      </c>
    </row>
    <row r="18" spans="2:3" x14ac:dyDescent="0.35">
      <c r="B18" s="8"/>
      <c r="C18" s="8"/>
    </row>
    <row r="42" spans="2:3" x14ac:dyDescent="0.35">
      <c r="B42" s="9"/>
      <c r="C42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M12" sqref="M12"/>
    </sheetView>
  </sheetViews>
  <sheetFormatPr defaultRowHeight="14.5" x14ac:dyDescent="0.35"/>
  <cols>
    <col min="1" max="1" width="8" bestFit="1" customWidth="1"/>
    <col min="2" max="2" width="14.1796875" bestFit="1" customWidth="1"/>
    <col min="3" max="3" width="12" bestFit="1" customWidth="1"/>
  </cols>
  <sheetData>
    <row r="1" spans="1:17" ht="15" thickBot="1" x14ac:dyDescent="0.4">
      <c r="A1" s="1" t="s">
        <v>6</v>
      </c>
      <c r="B1" s="2" t="s">
        <v>7</v>
      </c>
      <c r="C1" s="3" t="s">
        <v>8</v>
      </c>
      <c r="D1">
        <v>2020</v>
      </c>
      <c r="E1">
        <v>2021</v>
      </c>
      <c r="F1">
        <v>2025</v>
      </c>
      <c r="G1">
        <v>2030</v>
      </c>
      <c r="H1">
        <v>2035</v>
      </c>
      <c r="I1">
        <v>2040</v>
      </c>
      <c r="L1">
        <v>2020</v>
      </c>
      <c r="M1">
        <v>2021</v>
      </c>
      <c r="N1">
        <v>2025</v>
      </c>
      <c r="O1">
        <v>2030</v>
      </c>
      <c r="P1">
        <v>2035</v>
      </c>
      <c r="Q1">
        <v>2040</v>
      </c>
    </row>
    <row r="2" spans="1:17" ht="15" thickBot="1" x14ac:dyDescent="0.4">
      <c r="A2" s="4">
        <v>0</v>
      </c>
      <c r="B2" s="5">
        <v>0</v>
      </c>
      <c r="C2" s="6">
        <v>0</v>
      </c>
      <c r="D2">
        <f>$C2*L$2</f>
        <v>0</v>
      </c>
      <c r="E2">
        <v>0</v>
      </c>
      <c r="F2">
        <f>$C2*N$2</f>
        <v>0</v>
      </c>
      <c r="G2">
        <f>$C2*O$2</f>
        <v>0</v>
      </c>
      <c r="H2">
        <f>$C2*P$2</f>
        <v>0</v>
      </c>
      <c r="I2">
        <f>$C2*Q$2</f>
        <v>0</v>
      </c>
      <c r="L2" s="7">
        <v>1</v>
      </c>
      <c r="M2" s="7">
        <f>100%+(N2-L2)/5</f>
        <v>1.0279</v>
      </c>
      <c r="N2" s="7">
        <v>1.1395</v>
      </c>
      <c r="O2" s="7">
        <v>1.2789999999999999</v>
      </c>
      <c r="P2" s="7">
        <v>1.4185000000000001</v>
      </c>
      <c r="Q2" s="7">
        <v>1.5580000000000001</v>
      </c>
    </row>
    <row r="3" spans="1:17" ht="15" thickBot="1" x14ac:dyDescent="0.4">
      <c r="A3" s="4">
        <v>20</v>
      </c>
      <c r="B3" s="5">
        <v>1456</v>
      </c>
      <c r="C3" s="6">
        <f t="shared" ref="C3:C34" si="0">B3/25*(1-$M$10)</f>
        <v>29.12</v>
      </c>
      <c r="D3">
        <f t="shared" ref="D3:D66" si="1">$C3*L$2</f>
        <v>29.12</v>
      </c>
      <c r="E3">
        <f>$C3*M$2</f>
        <v>29.932448000000001</v>
      </c>
      <c r="F3">
        <f t="shared" ref="F3:F66" si="2">$C3*N$2</f>
        <v>33.18224</v>
      </c>
      <c r="G3">
        <f t="shared" ref="G3:G66" si="3">$C3*O$2</f>
        <v>37.244479999999996</v>
      </c>
      <c r="H3">
        <f t="shared" ref="H3:H66" si="4">$C3*P$2</f>
        <v>41.306720000000006</v>
      </c>
      <c r="I3">
        <f t="shared" ref="I3:I66" si="5">$C3*Q$2</f>
        <v>45.368960000000001</v>
      </c>
    </row>
    <row r="4" spans="1:17" ht="15" thickBot="1" x14ac:dyDescent="0.4">
      <c r="A4" s="4">
        <v>30</v>
      </c>
      <c r="B4" s="5">
        <v>1456</v>
      </c>
      <c r="C4" s="6">
        <f t="shared" si="0"/>
        <v>29.12</v>
      </c>
      <c r="D4">
        <f t="shared" si="1"/>
        <v>29.12</v>
      </c>
      <c r="E4">
        <f t="shared" ref="E4:E67" si="6">$C4*M$2</f>
        <v>29.932448000000001</v>
      </c>
      <c r="F4">
        <f t="shared" si="2"/>
        <v>33.18224</v>
      </c>
      <c r="G4">
        <f t="shared" si="3"/>
        <v>37.244479999999996</v>
      </c>
      <c r="H4">
        <f t="shared" si="4"/>
        <v>41.306720000000006</v>
      </c>
      <c r="I4">
        <f t="shared" si="5"/>
        <v>45.368960000000001</v>
      </c>
    </row>
    <row r="5" spans="1:17" ht="15" thickBot="1" x14ac:dyDescent="0.4">
      <c r="A5" s="4">
        <v>40</v>
      </c>
      <c r="B5" s="5">
        <v>1518</v>
      </c>
      <c r="C5" s="6">
        <f t="shared" si="0"/>
        <v>30.36</v>
      </c>
      <c r="D5">
        <f t="shared" si="1"/>
        <v>30.36</v>
      </c>
      <c r="E5">
        <f t="shared" si="6"/>
        <v>31.207044</v>
      </c>
      <c r="F5">
        <f t="shared" si="2"/>
        <v>34.595219999999998</v>
      </c>
      <c r="G5">
        <f t="shared" si="3"/>
        <v>38.830439999999996</v>
      </c>
      <c r="H5">
        <f t="shared" si="4"/>
        <v>43.065660000000001</v>
      </c>
      <c r="I5">
        <f t="shared" si="5"/>
        <v>47.300879999999999</v>
      </c>
    </row>
    <row r="6" spans="1:17" ht="15" thickBot="1" x14ac:dyDescent="0.4">
      <c r="A6" s="4">
        <v>50</v>
      </c>
      <c r="B6" s="5">
        <v>1571</v>
      </c>
      <c r="C6" s="6">
        <f t="shared" si="0"/>
        <v>31.42</v>
      </c>
      <c r="D6">
        <f t="shared" si="1"/>
        <v>31.42</v>
      </c>
      <c r="E6">
        <f t="shared" si="6"/>
        <v>32.296618000000002</v>
      </c>
      <c r="F6">
        <f t="shared" si="2"/>
        <v>35.803089999999997</v>
      </c>
      <c r="G6">
        <f t="shared" si="3"/>
        <v>40.18618</v>
      </c>
      <c r="H6">
        <f t="shared" si="4"/>
        <v>44.569270000000003</v>
      </c>
      <c r="I6">
        <f t="shared" si="5"/>
        <v>48.952360000000006</v>
      </c>
    </row>
    <row r="7" spans="1:17" ht="15" thickBot="1" x14ac:dyDescent="0.4">
      <c r="A7" s="4">
        <v>60</v>
      </c>
      <c r="B7" s="5">
        <v>1661</v>
      </c>
      <c r="C7" s="6">
        <f t="shared" si="0"/>
        <v>33.22</v>
      </c>
      <c r="D7">
        <f t="shared" si="1"/>
        <v>33.22</v>
      </c>
      <c r="E7">
        <f t="shared" si="6"/>
        <v>34.146838000000002</v>
      </c>
      <c r="F7">
        <f t="shared" si="2"/>
        <v>37.854189999999996</v>
      </c>
      <c r="G7">
        <f t="shared" si="3"/>
        <v>42.488379999999992</v>
      </c>
      <c r="H7">
        <f t="shared" si="4"/>
        <v>47.122570000000003</v>
      </c>
      <c r="I7">
        <f t="shared" si="5"/>
        <v>51.75676</v>
      </c>
    </row>
    <row r="8" spans="1:17" ht="15" thickBot="1" x14ac:dyDescent="0.4">
      <c r="A8" s="4">
        <v>70</v>
      </c>
      <c r="B8" s="5">
        <v>1740</v>
      </c>
      <c r="C8" s="6">
        <f t="shared" si="0"/>
        <v>34.799999999999997</v>
      </c>
      <c r="D8">
        <f t="shared" si="1"/>
        <v>34.799999999999997</v>
      </c>
      <c r="E8">
        <f t="shared" si="6"/>
        <v>35.770919999999997</v>
      </c>
      <c r="F8">
        <f t="shared" si="2"/>
        <v>39.654599999999995</v>
      </c>
      <c r="G8">
        <f t="shared" si="3"/>
        <v>44.509199999999993</v>
      </c>
      <c r="H8">
        <f t="shared" si="4"/>
        <v>49.363799999999998</v>
      </c>
      <c r="I8">
        <f t="shared" si="5"/>
        <v>54.218399999999995</v>
      </c>
    </row>
    <row r="9" spans="1:17" ht="15" thickBot="1" x14ac:dyDescent="0.4">
      <c r="A9" s="4">
        <v>80</v>
      </c>
      <c r="B9" s="5">
        <v>1814</v>
      </c>
      <c r="C9" s="6">
        <f t="shared" si="0"/>
        <v>36.28</v>
      </c>
      <c r="D9">
        <f t="shared" si="1"/>
        <v>36.28</v>
      </c>
      <c r="E9">
        <f t="shared" si="6"/>
        <v>37.292211999999999</v>
      </c>
      <c r="F9">
        <f t="shared" si="2"/>
        <v>41.341059999999999</v>
      </c>
      <c r="G9">
        <f t="shared" si="3"/>
        <v>46.402119999999996</v>
      </c>
      <c r="H9">
        <f t="shared" si="4"/>
        <v>51.463180000000008</v>
      </c>
      <c r="I9">
        <f t="shared" si="5"/>
        <v>56.524240000000006</v>
      </c>
    </row>
    <row r="10" spans="1:17" ht="15" thickBot="1" x14ac:dyDescent="0.4">
      <c r="A10" s="4">
        <v>90</v>
      </c>
      <c r="B10" s="5">
        <v>1886</v>
      </c>
      <c r="C10" s="6">
        <f t="shared" si="0"/>
        <v>37.72</v>
      </c>
      <c r="D10">
        <f t="shared" si="1"/>
        <v>37.72</v>
      </c>
      <c r="E10">
        <f t="shared" si="6"/>
        <v>38.772387999999999</v>
      </c>
      <c r="F10">
        <f t="shared" si="2"/>
        <v>42.981939999999994</v>
      </c>
      <c r="G10">
        <f t="shared" si="3"/>
        <v>48.243879999999997</v>
      </c>
      <c r="H10">
        <f t="shared" si="4"/>
        <v>53.50582</v>
      </c>
      <c r="I10">
        <f t="shared" si="5"/>
        <v>58.767760000000003</v>
      </c>
      <c r="L10" t="s">
        <v>9</v>
      </c>
      <c r="M10">
        <v>0.5</v>
      </c>
    </row>
    <row r="11" spans="1:17" ht="15" thickBot="1" x14ac:dyDescent="0.4">
      <c r="A11" s="4">
        <v>100</v>
      </c>
      <c r="B11" s="5">
        <v>1952</v>
      </c>
      <c r="C11" s="6">
        <f t="shared" si="0"/>
        <v>39.04</v>
      </c>
      <c r="D11">
        <f t="shared" si="1"/>
        <v>39.04</v>
      </c>
      <c r="E11">
        <f t="shared" si="6"/>
        <v>40.129216</v>
      </c>
      <c r="F11">
        <f t="shared" si="2"/>
        <v>44.486079999999994</v>
      </c>
      <c r="G11">
        <f t="shared" si="3"/>
        <v>49.932159999999996</v>
      </c>
      <c r="H11">
        <f t="shared" si="4"/>
        <v>55.378240000000005</v>
      </c>
      <c r="I11">
        <f t="shared" si="5"/>
        <v>60.82432</v>
      </c>
    </row>
    <row r="12" spans="1:17" ht="15" thickBot="1" x14ac:dyDescent="0.4">
      <c r="A12" s="4">
        <v>110</v>
      </c>
      <c r="B12" s="5">
        <v>2049</v>
      </c>
      <c r="C12" s="6">
        <f t="shared" si="0"/>
        <v>40.98</v>
      </c>
      <c r="D12">
        <f t="shared" si="1"/>
        <v>40.98</v>
      </c>
      <c r="E12">
        <f t="shared" si="6"/>
        <v>42.123342000000001</v>
      </c>
      <c r="F12">
        <f t="shared" si="2"/>
        <v>46.696709999999996</v>
      </c>
      <c r="G12">
        <f t="shared" si="3"/>
        <v>52.413419999999995</v>
      </c>
      <c r="H12">
        <f t="shared" si="4"/>
        <v>58.130130000000001</v>
      </c>
      <c r="I12">
        <f t="shared" si="5"/>
        <v>63.84684</v>
      </c>
    </row>
    <row r="13" spans="1:17" ht="15" thickBot="1" x14ac:dyDescent="0.4">
      <c r="A13" s="4">
        <v>120</v>
      </c>
      <c r="B13" s="5">
        <v>2131</v>
      </c>
      <c r="C13" s="6">
        <f t="shared" si="0"/>
        <v>42.62</v>
      </c>
      <c r="D13">
        <f t="shared" si="1"/>
        <v>42.62</v>
      </c>
      <c r="E13">
        <f t="shared" si="6"/>
        <v>43.809097999999999</v>
      </c>
      <c r="F13">
        <f t="shared" si="2"/>
        <v>48.565489999999997</v>
      </c>
      <c r="G13">
        <f t="shared" si="3"/>
        <v>54.510979999999996</v>
      </c>
      <c r="H13">
        <f t="shared" si="4"/>
        <v>60.456470000000003</v>
      </c>
      <c r="I13">
        <f t="shared" si="5"/>
        <v>66.401960000000003</v>
      </c>
    </row>
    <row r="14" spans="1:17" ht="15" thickBot="1" x14ac:dyDescent="0.4">
      <c r="A14" s="4">
        <v>130</v>
      </c>
      <c r="B14" s="5">
        <v>2208</v>
      </c>
      <c r="C14" s="6">
        <f t="shared" si="0"/>
        <v>44.16</v>
      </c>
      <c r="D14">
        <f t="shared" si="1"/>
        <v>44.16</v>
      </c>
      <c r="E14">
        <f t="shared" si="6"/>
        <v>45.392063999999998</v>
      </c>
      <c r="F14">
        <f t="shared" si="2"/>
        <v>50.320319999999995</v>
      </c>
      <c r="G14">
        <f t="shared" si="3"/>
        <v>56.480639999999994</v>
      </c>
      <c r="H14">
        <f t="shared" si="4"/>
        <v>62.64096</v>
      </c>
      <c r="I14">
        <f t="shared" si="5"/>
        <v>68.801279999999991</v>
      </c>
    </row>
    <row r="15" spans="1:17" ht="15" thickBot="1" x14ac:dyDescent="0.4">
      <c r="A15" s="4">
        <v>140</v>
      </c>
      <c r="B15" s="5">
        <v>2300</v>
      </c>
      <c r="C15" s="6">
        <f t="shared" si="0"/>
        <v>46</v>
      </c>
      <c r="D15">
        <f t="shared" si="1"/>
        <v>46</v>
      </c>
      <c r="E15">
        <f t="shared" si="6"/>
        <v>47.2834</v>
      </c>
      <c r="F15">
        <f t="shared" si="2"/>
        <v>52.417000000000002</v>
      </c>
      <c r="G15">
        <f t="shared" si="3"/>
        <v>58.833999999999996</v>
      </c>
      <c r="H15">
        <f t="shared" si="4"/>
        <v>65.251000000000005</v>
      </c>
      <c r="I15">
        <f t="shared" si="5"/>
        <v>71.668000000000006</v>
      </c>
    </row>
    <row r="16" spans="1:17" ht="15" thickBot="1" x14ac:dyDescent="0.4">
      <c r="A16" s="4">
        <v>150</v>
      </c>
      <c r="B16" s="5">
        <v>2376</v>
      </c>
      <c r="C16" s="6">
        <f t="shared" si="0"/>
        <v>47.52</v>
      </c>
      <c r="D16">
        <f t="shared" si="1"/>
        <v>47.52</v>
      </c>
      <c r="E16">
        <f t="shared" si="6"/>
        <v>48.845808000000005</v>
      </c>
      <c r="F16">
        <f t="shared" si="2"/>
        <v>54.149039999999999</v>
      </c>
      <c r="G16">
        <f t="shared" si="3"/>
        <v>60.778080000000003</v>
      </c>
      <c r="H16">
        <f t="shared" si="4"/>
        <v>67.407120000000006</v>
      </c>
      <c r="I16">
        <f t="shared" si="5"/>
        <v>74.03616000000001</v>
      </c>
    </row>
    <row r="17" spans="1:9" ht="15" thickBot="1" x14ac:dyDescent="0.4">
      <c r="A17" s="4">
        <v>160</v>
      </c>
      <c r="B17" s="5">
        <v>2478</v>
      </c>
      <c r="C17" s="6">
        <f t="shared" si="0"/>
        <v>49.56</v>
      </c>
      <c r="D17">
        <f t="shared" si="1"/>
        <v>49.56</v>
      </c>
      <c r="E17">
        <f t="shared" si="6"/>
        <v>50.942724000000005</v>
      </c>
      <c r="F17">
        <f t="shared" si="2"/>
        <v>56.473620000000004</v>
      </c>
      <c r="G17">
        <f t="shared" si="3"/>
        <v>63.387239999999998</v>
      </c>
      <c r="H17">
        <f t="shared" si="4"/>
        <v>70.300860000000014</v>
      </c>
      <c r="I17">
        <f t="shared" si="5"/>
        <v>77.214480000000009</v>
      </c>
    </row>
    <row r="18" spans="1:9" ht="15" thickBot="1" x14ac:dyDescent="0.4">
      <c r="A18" s="4">
        <v>170</v>
      </c>
      <c r="B18" s="5">
        <v>2578</v>
      </c>
      <c r="C18" s="6">
        <f t="shared" si="0"/>
        <v>51.56</v>
      </c>
      <c r="D18">
        <f t="shared" si="1"/>
        <v>51.56</v>
      </c>
      <c r="E18">
        <f t="shared" si="6"/>
        <v>52.998524000000003</v>
      </c>
      <c r="F18">
        <f t="shared" si="2"/>
        <v>58.75262</v>
      </c>
      <c r="G18">
        <f t="shared" si="3"/>
        <v>65.945239999999998</v>
      </c>
      <c r="H18">
        <f t="shared" si="4"/>
        <v>73.137860000000003</v>
      </c>
      <c r="I18">
        <f t="shared" si="5"/>
        <v>80.330480000000009</v>
      </c>
    </row>
    <row r="19" spans="1:9" ht="15" thickBot="1" x14ac:dyDescent="0.4">
      <c r="A19" s="4">
        <v>180</v>
      </c>
      <c r="B19" s="5">
        <v>2682</v>
      </c>
      <c r="C19" s="6">
        <f t="shared" si="0"/>
        <v>53.64</v>
      </c>
      <c r="D19">
        <f t="shared" si="1"/>
        <v>53.64</v>
      </c>
      <c r="E19">
        <f t="shared" si="6"/>
        <v>55.136556000000006</v>
      </c>
      <c r="F19">
        <f t="shared" si="2"/>
        <v>61.122779999999999</v>
      </c>
      <c r="G19">
        <f t="shared" si="3"/>
        <v>68.605559999999997</v>
      </c>
      <c r="H19">
        <f t="shared" si="4"/>
        <v>76.088340000000002</v>
      </c>
      <c r="I19">
        <f t="shared" si="5"/>
        <v>83.571120000000008</v>
      </c>
    </row>
    <row r="20" spans="1:9" ht="15" thickBot="1" x14ac:dyDescent="0.4">
      <c r="A20" s="4">
        <v>190</v>
      </c>
      <c r="B20" s="5">
        <v>2792</v>
      </c>
      <c r="C20" s="6">
        <f t="shared" si="0"/>
        <v>55.84</v>
      </c>
      <c r="D20">
        <f t="shared" si="1"/>
        <v>55.84</v>
      </c>
      <c r="E20">
        <f t="shared" si="6"/>
        <v>57.397936000000009</v>
      </c>
      <c r="F20">
        <f t="shared" si="2"/>
        <v>63.62968</v>
      </c>
      <c r="G20">
        <f t="shared" si="3"/>
        <v>71.419359999999998</v>
      </c>
      <c r="H20">
        <f t="shared" si="4"/>
        <v>79.209040000000016</v>
      </c>
      <c r="I20">
        <f t="shared" si="5"/>
        <v>86.998720000000006</v>
      </c>
    </row>
    <row r="21" spans="1:9" ht="15" thickBot="1" x14ac:dyDescent="0.4">
      <c r="A21" s="4">
        <v>200</v>
      </c>
      <c r="B21" s="5">
        <v>2893</v>
      </c>
      <c r="C21" s="6">
        <f t="shared" si="0"/>
        <v>57.86</v>
      </c>
      <c r="D21">
        <f t="shared" si="1"/>
        <v>57.86</v>
      </c>
      <c r="E21">
        <f t="shared" si="6"/>
        <v>59.474294</v>
      </c>
      <c r="F21">
        <f t="shared" si="2"/>
        <v>65.93146999999999</v>
      </c>
      <c r="G21">
        <f t="shared" si="3"/>
        <v>74.002939999999995</v>
      </c>
      <c r="H21">
        <f t="shared" si="4"/>
        <v>82.07441</v>
      </c>
      <c r="I21">
        <f t="shared" si="5"/>
        <v>90.145880000000005</v>
      </c>
    </row>
    <row r="22" spans="1:9" ht="15" thickBot="1" x14ac:dyDescent="0.4">
      <c r="A22" s="4">
        <v>210</v>
      </c>
      <c r="B22" s="5">
        <v>2996</v>
      </c>
      <c r="C22" s="6">
        <f t="shared" si="0"/>
        <v>59.92</v>
      </c>
      <c r="D22">
        <f t="shared" si="1"/>
        <v>59.92</v>
      </c>
      <c r="E22">
        <f t="shared" si="6"/>
        <v>61.591768000000002</v>
      </c>
      <c r="F22">
        <f t="shared" si="2"/>
        <v>68.278840000000002</v>
      </c>
      <c r="G22">
        <f t="shared" si="3"/>
        <v>76.637680000000003</v>
      </c>
      <c r="H22">
        <f t="shared" si="4"/>
        <v>84.996520000000004</v>
      </c>
      <c r="I22">
        <f t="shared" si="5"/>
        <v>93.355360000000005</v>
      </c>
    </row>
    <row r="23" spans="1:9" ht="15" thickBot="1" x14ac:dyDescent="0.4">
      <c r="A23" s="4">
        <v>220</v>
      </c>
      <c r="B23" s="5">
        <v>3094</v>
      </c>
      <c r="C23" s="6">
        <f t="shared" si="0"/>
        <v>61.88</v>
      </c>
      <c r="D23">
        <f t="shared" si="1"/>
        <v>61.88</v>
      </c>
      <c r="E23">
        <f t="shared" si="6"/>
        <v>63.606452000000004</v>
      </c>
      <c r="F23">
        <f t="shared" si="2"/>
        <v>70.512259999999998</v>
      </c>
      <c r="G23">
        <f t="shared" si="3"/>
        <v>79.14452</v>
      </c>
      <c r="H23">
        <f t="shared" si="4"/>
        <v>87.776780000000016</v>
      </c>
      <c r="I23">
        <f t="shared" si="5"/>
        <v>96.409040000000005</v>
      </c>
    </row>
    <row r="24" spans="1:9" ht="15" thickBot="1" x14ac:dyDescent="0.4">
      <c r="A24" s="4">
        <v>230</v>
      </c>
      <c r="B24" s="5">
        <v>3209</v>
      </c>
      <c r="C24" s="6">
        <f t="shared" si="0"/>
        <v>64.180000000000007</v>
      </c>
      <c r="D24">
        <f t="shared" si="1"/>
        <v>64.180000000000007</v>
      </c>
      <c r="E24">
        <f t="shared" si="6"/>
        <v>65.970622000000006</v>
      </c>
      <c r="F24">
        <f t="shared" si="2"/>
        <v>73.133110000000002</v>
      </c>
      <c r="G24">
        <f t="shared" si="3"/>
        <v>82.086219999999997</v>
      </c>
      <c r="H24">
        <f t="shared" si="4"/>
        <v>91.039330000000021</v>
      </c>
      <c r="I24">
        <f t="shared" si="5"/>
        <v>99.992440000000016</v>
      </c>
    </row>
    <row r="25" spans="1:9" ht="15" thickBot="1" x14ac:dyDescent="0.4">
      <c r="A25" s="4">
        <v>240</v>
      </c>
      <c r="B25" s="5">
        <v>3306</v>
      </c>
      <c r="C25" s="6">
        <f t="shared" si="0"/>
        <v>66.12</v>
      </c>
      <c r="D25">
        <f t="shared" si="1"/>
        <v>66.12</v>
      </c>
      <c r="E25">
        <f t="shared" si="6"/>
        <v>67.964748</v>
      </c>
      <c r="F25">
        <f t="shared" si="2"/>
        <v>75.343739999999997</v>
      </c>
      <c r="G25">
        <f t="shared" si="3"/>
        <v>84.567480000000003</v>
      </c>
      <c r="H25">
        <f t="shared" si="4"/>
        <v>93.79122000000001</v>
      </c>
      <c r="I25">
        <f t="shared" si="5"/>
        <v>103.01496000000002</v>
      </c>
    </row>
    <row r="26" spans="1:9" ht="15" thickBot="1" x14ac:dyDescent="0.4">
      <c r="A26" s="4">
        <v>250</v>
      </c>
      <c r="B26" s="5">
        <v>3413</v>
      </c>
      <c r="C26" s="6">
        <f t="shared" si="0"/>
        <v>68.260000000000005</v>
      </c>
      <c r="D26">
        <f t="shared" si="1"/>
        <v>68.260000000000005</v>
      </c>
      <c r="E26">
        <f t="shared" si="6"/>
        <v>70.164454000000006</v>
      </c>
      <c r="F26">
        <f t="shared" si="2"/>
        <v>77.782269999999997</v>
      </c>
      <c r="G26">
        <f t="shared" si="3"/>
        <v>87.304540000000003</v>
      </c>
      <c r="H26">
        <f t="shared" si="4"/>
        <v>96.826810000000009</v>
      </c>
      <c r="I26">
        <f t="shared" si="5"/>
        <v>106.34908000000001</v>
      </c>
    </row>
    <row r="27" spans="1:9" ht="15" thickBot="1" x14ac:dyDescent="0.4">
      <c r="A27" s="4">
        <v>260</v>
      </c>
      <c r="B27" s="5">
        <v>3518</v>
      </c>
      <c r="C27" s="6">
        <f t="shared" si="0"/>
        <v>70.36</v>
      </c>
      <c r="D27">
        <f t="shared" si="1"/>
        <v>70.36</v>
      </c>
      <c r="E27">
        <f t="shared" si="6"/>
        <v>72.323043999999996</v>
      </c>
      <c r="F27">
        <f t="shared" si="2"/>
        <v>80.175219999999996</v>
      </c>
      <c r="G27">
        <f t="shared" si="3"/>
        <v>89.990439999999992</v>
      </c>
      <c r="H27">
        <f t="shared" si="4"/>
        <v>99.805660000000003</v>
      </c>
      <c r="I27">
        <f t="shared" si="5"/>
        <v>109.62088</v>
      </c>
    </row>
    <row r="28" spans="1:9" ht="15" thickBot="1" x14ac:dyDescent="0.4">
      <c r="A28" s="4">
        <v>270</v>
      </c>
      <c r="B28" s="5">
        <v>3616</v>
      </c>
      <c r="C28" s="6">
        <f t="shared" si="0"/>
        <v>72.319999999999993</v>
      </c>
      <c r="D28">
        <f t="shared" si="1"/>
        <v>72.319999999999993</v>
      </c>
      <c r="E28">
        <f t="shared" si="6"/>
        <v>74.337727999999998</v>
      </c>
      <c r="F28">
        <f t="shared" si="2"/>
        <v>82.408639999999991</v>
      </c>
      <c r="G28">
        <f t="shared" si="3"/>
        <v>92.497279999999989</v>
      </c>
      <c r="H28">
        <f t="shared" si="4"/>
        <v>102.58592</v>
      </c>
      <c r="I28">
        <f t="shared" si="5"/>
        <v>112.67456</v>
      </c>
    </row>
    <row r="29" spans="1:9" ht="15" thickBot="1" x14ac:dyDescent="0.4">
      <c r="A29" s="4">
        <v>280</v>
      </c>
      <c r="B29" s="5">
        <v>3718</v>
      </c>
      <c r="C29" s="6">
        <f t="shared" si="0"/>
        <v>74.36</v>
      </c>
      <c r="D29">
        <f t="shared" si="1"/>
        <v>74.36</v>
      </c>
      <c r="E29">
        <f t="shared" si="6"/>
        <v>76.434644000000006</v>
      </c>
      <c r="F29">
        <f t="shared" si="2"/>
        <v>84.733220000000003</v>
      </c>
      <c r="G29">
        <f t="shared" si="3"/>
        <v>95.106439999999992</v>
      </c>
      <c r="H29">
        <f t="shared" si="4"/>
        <v>105.47966000000001</v>
      </c>
      <c r="I29">
        <f t="shared" si="5"/>
        <v>115.85288</v>
      </c>
    </row>
    <row r="30" spans="1:9" ht="15" thickBot="1" x14ac:dyDescent="0.4">
      <c r="A30" s="4">
        <v>290</v>
      </c>
      <c r="B30" s="5">
        <v>3824</v>
      </c>
      <c r="C30" s="6">
        <f t="shared" si="0"/>
        <v>76.48</v>
      </c>
      <c r="D30">
        <f t="shared" si="1"/>
        <v>76.48</v>
      </c>
      <c r="E30">
        <f t="shared" si="6"/>
        <v>78.613792000000004</v>
      </c>
      <c r="F30">
        <f t="shared" si="2"/>
        <v>87.148960000000002</v>
      </c>
      <c r="G30">
        <f t="shared" si="3"/>
        <v>97.817920000000001</v>
      </c>
      <c r="H30">
        <f t="shared" si="4"/>
        <v>108.48688000000001</v>
      </c>
      <c r="I30">
        <f t="shared" si="5"/>
        <v>119.15584000000001</v>
      </c>
    </row>
    <row r="31" spans="1:9" ht="15" thickBot="1" x14ac:dyDescent="0.4">
      <c r="A31" s="4">
        <v>300</v>
      </c>
      <c r="B31" s="5">
        <v>3924</v>
      </c>
      <c r="C31" s="6">
        <f t="shared" si="0"/>
        <v>78.48</v>
      </c>
      <c r="D31">
        <f t="shared" si="1"/>
        <v>78.48</v>
      </c>
      <c r="E31">
        <f t="shared" si="6"/>
        <v>80.669592000000009</v>
      </c>
      <c r="F31">
        <f t="shared" si="2"/>
        <v>89.427959999999999</v>
      </c>
      <c r="G31">
        <f t="shared" si="3"/>
        <v>100.37591999999999</v>
      </c>
      <c r="H31">
        <f t="shared" si="4"/>
        <v>111.32388000000002</v>
      </c>
      <c r="I31">
        <f t="shared" si="5"/>
        <v>122.27184000000001</v>
      </c>
    </row>
    <row r="32" spans="1:9" ht="15" thickBot="1" x14ac:dyDescent="0.4">
      <c r="A32" s="4">
        <v>310</v>
      </c>
      <c r="B32" s="5">
        <v>4018</v>
      </c>
      <c r="C32" s="6">
        <f t="shared" si="0"/>
        <v>80.36</v>
      </c>
      <c r="D32">
        <f t="shared" si="1"/>
        <v>80.36</v>
      </c>
      <c r="E32">
        <f t="shared" si="6"/>
        <v>82.602044000000006</v>
      </c>
      <c r="F32">
        <f t="shared" si="2"/>
        <v>91.570219999999992</v>
      </c>
      <c r="G32">
        <f t="shared" si="3"/>
        <v>102.78044</v>
      </c>
      <c r="H32">
        <f t="shared" si="4"/>
        <v>113.99066000000001</v>
      </c>
      <c r="I32">
        <f t="shared" si="5"/>
        <v>125.20088</v>
      </c>
    </row>
    <row r="33" spans="1:9" ht="15" thickBot="1" x14ac:dyDescent="0.4">
      <c r="A33" s="4">
        <v>320</v>
      </c>
      <c r="B33" s="5">
        <v>4122</v>
      </c>
      <c r="C33" s="6">
        <f t="shared" si="0"/>
        <v>82.44</v>
      </c>
      <c r="D33">
        <f t="shared" si="1"/>
        <v>82.44</v>
      </c>
      <c r="E33">
        <f t="shared" si="6"/>
        <v>84.740076000000002</v>
      </c>
      <c r="F33">
        <f t="shared" si="2"/>
        <v>93.94037999999999</v>
      </c>
      <c r="G33">
        <f t="shared" si="3"/>
        <v>105.44075999999998</v>
      </c>
      <c r="H33">
        <f t="shared" si="4"/>
        <v>116.94114</v>
      </c>
      <c r="I33">
        <f t="shared" si="5"/>
        <v>128.44152</v>
      </c>
    </row>
    <row r="34" spans="1:9" ht="15" thickBot="1" x14ac:dyDescent="0.4">
      <c r="A34" s="4">
        <v>330</v>
      </c>
      <c r="B34" s="5">
        <v>4226</v>
      </c>
      <c r="C34" s="6">
        <f t="shared" si="0"/>
        <v>84.52</v>
      </c>
      <c r="D34">
        <f t="shared" si="1"/>
        <v>84.52</v>
      </c>
      <c r="E34">
        <f t="shared" si="6"/>
        <v>86.878107999999997</v>
      </c>
      <c r="F34">
        <f t="shared" si="2"/>
        <v>96.310539999999989</v>
      </c>
      <c r="G34">
        <f t="shared" si="3"/>
        <v>108.10107999999998</v>
      </c>
      <c r="H34">
        <f t="shared" si="4"/>
        <v>119.89162</v>
      </c>
      <c r="I34">
        <f t="shared" si="5"/>
        <v>131.68216000000001</v>
      </c>
    </row>
    <row r="35" spans="1:9" ht="15" thickBot="1" x14ac:dyDescent="0.4">
      <c r="A35" s="4">
        <v>340</v>
      </c>
      <c r="B35" s="5">
        <v>4326</v>
      </c>
      <c r="C35" s="6">
        <f t="shared" ref="C35:C66" si="7">B35/25*(1-$M$10)</f>
        <v>86.52</v>
      </c>
      <c r="D35">
        <f t="shared" si="1"/>
        <v>86.52</v>
      </c>
      <c r="E35">
        <f t="shared" si="6"/>
        <v>88.933908000000002</v>
      </c>
      <c r="F35">
        <f t="shared" si="2"/>
        <v>98.589539999999985</v>
      </c>
      <c r="G35">
        <f t="shared" si="3"/>
        <v>110.65907999999999</v>
      </c>
      <c r="H35">
        <f t="shared" si="4"/>
        <v>122.72862000000001</v>
      </c>
      <c r="I35">
        <f t="shared" si="5"/>
        <v>134.79816</v>
      </c>
    </row>
    <row r="36" spans="1:9" ht="15" thickBot="1" x14ac:dyDescent="0.4">
      <c r="A36" s="4">
        <v>350</v>
      </c>
      <c r="B36" s="5">
        <v>4430</v>
      </c>
      <c r="C36" s="6">
        <f t="shared" si="7"/>
        <v>88.6</v>
      </c>
      <c r="D36">
        <f t="shared" si="1"/>
        <v>88.6</v>
      </c>
      <c r="E36">
        <f t="shared" si="6"/>
        <v>91.071939999999998</v>
      </c>
      <c r="F36">
        <f t="shared" si="2"/>
        <v>100.95969999999998</v>
      </c>
      <c r="G36">
        <f t="shared" si="3"/>
        <v>113.31939999999999</v>
      </c>
      <c r="H36">
        <f t="shared" si="4"/>
        <v>125.67910000000001</v>
      </c>
      <c r="I36">
        <f t="shared" si="5"/>
        <v>138.03880000000001</v>
      </c>
    </row>
    <row r="37" spans="1:9" ht="15" thickBot="1" x14ac:dyDescent="0.4">
      <c r="A37" s="4">
        <v>360</v>
      </c>
      <c r="B37" s="5">
        <v>4546</v>
      </c>
      <c r="C37" s="6">
        <f t="shared" si="7"/>
        <v>90.92</v>
      </c>
      <c r="D37">
        <f t="shared" si="1"/>
        <v>90.92</v>
      </c>
      <c r="E37">
        <f t="shared" si="6"/>
        <v>93.456668000000008</v>
      </c>
      <c r="F37">
        <f t="shared" si="2"/>
        <v>103.60334</v>
      </c>
      <c r="G37">
        <f t="shared" si="3"/>
        <v>116.28667999999999</v>
      </c>
      <c r="H37">
        <f t="shared" si="4"/>
        <v>128.97002000000001</v>
      </c>
      <c r="I37">
        <f t="shared" si="5"/>
        <v>141.65336000000002</v>
      </c>
    </row>
    <row r="38" spans="1:9" ht="15" thickBot="1" x14ac:dyDescent="0.4">
      <c r="A38" s="4">
        <v>370</v>
      </c>
      <c r="B38" s="5">
        <v>4671</v>
      </c>
      <c r="C38" s="6">
        <f t="shared" si="7"/>
        <v>93.42</v>
      </c>
      <c r="D38">
        <f t="shared" si="1"/>
        <v>93.42</v>
      </c>
      <c r="E38">
        <f t="shared" si="6"/>
        <v>96.026418000000007</v>
      </c>
      <c r="F38">
        <f t="shared" si="2"/>
        <v>106.45209</v>
      </c>
      <c r="G38">
        <f t="shared" si="3"/>
        <v>119.48417999999999</v>
      </c>
      <c r="H38">
        <f t="shared" si="4"/>
        <v>132.51627000000002</v>
      </c>
      <c r="I38">
        <f t="shared" si="5"/>
        <v>145.54836</v>
      </c>
    </row>
    <row r="39" spans="1:9" ht="15" thickBot="1" x14ac:dyDescent="0.4">
      <c r="A39" s="4">
        <v>380</v>
      </c>
      <c r="B39" s="5">
        <v>4794</v>
      </c>
      <c r="C39" s="6">
        <f t="shared" si="7"/>
        <v>95.88</v>
      </c>
      <c r="D39">
        <f t="shared" si="1"/>
        <v>95.88</v>
      </c>
      <c r="E39">
        <f t="shared" si="6"/>
        <v>98.555052000000003</v>
      </c>
      <c r="F39">
        <f t="shared" si="2"/>
        <v>109.25525999999999</v>
      </c>
      <c r="G39">
        <f t="shared" si="3"/>
        <v>122.63051999999999</v>
      </c>
      <c r="H39">
        <f t="shared" si="4"/>
        <v>136.00578000000002</v>
      </c>
      <c r="I39">
        <f t="shared" si="5"/>
        <v>149.38103999999998</v>
      </c>
    </row>
    <row r="40" spans="1:9" ht="15" thickBot="1" x14ac:dyDescent="0.4">
      <c r="A40" s="4">
        <v>390</v>
      </c>
      <c r="B40" s="5">
        <v>4909</v>
      </c>
      <c r="C40" s="6">
        <f t="shared" si="7"/>
        <v>98.18</v>
      </c>
      <c r="D40">
        <f t="shared" si="1"/>
        <v>98.18</v>
      </c>
      <c r="E40">
        <f t="shared" si="6"/>
        <v>100.919222</v>
      </c>
      <c r="F40">
        <f t="shared" si="2"/>
        <v>111.87611</v>
      </c>
      <c r="G40">
        <f t="shared" si="3"/>
        <v>125.57222</v>
      </c>
      <c r="H40">
        <f t="shared" si="4"/>
        <v>139.26833000000002</v>
      </c>
      <c r="I40">
        <f t="shared" si="5"/>
        <v>152.96444000000002</v>
      </c>
    </row>
    <row r="41" spans="1:9" ht="15" thickBot="1" x14ac:dyDescent="0.4">
      <c r="A41" s="4">
        <v>400</v>
      </c>
      <c r="B41" s="5">
        <v>5004</v>
      </c>
      <c r="C41" s="6">
        <f t="shared" si="7"/>
        <v>100.08</v>
      </c>
      <c r="D41">
        <f t="shared" si="1"/>
        <v>100.08</v>
      </c>
      <c r="E41">
        <f t="shared" si="6"/>
        <v>102.872232</v>
      </c>
      <c r="F41">
        <f t="shared" si="2"/>
        <v>114.04115999999999</v>
      </c>
      <c r="G41">
        <f t="shared" si="3"/>
        <v>128.00232</v>
      </c>
      <c r="H41">
        <f t="shared" si="4"/>
        <v>141.96348</v>
      </c>
      <c r="I41">
        <f t="shared" si="5"/>
        <v>155.92464000000001</v>
      </c>
    </row>
    <row r="42" spans="1:9" ht="15" thickBot="1" x14ac:dyDescent="0.4">
      <c r="A42" s="4">
        <v>420</v>
      </c>
      <c r="B42" s="5">
        <v>5235</v>
      </c>
      <c r="C42" s="6">
        <f t="shared" si="7"/>
        <v>104.7</v>
      </c>
      <c r="D42">
        <f t="shared" si="1"/>
        <v>104.7</v>
      </c>
      <c r="E42">
        <f t="shared" si="6"/>
        <v>107.62113000000001</v>
      </c>
      <c r="F42">
        <f t="shared" si="2"/>
        <v>119.30565</v>
      </c>
      <c r="G42">
        <f t="shared" si="3"/>
        <v>133.91129999999998</v>
      </c>
      <c r="H42">
        <f t="shared" si="4"/>
        <v>148.51695000000001</v>
      </c>
      <c r="I42">
        <f t="shared" si="5"/>
        <v>163.12260000000001</v>
      </c>
    </row>
    <row r="43" spans="1:9" ht="15" thickBot="1" x14ac:dyDescent="0.4">
      <c r="A43" s="4">
        <v>440</v>
      </c>
      <c r="B43" s="5">
        <v>5438</v>
      </c>
      <c r="C43" s="6">
        <f t="shared" si="7"/>
        <v>108.76</v>
      </c>
      <c r="D43">
        <f t="shared" si="1"/>
        <v>108.76</v>
      </c>
      <c r="E43">
        <f t="shared" si="6"/>
        <v>111.79440400000001</v>
      </c>
      <c r="F43">
        <f t="shared" si="2"/>
        <v>123.93201999999999</v>
      </c>
      <c r="G43">
        <f t="shared" si="3"/>
        <v>139.10404</v>
      </c>
      <c r="H43">
        <f t="shared" si="4"/>
        <v>154.27606000000003</v>
      </c>
      <c r="I43">
        <f t="shared" si="5"/>
        <v>169.44808</v>
      </c>
    </row>
    <row r="44" spans="1:9" ht="15" thickBot="1" x14ac:dyDescent="0.4">
      <c r="A44" s="4">
        <v>460</v>
      </c>
      <c r="B44" s="5">
        <v>5634</v>
      </c>
      <c r="C44" s="6">
        <f t="shared" si="7"/>
        <v>112.68</v>
      </c>
      <c r="D44">
        <f t="shared" si="1"/>
        <v>112.68</v>
      </c>
      <c r="E44">
        <f t="shared" si="6"/>
        <v>115.82377200000001</v>
      </c>
      <c r="F44">
        <f t="shared" si="2"/>
        <v>128.39886000000001</v>
      </c>
      <c r="G44">
        <f t="shared" si="3"/>
        <v>144.11771999999999</v>
      </c>
      <c r="H44">
        <f t="shared" si="4"/>
        <v>159.83658000000003</v>
      </c>
      <c r="I44">
        <f t="shared" si="5"/>
        <v>175.55544</v>
      </c>
    </row>
    <row r="45" spans="1:9" ht="15" thickBot="1" x14ac:dyDescent="0.4">
      <c r="A45" s="4">
        <v>480</v>
      </c>
      <c r="B45" s="5">
        <v>5850</v>
      </c>
      <c r="C45" s="6">
        <f t="shared" si="7"/>
        <v>117</v>
      </c>
      <c r="D45">
        <f t="shared" si="1"/>
        <v>117</v>
      </c>
      <c r="E45">
        <f t="shared" si="6"/>
        <v>120.26430000000001</v>
      </c>
      <c r="F45">
        <f t="shared" si="2"/>
        <v>133.32149999999999</v>
      </c>
      <c r="G45">
        <f t="shared" si="3"/>
        <v>149.643</v>
      </c>
      <c r="H45">
        <f t="shared" si="4"/>
        <v>165.96450000000002</v>
      </c>
      <c r="I45">
        <f t="shared" si="5"/>
        <v>182.286</v>
      </c>
    </row>
    <row r="46" spans="1:9" ht="15" thickBot="1" x14ac:dyDescent="0.4">
      <c r="A46" s="4">
        <v>500</v>
      </c>
      <c r="B46" s="5">
        <v>6047</v>
      </c>
      <c r="C46" s="6">
        <f t="shared" si="7"/>
        <v>120.94</v>
      </c>
      <c r="D46">
        <f t="shared" si="1"/>
        <v>120.94</v>
      </c>
      <c r="E46">
        <f t="shared" si="6"/>
        <v>124.31422600000001</v>
      </c>
      <c r="F46">
        <f t="shared" si="2"/>
        <v>137.81112999999999</v>
      </c>
      <c r="G46">
        <f t="shared" si="3"/>
        <v>154.68225999999999</v>
      </c>
      <c r="H46">
        <f t="shared" si="4"/>
        <v>171.55339000000001</v>
      </c>
      <c r="I46">
        <f t="shared" si="5"/>
        <v>188.42452</v>
      </c>
    </row>
    <row r="47" spans="1:9" ht="15" thickBot="1" x14ac:dyDescent="0.4">
      <c r="A47" s="4">
        <v>520</v>
      </c>
      <c r="B47" s="5">
        <v>6243</v>
      </c>
      <c r="C47" s="6">
        <f t="shared" si="7"/>
        <v>124.86</v>
      </c>
      <c r="D47">
        <f t="shared" si="1"/>
        <v>124.86</v>
      </c>
      <c r="E47">
        <f t="shared" si="6"/>
        <v>128.343594</v>
      </c>
      <c r="F47">
        <f t="shared" si="2"/>
        <v>142.27796999999998</v>
      </c>
      <c r="G47">
        <f t="shared" si="3"/>
        <v>159.69593999999998</v>
      </c>
      <c r="H47">
        <f t="shared" si="4"/>
        <v>177.11391</v>
      </c>
      <c r="I47">
        <f t="shared" si="5"/>
        <v>194.53188</v>
      </c>
    </row>
    <row r="48" spans="1:9" ht="15" thickBot="1" x14ac:dyDescent="0.4">
      <c r="A48" s="4">
        <v>540</v>
      </c>
      <c r="B48" s="5">
        <v>6457</v>
      </c>
      <c r="C48" s="6">
        <f t="shared" si="7"/>
        <v>129.13999999999999</v>
      </c>
      <c r="D48">
        <f t="shared" si="1"/>
        <v>129.13999999999999</v>
      </c>
      <c r="E48">
        <f t="shared" si="6"/>
        <v>132.74300599999998</v>
      </c>
      <c r="F48">
        <f t="shared" si="2"/>
        <v>147.15502999999998</v>
      </c>
      <c r="G48">
        <f t="shared" si="3"/>
        <v>165.17005999999998</v>
      </c>
      <c r="H48">
        <f t="shared" si="4"/>
        <v>183.18509</v>
      </c>
      <c r="I48">
        <f t="shared" si="5"/>
        <v>201.20012</v>
      </c>
    </row>
    <row r="49" spans="1:9" ht="15" thickBot="1" x14ac:dyDescent="0.4">
      <c r="A49" s="4">
        <v>560</v>
      </c>
      <c r="B49" s="5">
        <v>6659</v>
      </c>
      <c r="C49" s="6">
        <f t="shared" si="7"/>
        <v>133.18</v>
      </c>
      <c r="D49">
        <f t="shared" si="1"/>
        <v>133.18</v>
      </c>
      <c r="E49">
        <f t="shared" si="6"/>
        <v>136.89572200000001</v>
      </c>
      <c r="F49">
        <f t="shared" si="2"/>
        <v>151.75861</v>
      </c>
      <c r="G49">
        <f t="shared" si="3"/>
        <v>170.33722</v>
      </c>
      <c r="H49">
        <f t="shared" si="4"/>
        <v>188.91583000000003</v>
      </c>
      <c r="I49">
        <f t="shared" si="5"/>
        <v>207.49444000000003</v>
      </c>
    </row>
    <row r="50" spans="1:9" ht="15" thickBot="1" x14ac:dyDescent="0.4">
      <c r="A50" s="4">
        <v>580</v>
      </c>
      <c r="B50" s="5">
        <v>6863</v>
      </c>
      <c r="C50" s="6">
        <f t="shared" si="7"/>
        <v>137.26</v>
      </c>
      <c r="D50">
        <f t="shared" si="1"/>
        <v>137.26</v>
      </c>
      <c r="E50">
        <f t="shared" si="6"/>
        <v>141.08955399999999</v>
      </c>
      <c r="F50">
        <f t="shared" si="2"/>
        <v>156.40776999999997</v>
      </c>
      <c r="G50">
        <f t="shared" si="3"/>
        <v>175.55553999999998</v>
      </c>
      <c r="H50">
        <f t="shared" si="4"/>
        <v>194.70330999999999</v>
      </c>
      <c r="I50">
        <f t="shared" si="5"/>
        <v>213.85108</v>
      </c>
    </row>
    <row r="51" spans="1:9" ht="15" thickBot="1" x14ac:dyDescent="0.4">
      <c r="A51" s="4">
        <v>600</v>
      </c>
      <c r="B51" s="5">
        <v>7071</v>
      </c>
      <c r="C51" s="6">
        <f t="shared" si="7"/>
        <v>141.41999999999999</v>
      </c>
      <c r="D51">
        <f t="shared" si="1"/>
        <v>141.41999999999999</v>
      </c>
      <c r="E51">
        <f t="shared" si="6"/>
        <v>145.36561799999998</v>
      </c>
      <c r="F51">
        <f t="shared" si="2"/>
        <v>161.14808999999997</v>
      </c>
      <c r="G51">
        <f t="shared" si="3"/>
        <v>180.87617999999998</v>
      </c>
      <c r="H51">
        <f t="shared" si="4"/>
        <v>200.60426999999999</v>
      </c>
      <c r="I51">
        <f t="shared" si="5"/>
        <v>220.33235999999999</v>
      </c>
    </row>
    <row r="52" spans="1:9" ht="15" thickBot="1" x14ac:dyDescent="0.4">
      <c r="A52" s="4">
        <v>620</v>
      </c>
      <c r="B52" s="5">
        <v>7268</v>
      </c>
      <c r="C52" s="6">
        <f t="shared" si="7"/>
        <v>145.36000000000001</v>
      </c>
      <c r="D52">
        <f t="shared" si="1"/>
        <v>145.36000000000001</v>
      </c>
      <c r="E52">
        <f t="shared" si="6"/>
        <v>149.41554400000001</v>
      </c>
      <c r="F52">
        <f t="shared" si="2"/>
        <v>165.63772</v>
      </c>
      <c r="G52">
        <f t="shared" si="3"/>
        <v>185.91544000000002</v>
      </c>
      <c r="H52">
        <f t="shared" si="4"/>
        <v>206.19316000000003</v>
      </c>
      <c r="I52">
        <f t="shared" si="5"/>
        <v>226.47088000000002</v>
      </c>
    </row>
    <row r="53" spans="1:9" ht="15" thickBot="1" x14ac:dyDescent="0.4">
      <c r="A53" s="4">
        <v>640</v>
      </c>
      <c r="B53" s="5">
        <v>7474</v>
      </c>
      <c r="C53" s="6">
        <f t="shared" si="7"/>
        <v>149.47999999999999</v>
      </c>
      <c r="D53">
        <f t="shared" si="1"/>
        <v>149.47999999999999</v>
      </c>
      <c r="E53">
        <f t="shared" si="6"/>
        <v>153.65049199999999</v>
      </c>
      <c r="F53">
        <f t="shared" si="2"/>
        <v>170.33245999999997</v>
      </c>
      <c r="G53">
        <f t="shared" si="3"/>
        <v>191.18491999999998</v>
      </c>
      <c r="H53">
        <f t="shared" si="4"/>
        <v>212.03738000000001</v>
      </c>
      <c r="I53">
        <f t="shared" si="5"/>
        <v>232.88983999999999</v>
      </c>
    </row>
    <row r="54" spans="1:9" ht="15" thickBot="1" x14ac:dyDescent="0.4">
      <c r="A54" s="4">
        <v>660</v>
      </c>
      <c r="B54" s="5">
        <v>7675</v>
      </c>
      <c r="C54" s="6">
        <f t="shared" si="7"/>
        <v>153.5</v>
      </c>
      <c r="D54">
        <f t="shared" si="1"/>
        <v>153.5</v>
      </c>
      <c r="E54">
        <f t="shared" si="6"/>
        <v>157.78265000000002</v>
      </c>
      <c r="F54">
        <f t="shared" si="2"/>
        <v>174.91325000000001</v>
      </c>
      <c r="G54">
        <f t="shared" si="3"/>
        <v>196.32649999999998</v>
      </c>
      <c r="H54">
        <f t="shared" si="4"/>
        <v>217.73975000000002</v>
      </c>
      <c r="I54">
        <f t="shared" si="5"/>
        <v>239.15300000000002</v>
      </c>
    </row>
    <row r="55" spans="1:9" ht="15" thickBot="1" x14ac:dyDescent="0.4">
      <c r="A55" s="4">
        <v>680</v>
      </c>
      <c r="B55" s="5">
        <v>7888</v>
      </c>
      <c r="C55" s="6">
        <f t="shared" si="7"/>
        <v>157.76</v>
      </c>
      <c r="D55">
        <f t="shared" si="1"/>
        <v>157.76</v>
      </c>
      <c r="E55">
        <f t="shared" si="6"/>
        <v>162.16150400000001</v>
      </c>
      <c r="F55">
        <f t="shared" si="2"/>
        <v>179.76751999999999</v>
      </c>
      <c r="G55">
        <f t="shared" si="3"/>
        <v>201.77503999999996</v>
      </c>
      <c r="H55">
        <f t="shared" si="4"/>
        <v>223.78255999999999</v>
      </c>
      <c r="I55">
        <f t="shared" si="5"/>
        <v>245.79007999999999</v>
      </c>
    </row>
    <row r="56" spans="1:9" ht="15" thickBot="1" x14ac:dyDescent="0.4">
      <c r="A56" s="4">
        <v>700</v>
      </c>
      <c r="B56" s="5">
        <v>8080</v>
      </c>
      <c r="C56" s="6">
        <f t="shared" si="7"/>
        <v>161.6</v>
      </c>
      <c r="D56">
        <f t="shared" si="1"/>
        <v>161.6</v>
      </c>
      <c r="E56">
        <f t="shared" si="6"/>
        <v>166.10864000000001</v>
      </c>
      <c r="F56">
        <f t="shared" si="2"/>
        <v>184.14319999999998</v>
      </c>
      <c r="G56">
        <f t="shared" si="3"/>
        <v>206.68639999999999</v>
      </c>
      <c r="H56">
        <f t="shared" si="4"/>
        <v>229.2296</v>
      </c>
      <c r="I56">
        <f t="shared" si="5"/>
        <v>251.77279999999999</v>
      </c>
    </row>
    <row r="57" spans="1:9" ht="15" thickBot="1" x14ac:dyDescent="0.4">
      <c r="A57" s="4">
        <v>720</v>
      </c>
      <c r="B57" s="5">
        <v>8271</v>
      </c>
      <c r="C57" s="6">
        <f t="shared" si="7"/>
        <v>165.42</v>
      </c>
      <c r="D57">
        <f t="shared" si="1"/>
        <v>165.42</v>
      </c>
      <c r="E57">
        <f t="shared" si="6"/>
        <v>170.03521799999999</v>
      </c>
      <c r="F57">
        <f t="shared" si="2"/>
        <v>188.49608999999998</v>
      </c>
      <c r="G57">
        <f t="shared" si="3"/>
        <v>211.57217999999997</v>
      </c>
      <c r="H57">
        <f t="shared" si="4"/>
        <v>234.64827</v>
      </c>
      <c r="I57">
        <f t="shared" si="5"/>
        <v>257.72435999999999</v>
      </c>
    </row>
    <row r="58" spans="1:9" ht="15" thickBot="1" x14ac:dyDescent="0.4">
      <c r="A58" s="4">
        <v>740</v>
      </c>
      <c r="B58" s="5">
        <v>8470</v>
      </c>
      <c r="C58" s="6">
        <f t="shared" si="7"/>
        <v>169.4</v>
      </c>
      <c r="D58">
        <f t="shared" si="1"/>
        <v>169.4</v>
      </c>
      <c r="E58">
        <f t="shared" si="6"/>
        <v>174.12626</v>
      </c>
      <c r="F58">
        <f t="shared" si="2"/>
        <v>193.03129999999999</v>
      </c>
      <c r="G58">
        <f t="shared" si="3"/>
        <v>216.6626</v>
      </c>
      <c r="H58">
        <f t="shared" si="4"/>
        <v>240.29390000000004</v>
      </c>
      <c r="I58">
        <f t="shared" si="5"/>
        <v>263.92520000000002</v>
      </c>
    </row>
    <row r="59" spans="1:9" ht="15" thickBot="1" x14ac:dyDescent="0.4">
      <c r="A59" s="4">
        <v>760</v>
      </c>
      <c r="B59" s="5">
        <v>8678</v>
      </c>
      <c r="C59" s="6">
        <f t="shared" si="7"/>
        <v>173.56</v>
      </c>
      <c r="D59">
        <f t="shared" si="1"/>
        <v>173.56</v>
      </c>
      <c r="E59">
        <f t="shared" si="6"/>
        <v>178.40232400000002</v>
      </c>
      <c r="F59">
        <f t="shared" si="2"/>
        <v>197.77161999999998</v>
      </c>
      <c r="G59">
        <f t="shared" si="3"/>
        <v>221.98324</v>
      </c>
      <c r="H59">
        <f t="shared" si="4"/>
        <v>246.19486000000001</v>
      </c>
      <c r="I59">
        <f t="shared" si="5"/>
        <v>270.40647999999999</v>
      </c>
    </row>
    <row r="60" spans="1:9" ht="15" thickBot="1" x14ac:dyDescent="0.4">
      <c r="A60" s="4">
        <v>780</v>
      </c>
      <c r="B60" s="5">
        <v>8879</v>
      </c>
      <c r="C60" s="6">
        <f t="shared" si="7"/>
        <v>177.58</v>
      </c>
      <c r="D60">
        <f t="shared" si="1"/>
        <v>177.58</v>
      </c>
      <c r="E60">
        <f t="shared" si="6"/>
        <v>182.53448200000003</v>
      </c>
      <c r="F60">
        <f t="shared" si="2"/>
        <v>202.35241000000002</v>
      </c>
      <c r="G60">
        <f t="shared" si="3"/>
        <v>227.12482</v>
      </c>
      <c r="H60">
        <f t="shared" si="4"/>
        <v>251.89723000000004</v>
      </c>
      <c r="I60">
        <f t="shared" si="5"/>
        <v>276.66964000000002</v>
      </c>
    </row>
    <row r="61" spans="1:9" ht="15" thickBot="1" x14ac:dyDescent="0.4">
      <c r="A61" s="4">
        <v>800</v>
      </c>
      <c r="B61" s="5">
        <v>9079</v>
      </c>
      <c r="C61" s="6">
        <f t="shared" si="7"/>
        <v>181.58</v>
      </c>
      <c r="D61">
        <f t="shared" si="1"/>
        <v>181.58</v>
      </c>
      <c r="E61">
        <f t="shared" si="6"/>
        <v>186.64608200000001</v>
      </c>
      <c r="F61">
        <f t="shared" si="2"/>
        <v>206.91041000000001</v>
      </c>
      <c r="G61">
        <f t="shared" si="3"/>
        <v>232.24082000000001</v>
      </c>
      <c r="H61">
        <f t="shared" si="4"/>
        <v>257.57123000000001</v>
      </c>
      <c r="I61">
        <f t="shared" si="5"/>
        <v>282.90164000000004</v>
      </c>
    </row>
    <row r="62" spans="1:9" ht="15" thickBot="1" x14ac:dyDescent="0.4">
      <c r="A62" s="4">
        <v>850</v>
      </c>
      <c r="B62" s="5">
        <v>9626</v>
      </c>
      <c r="C62" s="6">
        <f t="shared" si="7"/>
        <v>192.52</v>
      </c>
      <c r="D62">
        <f t="shared" si="1"/>
        <v>192.52</v>
      </c>
      <c r="E62">
        <f t="shared" si="6"/>
        <v>197.89130800000001</v>
      </c>
      <c r="F62">
        <f t="shared" si="2"/>
        <v>219.37654000000001</v>
      </c>
      <c r="G62">
        <f t="shared" si="3"/>
        <v>246.23308</v>
      </c>
      <c r="H62">
        <f t="shared" si="4"/>
        <v>273.08962000000002</v>
      </c>
      <c r="I62">
        <f t="shared" si="5"/>
        <v>299.94616000000002</v>
      </c>
    </row>
    <row r="63" spans="1:9" ht="15" thickBot="1" x14ac:dyDescent="0.4">
      <c r="A63" s="4">
        <v>900</v>
      </c>
      <c r="B63" s="5">
        <v>10120</v>
      </c>
      <c r="C63" s="6">
        <f t="shared" si="7"/>
        <v>202.4</v>
      </c>
      <c r="D63">
        <f t="shared" si="1"/>
        <v>202.4</v>
      </c>
      <c r="E63">
        <f t="shared" si="6"/>
        <v>208.04696000000001</v>
      </c>
      <c r="F63">
        <f t="shared" si="2"/>
        <v>230.63479999999998</v>
      </c>
      <c r="G63">
        <f t="shared" si="3"/>
        <v>258.86959999999999</v>
      </c>
      <c r="H63">
        <f t="shared" si="4"/>
        <v>287.10440000000006</v>
      </c>
      <c r="I63">
        <f t="shared" si="5"/>
        <v>315.33920000000001</v>
      </c>
    </row>
    <row r="64" spans="1:9" ht="15" thickBot="1" x14ac:dyDescent="0.4">
      <c r="A64" s="4">
        <v>950</v>
      </c>
      <c r="B64" s="5">
        <v>10632</v>
      </c>
      <c r="C64" s="6">
        <f t="shared" si="7"/>
        <v>212.64</v>
      </c>
      <c r="D64">
        <f t="shared" si="1"/>
        <v>212.64</v>
      </c>
      <c r="E64">
        <f t="shared" si="6"/>
        <v>218.57265599999999</v>
      </c>
      <c r="F64">
        <f t="shared" si="2"/>
        <v>242.30327999999997</v>
      </c>
      <c r="G64">
        <f t="shared" si="3"/>
        <v>271.96655999999996</v>
      </c>
      <c r="H64">
        <f t="shared" si="4"/>
        <v>301.62984</v>
      </c>
      <c r="I64">
        <f t="shared" si="5"/>
        <v>331.29311999999999</v>
      </c>
    </row>
    <row r="65" spans="1:9" ht="15" thickBot="1" x14ac:dyDescent="0.4">
      <c r="A65" s="4">
        <v>1000</v>
      </c>
      <c r="B65" s="5">
        <v>11140</v>
      </c>
      <c r="C65" s="6">
        <f t="shared" si="7"/>
        <v>222.8</v>
      </c>
      <c r="D65">
        <f t="shared" si="1"/>
        <v>222.8</v>
      </c>
      <c r="E65">
        <f t="shared" si="6"/>
        <v>229.01612000000003</v>
      </c>
      <c r="F65">
        <f t="shared" si="2"/>
        <v>253.88060000000002</v>
      </c>
      <c r="G65">
        <f t="shared" si="3"/>
        <v>284.96120000000002</v>
      </c>
      <c r="H65">
        <f t="shared" si="4"/>
        <v>316.04180000000002</v>
      </c>
      <c r="I65">
        <f t="shared" si="5"/>
        <v>347.12240000000003</v>
      </c>
    </row>
    <row r="66" spans="1:9" ht="15" thickBot="1" x14ac:dyDescent="0.4">
      <c r="A66" s="4">
        <v>1050</v>
      </c>
      <c r="B66" s="5">
        <v>11654</v>
      </c>
      <c r="C66" s="6">
        <f t="shared" si="7"/>
        <v>233.08</v>
      </c>
      <c r="D66">
        <f t="shared" si="1"/>
        <v>233.08</v>
      </c>
      <c r="E66">
        <f t="shared" si="6"/>
        <v>239.58293200000003</v>
      </c>
      <c r="F66">
        <f t="shared" si="2"/>
        <v>265.59465999999998</v>
      </c>
      <c r="G66">
        <f t="shared" si="3"/>
        <v>298.10931999999997</v>
      </c>
      <c r="H66">
        <f t="shared" si="4"/>
        <v>330.62398000000002</v>
      </c>
      <c r="I66">
        <f t="shared" si="5"/>
        <v>363.13864000000001</v>
      </c>
    </row>
    <row r="67" spans="1:9" ht="15" thickBot="1" x14ac:dyDescent="0.4">
      <c r="A67" s="4">
        <v>1100</v>
      </c>
      <c r="B67" s="5">
        <v>12165</v>
      </c>
      <c r="C67" s="6">
        <f t="shared" ref="C67:C69" si="8">B67/25*(1-$M$10)</f>
        <v>243.3</v>
      </c>
      <c r="D67">
        <f t="shared" ref="D67:D69" si="9">$C67*L$2</f>
        <v>243.3</v>
      </c>
      <c r="E67">
        <f t="shared" si="6"/>
        <v>250.08807000000002</v>
      </c>
      <c r="F67">
        <f t="shared" ref="F67:F69" si="10">$C67*N$2</f>
        <v>277.24034999999998</v>
      </c>
      <c r="G67">
        <f t="shared" ref="G67:G69" si="11">$C67*O$2</f>
        <v>311.1807</v>
      </c>
      <c r="H67">
        <f t="shared" ref="H67:H69" si="12">$C67*P$2</f>
        <v>345.12105000000003</v>
      </c>
      <c r="I67">
        <f t="shared" ref="I67:I69" si="13">$C67*Q$2</f>
        <v>379.06140000000005</v>
      </c>
    </row>
    <row r="68" spans="1:9" ht="15" thickBot="1" x14ac:dyDescent="0.4">
      <c r="A68" s="4">
        <v>1150</v>
      </c>
      <c r="B68" s="5">
        <v>12676</v>
      </c>
      <c r="C68" s="6">
        <f t="shared" si="8"/>
        <v>253.52</v>
      </c>
      <c r="D68">
        <f t="shared" si="9"/>
        <v>253.52</v>
      </c>
      <c r="E68">
        <f t="shared" ref="E68:E69" si="14">$C68*M$2</f>
        <v>260.593208</v>
      </c>
      <c r="F68">
        <f t="shared" si="10"/>
        <v>288.88603999999998</v>
      </c>
      <c r="G68">
        <f t="shared" si="11"/>
        <v>324.25207999999998</v>
      </c>
      <c r="H68">
        <f t="shared" si="12"/>
        <v>359.61812000000003</v>
      </c>
      <c r="I68">
        <f t="shared" si="13"/>
        <v>394.98416000000003</v>
      </c>
    </row>
    <row r="69" spans="1:9" ht="15" thickBot="1" x14ac:dyDescent="0.4">
      <c r="A69" s="4">
        <v>1200</v>
      </c>
      <c r="B69" s="5">
        <v>13181</v>
      </c>
      <c r="C69" s="6">
        <f t="shared" si="8"/>
        <v>263.62</v>
      </c>
      <c r="D69">
        <f t="shared" si="9"/>
        <v>263.62</v>
      </c>
      <c r="E69">
        <f t="shared" si="14"/>
        <v>270.97499800000003</v>
      </c>
      <c r="F69">
        <f t="shared" si="10"/>
        <v>300.39499000000001</v>
      </c>
      <c r="G69">
        <f t="shared" si="11"/>
        <v>337.16998000000001</v>
      </c>
      <c r="H69">
        <f t="shared" si="12"/>
        <v>373.94497000000001</v>
      </c>
      <c r="I69">
        <f t="shared" si="13"/>
        <v>410.71996000000001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6" sqref="H16"/>
    </sheetView>
  </sheetViews>
  <sheetFormatPr defaultRowHeight="14.5" x14ac:dyDescent="0.35"/>
  <sheetData>
    <row r="1" spans="1:2" x14ac:dyDescent="0.35">
      <c r="A1" t="s">
        <v>22</v>
      </c>
      <c r="B1" t="s">
        <v>23</v>
      </c>
    </row>
    <row r="2" spans="1:2" x14ac:dyDescent="0.35">
      <c r="A2" t="s">
        <v>17</v>
      </c>
      <c r="B2">
        <v>22.1</v>
      </c>
    </row>
    <row r="3" spans="1:2" x14ac:dyDescent="0.35">
      <c r="A3" t="s">
        <v>16</v>
      </c>
      <c r="B3">
        <v>4.54</v>
      </c>
    </row>
    <row r="4" spans="1:2" x14ac:dyDescent="0.35">
      <c r="A4" t="s">
        <v>32</v>
      </c>
      <c r="B4">
        <v>3.74</v>
      </c>
    </row>
    <row r="5" spans="1:2" x14ac:dyDescent="0.35">
      <c r="A5" t="s">
        <v>21</v>
      </c>
      <c r="B5">
        <v>3.6</v>
      </c>
    </row>
    <row r="6" spans="1:2" x14ac:dyDescent="0.35">
      <c r="A6" t="s">
        <v>30</v>
      </c>
      <c r="B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Installed capacity</vt:lpstr>
      <vt:lpstr>Prices</vt:lpstr>
      <vt:lpstr>Coal transport</vt:lpstr>
      <vt:lpstr>Constants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Stępień</dc:creator>
  <cp:lastModifiedBy>CEM</cp:lastModifiedBy>
  <dcterms:created xsi:type="dcterms:W3CDTF">2021-01-20T10:30:21Z</dcterms:created>
  <dcterms:modified xsi:type="dcterms:W3CDTF">2022-09-08T18:36:55Z</dcterms:modified>
</cp:coreProperties>
</file>