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mb.sharepoint.com/sites/Endosporemagic347/Shared Documents/General/Data/RIBBiTR/"/>
    </mc:Choice>
  </mc:AlternateContent>
  <xr:revisionPtr revIDLastSave="410" documentId="11_6287C6AFB9E2FC8F01237DC09C79C5E192428653" xr6:coauthVersionLast="47" xr6:coauthVersionMax="47" xr10:uidLastSave="{51FF9995-8460-4E49-B09A-84118CD3F480}"/>
  <bookViews>
    <workbookView minimized="1" xWindow="1710" yWindow="1710" windowWidth="19986" windowHeight="12036" xr2:uid="{00000000-000D-0000-FFFF-FFFF00000000}"/>
  </bookViews>
  <sheets>
    <sheet name="colonies" sheetId="1" r:id="rId1"/>
    <sheet name="cell_counts" sheetId="4" r:id="rId2"/>
    <sheet name="plating_informatio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4" i="1" l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N57" i="4"/>
  <c r="O57" i="4"/>
  <c r="P57" i="4"/>
  <c r="Q57" i="4"/>
  <c r="N58" i="4"/>
  <c r="O58" i="4"/>
  <c r="P58" i="4"/>
  <c r="Q58" i="4"/>
  <c r="N59" i="4"/>
  <c r="O59" i="4"/>
  <c r="P59" i="4"/>
  <c r="Q59" i="4"/>
  <c r="N60" i="4"/>
  <c r="O60" i="4"/>
  <c r="P60" i="4"/>
  <c r="Q60" i="4"/>
  <c r="N61" i="4"/>
  <c r="O61" i="4"/>
  <c r="P61" i="4"/>
  <c r="Q61" i="4"/>
  <c r="N62" i="4"/>
  <c r="O62" i="4"/>
  <c r="P62" i="4"/>
  <c r="Q62" i="4"/>
  <c r="N63" i="4"/>
  <c r="O63" i="4"/>
  <c r="P63" i="4"/>
  <c r="Q63" i="4"/>
  <c r="N64" i="4"/>
  <c r="O64" i="4"/>
  <c r="P64" i="4"/>
  <c r="Q64" i="4"/>
  <c r="N65" i="4"/>
  <c r="O65" i="4"/>
  <c r="P65" i="4"/>
  <c r="Q65" i="4"/>
  <c r="N66" i="4"/>
  <c r="O66" i="4"/>
  <c r="P66" i="4"/>
  <c r="Q66" i="4"/>
  <c r="N67" i="4"/>
  <c r="O67" i="4"/>
  <c r="P67" i="4"/>
  <c r="Q67" i="4"/>
  <c r="N33" i="4"/>
  <c r="O33" i="4"/>
  <c r="P33" i="4"/>
  <c r="Q33" i="4"/>
  <c r="N34" i="4"/>
  <c r="O34" i="4"/>
  <c r="P34" i="4"/>
  <c r="Q34" i="4"/>
  <c r="N7" i="4"/>
  <c r="O7" i="4"/>
  <c r="P7" i="4"/>
  <c r="Q7" i="4"/>
  <c r="N8" i="4"/>
  <c r="O8" i="4"/>
  <c r="P8" i="4"/>
  <c r="Q8" i="4"/>
  <c r="N9" i="4"/>
  <c r="O9" i="4"/>
  <c r="P9" i="4"/>
  <c r="Q9" i="4"/>
  <c r="N10" i="4"/>
  <c r="O10" i="4"/>
  <c r="P10" i="4"/>
  <c r="Q10" i="4"/>
  <c r="N39" i="4"/>
  <c r="O39" i="4"/>
  <c r="P39" i="4"/>
  <c r="Q39" i="4"/>
  <c r="N40" i="4"/>
  <c r="O40" i="4"/>
  <c r="P40" i="4"/>
  <c r="Q40" i="4"/>
  <c r="N41" i="4"/>
  <c r="O41" i="4"/>
  <c r="P41" i="4"/>
  <c r="Q41" i="4"/>
  <c r="N11" i="4"/>
  <c r="O11" i="4"/>
  <c r="P11" i="4"/>
  <c r="Q11" i="4"/>
  <c r="N12" i="4"/>
  <c r="O12" i="4"/>
  <c r="P12" i="4"/>
  <c r="Q12" i="4"/>
  <c r="N13" i="4"/>
  <c r="O13" i="4"/>
  <c r="P13" i="4"/>
  <c r="Q13" i="4"/>
  <c r="N14" i="4"/>
  <c r="O14" i="4"/>
  <c r="P14" i="4"/>
  <c r="Q14" i="4"/>
  <c r="N15" i="4"/>
  <c r="O15" i="4"/>
  <c r="P15" i="4"/>
  <c r="Q15" i="4"/>
  <c r="N16" i="4"/>
  <c r="O16" i="4"/>
  <c r="P16" i="4"/>
  <c r="Q16" i="4"/>
  <c r="N17" i="4"/>
  <c r="O17" i="4"/>
  <c r="P17" i="4"/>
  <c r="Q17" i="4"/>
  <c r="N18" i="4"/>
  <c r="O18" i="4"/>
  <c r="P18" i="4"/>
  <c r="Q18" i="4"/>
  <c r="N42" i="4"/>
  <c r="O42" i="4"/>
  <c r="P42" i="4"/>
  <c r="Q42" i="4"/>
  <c r="N43" i="4"/>
  <c r="O43" i="4"/>
  <c r="P43" i="4"/>
  <c r="Q43" i="4"/>
  <c r="N44" i="4"/>
  <c r="O44" i="4"/>
  <c r="P44" i="4"/>
  <c r="Q44" i="4"/>
  <c r="N45" i="4"/>
  <c r="O45" i="4"/>
  <c r="P45" i="4"/>
  <c r="Q45" i="4"/>
  <c r="N46" i="4"/>
  <c r="O46" i="4"/>
  <c r="P46" i="4"/>
  <c r="Q46" i="4"/>
  <c r="N47" i="4"/>
  <c r="O47" i="4"/>
  <c r="P47" i="4"/>
  <c r="Q47" i="4"/>
  <c r="N48" i="4"/>
  <c r="O48" i="4"/>
  <c r="P48" i="4"/>
  <c r="Q48" i="4"/>
  <c r="N49" i="4"/>
  <c r="O49" i="4"/>
  <c r="P49" i="4"/>
  <c r="Q49" i="4"/>
  <c r="N50" i="4"/>
  <c r="O50" i="4"/>
  <c r="P50" i="4"/>
  <c r="Q50" i="4"/>
  <c r="N51" i="4"/>
  <c r="O51" i="4"/>
  <c r="P51" i="4"/>
  <c r="Q51" i="4"/>
  <c r="N52" i="4"/>
  <c r="O52" i="4"/>
  <c r="P52" i="4"/>
  <c r="Q52" i="4"/>
  <c r="N53" i="4"/>
  <c r="O53" i="4"/>
  <c r="P53" i="4"/>
  <c r="Q53" i="4"/>
  <c r="N54" i="4"/>
  <c r="O54" i="4"/>
  <c r="P54" i="4"/>
  <c r="Q54" i="4"/>
  <c r="N19" i="4"/>
  <c r="O19" i="4"/>
  <c r="P19" i="4"/>
  <c r="Q19" i="4"/>
  <c r="N20" i="4"/>
  <c r="O20" i="4"/>
  <c r="P20" i="4"/>
  <c r="Q20" i="4"/>
  <c r="N21" i="4"/>
  <c r="O21" i="4"/>
  <c r="P21" i="4"/>
  <c r="Q21" i="4"/>
  <c r="N22" i="4"/>
  <c r="O22" i="4"/>
  <c r="P22" i="4"/>
  <c r="Q22" i="4"/>
  <c r="N23" i="4"/>
  <c r="O23" i="4"/>
  <c r="P23" i="4"/>
  <c r="Q23" i="4"/>
  <c r="N24" i="4"/>
  <c r="O24" i="4"/>
  <c r="P24" i="4"/>
  <c r="Q24" i="4"/>
  <c r="N25" i="4"/>
  <c r="O25" i="4"/>
  <c r="P25" i="4"/>
  <c r="Q25" i="4"/>
  <c r="N26" i="4"/>
  <c r="O26" i="4"/>
  <c r="P26" i="4"/>
  <c r="Q26" i="4"/>
  <c r="N27" i="4"/>
  <c r="O27" i="4"/>
  <c r="P27" i="4"/>
  <c r="Q27" i="4"/>
  <c r="N28" i="4"/>
  <c r="O28" i="4"/>
  <c r="P28" i="4"/>
  <c r="Q28" i="4"/>
  <c r="N29" i="4"/>
  <c r="O29" i="4"/>
  <c r="P29" i="4"/>
  <c r="Q29" i="4"/>
  <c r="N30" i="4"/>
  <c r="O30" i="4"/>
  <c r="P30" i="4"/>
  <c r="Q30" i="4"/>
  <c r="N31" i="4"/>
  <c r="O31" i="4"/>
  <c r="P31" i="4"/>
  <c r="Q31" i="4"/>
  <c r="N32" i="4"/>
  <c r="O32" i="4"/>
  <c r="P32" i="4"/>
  <c r="Q32" i="4"/>
  <c r="N55" i="4"/>
  <c r="O55" i="4"/>
  <c r="P55" i="4"/>
  <c r="Q55" i="4"/>
  <c r="N56" i="4"/>
  <c r="O56" i="4"/>
  <c r="P56" i="4"/>
  <c r="Q56" i="4"/>
  <c r="A62" i="4"/>
  <c r="A63" i="4"/>
  <c r="A64" i="4"/>
  <c r="A65" i="4"/>
  <c r="A66" i="4"/>
  <c r="A67" i="4"/>
  <c r="A33" i="4"/>
  <c r="A34" i="4"/>
  <c r="A7" i="4"/>
  <c r="A8" i="4"/>
  <c r="A9" i="4"/>
  <c r="A10" i="4"/>
  <c r="A39" i="4"/>
  <c r="A40" i="4"/>
  <c r="A41" i="4"/>
  <c r="A11" i="4"/>
  <c r="A12" i="4"/>
  <c r="A13" i="4"/>
  <c r="A14" i="4"/>
  <c r="A15" i="4"/>
  <c r="A16" i="4"/>
  <c r="A17" i="4"/>
  <c r="A18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55" i="4"/>
  <c r="A56" i="4"/>
  <c r="A61" i="4"/>
  <c r="O36" i="4"/>
  <c r="O37" i="4"/>
  <c r="O38" i="4"/>
  <c r="O2" i="4"/>
  <c r="O3" i="4"/>
  <c r="O4" i="4"/>
  <c r="O5" i="4"/>
  <c r="O6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83" i="4"/>
  <c r="O84" i="4"/>
  <c r="O85" i="4"/>
  <c r="O146" i="4"/>
  <c r="O73" i="4"/>
  <c r="O74" i="4"/>
  <c r="O75" i="4"/>
  <c r="O76" i="4"/>
  <c r="O77" i="4"/>
  <c r="O147" i="4"/>
  <c r="O100" i="4"/>
  <c r="O101" i="4"/>
  <c r="O102" i="4"/>
  <c r="O103" i="4"/>
  <c r="O104" i="4"/>
  <c r="O86" i="4"/>
  <c r="O87" i="4"/>
  <c r="O88" i="4"/>
  <c r="O89" i="4"/>
  <c r="O90" i="4"/>
  <c r="O91" i="4"/>
  <c r="O78" i="4"/>
  <c r="O79" i="4"/>
  <c r="O80" i="4"/>
  <c r="O81" i="4"/>
  <c r="O82" i="4"/>
  <c r="O105" i="4"/>
  <c r="O106" i="4"/>
  <c r="O107" i="4"/>
  <c r="O108" i="4"/>
  <c r="O109" i="4"/>
  <c r="O92" i="4"/>
  <c r="O93" i="4"/>
  <c r="O94" i="4"/>
  <c r="O95" i="4"/>
  <c r="O68" i="4"/>
  <c r="O69" i="4"/>
  <c r="O70" i="4"/>
  <c r="O71" i="4"/>
  <c r="O72" i="4"/>
  <c r="O96" i="4"/>
  <c r="O97" i="4"/>
  <c r="O98" i="4"/>
  <c r="O99" i="4"/>
  <c r="O148" i="4"/>
  <c r="O149" i="4"/>
  <c r="O150" i="4"/>
  <c r="N36" i="4"/>
  <c r="P36" i="4" s="1"/>
  <c r="Q36" i="4" s="1"/>
  <c r="N37" i="4"/>
  <c r="P37" i="4" s="1"/>
  <c r="Q37" i="4" s="1"/>
  <c r="N38" i="4"/>
  <c r="P38" i="4" s="1"/>
  <c r="Q38" i="4" s="1"/>
  <c r="N2" i="4"/>
  <c r="P2" i="4" s="1"/>
  <c r="Q2" i="4" s="1"/>
  <c r="N3" i="4"/>
  <c r="P3" i="4" s="1"/>
  <c r="Q3" i="4" s="1"/>
  <c r="N4" i="4"/>
  <c r="P4" i="4" s="1"/>
  <c r="Q4" i="4" s="1"/>
  <c r="N5" i="4"/>
  <c r="P5" i="4" s="1"/>
  <c r="Q5" i="4" s="1"/>
  <c r="N6" i="4"/>
  <c r="P6" i="4" s="1"/>
  <c r="Q6" i="4" s="1"/>
  <c r="N110" i="4"/>
  <c r="P110" i="4" s="1"/>
  <c r="Q110" i="4" s="1"/>
  <c r="N111" i="4"/>
  <c r="P111" i="4" s="1"/>
  <c r="Q111" i="4" s="1"/>
  <c r="N112" i="4"/>
  <c r="P112" i="4" s="1"/>
  <c r="Q112" i="4" s="1"/>
  <c r="N113" i="4"/>
  <c r="P113" i="4" s="1"/>
  <c r="Q113" i="4" s="1"/>
  <c r="N114" i="4"/>
  <c r="P114" i="4" s="1"/>
  <c r="Q114" i="4" s="1"/>
  <c r="N115" i="4"/>
  <c r="P115" i="4" s="1"/>
  <c r="Q115" i="4" s="1"/>
  <c r="N116" i="4"/>
  <c r="P116" i="4" s="1"/>
  <c r="Q116" i="4" s="1"/>
  <c r="N117" i="4"/>
  <c r="P117" i="4" s="1"/>
  <c r="Q117" i="4" s="1"/>
  <c r="N118" i="4"/>
  <c r="P118" i="4" s="1"/>
  <c r="Q118" i="4" s="1"/>
  <c r="N119" i="4"/>
  <c r="P119" i="4" s="1"/>
  <c r="Q119" i="4" s="1"/>
  <c r="N120" i="4"/>
  <c r="P120" i="4" s="1"/>
  <c r="Q120" i="4" s="1"/>
  <c r="N121" i="4"/>
  <c r="P121" i="4" s="1"/>
  <c r="Q121" i="4" s="1"/>
  <c r="N122" i="4"/>
  <c r="P122" i="4" s="1"/>
  <c r="Q122" i="4" s="1"/>
  <c r="N123" i="4"/>
  <c r="P123" i="4" s="1"/>
  <c r="Q123" i="4" s="1"/>
  <c r="N124" i="4"/>
  <c r="P124" i="4" s="1"/>
  <c r="Q124" i="4" s="1"/>
  <c r="N125" i="4"/>
  <c r="P125" i="4" s="1"/>
  <c r="Q125" i="4" s="1"/>
  <c r="N126" i="4"/>
  <c r="P126" i="4" s="1"/>
  <c r="Q126" i="4" s="1"/>
  <c r="N127" i="4"/>
  <c r="P127" i="4" s="1"/>
  <c r="Q127" i="4" s="1"/>
  <c r="N128" i="4"/>
  <c r="P128" i="4" s="1"/>
  <c r="Q128" i="4" s="1"/>
  <c r="N129" i="4"/>
  <c r="P129" i="4" s="1"/>
  <c r="Q129" i="4" s="1"/>
  <c r="N130" i="4"/>
  <c r="P130" i="4" s="1"/>
  <c r="Q130" i="4" s="1"/>
  <c r="N131" i="4"/>
  <c r="P131" i="4" s="1"/>
  <c r="Q131" i="4" s="1"/>
  <c r="N132" i="4"/>
  <c r="P132" i="4" s="1"/>
  <c r="Q132" i="4" s="1"/>
  <c r="N133" i="4"/>
  <c r="P133" i="4" s="1"/>
  <c r="Q133" i="4" s="1"/>
  <c r="N134" i="4"/>
  <c r="P134" i="4" s="1"/>
  <c r="Q134" i="4" s="1"/>
  <c r="N135" i="4"/>
  <c r="P135" i="4" s="1"/>
  <c r="Q135" i="4" s="1"/>
  <c r="N136" i="4"/>
  <c r="P136" i="4" s="1"/>
  <c r="Q136" i="4" s="1"/>
  <c r="N137" i="4"/>
  <c r="P137" i="4" s="1"/>
  <c r="Q137" i="4" s="1"/>
  <c r="N138" i="4"/>
  <c r="P138" i="4" s="1"/>
  <c r="Q138" i="4" s="1"/>
  <c r="N139" i="4"/>
  <c r="P139" i="4" s="1"/>
  <c r="Q139" i="4" s="1"/>
  <c r="N140" i="4"/>
  <c r="P140" i="4" s="1"/>
  <c r="Q140" i="4" s="1"/>
  <c r="N141" i="4"/>
  <c r="P141" i="4" s="1"/>
  <c r="Q141" i="4" s="1"/>
  <c r="N142" i="4"/>
  <c r="P142" i="4" s="1"/>
  <c r="Q142" i="4" s="1"/>
  <c r="N143" i="4"/>
  <c r="P143" i="4" s="1"/>
  <c r="Q143" i="4" s="1"/>
  <c r="N144" i="4"/>
  <c r="P144" i="4" s="1"/>
  <c r="Q144" i="4" s="1"/>
  <c r="N145" i="4"/>
  <c r="P145" i="4" s="1"/>
  <c r="Q145" i="4" s="1"/>
  <c r="N83" i="4"/>
  <c r="P83" i="4" s="1"/>
  <c r="Q83" i="4" s="1"/>
  <c r="N84" i="4"/>
  <c r="P84" i="4" s="1"/>
  <c r="Q84" i="4" s="1"/>
  <c r="N85" i="4"/>
  <c r="P85" i="4" s="1"/>
  <c r="Q85" i="4" s="1"/>
  <c r="N146" i="4"/>
  <c r="P146" i="4" s="1"/>
  <c r="Q146" i="4" s="1"/>
  <c r="N73" i="4"/>
  <c r="P73" i="4" s="1"/>
  <c r="Q73" i="4" s="1"/>
  <c r="N74" i="4"/>
  <c r="P74" i="4" s="1"/>
  <c r="Q74" i="4" s="1"/>
  <c r="N75" i="4"/>
  <c r="P75" i="4" s="1"/>
  <c r="Q75" i="4" s="1"/>
  <c r="N76" i="4"/>
  <c r="P76" i="4" s="1"/>
  <c r="Q76" i="4" s="1"/>
  <c r="N77" i="4"/>
  <c r="P77" i="4" s="1"/>
  <c r="Q77" i="4" s="1"/>
  <c r="N147" i="4"/>
  <c r="P147" i="4" s="1"/>
  <c r="Q147" i="4" s="1"/>
  <c r="N100" i="4"/>
  <c r="P100" i="4" s="1"/>
  <c r="Q100" i="4" s="1"/>
  <c r="N101" i="4"/>
  <c r="P101" i="4" s="1"/>
  <c r="Q101" i="4" s="1"/>
  <c r="N102" i="4"/>
  <c r="P102" i="4" s="1"/>
  <c r="Q102" i="4" s="1"/>
  <c r="N103" i="4"/>
  <c r="P103" i="4" s="1"/>
  <c r="Q103" i="4" s="1"/>
  <c r="N104" i="4"/>
  <c r="P104" i="4" s="1"/>
  <c r="Q104" i="4" s="1"/>
  <c r="N86" i="4"/>
  <c r="P86" i="4" s="1"/>
  <c r="Q86" i="4" s="1"/>
  <c r="N87" i="4"/>
  <c r="P87" i="4" s="1"/>
  <c r="Q87" i="4" s="1"/>
  <c r="N88" i="4"/>
  <c r="P88" i="4" s="1"/>
  <c r="Q88" i="4" s="1"/>
  <c r="N89" i="4"/>
  <c r="P89" i="4" s="1"/>
  <c r="Q89" i="4" s="1"/>
  <c r="N90" i="4"/>
  <c r="P90" i="4" s="1"/>
  <c r="Q90" i="4" s="1"/>
  <c r="N91" i="4"/>
  <c r="P91" i="4" s="1"/>
  <c r="Q91" i="4" s="1"/>
  <c r="N78" i="4"/>
  <c r="P78" i="4" s="1"/>
  <c r="Q78" i="4" s="1"/>
  <c r="N79" i="4"/>
  <c r="P79" i="4" s="1"/>
  <c r="Q79" i="4" s="1"/>
  <c r="N80" i="4"/>
  <c r="P80" i="4" s="1"/>
  <c r="Q80" i="4" s="1"/>
  <c r="N81" i="4"/>
  <c r="P81" i="4" s="1"/>
  <c r="Q81" i="4" s="1"/>
  <c r="N82" i="4"/>
  <c r="P82" i="4" s="1"/>
  <c r="Q82" i="4" s="1"/>
  <c r="N105" i="4"/>
  <c r="P105" i="4" s="1"/>
  <c r="Q105" i="4" s="1"/>
  <c r="N106" i="4"/>
  <c r="P106" i="4" s="1"/>
  <c r="Q106" i="4" s="1"/>
  <c r="N107" i="4"/>
  <c r="P107" i="4" s="1"/>
  <c r="Q107" i="4" s="1"/>
  <c r="N108" i="4"/>
  <c r="P108" i="4" s="1"/>
  <c r="Q108" i="4" s="1"/>
  <c r="N109" i="4"/>
  <c r="P109" i="4" s="1"/>
  <c r="Q109" i="4" s="1"/>
  <c r="N92" i="4"/>
  <c r="P92" i="4" s="1"/>
  <c r="Q92" i="4" s="1"/>
  <c r="N93" i="4"/>
  <c r="P93" i="4" s="1"/>
  <c r="Q93" i="4" s="1"/>
  <c r="N94" i="4"/>
  <c r="P94" i="4" s="1"/>
  <c r="Q94" i="4" s="1"/>
  <c r="N95" i="4"/>
  <c r="P95" i="4" s="1"/>
  <c r="Q95" i="4" s="1"/>
  <c r="N68" i="4"/>
  <c r="P68" i="4" s="1"/>
  <c r="Q68" i="4" s="1"/>
  <c r="N69" i="4"/>
  <c r="P69" i="4" s="1"/>
  <c r="Q69" i="4" s="1"/>
  <c r="N70" i="4"/>
  <c r="P70" i="4" s="1"/>
  <c r="Q70" i="4" s="1"/>
  <c r="N71" i="4"/>
  <c r="P71" i="4" s="1"/>
  <c r="Q71" i="4" s="1"/>
  <c r="N72" i="4"/>
  <c r="P72" i="4" s="1"/>
  <c r="Q72" i="4" s="1"/>
  <c r="N96" i="4"/>
  <c r="P96" i="4" s="1"/>
  <c r="Q96" i="4" s="1"/>
  <c r="N97" i="4"/>
  <c r="P97" i="4" s="1"/>
  <c r="Q97" i="4" s="1"/>
  <c r="N98" i="4"/>
  <c r="P98" i="4" s="1"/>
  <c r="Q98" i="4" s="1"/>
  <c r="N99" i="4"/>
  <c r="P99" i="4" s="1"/>
  <c r="Q99" i="4" s="1"/>
  <c r="N148" i="4"/>
  <c r="P148" i="4" s="1"/>
  <c r="Q148" i="4" s="1"/>
  <c r="N149" i="4"/>
  <c r="P149" i="4" s="1"/>
  <c r="Q149" i="4" s="1"/>
  <c r="N150" i="4"/>
  <c r="P150" i="4" s="1"/>
  <c r="Q150" i="4" s="1"/>
  <c r="O35" i="4"/>
  <c r="N35" i="4"/>
  <c r="N2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N6" i="1"/>
  <c r="M6" i="1"/>
  <c r="L9" i="1"/>
  <c r="L7" i="1"/>
  <c r="L10" i="1"/>
  <c r="L8" i="1"/>
  <c r="L3" i="1"/>
  <c r="L5" i="1"/>
  <c r="L2" i="1"/>
  <c r="L4" i="1"/>
  <c r="L11" i="1"/>
  <c r="L12" i="1"/>
  <c r="L14" i="1"/>
  <c r="L46" i="1"/>
  <c r="L21" i="1"/>
  <c r="L26" i="1"/>
  <c r="L22" i="1"/>
  <c r="L27" i="1"/>
  <c r="L16" i="1"/>
  <c r="L39" i="1"/>
  <c r="L17" i="1"/>
  <c r="L35" i="1"/>
  <c r="L32" i="1"/>
  <c r="L24" i="1"/>
  <c r="L44" i="1"/>
  <c r="L18" i="1"/>
  <c r="L34" i="1"/>
  <c r="L45" i="1"/>
  <c r="L15" i="1"/>
  <c r="L36" i="1"/>
  <c r="L30" i="1"/>
  <c r="L19" i="1"/>
  <c r="L40" i="1"/>
  <c r="L23" i="1"/>
  <c r="L31" i="1"/>
  <c r="L38" i="1"/>
  <c r="L42" i="1"/>
  <c r="L33" i="1"/>
  <c r="L37" i="1"/>
  <c r="L43" i="1"/>
  <c r="L29" i="1"/>
  <c r="L20" i="1"/>
  <c r="L41" i="1"/>
  <c r="L28" i="1"/>
  <c r="L25" i="1"/>
  <c r="L13" i="1"/>
  <c r="L68" i="1"/>
  <c r="L51" i="1"/>
  <c r="L52" i="1"/>
  <c r="L53" i="1"/>
  <c r="L54" i="1"/>
  <c r="L55" i="1"/>
  <c r="L63" i="1"/>
  <c r="L64" i="1"/>
  <c r="L67" i="1"/>
  <c r="L66" i="1"/>
  <c r="L65" i="1"/>
  <c r="L62" i="1"/>
  <c r="L48" i="1"/>
  <c r="L49" i="1"/>
  <c r="L47" i="1"/>
  <c r="L57" i="1"/>
  <c r="L58" i="1"/>
  <c r="L61" i="1"/>
  <c r="L59" i="1"/>
  <c r="L60" i="1"/>
  <c r="L50" i="1"/>
  <c r="L56" i="1"/>
  <c r="L6" i="1"/>
  <c r="M9" i="1"/>
  <c r="N9" i="1"/>
  <c r="M7" i="1"/>
  <c r="N7" i="1"/>
  <c r="M10" i="1"/>
  <c r="N10" i="1"/>
  <c r="M8" i="1"/>
  <c r="N8" i="1"/>
  <c r="M3" i="1"/>
  <c r="N3" i="1"/>
  <c r="M5" i="1"/>
  <c r="N5" i="1"/>
  <c r="M2" i="1"/>
  <c r="M4" i="1"/>
  <c r="N4" i="1"/>
  <c r="M11" i="1"/>
  <c r="N11" i="1"/>
  <c r="M12" i="1"/>
  <c r="N12" i="1"/>
  <c r="M14" i="1"/>
  <c r="N14" i="1"/>
  <c r="M46" i="1"/>
  <c r="N46" i="1"/>
  <c r="M21" i="1"/>
  <c r="N21" i="1"/>
  <c r="M26" i="1"/>
  <c r="N26" i="1"/>
  <c r="M22" i="1"/>
  <c r="N22" i="1"/>
  <c r="M27" i="1"/>
  <c r="N27" i="1"/>
  <c r="M16" i="1"/>
  <c r="N16" i="1"/>
  <c r="M39" i="1"/>
  <c r="N39" i="1"/>
  <c r="M17" i="1"/>
  <c r="N17" i="1"/>
  <c r="M35" i="1"/>
  <c r="N35" i="1"/>
  <c r="M32" i="1"/>
  <c r="N32" i="1"/>
  <c r="M24" i="1"/>
  <c r="N24" i="1"/>
  <c r="M44" i="1"/>
  <c r="N44" i="1"/>
  <c r="M18" i="1"/>
  <c r="N18" i="1"/>
  <c r="M34" i="1"/>
  <c r="N34" i="1"/>
  <c r="M45" i="1"/>
  <c r="N45" i="1"/>
  <c r="M15" i="1"/>
  <c r="N15" i="1"/>
  <c r="M36" i="1"/>
  <c r="N36" i="1"/>
  <c r="M30" i="1"/>
  <c r="N30" i="1"/>
  <c r="M19" i="1"/>
  <c r="N19" i="1"/>
  <c r="M40" i="1"/>
  <c r="N40" i="1"/>
  <c r="M23" i="1"/>
  <c r="N23" i="1"/>
  <c r="M31" i="1"/>
  <c r="N31" i="1"/>
  <c r="M38" i="1"/>
  <c r="N38" i="1"/>
  <c r="M42" i="1"/>
  <c r="N42" i="1"/>
  <c r="M33" i="1"/>
  <c r="N33" i="1"/>
  <c r="M37" i="1"/>
  <c r="N37" i="1"/>
  <c r="M43" i="1"/>
  <c r="N43" i="1"/>
  <c r="M29" i="1"/>
  <c r="N29" i="1"/>
  <c r="M20" i="1"/>
  <c r="N20" i="1"/>
  <c r="M41" i="1"/>
  <c r="N41" i="1"/>
  <c r="M28" i="1"/>
  <c r="N28" i="1"/>
  <c r="M25" i="1"/>
  <c r="N25" i="1"/>
  <c r="M13" i="1"/>
  <c r="N13" i="1"/>
  <c r="M83" i="1"/>
  <c r="N83" i="1"/>
  <c r="M86" i="1"/>
  <c r="N86" i="1"/>
  <c r="M85" i="1"/>
  <c r="N85" i="1"/>
  <c r="M84" i="1"/>
  <c r="N84" i="1"/>
  <c r="M82" i="1"/>
  <c r="N82" i="1"/>
  <c r="M68" i="1"/>
  <c r="N68" i="1"/>
  <c r="M51" i="1"/>
  <c r="N51" i="1"/>
  <c r="M69" i="1"/>
  <c r="N69" i="1"/>
  <c r="M52" i="1"/>
  <c r="N52" i="1"/>
  <c r="M70" i="1"/>
  <c r="N70" i="1"/>
  <c r="M53" i="1"/>
  <c r="N53" i="1"/>
  <c r="M54" i="1"/>
  <c r="N54" i="1"/>
  <c r="M55" i="1"/>
  <c r="N55" i="1"/>
  <c r="M71" i="1"/>
  <c r="N71" i="1"/>
  <c r="M72" i="1"/>
  <c r="N72" i="1"/>
  <c r="M63" i="1"/>
  <c r="N63" i="1"/>
  <c r="M64" i="1"/>
  <c r="N64" i="1"/>
  <c r="M67" i="1"/>
  <c r="N67" i="1"/>
  <c r="M66" i="1"/>
  <c r="N66" i="1"/>
  <c r="M65" i="1"/>
  <c r="N65" i="1"/>
  <c r="M62" i="1"/>
  <c r="N62" i="1"/>
  <c r="M81" i="1"/>
  <c r="N81" i="1"/>
  <c r="M48" i="1"/>
  <c r="N48" i="1"/>
  <c r="M49" i="1"/>
  <c r="N49" i="1"/>
  <c r="M80" i="1"/>
  <c r="N80" i="1"/>
  <c r="M47" i="1"/>
  <c r="N47" i="1"/>
  <c r="M79" i="1"/>
  <c r="N79" i="1"/>
  <c r="M78" i="1"/>
  <c r="N78" i="1"/>
  <c r="M87" i="1"/>
  <c r="N87" i="1"/>
  <c r="M89" i="1"/>
  <c r="N89" i="1"/>
  <c r="M90" i="1"/>
  <c r="N90" i="1"/>
  <c r="M88" i="1"/>
  <c r="N88" i="1"/>
  <c r="M57" i="1"/>
  <c r="N57" i="1"/>
  <c r="M58" i="1"/>
  <c r="N58" i="1"/>
  <c r="M74" i="1"/>
  <c r="N74" i="1"/>
  <c r="M75" i="1"/>
  <c r="N75" i="1"/>
  <c r="M73" i="1"/>
  <c r="N73" i="1"/>
  <c r="M77" i="1"/>
  <c r="N77" i="1"/>
  <c r="M76" i="1"/>
  <c r="N76" i="1"/>
  <c r="M61" i="1"/>
  <c r="N61" i="1"/>
  <c r="M59" i="1"/>
  <c r="N59" i="1"/>
  <c r="M60" i="1"/>
  <c r="N60" i="1"/>
  <c r="M50" i="1"/>
  <c r="N50" i="1"/>
  <c r="M56" i="1"/>
  <c r="N56" i="1"/>
  <c r="M91" i="1"/>
  <c r="N91" i="1"/>
  <c r="M92" i="1"/>
  <c r="N92" i="1"/>
  <c r="M93" i="1"/>
  <c r="N93" i="1"/>
  <c r="O9" i="1"/>
  <c r="O7" i="1"/>
  <c r="O10" i="1"/>
  <c r="O8" i="1"/>
  <c r="O3" i="1"/>
  <c r="O5" i="1"/>
  <c r="O4" i="1"/>
  <c r="O11" i="1"/>
  <c r="O12" i="1"/>
  <c r="O14" i="1"/>
  <c r="O46" i="1"/>
  <c r="O21" i="1"/>
  <c r="O26" i="1"/>
  <c r="O22" i="1"/>
  <c r="O27" i="1"/>
  <c r="O16" i="1"/>
  <c r="O39" i="1"/>
  <c r="O17" i="1"/>
  <c r="O35" i="1"/>
  <c r="O32" i="1"/>
  <c r="O24" i="1"/>
  <c r="O44" i="1"/>
  <c r="O18" i="1"/>
  <c r="O34" i="1"/>
  <c r="O45" i="1"/>
  <c r="O15" i="1"/>
  <c r="O36" i="1"/>
  <c r="O30" i="1"/>
  <c r="O19" i="1"/>
  <c r="O40" i="1"/>
  <c r="O23" i="1"/>
  <c r="O31" i="1"/>
  <c r="O38" i="1"/>
  <c r="O42" i="1"/>
  <c r="O33" i="1"/>
  <c r="O37" i="1"/>
  <c r="O43" i="1"/>
  <c r="O29" i="1"/>
  <c r="O20" i="1"/>
  <c r="O41" i="1"/>
  <c r="O28" i="1"/>
  <c r="O25" i="1"/>
  <c r="O13" i="1"/>
  <c r="O83" i="1"/>
  <c r="O86" i="1"/>
  <c r="O85" i="1"/>
  <c r="O84" i="1"/>
  <c r="O82" i="1"/>
  <c r="O68" i="1"/>
  <c r="O51" i="1"/>
  <c r="O69" i="1"/>
  <c r="O52" i="1"/>
  <c r="O70" i="1"/>
  <c r="O53" i="1"/>
  <c r="O54" i="1"/>
  <c r="O55" i="1"/>
  <c r="O71" i="1"/>
  <c r="O72" i="1"/>
  <c r="O63" i="1"/>
  <c r="O64" i="1"/>
  <c r="O67" i="1"/>
  <c r="O66" i="1"/>
  <c r="O65" i="1"/>
  <c r="O62" i="1"/>
  <c r="O81" i="1"/>
  <c r="O48" i="1"/>
  <c r="O49" i="1"/>
  <c r="O80" i="1"/>
  <c r="O47" i="1"/>
  <c r="O79" i="1"/>
  <c r="O78" i="1"/>
  <c r="O87" i="1"/>
  <c r="O89" i="1"/>
  <c r="O90" i="1"/>
  <c r="O88" i="1"/>
  <c r="O57" i="1"/>
  <c r="O58" i="1"/>
  <c r="O74" i="1"/>
  <c r="O75" i="1"/>
  <c r="O73" i="1"/>
  <c r="O77" i="1"/>
  <c r="O76" i="1"/>
  <c r="O61" i="1"/>
  <c r="O59" i="1"/>
  <c r="O60" i="1"/>
  <c r="O50" i="1"/>
  <c r="O56" i="1"/>
  <c r="O91" i="1"/>
  <c r="O92" i="1"/>
  <c r="O93" i="1"/>
  <c r="O6" i="1"/>
  <c r="P35" i="4" l="1"/>
  <c r="Q35" i="4" s="1"/>
  <c r="O2" i="1"/>
</calcChain>
</file>

<file path=xl/sharedStrings.xml><?xml version="1.0" encoding="utf-8"?>
<sst xmlns="http://schemas.openxmlformats.org/spreadsheetml/2006/main" count="3119" uniqueCount="316">
  <si>
    <t>SampleID</t>
  </si>
  <si>
    <t>Location</t>
  </si>
  <si>
    <t>Sublocation</t>
  </si>
  <si>
    <t>Sublocation_2</t>
  </si>
  <si>
    <t>Species</t>
  </si>
  <si>
    <t>Month_sampled</t>
  </si>
  <si>
    <t>Year_sampled</t>
  </si>
  <si>
    <t>RIBBiTR_ID</t>
  </si>
  <si>
    <t>Colonies_bact</t>
  </si>
  <si>
    <t>Colonies_fungal</t>
  </si>
  <si>
    <t>Colonies_past</t>
  </si>
  <si>
    <t>CFU_bact</t>
  </si>
  <si>
    <t>CFU_fung</t>
  </si>
  <si>
    <t>CFU_past</t>
  </si>
  <si>
    <t>Percent_spore</t>
  </si>
  <si>
    <t>Total_cells_ml</t>
  </si>
  <si>
    <t>S16_copies</t>
  </si>
  <si>
    <t>Br41</t>
  </si>
  <si>
    <t>Brazil</t>
  </si>
  <si>
    <t>Santa_Virginia</t>
  </si>
  <si>
    <t>Olho_de_agua</t>
  </si>
  <si>
    <t>Ischnocnema_henselii</t>
  </si>
  <si>
    <t>Nov</t>
  </si>
  <si>
    <t>BRBac041</t>
  </si>
  <si>
    <t>Br42</t>
  </si>
  <si>
    <t>BRBac042</t>
  </si>
  <si>
    <t>Br45</t>
  </si>
  <si>
    <t>BRBac045</t>
  </si>
  <si>
    <t>Br46</t>
  </si>
  <si>
    <t>BRBac046</t>
  </si>
  <si>
    <t>Br61</t>
  </si>
  <si>
    <t>A4W</t>
  </si>
  <si>
    <t>Hylodes_phyllodes</t>
  </si>
  <si>
    <t>BRBac061</t>
  </si>
  <si>
    <t>Br62</t>
  </si>
  <si>
    <t>BRBac062</t>
  </si>
  <si>
    <t>Br63</t>
  </si>
  <si>
    <t>BRBac063</t>
  </si>
  <si>
    <t>Br64</t>
  </si>
  <si>
    <t>BRBac064</t>
  </si>
  <si>
    <t>Br65</t>
  </si>
  <si>
    <t>BRBac065</t>
  </si>
  <si>
    <t>C5</t>
  </si>
  <si>
    <t>California</t>
  </si>
  <si>
    <t>Unicorn</t>
  </si>
  <si>
    <t>Rana muscosa</t>
  </si>
  <si>
    <t>Oct</t>
  </si>
  <si>
    <t>BII0005</t>
  </si>
  <si>
    <t>C75</t>
  </si>
  <si>
    <t>Humphreys Basin</t>
  </si>
  <si>
    <t>Ameletus Lake</t>
  </si>
  <si>
    <t>BII0075</t>
  </si>
  <si>
    <t>Ca1</t>
  </si>
  <si>
    <t>BII0001</t>
  </si>
  <si>
    <t>Ca111</t>
  </si>
  <si>
    <t>Independence Creek</t>
  </si>
  <si>
    <t>Slim Lake</t>
  </si>
  <si>
    <t>BII0111</t>
  </si>
  <si>
    <t>Ca112</t>
  </si>
  <si>
    <t>BII0112</t>
  </si>
  <si>
    <t>Ca113</t>
  </si>
  <si>
    <t>BII0113</t>
  </si>
  <si>
    <t>Ca114</t>
  </si>
  <si>
    <t>BII0114</t>
  </si>
  <si>
    <t>Ca115</t>
  </si>
  <si>
    <t>BII0115</t>
  </si>
  <si>
    <t>Ca131</t>
  </si>
  <si>
    <t>Conness Pond</t>
  </si>
  <si>
    <t>BII0131</t>
  </si>
  <si>
    <t>Ca132</t>
  </si>
  <si>
    <t>BII0132</t>
  </si>
  <si>
    <t>Ca133</t>
  </si>
  <si>
    <t>BII0133</t>
  </si>
  <si>
    <t>Ca134</t>
  </si>
  <si>
    <t>BII0134</t>
  </si>
  <si>
    <t>Ca135</t>
  </si>
  <si>
    <t>BII0135</t>
  </si>
  <si>
    <t>Ca151</t>
  </si>
  <si>
    <t>Fourth Recess</t>
  </si>
  <si>
    <t>Sleet Lake</t>
  </si>
  <si>
    <t>BII0151</t>
  </si>
  <si>
    <t>Ca152</t>
  </si>
  <si>
    <t>BII0152</t>
  </si>
  <si>
    <t>Ca153</t>
  </si>
  <si>
    <t>BII0153</t>
  </si>
  <si>
    <t>Ca154</t>
  </si>
  <si>
    <t>BII0154</t>
  </si>
  <si>
    <t>Ca155</t>
  </si>
  <si>
    <t>BII0155</t>
  </si>
  <si>
    <t>Ca161</t>
  </si>
  <si>
    <t>Mulkey Meadows</t>
  </si>
  <si>
    <t>BII0161</t>
  </si>
  <si>
    <t>Ca162</t>
  </si>
  <si>
    <t>BII0162</t>
  </si>
  <si>
    <t>Ca163</t>
  </si>
  <si>
    <t>BII0163</t>
  </si>
  <si>
    <t>Ca164</t>
  </si>
  <si>
    <t>BII0164</t>
  </si>
  <si>
    <t>Ca165</t>
  </si>
  <si>
    <t>BII0165</t>
  </si>
  <si>
    <t>Ca2</t>
  </si>
  <si>
    <t>BII0002</t>
  </si>
  <si>
    <t>Ca3</t>
  </si>
  <si>
    <t>BII0003</t>
  </si>
  <si>
    <t>Ca4</t>
  </si>
  <si>
    <t>BII0004</t>
  </si>
  <si>
    <t>Ca71</t>
  </si>
  <si>
    <t>BII0071</t>
  </si>
  <si>
    <t>Ca72</t>
  </si>
  <si>
    <t>N/A</t>
  </si>
  <si>
    <t>BII0072</t>
  </si>
  <si>
    <t>Ca73</t>
  </si>
  <si>
    <t>BII0073</t>
  </si>
  <si>
    <t>Ca74</t>
  </si>
  <si>
    <t>BII0074</t>
  </si>
  <si>
    <t>Ca91</t>
  </si>
  <si>
    <t>Trapdoor</t>
  </si>
  <si>
    <t>BII0091</t>
  </si>
  <si>
    <t>Ca92</t>
  </si>
  <si>
    <t>BII0092</t>
  </si>
  <si>
    <t>Ca93</t>
  </si>
  <si>
    <t>BII0093</t>
  </si>
  <si>
    <t>Ca94</t>
  </si>
  <si>
    <t>BII0094</t>
  </si>
  <si>
    <t>Ca95</t>
  </si>
  <si>
    <t>BII0095</t>
  </si>
  <si>
    <t>P136</t>
  </si>
  <si>
    <t>Penn</t>
  </si>
  <si>
    <t>Vorisek Pond</t>
  </si>
  <si>
    <t>Rana catesbeiana</t>
  </si>
  <si>
    <t>June</t>
  </si>
  <si>
    <t>BacSwab00136</t>
  </si>
  <si>
    <t>P137</t>
  </si>
  <si>
    <t>BacSwab00137</t>
  </si>
  <si>
    <t>P138</t>
  </si>
  <si>
    <t>BacSwab00138</t>
  </si>
  <si>
    <t>P194</t>
  </si>
  <si>
    <t>Tuttle Pond</t>
  </si>
  <si>
    <t>Rana pipiens</t>
  </si>
  <si>
    <t>July</t>
  </si>
  <si>
    <t>BacSwab00194</t>
  </si>
  <si>
    <t>P199</t>
  </si>
  <si>
    <t>BacSwab00199</t>
  </si>
  <si>
    <t>P200</t>
  </si>
  <si>
    <t>BacSwab00200</t>
  </si>
  <si>
    <t>P201</t>
  </si>
  <si>
    <t>BacSwab00201</t>
  </si>
  <si>
    <t>P202</t>
  </si>
  <si>
    <t>BacSwab00202</t>
  </si>
  <si>
    <t>P203</t>
  </si>
  <si>
    <t>BacSwab00203</t>
  </si>
  <si>
    <t>P254</t>
  </si>
  <si>
    <t>BacSwab00254</t>
  </si>
  <si>
    <t>P271</t>
  </si>
  <si>
    <t>Sept</t>
  </si>
  <si>
    <t>BacSwab00271</t>
  </si>
  <si>
    <t>P272</t>
  </si>
  <si>
    <t>BacSwab00272</t>
  </si>
  <si>
    <t>P273</t>
  </si>
  <si>
    <t>BacSwab00273</t>
  </si>
  <si>
    <t>P274</t>
  </si>
  <si>
    <t>BacSwab00274</t>
  </si>
  <si>
    <t>P275</t>
  </si>
  <si>
    <t>Tuttle pond</t>
  </si>
  <si>
    <t>BacSwab00275</t>
  </si>
  <si>
    <t>Pa101</t>
  </si>
  <si>
    <t>BacSwab00101</t>
  </si>
  <si>
    <t>Pa102</t>
  </si>
  <si>
    <t>BacSwab00102</t>
  </si>
  <si>
    <t>Pa104</t>
  </si>
  <si>
    <t>BacSwab00104</t>
  </si>
  <si>
    <t>Pa105</t>
  </si>
  <si>
    <t>BacSwab00105</t>
  </si>
  <si>
    <t>Pa139</t>
  </si>
  <si>
    <t>BacSwab00139</t>
  </si>
  <si>
    <t>Pa140</t>
  </si>
  <si>
    <t>BacSwab00140</t>
  </si>
  <si>
    <t>Pa150</t>
  </si>
  <si>
    <t>RV Pond</t>
  </si>
  <si>
    <t>BacSwab00150</t>
  </si>
  <si>
    <t>Pa153</t>
  </si>
  <si>
    <t>BacSwab00153</t>
  </si>
  <si>
    <t>Pa154</t>
  </si>
  <si>
    <t>BacSwab00154</t>
  </si>
  <si>
    <t>Pa156</t>
  </si>
  <si>
    <t>BacSwab00156</t>
  </si>
  <si>
    <t>Pa157</t>
  </si>
  <si>
    <t>BacSwab00157</t>
  </si>
  <si>
    <t>Pa255</t>
  </si>
  <si>
    <t>BacSwab00255</t>
  </si>
  <si>
    <t>Pa256</t>
  </si>
  <si>
    <t>BacSwab00256</t>
  </si>
  <si>
    <t>Pa257</t>
  </si>
  <si>
    <t>BacSwab00257</t>
  </si>
  <si>
    <t>Pa258</t>
  </si>
  <si>
    <t>BacSwab00258</t>
  </si>
  <si>
    <t>Pa259</t>
  </si>
  <si>
    <t>BacSwab00259</t>
  </si>
  <si>
    <t>Pa67</t>
  </si>
  <si>
    <t>BacSwab00067</t>
  </si>
  <si>
    <t>Pa68</t>
  </si>
  <si>
    <t>BacSwab00068</t>
  </si>
  <si>
    <t>Pa69</t>
  </si>
  <si>
    <t>BacSwab00069</t>
  </si>
  <si>
    <t>Pa89</t>
  </si>
  <si>
    <t>BacSwab00089</t>
  </si>
  <si>
    <t>PsCr10</t>
  </si>
  <si>
    <t>Admin Pond</t>
  </si>
  <si>
    <t>Pseudacris crucifer</t>
  </si>
  <si>
    <t>May</t>
  </si>
  <si>
    <t>2022-05-18-admin-pscr19</t>
  </si>
  <si>
    <t>PsCr20</t>
  </si>
  <si>
    <t>2022-05-18-admin-pscr20</t>
  </si>
  <si>
    <t>PsCr4</t>
  </si>
  <si>
    <t>2022-05-19-admin-pscr4</t>
  </si>
  <si>
    <t>PsCr5</t>
  </si>
  <si>
    <t>2022-05-19-admin-pscr5</t>
  </si>
  <si>
    <t>PsCr6</t>
  </si>
  <si>
    <t>2022-05-19-admin-pscr6</t>
  </si>
  <si>
    <t>RaCa12</t>
  </si>
  <si>
    <t>2022-05-18-admin-raca12</t>
  </si>
  <si>
    <t>RaCa13</t>
  </si>
  <si>
    <t>2022-05-18-admin-raca13</t>
  </si>
  <si>
    <t>RaCa14</t>
  </si>
  <si>
    <t>2022-05-18-admin-raca14</t>
  </si>
  <si>
    <t>RaCa2</t>
  </si>
  <si>
    <t>2022-05-18-admin-raca2</t>
  </si>
  <si>
    <t>RaPi16</t>
  </si>
  <si>
    <t>2022-05-18‚Äêadmin-rapi16</t>
  </si>
  <si>
    <t>RaPi17</t>
  </si>
  <si>
    <t>2022-05-18-admin-rapi17</t>
  </si>
  <si>
    <t>RaPi18</t>
  </si>
  <si>
    <t>2022-05-18-admin-rapi18</t>
  </si>
  <si>
    <t>Br13</t>
  </si>
  <si>
    <t>Boraceia</t>
  </si>
  <si>
    <t>B3T</t>
  </si>
  <si>
    <t>October</t>
  </si>
  <si>
    <t>BRBac013</t>
  </si>
  <si>
    <t>Br14</t>
  </si>
  <si>
    <t>BRBac014</t>
  </si>
  <si>
    <t>Br16</t>
  </si>
  <si>
    <t>BRBac016</t>
  </si>
  <si>
    <t>Br17</t>
  </si>
  <si>
    <t>BRBac017</t>
  </si>
  <si>
    <t>BRBac020</t>
  </si>
  <si>
    <t>BRBac021</t>
  </si>
  <si>
    <t>BRBac022</t>
  </si>
  <si>
    <t>BRBac023</t>
  </si>
  <si>
    <t>BRBac024</t>
  </si>
  <si>
    <t>BRBac025</t>
  </si>
  <si>
    <t>BRBac007</t>
  </si>
  <si>
    <t>B3W</t>
  </si>
  <si>
    <t>BRBac008</t>
  </si>
  <si>
    <t>BRBac009</t>
  </si>
  <si>
    <t>BRBac031</t>
  </si>
  <si>
    <t>November</t>
  </si>
  <si>
    <t>BRBac032</t>
  </si>
  <si>
    <t>BRBac033</t>
  </si>
  <si>
    <t>BRBac034</t>
  </si>
  <si>
    <t>BRBac026</t>
  </si>
  <si>
    <t>B4T</t>
  </si>
  <si>
    <t>BRBac027</t>
  </si>
  <si>
    <t>BRBac028</t>
  </si>
  <si>
    <t>BRBac029</t>
  </si>
  <si>
    <t>BRBac030</t>
  </si>
  <si>
    <t>BRBac035</t>
  </si>
  <si>
    <t>BRBac036</t>
  </si>
  <si>
    <t>B5</t>
  </si>
  <si>
    <t>BRBac037</t>
  </si>
  <si>
    <t>BRBac038</t>
  </si>
  <si>
    <t>BRBac039</t>
  </si>
  <si>
    <t>BRBac040</t>
  </si>
  <si>
    <t>BRBac043</t>
  </si>
  <si>
    <t>BRBac044</t>
  </si>
  <si>
    <t>BRBac047</t>
  </si>
  <si>
    <t>BRBac048</t>
  </si>
  <si>
    <t>BRBac050</t>
  </si>
  <si>
    <t>BRBac051</t>
  </si>
  <si>
    <t>BRBac052</t>
  </si>
  <si>
    <t>BRBac053</t>
  </si>
  <si>
    <t>BRBac054</t>
  </si>
  <si>
    <t>BRBac055</t>
  </si>
  <si>
    <t>BRBac056</t>
  </si>
  <si>
    <t>BRBac057</t>
  </si>
  <si>
    <t>BRBac058</t>
  </si>
  <si>
    <t>BRBac059</t>
  </si>
  <si>
    <t>Pirapitinga</t>
  </si>
  <si>
    <t>BRBac060</t>
  </si>
  <si>
    <t>BRBac067</t>
  </si>
  <si>
    <t>BRBac068</t>
  </si>
  <si>
    <t>BRBac069</t>
  </si>
  <si>
    <t>Estrada</t>
  </si>
  <si>
    <t>BRBac070</t>
  </si>
  <si>
    <t>BRBac071</t>
  </si>
  <si>
    <t>BRBac072</t>
  </si>
  <si>
    <t>A2W</t>
  </si>
  <si>
    <t>BRBac073</t>
  </si>
  <si>
    <t>BRBac074</t>
  </si>
  <si>
    <t>BRBac075</t>
  </si>
  <si>
    <t>BRBac076</t>
  </si>
  <si>
    <t>BRBac077</t>
  </si>
  <si>
    <t>BRBac078</t>
  </si>
  <si>
    <t>BRBac079</t>
  </si>
  <si>
    <t>BRBac080</t>
  </si>
  <si>
    <t>Alojamento</t>
  </si>
  <si>
    <t>Total bacteria_blue</t>
  </si>
  <si>
    <t>Total_bacteria_red</t>
  </si>
  <si>
    <t>No_fields_obs</t>
  </si>
  <si>
    <t>Dilution factor</t>
  </si>
  <si>
    <t>Area_mm2</t>
  </si>
  <si>
    <t>Active_cells_ml</t>
  </si>
  <si>
    <t>Per_active</t>
  </si>
  <si>
    <t>Per_dormant</t>
  </si>
  <si>
    <t>20ul of glycerol was plated onto R2A</t>
  </si>
  <si>
    <t>100ul of glycerol was plated onto PDA</t>
  </si>
  <si>
    <t>100ul of pastur. was plated onto R2A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</si>
</sst>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FFFFFF"/>
      <name val="DejaVu Sans"/>
      <charset val="1"/>
    </font>
    <font>
      <sz val="11"/>
      <color theme="1"/>
      <name val="Calibri"/>
      <family val="2"/>
    </font>
    <font>
      <sz val="8"/>
      <color theme="1"/>
      <name val="DejaVu Sans"/>
      <charset val="1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240"/>
        <bgColor indexed="64"/>
      </patternFill>
    </fill>
    <fill>
      <patternFill patternType="solid">
        <fgColor rgb="FF4E5C68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C1F30"/>
      </right>
      <top/>
      <bottom style="thin">
        <color rgb="FF0C1F3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0" fontId="2" fillId="0" borderId="1" xfId="0" applyFont="1" applyBorder="1"/>
    <xf numFmtId="0" fontId="3" fillId="0" borderId="0" xfId="0" applyFont="1"/>
    <xf numFmtId="0" fontId="4" fillId="0" borderId="1" xfId="0" applyFont="1" applyBorder="1"/>
    <xf numFmtId="0" fontId="0" fillId="0" borderId="3" xfId="0" applyBorder="1"/>
    <xf numFmtId="0" fontId="3" fillId="0" borderId="3" xfId="0" applyFont="1" applyBorder="1"/>
    <xf numFmtId="0" fontId="0" fillId="0" borderId="4" xfId="0" applyBorder="1"/>
    <xf numFmtId="2" fontId="0" fillId="0" borderId="0" xfId="0" applyNumberFormat="1"/>
    <xf numFmtId="0" fontId="5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2" xfId="0" applyBorder="1"/>
    <xf numFmtId="0" fontId="1" fillId="0" borderId="3" xfId="0" applyFont="1" applyBorder="1"/>
    <xf numFmtId="2" fontId="1" fillId="0" borderId="3" xfId="0" applyNumberFormat="1" applyFont="1" applyBorder="1"/>
    <xf numFmtId="0" fontId="4" fillId="0" borderId="0" xfId="0" applyFont="1"/>
    <xf numFmtId="0" fontId="1" fillId="0" borderId="0" xfId="0" applyFont="1"/>
    <xf numFmtId="11" fontId="1" fillId="0" borderId="0" xfId="0" applyNumberFormat="1" applyFont="1"/>
    <xf numFmtId="2" fontId="1" fillId="0" borderId="0" xfId="0" applyNumberFormat="1" applyFont="1"/>
    <xf numFmtId="0" fontId="3" fillId="0" borderId="1" xfId="0" applyFont="1" applyBorder="1"/>
    <xf numFmtId="0" fontId="4" fillId="2" borderId="1" xfId="0" applyFont="1" applyFill="1" applyBorder="1"/>
    <xf numFmtId="0" fontId="4" fillId="3" borderId="1" xfId="0" applyFont="1" applyFill="1" applyBorder="1"/>
    <xf numFmtId="0" fontId="1" fillId="0" borderId="4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3"/>
  <sheetViews>
    <sheetView tabSelected="1" topLeftCell="B1" workbookViewId="0">
      <selection activeCell="V18" sqref="V18"/>
    </sheetView>
  </sheetViews>
  <sheetFormatPr defaultRowHeight="15"/>
  <cols>
    <col min="7" max="7" width="13.5703125" bestFit="1" customWidth="1"/>
    <col min="8" max="8" width="13.28515625" customWidth="1"/>
    <col min="9" max="9" width="17" customWidth="1"/>
    <col min="10" max="10" width="18" customWidth="1"/>
    <col min="11" max="11" width="14.42578125" customWidth="1"/>
    <col min="12" max="12" width="9.28515625" style="1" bestFit="1" customWidth="1"/>
    <col min="14" max="14" width="9.28515625" style="1" bestFit="1" customWidth="1"/>
    <col min="15" max="15" width="14.7109375" customWidth="1"/>
    <col min="16" max="16" width="14.5703125" customWidth="1"/>
    <col min="27" max="27" width="9.2851562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s="1" t="s">
        <v>13</v>
      </c>
      <c r="O1" t="s">
        <v>14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11</v>
      </c>
      <c r="Z1" t="s">
        <v>15</v>
      </c>
      <c r="AA1" s="6" t="s">
        <v>16</v>
      </c>
    </row>
    <row r="2" spans="1:27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2022</v>
      </c>
      <c r="H2" t="s">
        <v>23</v>
      </c>
      <c r="I2">
        <v>273</v>
      </c>
      <c r="J2">
        <v>3</v>
      </c>
      <c r="K2">
        <v>14</v>
      </c>
      <c r="L2" s="1">
        <f t="shared" ref="L2:L33" si="0">(100000/20)*I2</f>
        <v>1365000</v>
      </c>
      <c r="M2">
        <f t="shared" ref="M2:N5" si="1">100*J2</f>
        <v>300</v>
      </c>
      <c r="N2" s="1">
        <f t="shared" si="1"/>
        <v>1400</v>
      </c>
      <c r="O2">
        <f t="shared" ref="O2:O33" si="2">100*(N2/L2)</f>
        <v>0.10256410256410256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>
        <v>2022</v>
      </c>
      <c r="X2" t="s">
        <v>23</v>
      </c>
      <c r="Y2">
        <v>1365000</v>
      </c>
      <c r="Z2">
        <v>1296000</v>
      </c>
      <c r="AA2" s="1">
        <v>1153200</v>
      </c>
    </row>
    <row r="3" spans="1:27">
      <c r="A3" t="s">
        <v>24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2022</v>
      </c>
      <c r="H3" t="s">
        <v>25</v>
      </c>
      <c r="I3">
        <v>199</v>
      </c>
      <c r="K3">
        <v>52</v>
      </c>
      <c r="L3" s="1">
        <f t="shared" si="0"/>
        <v>995000</v>
      </c>
      <c r="M3">
        <f t="shared" si="1"/>
        <v>0</v>
      </c>
      <c r="N3" s="1">
        <f t="shared" si="1"/>
        <v>5200</v>
      </c>
      <c r="O3">
        <f t="shared" si="2"/>
        <v>0.5226130653266331</v>
      </c>
      <c r="Q3" t="s">
        <v>24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>
        <v>2022</v>
      </c>
      <c r="X3" t="s">
        <v>25</v>
      </c>
      <c r="Y3">
        <v>995000</v>
      </c>
      <c r="Z3">
        <v>1240000</v>
      </c>
      <c r="AA3" s="1">
        <v>1153200</v>
      </c>
    </row>
    <row r="4" spans="1:27">
      <c r="A4" t="s">
        <v>26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>
        <v>2022</v>
      </c>
      <c r="H4" t="s">
        <v>27</v>
      </c>
      <c r="I4">
        <v>120</v>
      </c>
      <c r="K4">
        <v>112</v>
      </c>
      <c r="L4" s="1">
        <f t="shared" si="0"/>
        <v>600000</v>
      </c>
      <c r="M4">
        <f t="shared" si="1"/>
        <v>0</v>
      </c>
      <c r="N4" s="1">
        <f t="shared" si="1"/>
        <v>11200</v>
      </c>
      <c r="O4">
        <f t="shared" si="2"/>
        <v>1.8666666666666669</v>
      </c>
      <c r="Q4" t="s">
        <v>26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>
        <v>2022</v>
      </c>
      <c r="X4" t="s">
        <v>27</v>
      </c>
      <c r="Y4">
        <v>600000</v>
      </c>
      <c r="Z4">
        <v>1284000</v>
      </c>
      <c r="AA4" s="1">
        <v>1326800</v>
      </c>
    </row>
    <row r="5" spans="1:27">
      <c r="A5" t="s">
        <v>28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>
        <v>2022</v>
      </c>
      <c r="H5" t="s">
        <v>29</v>
      </c>
      <c r="I5">
        <v>424</v>
      </c>
      <c r="K5">
        <v>114</v>
      </c>
      <c r="L5" s="1">
        <f t="shared" si="0"/>
        <v>2120000</v>
      </c>
      <c r="M5">
        <f t="shared" si="1"/>
        <v>0</v>
      </c>
      <c r="N5" s="1">
        <f t="shared" si="1"/>
        <v>11400</v>
      </c>
      <c r="O5">
        <f t="shared" si="2"/>
        <v>0.53773584905660377</v>
      </c>
      <c r="Q5" t="s">
        <v>28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>
        <v>2022</v>
      </c>
      <c r="X5" t="s">
        <v>29</v>
      </c>
      <c r="Y5">
        <v>2120000</v>
      </c>
      <c r="Z5">
        <v>1164000</v>
      </c>
      <c r="AA5" s="1">
        <v>1271160</v>
      </c>
    </row>
    <row r="6" spans="1:27">
      <c r="A6" t="s">
        <v>30</v>
      </c>
      <c r="B6" t="s">
        <v>18</v>
      </c>
      <c r="C6" t="s">
        <v>19</v>
      </c>
      <c r="D6" t="s">
        <v>31</v>
      </c>
      <c r="E6" t="s">
        <v>32</v>
      </c>
      <c r="F6" t="s">
        <v>22</v>
      </c>
      <c r="G6">
        <v>2022</v>
      </c>
      <c r="H6" t="s">
        <v>33</v>
      </c>
      <c r="I6">
        <v>108</v>
      </c>
      <c r="J6">
        <v>4</v>
      </c>
      <c r="K6">
        <v>11</v>
      </c>
      <c r="L6" s="1">
        <f t="shared" si="0"/>
        <v>540000</v>
      </c>
      <c r="M6">
        <f>1000*J6</f>
        <v>4000</v>
      </c>
      <c r="N6" s="1">
        <f>1000*K6</f>
        <v>11000</v>
      </c>
      <c r="O6">
        <f t="shared" si="2"/>
        <v>2.0370370370370372</v>
      </c>
      <c r="Q6" t="s">
        <v>30</v>
      </c>
      <c r="R6" t="s">
        <v>18</v>
      </c>
      <c r="S6" t="s">
        <v>19</v>
      </c>
      <c r="T6" t="s">
        <v>31</v>
      </c>
      <c r="U6" t="s">
        <v>32</v>
      </c>
      <c r="V6" t="s">
        <v>22</v>
      </c>
      <c r="W6">
        <v>2022</v>
      </c>
      <c r="X6" t="s">
        <v>33</v>
      </c>
      <c r="Y6">
        <v>540000</v>
      </c>
      <c r="Z6">
        <v>1284000</v>
      </c>
      <c r="AA6" s="1">
        <v>1203440</v>
      </c>
    </row>
    <row r="7" spans="1:27">
      <c r="A7" t="s">
        <v>34</v>
      </c>
      <c r="B7" t="s">
        <v>18</v>
      </c>
      <c r="C7" t="s">
        <v>19</v>
      </c>
      <c r="D7" t="s">
        <v>31</v>
      </c>
      <c r="E7" t="s">
        <v>32</v>
      </c>
      <c r="F7" t="s">
        <v>22</v>
      </c>
      <c r="G7">
        <v>2022</v>
      </c>
      <c r="H7" t="s">
        <v>35</v>
      </c>
      <c r="I7">
        <v>210</v>
      </c>
      <c r="J7">
        <v>2</v>
      </c>
      <c r="K7">
        <v>25</v>
      </c>
      <c r="L7" s="1">
        <f t="shared" si="0"/>
        <v>1050000</v>
      </c>
      <c r="M7">
        <f t="shared" ref="M7:M38" si="3">100*J7</f>
        <v>200</v>
      </c>
      <c r="N7" s="1">
        <f t="shared" ref="N7:N38" si="4">100*K7</f>
        <v>2500</v>
      </c>
      <c r="O7">
        <f t="shared" si="2"/>
        <v>0.23809523809523811</v>
      </c>
      <c r="Q7" t="s">
        <v>34</v>
      </c>
      <c r="R7" t="s">
        <v>18</v>
      </c>
      <c r="S7" t="s">
        <v>19</v>
      </c>
      <c r="T7" t="s">
        <v>31</v>
      </c>
      <c r="U7" t="s">
        <v>32</v>
      </c>
      <c r="V7" t="s">
        <v>22</v>
      </c>
      <c r="W7">
        <v>2022</v>
      </c>
      <c r="X7" t="s">
        <v>35</v>
      </c>
      <c r="Y7">
        <v>1050000</v>
      </c>
      <c r="Z7">
        <v>1216000</v>
      </c>
      <c r="AA7" s="1">
        <v>1113700</v>
      </c>
    </row>
    <row r="8" spans="1:27">
      <c r="A8" t="s">
        <v>36</v>
      </c>
      <c r="B8" t="s">
        <v>18</v>
      </c>
      <c r="C8" t="s">
        <v>19</v>
      </c>
      <c r="D8" t="s">
        <v>31</v>
      </c>
      <c r="E8" t="s">
        <v>32</v>
      </c>
      <c r="F8" t="s">
        <v>22</v>
      </c>
      <c r="G8">
        <v>2022</v>
      </c>
      <c r="H8" t="s">
        <v>37</v>
      </c>
      <c r="I8">
        <v>163</v>
      </c>
      <c r="J8">
        <v>28</v>
      </c>
      <c r="K8">
        <v>23</v>
      </c>
      <c r="L8" s="1">
        <f t="shared" si="0"/>
        <v>815000</v>
      </c>
      <c r="M8">
        <f t="shared" si="3"/>
        <v>2800</v>
      </c>
      <c r="N8" s="1">
        <f t="shared" si="4"/>
        <v>2300</v>
      </c>
      <c r="O8">
        <f t="shared" si="2"/>
        <v>0.2822085889570552</v>
      </c>
      <c r="Q8" t="s">
        <v>36</v>
      </c>
      <c r="R8" t="s">
        <v>18</v>
      </c>
      <c r="S8" t="s">
        <v>19</v>
      </c>
      <c r="T8" t="s">
        <v>31</v>
      </c>
      <c r="U8" t="s">
        <v>32</v>
      </c>
      <c r="V8" t="s">
        <v>22</v>
      </c>
      <c r="W8">
        <v>2022</v>
      </c>
      <c r="X8" t="s">
        <v>37</v>
      </c>
      <c r="Y8">
        <v>815000</v>
      </c>
      <c r="Z8">
        <v>1208000</v>
      </c>
      <c r="AA8" s="1">
        <v>1176880</v>
      </c>
    </row>
    <row r="9" spans="1:27">
      <c r="A9" t="s">
        <v>38</v>
      </c>
      <c r="B9" t="s">
        <v>18</v>
      </c>
      <c r="C9" t="s">
        <v>19</v>
      </c>
      <c r="D9" t="s">
        <v>31</v>
      </c>
      <c r="E9" t="s">
        <v>32</v>
      </c>
      <c r="F9" t="s">
        <v>22</v>
      </c>
      <c r="G9">
        <v>2022</v>
      </c>
      <c r="H9" t="s">
        <v>39</v>
      </c>
      <c r="I9">
        <v>125</v>
      </c>
      <c r="J9">
        <v>3</v>
      </c>
      <c r="K9">
        <v>24</v>
      </c>
      <c r="L9" s="1">
        <f t="shared" si="0"/>
        <v>625000</v>
      </c>
      <c r="M9">
        <f t="shared" si="3"/>
        <v>300</v>
      </c>
      <c r="N9" s="1">
        <f t="shared" si="4"/>
        <v>2400</v>
      </c>
      <c r="O9">
        <f t="shared" si="2"/>
        <v>0.38400000000000001</v>
      </c>
      <c r="Q9" t="s">
        <v>38</v>
      </c>
      <c r="R9" t="s">
        <v>18</v>
      </c>
      <c r="S9" t="s">
        <v>19</v>
      </c>
      <c r="T9" t="s">
        <v>31</v>
      </c>
      <c r="U9" t="s">
        <v>32</v>
      </c>
      <c r="V9" t="s">
        <v>22</v>
      </c>
      <c r="W9">
        <v>2022</v>
      </c>
      <c r="X9" t="s">
        <v>39</v>
      </c>
      <c r="Y9">
        <v>625000</v>
      </c>
      <c r="Z9">
        <v>1208000</v>
      </c>
      <c r="AA9" s="1">
        <v>1223640</v>
      </c>
    </row>
    <row r="10" spans="1:27">
      <c r="A10" t="s">
        <v>40</v>
      </c>
      <c r="B10" t="s">
        <v>18</v>
      </c>
      <c r="C10" t="s">
        <v>19</v>
      </c>
      <c r="D10" t="s">
        <v>31</v>
      </c>
      <c r="E10" t="s">
        <v>32</v>
      </c>
      <c r="F10" t="s">
        <v>22</v>
      </c>
      <c r="G10">
        <v>2022</v>
      </c>
      <c r="H10" t="s">
        <v>41</v>
      </c>
      <c r="I10">
        <v>163</v>
      </c>
      <c r="J10">
        <v>3</v>
      </c>
      <c r="K10">
        <v>10</v>
      </c>
      <c r="L10" s="1">
        <f t="shared" si="0"/>
        <v>815000</v>
      </c>
      <c r="M10">
        <f t="shared" si="3"/>
        <v>300</v>
      </c>
      <c r="N10" s="1">
        <f t="shared" si="4"/>
        <v>1000</v>
      </c>
      <c r="O10">
        <f t="shared" si="2"/>
        <v>0.1226993865030675</v>
      </c>
      <c r="Q10" t="s">
        <v>40</v>
      </c>
      <c r="R10" t="s">
        <v>18</v>
      </c>
      <c r="S10" t="s">
        <v>19</v>
      </c>
      <c r="T10" t="s">
        <v>31</v>
      </c>
      <c r="U10" t="s">
        <v>32</v>
      </c>
      <c r="V10" t="s">
        <v>22</v>
      </c>
      <c r="W10">
        <v>2022</v>
      </c>
      <c r="X10" t="s">
        <v>41</v>
      </c>
      <c r="Y10">
        <v>815000</v>
      </c>
      <c r="Z10">
        <v>1216000</v>
      </c>
      <c r="AA10" s="1">
        <v>1134000</v>
      </c>
    </row>
    <row r="11" spans="1:27">
      <c r="A11" t="s">
        <v>42</v>
      </c>
      <c r="B11" t="s">
        <v>43</v>
      </c>
      <c r="C11" t="s">
        <v>44</v>
      </c>
      <c r="D11" t="s">
        <v>44</v>
      </c>
      <c r="E11" t="s">
        <v>45</v>
      </c>
      <c r="F11" t="s">
        <v>46</v>
      </c>
      <c r="G11">
        <v>2022</v>
      </c>
      <c r="H11" t="s">
        <v>47</v>
      </c>
      <c r="I11">
        <v>125</v>
      </c>
      <c r="J11">
        <v>9</v>
      </c>
      <c r="K11">
        <v>10</v>
      </c>
      <c r="L11" s="1">
        <f t="shared" si="0"/>
        <v>625000</v>
      </c>
      <c r="M11">
        <f t="shared" si="3"/>
        <v>900</v>
      </c>
      <c r="N11" s="1">
        <f t="shared" si="4"/>
        <v>1000</v>
      </c>
      <c r="O11">
        <f t="shared" si="2"/>
        <v>0.16</v>
      </c>
      <c r="Q11" t="s">
        <v>42</v>
      </c>
      <c r="R11" t="s">
        <v>43</v>
      </c>
      <c r="S11" t="s">
        <v>44</v>
      </c>
      <c r="T11" t="s">
        <v>44</v>
      </c>
      <c r="U11" t="s">
        <v>45</v>
      </c>
      <c r="V11" t="s">
        <v>46</v>
      </c>
      <c r="W11">
        <v>2022</v>
      </c>
      <c r="X11" t="s">
        <v>47</v>
      </c>
      <c r="Y11">
        <v>625000</v>
      </c>
      <c r="Z11">
        <v>1160000</v>
      </c>
      <c r="AA11" s="1">
        <v>1111360</v>
      </c>
    </row>
    <row r="12" spans="1:27">
      <c r="A12" t="s">
        <v>48</v>
      </c>
      <c r="B12" t="s">
        <v>43</v>
      </c>
      <c r="C12" t="s">
        <v>49</v>
      </c>
      <c r="D12" t="s">
        <v>50</v>
      </c>
      <c r="E12" t="s">
        <v>45</v>
      </c>
      <c r="F12" t="s">
        <v>46</v>
      </c>
      <c r="G12">
        <v>2022</v>
      </c>
      <c r="H12" t="s">
        <v>51</v>
      </c>
      <c r="I12">
        <v>123</v>
      </c>
      <c r="J12">
        <v>16</v>
      </c>
      <c r="K12">
        <v>10</v>
      </c>
      <c r="L12" s="1">
        <f t="shared" si="0"/>
        <v>615000</v>
      </c>
      <c r="M12">
        <f t="shared" si="3"/>
        <v>1600</v>
      </c>
      <c r="N12" s="1">
        <f t="shared" si="4"/>
        <v>1000</v>
      </c>
      <c r="O12">
        <f t="shared" si="2"/>
        <v>0.16260162601626016</v>
      </c>
      <c r="Q12" t="s">
        <v>48</v>
      </c>
      <c r="R12" t="s">
        <v>43</v>
      </c>
      <c r="S12" t="s">
        <v>49</v>
      </c>
      <c r="T12" t="s">
        <v>50</v>
      </c>
      <c r="U12" t="s">
        <v>45</v>
      </c>
      <c r="V12" t="s">
        <v>46</v>
      </c>
      <c r="W12">
        <v>2022</v>
      </c>
      <c r="X12" t="s">
        <v>51</v>
      </c>
      <c r="Y12">
        <v>615000</v>
      </c>
      <c r="Z12">
        <v>1184000</v>
      </c>
      <c r="AA12" s="1">
        <v>1232000</v>
      </c>
    </row>
    <row r="13" spans="1:27">
      <c r="A13" t="s">
        <v>52</v>
      </c>
      <c r="B13" t="s">
        <v>43</v>
      </c>
      <c r="C13" t="s">
        <v>44</v>
      </c>
      <c r="D13" t="s">
        <v>44</v>
      </c>
      <c r="E13" t="s">
        <v>45</v>
      </c>
      <c r="F13" t="s">
        <v>46</v>
      </c>
      <c r="G13">
        <v>2022</v>
      </c>
      <c r="H13" t="s">
        <v>53</v>
      </c>
      <c r="I13">
        <v>122</v>
      </c>
      <c r="J13">
        <v>7</v>
      </c>
      <c r="K13">
        <v>10</v>
      </c>
      <c r="L13" s="1">
        <f t="shared" si="0"/>
        <v>610000</v>
      </c>
      <c r="M13">
        <f t="shared" si="3"/>
        <v>700</v>
      </c>
      <c r="N13" s="1">
        <f t="shared" si="4"/>
        <v>1000</v>
      </c>
      <c r="O13">
        <f t="shared" si="2"/>
        <v>0.16393442622950818</v>
      </c>
      <c r="Q13" t="s">
        <v>52</v>
      </c>
      <c r="R13" t="s">
        <v>43</v>
      </c>
      <c r="S13" t="s">
        <v>44</v>
      </c>
      <c r="T13" t="s">
        <v>44</v>
      </c>
      <c r="U13" t="s">
        <v>45</v>
      </c>
      <c r="V13" t="s">
        <v>46</v>
      </c>
      <c r="W13">
        <v>2022</v>
      </c>
      <c r="X13" t="s">
        <v>53</v>
      </c>
      <c r="Y13">
        <v>610000</v>
      </c>
      <c r="Z13">
        <v>1236000</v>
      </c>
      <c r="AA13" s="1">
        <v>1192320</v>
      </c>
    </row>
    <row r="14" spans="1:27">
      <c r="A14" t="s">
        <v>54</v>
      </c>
      <c r="B14" t="s">
        <v>43</v>
      </c>
      <c r="C14" t="s">
        <v>55</v>
      </c>
      <c r="D14" t="s">
        <v>56</v>
      </c>
      <c r="E14" t="s">
        <v>45</v>
      </c>
      <c r="F14" t="s">
        <v>46</v>
      </c>
      <c r="G14">
        <v>2022</v>
      </c>
      <c r="H14" t="s">
        <v>57</v>
      </c>
      <c r="I14">
        <v>113</v>
      </c>
      <c r="J14">
        <v>7</v>
      </c>
      <c r="K14">
        <v>10</v>
      </c>
      <c r="L14" s="1">
        <f t="shared" si="0"/>
        <v>565000</v>
      </c>
      <c r="M14">
        <f t="shared" si="3"/>
        <v>700</v>
      </c>
      <c r="N14" s="1">
        <f t="shared" si="4"/>
        <v>1000</v>
      </c>
      <c r="O14">
        <f t="shared" si="2"/>
        <v>0.17699115044247787</v>
      </c>
      <c r="Q14" t="s">
        <v>54</v>
      </c>
      <c r="R14" t="s">
        <v>43</v>
      </c>
      <c r="S14" t="s">
        <v>55</v>
      </c>
      <c r="T14" t="s">
        <v>56</v>
      </c>
      <c r="U14" t="s">
        <v>45</v>
      </c>
      <c r="V14" t="s">
        <v>46</v>
      </c>
      <c r="W14">
        <v>2022</v>
      </c>
      <c r="X14" t="s">
        <v>57</v>
      </c>
      <c r="Y14">
        <v>565000</v>
      </c>
      <c r="Z14">
        <v>1220000</v>
      </c>
      <c r="AA14" s="1">
        <v>1037040</v>
      </c>
    </row>
    <row r="15" spans="1:27">
      <c r="A15" t="s">
        <v>58</v>
      </c>
      <c r="B15" t="s">
        <v>43</v>
      </c>
      <c r="C15" t="s">
        <v>55</v>
      </c>
      <c r="D15" t="s">
        <v>56</v>
      </c>
      <c r="E15" t="s">
        <v>45</v>
      </c>
      <c r="F15" t="s">
        <v>46</v>
      </c>
      <c r="G15">
        <v>2022</v>
      </c>
      <c r="H15" t="s">
        <v>59</v>
      </c>
      <c r="I15">
        <v>110</v>
      </c>
      <c r="J15">
        <v>2</v>
      </c>
      <c r="K15">
        <v>10</v>
      </c>
      <c r="L15" s="1">
        <f t="shared" si="0"/>
        <v>550000</v>
      </c>
      <c r="M15">
        <f t="shared" si="3"/>
        <v>200</v>
      </c>
      <c r="N15" s="1">
        <f t="shared" si="4"/>
        <v>1000</v>
      </c>
      <c r="O15">
        <f t="shared" si="2"/>
        <v>0.18181818181818182</v>
      </c>
      <c r="Q15" t="s">
        <v>58</v>
      </c>
      <c r="R15" t="s">
        <v>43</v>
      </c>
      <c r="S15" t="s">
        <v>55</v>
      </c>
      <c r="T15" t="s">
        <v>56</v>
      </c>
      <c r="U15" t="s">
        <v>45</v>
      </c>
      <c r="V15" t="s">
        <v>46</v>
      </c>
      <c r="W15">
        <v>2022</v>
      </c>
      <c r="X15" t="s">
        <v>59</v>
      </c>
      <c r="Y15">
        <v>550000</v>
      </c>
      <c r="Z15">
        <v>1208000</v>
      </c>
      <c r="AA15" s="1">
        <v>1184000</v>
      </c>
    </row>
    <row r="16" spans="1:27">
      <c r="A16" t="s">
        <v>60</v>
      </c>
      <c r="B16" t="s">
        <v>43</v>
      </c>
      <c r="C16" t="s">
        <v>55</v>
      </c>
      <c r="D16" t="s">
        <v>56</v>
      </c>
      <c r="E16" t="s">
        <v>45</v>
      </c>
      <c r="F16" t="s">
        <v>46</v>
      </c>
      <c r="G16">
        <v>2022</v>
      </c>
      <c r="H16" t="s">
        <v>61</v>
      </c>
      <c r="I16">
        <v>119</v>
      </c>
      <c r="J16">
        <v>0</v>
      </c>
      <c r="K16">
        <v>10</v>
      </c>
      <c r="L16" s="1">
        <f t="shared" si="0"/>
        <v>595000</v>
      </c>
      <c r="M16">
        <f t="shared" si="3"/>
        <v>0</v>
      </c>
      <c r="N16" s="1">
        <f t="shared" si="4"/>
        <v>1000</v>
      </c>
      <c r="O16">
        <f t="shared" si="2"/>
        <v>0.16806722689075632</v>
      </c>
      <c r="Q16" t="s">
        <v>60</v>
      </c>
      <c r="R16" t="s">
        <v>43</v>
      </c>
      <c r="S16" t="s">
        <v>55</v>
      </c>
      <c r="T16" t="s">
        <v>56</v>
      </c>
      <c r="U16" t="s">
        <v>45</v>
      </c>
      <c r="V16" t="s">
        <v>46</v>
      </c>
      <c r="W16">
        <v>2022</v>
      </c>
      <c r="X16" t="s">
        <v>61</v>
      </c>
      <c r="Y16">
        <v>595000</v>
      </c>
      <c r="Z16">
        <v>1180000</v>
      </c>
      <c r="AA16" s="1">
        <v>1113776</v>
      </c>
    </row>
    <row r="17" spans="1:27">
      <c r="A17" t="s">
        <v>62</v>
      </c>
      <c r="B17" t="s">
        <v>43</v>
      </c>
      <c r="C17" t="s">
        <v>55</v>
      </c>
      <c r="D17" t="s">
        <v>56</v>
      </c>
      <c r="E17" t="s">
        <v>45</v>
      </c>
      <c r="F17" t="s">
        <v>46</v>
      </c>
      <c r="G17">
        <v>2022</v>
      </c>
      <c r="H17" t="s">
        <v>63</v>
      </c>
      <c r="I17">
        <v>190</v>
      </c>
      <c r="J17">
        <v>44</v>
      </c>
      <c r="K17">
        <v>10</v>
      </c>
      <c r="L17" s="1">
        <f t="shared" si="0"/>
        <v>950000</v>
      </c>
      <c r="M17">
        <f t="shared" si="3"/>
        <v>4400</v>
      </c>
      <c r="N17" s="1">
        <f t="shared" si="4"/>
        <v>1000</v>
      </c>
      <c r="O17">
        <f t="shared" si="2"/>
        <v>0.10526315789473684</v>
      </c>
      <c r="Q17" t="s">
        <v>62</v>
      </c>
      <c r="R17" t="s">
        <v>43</v>
      </c>
      <c r="S17" t="s">
        <v>55</v>
      </c>
      <c r="T17" t="s">
        <v>56</v>
      </c>
      <c r="U17" t="s">
        <v>45</v>
      </c>
      <c r="V17" t="s">
        <v>46</v>
      </c>
      <c r="W17">
        <v>2022</v>
      </c>
      <c r="X17" t="s">
        <v>63</v>
      </c>
      <c r="Y17">
        <v>950000</v>
      </c>
      <c r="Z17">
        <v>1196000</v>
      </c>
      <c r="AA17" s="1">
        <v>1072800</v>
      </c>
    </row>
    <row r="18" spans="1:27">
      <c r="A18" t="s">
        <v>64</v>
      </c>
      <c r="B18" t="s">
        <v>43</v>
      </c>
      <c r="C18" t="s">
        <v>55</v>
      </c>
      <c r="D18" t="s">
        <v>56</v>
      </c>
      <c r="E18" t="s">
        <v>45</v>
      </c>
      <c r="F18" t="s">
        <v>46</v>
      </c>
      <c r="G18">
        <v>2022</v>
      </c>
      <c r="H18" t="s">
        <v>65</v>
      </c>
      <c r="I18">
        <v>210</v>
      </c>
      <c r="J18">
        <v>12</v>
      </c>
      <c r="K18">
        <v>10</v>
      </c>
      <c r="L18" s="1">
        <f t="shared" si="0"/>
        <v>1050000</v>
      </c>
      <c r="M18">
        <f t="shared" si="3"/>
        <v>1200</v>
      </c>
      <c r="N18" s="1">
        <f t="shared" si="4"/>
        <v>1000</v>
      </c>
      <c r="O18">
        <f t="shared" si="2"/>
        <v>9.5238095238095233E-2</v>
      </c>
      <c r="Q18" t="s">
        <v>64</v>
      </c>
      <c r="R18" t="s">
        <v>43</v>
      </c>
      <c r="S18" t="s">
        <v>55</v>
      </c>
      <c r="T18" t="s">
        <v>56</v>
      </c>
      <c r="U18" t="s">
        <v>45</v>
      </c>
      <c r="V18" t="s">
        <v>46</v>
      </c>
      <c r="W18">
        <v>2022</v>
      </c>
      <c r="X18" t="s">
        <v>65</v>
      </c>
      <c r="Y18">
        <v>1050000</v>
      </c>
      <c r="Z18">
        <v>1200000</v>
      </c>
      <c r="AA18" s="1">
        <v>1234800</v>
      </c>
    </row>
    <row r="19" spans="1:27">
      <c r="A19" t="s">
        <v>64</v>
      </c>
      <c r="B19" t="s">
        <v>43</v>
      </c>
      <c r="C19" t="s">
        <v>55</v>
      </c>
      <c r="D19" t="s">
        <v>56</v>
      </c>
      <c r="E19" t="s">
        <v>45</v>
      </c>
      <c r="F19" t="s">
        <v>46</v>
      </c>
      <c r="G19">
        <v>2022</v>
      </c>
      <c r="H19" t="s">
        <v>65</v>
      </c>
      <c r="I19">
        <v>140</v>
      </c>
      <c r="J19">
        <v>18</v>
      </c>
      <c r="K19">
        <v>10</v>
      </c>
      <c r="L19" s="1">
        <f t="shared" si="0"/>
        <v>700000</v>
      </c>
      <c r="M19">
        <f t="shared" si="3"/>
        <v>1800</v>
      </c>
      <c r="N19" s="1">
        <f t="shared" si="4"/>
        <v>1000</v>
      </c>
      <c r="O19">
        <f t="shared" si="2"/>
        <v>0.14285714285714285</v>
      </c>
      <c r="Q19" t="s">
        <v>64</v>
      </c>
      <c r="R19" t="s">
        <v>43</v>
      </c>
      <c r="S19" t="s">
        <v>55</v>
      </c>
      <c r="T19" t="s">
        <v>56</v>
      </c>
      <c r="U19" t="s">
        <v>45</v>
      </c>
      <c r="V19" t="s">
        <v>46</v>
      </c>
      <c r="W19">
        <v>2022</v>
      </c>
      <c r="X19" t="s">
        <v>65</v>
      </c>
      <c r="Y19">
        <v>700000</v>
      </c>
      <c r="Z19">
        <v>1240000</v>
      </c>
      <c r="AA19" s="1">
        <v>1125248</v>
      </c>
    </row>
    <row r="20" spans="1:27">
      <c r="A20" t="s">
        <v>66</v>
      </c>
      <c r="B20" t="s">
        <v>43</v>
      </c>
      <c r="C20" t="s">
        <v>67</v>
      </c>
      <c r="D20" t="s">
        <v>67</v>
      </c>
      <c r="E20" t="s">
        <v>45</v>
      </c>
      <c r="F20" t="s">
        <v>46</v>
      </c>
      <c r="G20">
        <v>2022</v>
      </c>
      <c r="H20" t="s">
        <v>68</v>
      </c>
      <c r="I20">
        <v>123</v>
      </c>
      <c r="J20">
        <v>22</v>
      </c>
      <c r="K20">
        <v>10</v>
      </c>
      <c r="L20" s="1">
        <f t="shared" si="0"/>
        <v>615000</v>
      </c>
      <c r="M20">
        <f t="shared" si="3"/>
        <v>2200</v>
      </c>
      <c r="N20" s="1">
        <f t="shared" si="4"/>
        <v>1000</v>
      </c>
      <c r="O20">
        <f t="shared" si="2"/>
        <v>0.16260162601626016</v>
      </c>
      <c r="Q20" t="s">
        <v>66</v>
      </c>
      <c r="R20" t="s">
        <v>43</v>
      </c>
      <c r="S20" t="s">
        <v>67</v>
      </c>
      <c r="T20" t="s">
        <v>67</v>
      </c>
      <c r="U20" t="s">
        <v>45</v>
      </c>
      <c r="V20" t="s">
        <v>46</v>
      </c>
      <c r="W20">
        <v>2022</v>
      </c>
      <c r="X20" t="s">
        <v>68</v>
      </c>
      <c r="Y20">
        <v>615000</v>
      </c>
      <c r="Z20">
        <v>1164000</v>
      </c>
      <c r="AA20" s="1">
        <v>1108560</v>
      </c>
    </row>
    <row r="21" spans="1:27">
      <c r="A21" t="s">
        <v>69</v>
      </c>
      <c r="B21" t="s">
        <v>43</v>
      </c>
      <c r="C21" t="s">
        <v>67</v>
      </c>
      <c r="D21" t="s">
        <v>67</v>
      </c>
      <c r="E21" t="s">
        <v>45</v>
      </c>
      <c r="F21" t="s">
        <v>46</v>
      </c>
      <c r="G21">
        <v>2022</v>
      </c>
      <c r="H21" t="s">
        <v>70</v>
      </c>
      <c r="I21">
        <v>202</v>
      </c>
      <c r="J21">
        <v>12</v>
      </c>
      <c r="K21">
        <v>10</v>
      </c>
      <c r="L21" s="1">
        <f t="shared" si="0"/>
        <v>1010000</v>
      </c>
      <c r="M21">
        <f t="shared" si="3"/>
        <v>1200</v>
      </c>
      <c r="N21" s="1">
        <f t="shared" si="4"/>
        <v>1000</v>
      </c>
      <c r="O21">
        <f t="shared" si="2"/>
        <v>9.9009900990099015E-2</v>
      </c>
      <c r="Q21" t="s">
        <v>69</v>
      </c>
      <c r="R21" t="s">
        <v>43</v>
      </c>
      <c r="S21" t="s">
        <v>67</v>
      </c>
      <c r="T21" t="s">
        <v>67</v>
      </c>
      <c r="U21" t="s">
        <v>45</v>
      </c>
      <c r="V21" t="s">
        <v>46</v>
      </c>
      <c r="W21">
        <v>2022</v>
      </c>
      <c r="X21" t="s">
        <v>70</v>
      </c>
      <c r="Y21">
        <v>1010000</v>
      </c>
      <c r="Z21">
        <v>1200000</v>
      </c>
      <c r="AA21" s="1">
        <v>1105800</v>
      </c>
    </row>
    <row r="22" spans="1:27">
      <c r="A22" t="s">
        <v>71</v>
      </c>
      <c r="B22" t="s">
        <v>43</v>
      </c>
      <c r="C22" t="s">
        <v>67</v>
      </c>
      <c r="D22" t="s">
        <v>67</v>
      </c>
      <c r="E22" t="s">
        <v>45</v>
      </c>
      <c r="F22" t="s">
        <v>46</v>
      </c>
      <c r="G22">
        <v>2022</v>
      </c>
      <c r="H22" t="s">
        <v>72</v>
      </c>
      <c r="I22">
        <v>129</v>
      </c>
      <c r="J22">
        <v>14</v>
      </c>
      <c r="K22">
        <v>10</v>
      </c>
      <c r="L22" s="1">
        <f t="shared" si="0"/>
        <v>645000</v>
      </c>
      <c r="M22">
        <f t="shared" si="3"/>
        <v>1400</v>
      </c>
      <c r="N22" s="1">
        <f t="shared" si="4"/>
        <v>1000</v>
      </c>
      <c r="O22">
        <f t="shared" si="2"/>
        <v>0.15503875968992248</v>
      </c>
      <c r="Q22" t="s">
        <v>71</v>
      </c>
      <c r="R22" t="s">
        <v>43</v>
      </c>
      <c r="S22" t="s">
        <v>67</v>
      </c>
      <c r="T22" t="s">
        <v>67</v>
      </c>
      <c r="U22" t="s">
        <v>45</v>
      </c>
      <c r="V22" t="s">
        <v>46</v>
      </c>
      <c r="W22">
        <v>2022</v>
      </c>
      <c r="X22" t="s">
        <v>72</v>
      </c>
      <c r="Y22">
        <v>645000</v>
      </c>
      <c r="Z22">
        <v>1236000</v>
      </c>
      <c r="AA22" s="1">
        <v>1160320</v>
      </c>
    </row>
    <row r="23" spans="1:27">
      <c r="A23" t="s">
        <v>73</v>
      </c>
      <c r="B23" t="s">
        <v>43</v>
      </c>
      <c r="C23" t="s">
        <v>67</v>
      </c>
      <c r="D23" t="s">
        <v>67</v>
      </c>
      <c r="E23" t="s">
        <v>45</v>
      </c>
      <c r="F23" t="s">
        <v>46</v>
      </c>
      <c r="G23">
        <v>2022</v>
      </c>
      <c r="H23" t="s">
        <v>74</v>
      </c>
      <c r="I23">
        <v>124</v>
      </c>
      <c r="J23">
        <v>1</v>
      </c>
      <c r="K23">
        <v>10</v>
      </c>
      <c r="L23" s="1">
        <f t="shared" si="0"/>
        <v>620000</v>
      </c>
      <c r="M23">
        <f t="shared" si="3"/>
        <v>100</v>
      </c>
      <c r="N23" s="1">
        <f t="shared" si="4"/>
        <v>1000</v>
      </c>
      <c r="O23">
        <f t="shared" si="2"/>
        <v>0.16129032258064516</v>
      </c>
      <c r="Q23" t="s">
        <v>73</v>
      </c>
      <c r="R23" t="s">
        <v>43</v>
      </c>
      <c r="S23" t="s">
        <v>67</v>
      </c>
      <c r="T23" t="s">
        <v>67</v>
      </c>
      <c r="U23" t="s">
        <v>45</v>
      </c>
      <c r="V23" t="s">
        <v>46</v>
      </c>
      <c r="W23">
        <v>2022</v>
      </c>
      <c r="X23" t="s">
        <v>74</v>
      </c>
      <c r="Y23">
        <v>620000</v>
      </c>
      <c r="Z23">
        <v>1224000</v>
      </c>
      <c r="AA23" s="1">
        <v>1215720</v>
      </c>
    </row>
    <row r="24" spans="1:27">
      <c r="A24" t="s">
        <v>75</v>
      </c>
      <c r="B24" t="s">
        <v>43</v>
      </c>
      <c r="C24" t="s">
        <v>67</v>
      </c>
      <c r="D24" t="s">
        <v>67</v>
      </c>
      <c r="E24" t="s">
        <v>45</v>
      </c>
      <c r="F24" t="s">
        <v>46</v>
      </c>
      <c r="G24">
        <v>2022</v>
      </c>
      <c r="H24" t="s">
        <v>76</v>
      </c>
      <c r="I24">
        <v>190</v>
      </c>
      <c r="J24">
        <v>0</v>
      </c>
      <c r="K24">
        <v>10</v>
      </c>
      <c r="L24" s="1">
        <f t="shared" si="0"/>
        <v>950000</v>
      </c>
      <c r="M24">
        <f t="shared" si="3"/>
        <v>0</v>
      </c>
      <c r="N24" s="1">
        <f t="shared" si="4"/>
        <v>1000</v>
      </c>
      <c r="O24">
        <f t="shared" si="2"/>
        <v>0.10526315789473684</v>
      </c>
      <c r="Q24" t="s">
        <v>75</v>
      </c>
      <c r="R24" t="s">
        <v>43</v>
      </c>
      <c r="S24" t="s">
        <v>67</v>
      </c>
      <c r="T24" t="s">
        <v>67</v>
      </c>
      <c r="U24" t="s">
        <v>45</v>
      </c>
      <c r="V24" t="s">
        <v>46</v>
      </c>
      <c r="W24">
        <v>2022</v>
      </c>
      <c r="X24" t="s">
        <v>76</v>
      </c>
      <c r="Y24">
        <v>950000</v>
      </c>
      <c r="Z24">
        <v>1228000</v>
      </c>
      <c r="AA24" s="1">
        <v>1182384</v>
      </c>
    </row>
    <row r="25" spans="1:27">
      <c r="A25" t="s">
        <v>77</v>
      </c>
      <c r="B25" t="s">
        <v>43</v>
      </c>
      <c r="C25" t="s">
        <v>78</v>
      </c>
      <c r="D25" t="s">
        <v>79</v>
      </c>
      <c r="E25" t="s">
        <v>45</v>
      </c>
      <c r="F25" t="s">
        <v>46</v>
      </c>
      <c r="G25">
        <v>2022</v>
      </c>
      <c r="H25" t="s">
        <v>80</v>
      </c>
      <c r="I25">
        <v>202</v>
      </c>
      <c r="J25">
        <v>0</v>
      </c>
      <c r="K25">
        <v>10</v>
      </c>
      <c r="L25" s="1">
        <f t="shared" si="0"/>
        <v>1010000</v>
      </c>
      <c r="M25">
        <f t="shared" si="3"/>
        <v>0</v>
      </c>
      <c r="N25" s="1">
        <f t="shared" si="4"/>
        <v>1000</v>
      </c>
      <c r="O25">
        <f t="shared" si="2"/>
        <v>9.9009900990099015E-2</v>
      </c>
      <c r="Q25" t="s">
        <v>77</v>
      </c>
      <c r="R25" t="s">
        <v>43</v>
      </c>
      <c r="S25" t="s">
        <v>78</v>
      </c>
      <c r="T25" t="s">
        <v>79</v>
      </c>
      <c r="U25" t="s">
        <v>45</v>
      </c>
      <c r="V25" t="s">
        <v>46</v>
      </c>
      <c r="W25">
        <v>2022</v>
      </c>
      <c r="X25" t="s">
        <v>80</v>
      </c>
      <c r="Y25">
        <v>1010000</v>
      </c>
      <c r="Z25">
        <v>1232000</v>
      </c>
      <c r="AA25" s="1">
        <v>1195920</v>
      </c>
    </row>
    <row r="26" spans="1:27">
      <c r="A26" t="s">
        <v>81</v>
      </c>
      <c r="B26" t="s">
        <v>43</v>
      </c>
      <c r="C26" t="s">
        <v>78</v>
      </c>
      <c r="D26" t="s">
        <v>79</v>
      </c>
      <c r="E26" t="s">
        <v>45</v>
      </c>
      <c r="F26" t="s">
        <v>46</v>
      </c>
      <c r="G26">
        <v>2022</v>
      </c>
      <c r="H26" t="s">
        <v>82</v>
      </c>
      <c r="I26">
        <v>122</v>
      </c>
      <c r="J26">
        <v>2</v>
      </c>
      <c r="K26">
        <v>10</v>
      </c>
      <c r="L26" s="1">
        <f t="shared" si="0"/>
        <v>610000</v>
      </c>
      <c r="M26">
        <f t="shared" si="3"/>
        <v>200</v>
      </c>
      <c r="N26" s="1">
        <f t="shared" si="4"/>
        <v>1000</v>
      </c>
      <c r="O26">
        <f t="shared" si="2"/>
        <v>0.16393442622950818</v>
      </c>
      <c r="Q26" t="s">
        <v>81</v>
      </c>
      <c r="R26" t="s">
        <v>43</v>
      </c>
      <c r="S26" t="s">
        <v>78</v>
      </c>
      <c r="T26" t="s">
        <v>79</v>
      </c>
      <c r="U26" t="s">
        <v>45</v>
      </c>
      <c r="V26" t="s">
        <v>46</v>
      </c>
      <c r="W26">
        <v>2022</v>
      </c>
      <c r="X26" t="s">
        <v>82</v>
      </c>
      <c r="Y26">
        <v>610000</v>
      </c>
      <c r="Z26">
        <v>1208000</v>
      </c>
      <c r="AA26" s="1">
        <v>1197128</v>
      </c>
    </row>
    <row r="27" spans="1:27">
      <c r="A27" t="s">
        <v>83</v>
      </c>
      <c r="B27" t="s">
        <v>43</v>
      </c>
      <c r="C27" t="s">
        <v>78</v>
      </c>
      <c r="D27" t="s">
        <v>79</v>
      </c>
      <c r="E27" t="s">
        <v>45</v>
      </c>
      <c r="F27" t="s">
        <v>46</v>
      </c>
      <c r="G27">
        <v>2022</v>
      </c>
      <c r="H27" t="s">
        <v>84</v>
      </c>
      <c r="I27">
        <v>116</v>
      </c>
      <c r="K27">
        <v>10</v>
      </c>
      <c r="L27" s="1">
        <f t="shared" si="0"/>
        <v>580000</v>
      </c>
      <c r="M27">
        <f t="shared" si="3"/>
        <v>0</v>
      </c>
      <c r="N27" s="1">
        <f t="shared" si="4"/>
        <v>1000</v>
      </c>
      <c r="O27">
        <f t="shared" si="2"/>
        <v>0.17241379310344829</v>
      </c>
      <c r="Q27" t="s">
        <v>83</v>
      </c>
      <c r="R27" t="s">
        <v>43</v>
      </c>
      <c r="S27" t="s">
        <v>78</v>
      </c>
      <c r="T27" t="s">
        <v>79</v>
      </c>
      <c r="U27" t="s">
        <v>45</v>
      </c>
      <c r="V27" t="s">
        <v>46</v>
      </c>
      <c r="W27">
        <v>2022</v>
      </c>
      <c r="X27" t="s">
        <v>84</v>
      </c>
      <c r="Y27">
        <v>580000</v>
      </c>
      <c r="Z27">
        <v>1220000</v>
      </c>
      <c r="AA27" s="1">
        <v>1183840</v>
      </c>
    </row>
    <row r="28" spans="1:27">
      <c r="A28" t="s">
        <v>85</v>
      </c>
      <c r="B28" t="s">
        <v>43</v>
      </c>
      <c r="C28" t="s">
        <v>78</v>
      </c>
      <c r="D28" t="s">
        <v>79</v>
      </c>
      <c r="E28" t="s">
        <v>45</v>
      </c>
      <c r="F28" t="s">
        <v>46</v>
      </c>
      <c r="G28">
        <v>2022</v>
      </c>
      <c r="H28" t="s">
        <v>86</v>
      </c>
      <c r="I28">
        <v>145</v>
      </c>
      <c r="K28">
        <v>20</v>
      </c>
      <c r="L28" s="1">
        <f t="shared" si="0"/>
        <v>725000</v>
      </c>
      <c r="M28">
        <f t="shared" si="3"/>
        <v>0</v>
      </c>
      <c r="N28" s="1">
        <f t="shared" si="4"/>
        <v>2000</v>
      </c>
      <c r="O28">
        <f t="shared" si="2"/>
        <v>0.27586206896551724</v>
      </c>
      <c r="Q28" t="s">
        <v>85</v>
      </c>
      <c r="R28" t="s">
        <v>43</v>
      </c>
      <c r="S28" t="s">
        <v>78</v>
      </c>
      <c r="T28" t="s">
        <v>79</v>
      </c>
      <c r="U28" t="s">
        <v>45</v>
      </c>
      <c r="V28" t="s">
        <v>46</v>
      </c>
      <c r="W28">
        <v>2022</v>
      </c>
      <c r="X28" t="s">
        <v>86</v>
      </c>
      <c r="Y28">
        <v>725000</v>
      </c>
      <c r="Z28">
        <v>1228000</v>
      </c>
      <c r="AA28" s="1">
        <v>1048764</v>
      </c>
    </row>
    <row r="29" spans="1:27">
      <c r="A29" t="s">
        <v>87</v>
      </c>
      <c r="B29" t="s">
        <v>43</v>
      </c>
      <c r="C29" t="s">
        <v>78</v>
      </c>
      <c r="D29" t="s">
        <v>79</v>
      </c>
      <c r="E29" t="s">
        <v>45</v>
      </c>
      <c r="F29" t="s">
        <v>46</v>
      </c>
      <c r="G29">
        <v>2022</v>
      </c>
      <c r="H29" t="s">
        <v>88</v>
      </c>
      <c r="I29">
        <v>125</v>
      </c>
      <c r="K29">
        <v>20</v>
      </c>
      <c r="L29" s="1">
        <f t="shared" si="0"/>
        <v>625000</v>
      </c>
      <c r="M29">
        <f t="shared" si="3"/>
        <v>0</v>
      </c>
      <c r="N29" s="1">
        <f t="shared" si="4"/>
        <v>2000</v>
      </c>
      <c r="O29">
        <f t="shared" si="2"/>
        <v>0.32</v>
      </c>
      <c r="Q29" t="s">
        <v>87</v>
      </c>
      <c r="R29" t="s">
        <v>43</v>
      </c>
      <c r="S29" t="s">
        <v>78</v>
      </c>
      <c r="T29" t="s">
        <v>79</v>
      </c>
      <c r="U29" t="s">
        <v>45</v>
      </c>
      <c r="V29" t="s">
        <v>46</v>
      </c>
      <c r="W29">
        <v>2022</v>
      </c>
      <c r="X29" t="s">
        <v>88</v>
      </c>
      <c r="Y29">
        <v>625000</v>
      </c>
      <c r="Z29">
        <v>1192000</v>
      </c>
      <c r="AA29" s="1">
        <v>1165248</v>
      </c>
    </row>
    <row r="30" spans="1:27">
      <c r="A30" t="s">
        <v>89</v>
      </c>
      <c r="B30" t="s">
        <v>43</v>
      </c>
      <c r="C30" t="s">
        <v>90</v>
      </c>
      <c r="D30" t="s">
        <v>90</v>
      </c>
      <c r="E30" t="s">
        <v>45</v>
      </c>
      <c r="F30" t="s">
        <v>46</v>
      </c>
      <c r="G30">
        <v>2022</v>
      </c>
      <c r="H30" t="s">
        <v>91</v>
      </c>
      <c r="I30">
        <v>494</v>
      </c>
      <c r="K30">
        <v>40</v>
      </c>
      <c r="L30" s="1">
        <f t="shared" si="0"/>
        <v>2470000</v>
      </c>
      <c r="M30">
        <f t="shared" si="3"/>
        <v>0</v>
      </c>
      <c r="N30" s="1">
        <f t="shared" si="4"/>
        <v>4000</v>
      </c>
      <c r="O30">
        <f t="shared" si="2"/>
        <v>0.16194331983805668</v>
      </c>
      <c r="Q30" t="s">
        <v>89</v>
      </c>
      <c r="R30" t="s">
        <v>43</v>
      </c>
      <c r="S30" t="s">
        <v>90</v>
      </c>
      <c r="T30" t="s">
        <v>90</v>
      </c>
      <c r="U30" t="s">
        <v>45</v>
      </c>
      <c r="V30" t="s">
        <v>46</v>
      </c>
      <c r="W30">
        <v>2022</v>
      </c>
      <c r="X30" t="s">
        <v>91</v>
      </c>
      <c r="Y30">
        <v>2470000</v>
      </c>
      <c r="Z30">
        <v>1216000</v>
      </c>
      <c r="AA30" s="1">
        <v>1080584</v>
      </c>
    </row>
    <row r="31" spans="1:27">
      <c r="A31" t="s">
        <v>92</v>
      </c>
      <c r="B31" t="s">
        <v>43</v>
      </c>
      <c r="C31" t="s">
        <v>90</v>
      </c>
      <c r="D31" t="s">
        <v>90</v>
      </c>
      <c r="E31" t="s">
        <v>45</v>
      </c>
      <c r="F31" t="s">
        <v>46</v>
      </c>
      <c r="G31">
        <v>2022</v>
      </c>
      <c r="H31" t="s">
        <v>93</v>
      </c>
      <c r="I31">
        <v>352</v>
      </c>
      <c r="K31">
        <v>30</v>
      </c>
      <c r="L31" s="1">
        <f t="shared" si="0"/>
        <v>1760000</v>
      </c>
      <c r="M31">
        <f t="shared" si="3"/>
        <v>0</v>
      </c>
      <c r="N31" s="1">
        <f t="shared" si="4"/>
        <v>3000</v>
      </c>
      <c r="O31">
        <f t="shared" si="2"/>
        <v>0.17045454545454544</v>
      </c>
      <c r="Q31" t="s">
        <v>92</v>
      </c>
      <c r="R31" t="s">
        <v>43</v>
      </c>
      <c r="S31" t="s">
        <v>90</v>
      </c>
      <c r="T31" t="s">
        <v>90</v>
      </c>
      <c r="U31" t="s">
        <v>45</v>
      </c>
      <c r="V31" t="s">
        <v>46</v>
      </c>
      <c r="W31">
        <v>2022</v>
      </c>
      <c r="X31" t="s">
        <v>93</v>
      </c>
      <c r="Y31">
        <v>1760000</v>
      </c>
      <c r="Z31">
        <v>1232000</v>
      </c>
      <c r="AA31" s="1">
        <v>1186560</v>
      </c>
    </row>
    <row r="32" spans="1:27">
      <c r="A32" t="s">
        <v>94</v>
      </c>
      <c r="B32" t="s">
        <v>43</v>
      </c>
      <c r="C32" t="s">
        <v>90</v>
      </c>
      <c r="D32" t="s">
        <v>90</v>
      </c>
      <c r="E32" t="s">
        <v>45</v>
      </c>
      <c r="F32" t="s">
        <v>46</v>
      </c>
      <c r="G32">
        <v>2022</v>
      </c>
      <c r="H32" t="s">
        <v>95</v>
      </c>
      <c r="I32">
        <v>320</v>
      </c>
      <c r="K32">
        <v>20</v>
      </c>
      <c r="L32" s="1">
        <f t="shared" si="0"/>
        <v>1600000</v>
      </c>
      <c r="M32">
        <f t="shared" si="3"/>
        <v>0</v>
      </c>
      <c r="N32" s="1">
        <f t="shared" si="4"/>
        <v>2000</v>
      </c>
      <c r="O32">
        <f t="shared" si="2"/>
        <v>0.125</v>
      </c>
      <c r="Q32" t="s">
        <v>94</v>
      </c>
      <c r="R32" t="s">
        <v>43</v>
      </c>
      <c r="S32" t="s">
        <v>90</v>
      </c>
      <c r="T32" t="s">
        <v>90</v>
      </c>
      <c r="U32" t="s">
        <v>45</v>
      </c>
      <c r="V32" t="s">
        <v>46</v>
      </c>
      <c r="W32">
        <v>2022</v>
      </c>
      <c r="X32" t="s">
        <v>95</v>
      </c>
      <c r="Y32">
        <v>1600000</v>
      </c>
      <c r="Z32">
        <v>1232000</v>
      </c>
      <c r="AA32" s="1">
        <v>1203840</v>
      </c>
    </row>
    <row r="33" spans="1:27">
      <c r="A33" t="s">
        <v>96</v>
      </c>
      <c r="B33" t="s">
        <v>43</v>
      </c>
      <c r="C33" t="s">
        <v>90</v>
      </c>
      <c r="D33" t="s">
        <v>90</v>
      </c>
      <c r="E33" t="s">
        <v>45</v>
      </c>
      <c r="F33" t="s">
        <v>46</v>
      </c>
      <c r="G33">
        <v>2022</v>
      </c>
      <c r="H33" t="s">
        <v>97</v>
      </c>
      <c r="I33">
        <v>223</v>
      </c>
      <c r="K33">
        <v>40</v>
      </c>
      <c r="L33" s="1">
        <f t="shared" si="0"/>
        <v>1115000</v>
      </c>
      <c r="M33">
        <f t="shared" si="3"/>
        <v>0</v>
      </c>
      <c r="N33" s="1">
        <f t="shared" si="4"/>
        <v>4000</v>
      </c>
      <c r="O33">
        <f t="shared" si="2"/>
        <v>0.35874439461883406</v>
      </c>
      <c r="Q33" t="s">
        <v>96</v>
      </c>
      <c r="R33" t="s">
        <v>43</v>
      </c>
      <c r="S33" t="s">
        <v>90</v>
      </c>
      <c r="T33" t="s">
        <v>90</v>
      </c>
      <c r="U33" t="s">
        <v>45</v>
      </c>
      <c r="V33" t="s">
        <v>46</v>
      </c>
      <c r="W33">
        <v>2022</v>
      </c>
      <c r="X33" t="s">
        <v>97</v>
      </c>
      <c r="Y33">
        <v>1115000</v>
      </c>
      <c r="Z33">
        <v>1196000</v>
      </c>
      <c r="AA33" s="1">
        <v>1102920</v>
      </c>
    </row>
    <row r="34" spans="1:27">
      <c r="A34" t="s">
        <v>98</v>
      </c>
      <c r="B34" t="s">
        <v>43</v>
      </c>
      <c r="C34" t="s">
        <v>90</v>
      </c>
      <c r="D34" t="s">
        <v>90</v>
      </c>
      <c r="E34" t="s">
        <v>45</v>
      </c>
      <c r="F34" t="s">
        <v>46</v>
      </c>
      <c r="G34">
        <v>2022</v>
      </c>
      <c r="H34" t="s">
        <v>99</v>
      </c>
      <c r="I34">
        <v>330</v>
      </c>
      <c r="K34">
        <v>10</v>
      </c>
      <c r="L34" s="1">
        <f t="shared" ref="L34:L68" si="5">(100000/20)*I34</f>
        <v>1650000</v>
      </c>
      <c r="M34">
        <f t="shared" si="3"/>
        <v>0</v>
      </c>
      <c r="N34" s="1">
        <f t="shared" si="4"/>
        <v>1000</v>
      </c>
      <c r="O34">
        <f t="shared" ref="O34:O65" si="6">100*(N34/L34)</f>
        <v>6.0606060606060608E-2</v>
      </c>
      <c r="Q34" t="s">
        <v>98</v>
      </c>
      <c r="R34" t="s">
        <v>43</v>
      </c>
      <c r="S34" t="s">
        <v>90</v>
      </c>
      <c r="T34" t="s">
        <v>90</v>
      </c>
      <c r="U34" t="s">
        <v>45</v>
      </c>
      <c r="V34" t="s">
        <v>46</v>
      </c>
      <c r="W34">
        <v>2022</v>
      </c>
      <c r="X34" t="s">
        <v>99</v>
      </c>
      <c r="Y34">
        <v>1650000</v>
      </c>
      <c r="Z34">
        <v>1212000</v>
      </c>
      <c r="AA34" s="1">
        <v>1183200</v>
      </c>
    </row>
    <row r="35" spans="1:27">
      <c r="A35" t="s">
        <v>100</v>
      </c>
      <c r="B35" t="s">
        <v>43</v>
      </c>
      <c r="C35" t="s">
        <v>44</v>
      </c>
      <c r="D35" t="s">
        <v>44</v>
      </c>
      <c r="E35" t="s">
        <v>45</v>
      </c>
      <c r="F35" t="s">
        <v>46</v>
      </c>
      <c r="G35">
        <v>2022</v>
      </c>
      <c r="H35" t="s">
        <v>101</v>
      </c>
      <c r="I35">
        <v>550</v>
      </c>
      <c r="K35">
        <v>20</v>
      </c>
      <c r="L35" s="1">
        <f t="shared" si="5"/>
        <v>2750000</v>
      </c>
      <c r="M35">
        <f t="shared" si="3"/>
        <v>0</v>
      </c>
      <c r="N35" s="1">
        <f t="shared" si="4"/>
        <v>2000</v>
      </c>
      <c r="O35">
        <f t="shared" si="6"/>
        <v>7.2727272727272724E-2</v>
      </c>
      <c r="Q35" t="s">
        <v>100</v>
      </c>
      <c r="R35" t="s">
        <v>43</v>
      </c>
      <c r="S35" t="s">
        <v>44</v>
      </c>
      <c r="T35" t="s">
        <v>44</v>
      </c>
      <c r="U35" t="s">
        <v>45</v>
      </c>
      <c r="V35" t="s">
        <v>46</v>
      </c>
      <c r="W35">
        <v>2022</v>
      </c>
      <c r="X35" t="s">
        <v>101</v>
      </c>
      <c r="Y35">
        <v>2750000</v>
      </c>
      <c r="Z35">
        <v>1252000</v>
      </c>
      <c r="AA35" s="1">
        <v>1076400</v>
      </c>
    </row>
    <row r="36" spans="1:27">
      <c r="A36" t="s">
        <v>102</v>
      </c>
      <c r="B36" t="s">
        <v>43</v>
      </c>
      <c r="C36" t="s">
        <v>44</v>
      </c>
      <c r="D36" t="s">
        <v>44</v>
      </c>
      <c r="E36" t="s">
        <v>45</v>
      </c>
      <c r="F36" t="s">
        <v>46</v>
      </c>
      <c r="G36">
        <v>2022</v>
      </c>
      <c r="H36" t="s">
        <v>103</v>
      </c>
      <c r="I36">
        <v>524</v>
      </c>
      <c r="K36">
        <v>40</v>
      </c>
      <c r="L36" s="1">
        <f t="shared" si="5"/>
        <v>2620000</v>
      </c>
      <c r="M36">
        <f t="shared" si="3"/>
        <v>0</v>
      </c>
      <c r="N36" s="1">
        <f t="shared" si="4"/>
        <v>4000</v>
      </c>
      <c r="O36">
        <f t="shared" si="6"/>
        <v>0.15267175572519084</v>
      </c>
      <c r="Q36" t="s">
        <v>102</v>
      </c>
      <c r="R36" t="s">
        <v>43</v>
      </c>
      <c r="S36" t="s">
        <v>44</v>
      </c>
      <c r="T36" t="s">
        <v>44</v>
      </c>
      <c r="U36" t="s">
        <v>45</v>
      </c>
      <c r="V36" t="s">
        <v>46</v>
      </c>
      <c r="W36">
        <v>2022</v>
      </c>
      <c r="X36" t="s">
        <v>103</v>
      </c>
      <c r="Y36">
        <v>2620000</v>
      </c>
      <c r="Z36">
        <v>1260000</v>
      </c>
      <c r="AA36" s="1">
        <v>1134600</v>
      </c>
    </row>
    <row r="37" spans="1:27">
      <c r="A37" t="s">
        <v>104</v>
      </c>
      <c r="B37" t="s">
        <v>43</v>
      </c>
      <c r="C37" t="s">
        <v>44</v>
      </c>
      <c r="D37" t="s">
        <v>44</v>
      </c>
      <c r="E37" t="s">
        <v>45</v>
      </c>
      <c r="F37" t="s">
        <v>46</v>
      </c>
      <c r="G37">
        <v>2022</v>
      </c>
      <c r="H37" t="s">
        <v>105</v>
      </c>
      <c r="I37">
        <v>218</v>
      </c>
      <c r="K37">
        <v>50</v>
      </c>
      <c r="L37" s="1">
        <f t="shared" si="5"/>
        <v>1090000</v>
      </c>
      <c r="M37">
        <f t="shared" si="3"/>
        <v>0</v>
      </c>
      <c r="N37" s="1">
        <f t="shared" si="4"/>
        <v>5000</v>
      </c>
      <c r="O37">
        <f t="shared" si="6"/>
        <v>0.45871559633027525</v>
      </c>
      <c r="Q37" t="s">
        <v>104</v>
      </c>
      <c r="R37" t="s">
        <v>43</v>
      </c>
      <c r="S37" t="s">
        <v>44</v>
      </c>
      <c r="T37" t="s">
        <v>44</v>
      </c>
      <c r="U37" t="s">
        <v>45</v>
      </c>
      <c r="V37" t="s">
        <v>46</v>
      </c>
      <c r="W37">
        <v>2022</v>
      </c>
      <c r="X37" t="s">
        <v>105</v>
      </c>
      <c r="Y37">
        <v>1090000</v>
      </c>
      <c r="Z37">
        <v>1260000</v>
      </c>
      <c r="AA37" s="1">
        <v>1256600</v>
      </c>
    </row>
    <row r="38" spans="1:27">
      <c r="A38" t="s">
        <v>106</v>
      </c>
      <c r="B38" t="s">
        <v>43</v>
      </c>
      <c r="C38" t="s">
        <v>49</v>
      </c>
      <c r="D38" t="s">
        <v>50</v>
      </c>
      <c r="E38" t="s">
        <v>45</v>
      </c>
      <c r="F38" t="s">
        <v>46</v>
      </c>
      <c r="G38">
        <v>2022</v>
      </c>
      <c r="H38" t="s">
        <v>107</v>
      </c>
      <c r="I38">
        <v>198</v>
      </c>
      <c r="K38">
        <v>40</v>
      </c>
      <c r="L38" s="1">
        <f t="shared" si="5"/>
        <v>990000</v>
      </c>
      <c r="M38">
        <f t="shared" si="3"/>
        <v>0</v>
      </c>
      <c r="N38" s="1">
        <f t="shared" si="4"/>
        <v>4000</v>
      </c>
      <c r="O38">
        <f t="shared" si="6"/>
        <v>0.40404040404040403</v>
      </c>
      <c r="Q38" t="s">
        <v>106</v>
      </c>
      <c r="R38" t="s">
        <v>43</v>
      </c>
      <c r="S38" t="s">
        <v>49</v>
      </c>
      <c r="T38" t="s">
        <v>50</v>
      </c>
      <c r="U38" t="s">
        <v>45</v>
      </c>
      <c r="V38" t="s">
        <v>46</v>
      </c>
      <c r="W38">
        <v>2022</v>
      </c>
      <c r="X38" t="s">
        <v>107</v>
      </c>
      <c r="Y38">
        <v>990000</v>
      </c>
      <c r="Z38">
        <v>1228000</v>
      </c>
      <c r="AA38" s="1">
        <v>1280400</v>
      </c>
    </row>
    <row r="39" spans="1:27">
      <c r="A39" t="s">
        <v>108</v>
      </c>
      <c r="B39" t="s">
        <v>43</v>
      </c>
      <c r="D39" t="s">
        <v>109</v>
      </c>
      <c r="E39" t="s">
        <v>45</v>
      </c>
      <c r="F39" t="s">
        <v>46</v>
      </c>
      <c r="G39">
        <v>2022</v>
      </c>
      <c r="H39" t="s">
        <v>110</v>
      </c>
      <c r="I39">
        <v>220</v>
      </c>
      <c r="K39">
        <v>60</v>
      </c>
      <c r="L39" s="1">
        <f t="shared" si="5"/>
        <v>1100000</v>
      </c>
      <c r="M39">
        <f t="shared" ref="M39:M70" si="7">100*J39</f>
        <v>0</v>
      </c>
      <c r="N39" s="1">
        <f t="shared" ref="N39:N70" si="8">100*K39</f>
        <v>6000</v>
      </c>
      <c r="O39">
        <f t="shared" si="6"/>
        <v>0.54545454545454553</v>
      </c>
      <c r="Q39" t="s">
        <v>108</v>
      </c>
      <c r="R39" t="s">
        <v>43</v>
      </c>
      <c r="T39" t="s">
        <v>109</v>
      </c>
      <c r="U39" t="s">
        <v>45</v>
      </c>
      <c r="V39" t="s">
        <v>46</v>
      </c>
      <c r="W39">
        <v>2022</v>
      </c>
      <c r="X39" t="s">
        <v>110</v>
      </c>
      <c r="Y39">
        <v>1100000</v>
      </c>
      <c r="Z39">
        <v>1176000</v>
      </c>
      <c r="AA39" s="1">
        <v>1284000</v>
      </c>
    </row>
    <row r="40" spans="1:27">
      <c r="A40" t="s">
        <v>111</v>
      </c>
      <c r="B40" t="s">
        <v>43</v>
      </c>
      <c r="C40" t="s">
        <v>49</v>
      </c>
      <c r="D40" t="s">
        <v>50</v>
      </c>
      <c r="E40" t="s">
        <v>45</v>
      </c>
      <c r="F40" t="s">
        <v>46</v>
      </c>
      <c r="G40">
        <v>2022</v>
      </c>
      <c r="H40" t="s">
        <v>112</v>
      </c>
      <c r="I40">
        <v>120</v>
      </c>
      <c r="K40">
        <v>70</v>
      </c>
      <c r="L40" s="1">
        <f t="shared" si="5"/>
        <v>600000</v>
      </c>
      <c r="M40">
        <f t="shared" si="7"/>
        <v>0</v>
      </c>
      <c r="N40" s="1">
        <f t="shared" si="8"/>
        <v>7000</v>
      </c>
      <c r="O40">
        <f t="shared" si="6"/>
        <v>1.1666666666666667</v>
      </c>
      <c r="Q40" t="s">
        <v>111</v>
      </c>
      <c r="R40" t="s">
        <v>43</v>
      </c>
      <c r="S40" t="s">
        <v>49</v>
      </c>
      <c r="T40" t="s">
        <v>50</v>
      </c>
      <c r="U40" t="s">
        <v>45</v>
      </c>
      <c r="V40" t="s">
        <v>46</v>
      </c>
      <c r="W40">
        <v>2022</v>
      </c>
      <c r="X40" t="s">
        <v>112</v>
      </c>
      <c r="Y40">
        <v>600000</v>
      </c>
      <c r="Z40">
        <v>1220000</v>
      </c>
      <c r="AA40" s="1">
        <v>1172160</v>
      </c>
    </row>
    <row r="41" spans="1:27">
      <c r="A41" t="s">
        <v>113</v>
      </c>
      <c r="B41" t="s">
        <v>43</v>
      </c>
      <c r="C41" t="s">
        <v>49</v>
      </c>
      <c r="D41" t="s">
        <v>50</v>
      </c>
      <c r="E41" t="s">
        <v>45</v>
      </c>
      <c r="F41" t="s">
        <v>46</v>
      </c>
      <c r="G41">
        <v>2022</v>
      </c>
      <c r="H41" t="s">
        <v>114</v>
      </c>
      <c r="I41">
        <v>113</v>
      </c>
      <c r="K41">
        <v>10</v>
      </c>
      <c r="L41" s="1">
        <f t="shared" si="5"/>
        <v>565000</v>
      </c>
      <c r="M41">
        <f t="shared" si="7"/>
        <v>0</v>
      </c>
      <c r="N41" s="1">
        <f t="shared" si="8"/>
        <v>1000</v>
      </c>
      <c r="O41">
        <f t="shared" si="6"/>
        <v>0.17699115044247787</v>
      </c>
      <c r="Q41" t="s">
        <v>113</v>
      </c>
      <c r="R41" t="s">
        <v>43</v>
      </c>
      <c r="S41" t="s">
        <v>49</v>
      </c>
      <c r="T41" t="s">
        <v>50</v>
      </c>
      <c r="U41" t="s">
        <v>45</v>
      </c>
      <c r="V41" t="s">
        <v>46</v>
      </c>
      <c r="W41">
        <v>2022</v>
      </c>
      <c r="X41" t="s">
        <v>114</v>
      </c>
      <c r="Y41">
        <v>565000</v>
      </c>
      <c r="Z41">
        <v>1192000</v>
      </c>
      <c r="AA41" s="1">
        <v>1207800</v>
      </c>
    </row>
    <row r="42" spans="1:27">
      <c r="A42" t="s">
        <v>115</v>
      </c>
      <c r="B42" t="s">
        <v>43</v>
      </c>
      <c r="C42" t="s">
        <v>49</v>
      </c>
      <c r="D42" t="s">
        <v>116</v>
      </c>
      <c r="E42" t="s">
        <v>45</v>
      </c>
      <c r="F42" t="s">
        <v>46</v>
      </c>
      <c r="G42">
        <v>2022</v>
      </c>
      <c r="H42" t="s">
        <v>117</v>
      </c>
      <c r="I42">
        <v>259</v>
      </c>
      <c r="K42">
        <v>20</v>
      </c>
      <c r="L42" s="1">
        <f t="shared" si="5"/>
        <v>1295000</v>
      </c>
      <c r="M42">
        <f t="shared" si="7"/>
        <v>0</v>
      </c>
      <c r="N42" s="1">
        <f t="shared" si="8"/>
        <v>2000</v>
      </c>
      <c r="O42">
        <f t="shared" si="6"/>
        <v>0.15444015444015444</v>
      </c>
      <c r="Q42" t="s">
        <v>115</v>
      </c>
      <c r="R42" t="s">
        <v>43</v>
      </c>
      <c r="S42" t="s">
        <v>49</v>
      </c>
      <c r="T42" t="s">
        <v>116</v>
      </c>
      <c r="U42" t="s">
        <v>45</v>
      </c>
      <c r="V42" t="s">
        <v>46</v>
      </c>
      <c r="W42">
        <v>2022</v>
      </c>
      <c r="X42" t="s">
        <v>117</v>
      </c>
      <c r="Y42">
        <v>1295000</v>
      </c>
      <c r="Z42">
        <v>1236000</v>
      </c>
      <c r="AA42" s="1">
        <v>1124816</v>
      </c>
    </row>
    <row r="43" spans="1:27">
      <c r="A43" t="s">
        <v>118</v>
      </c>
      <c r="B43" t="s">
        <v>43</v>
      </c>
      <c r="C43" t="s">
        <v>49</v>
      </c>
      <c r="D43" t="s">
        <v>116</v>
      </c>
      <c r="E43" t="s">
        <v>45</v>
      </c>
      <c r="F43" t="s">
        <v>46</v>
      </c>
      <c r="G43">
        <v>2022</v>
      </c>
      <c r="H43" t="s">
        <v>119</v>
      </c>
      <c r="I43">
        <v>120</v>
      </c>
      <c r="K43">
        <v>30</v>
      </c>
      <c r="L43" s="1">
        <f t="shared" si="5"/>
        <v>600000</v>
      </c>
      <c r="M43">
        <f t="shared" si="7"/>
        <v>0</v>
      </c>
      <c r="N43" s="1">
        <f t="shared" si="8"/>
        <v>3000</v>
      </c>
      <c r="O43">
        <f t="shared" si="6"/>
        <v>0.5</v>
      </c>
      <c r="Q43" t="s">
        <v>118</v>
      </c>
      <c r="R43" t="s">
        <v>43</v>
      </c>
      <c r="S43" t="s">
        <v>49</v>
      </c>
      <c r="T43" t="s">
        <v>116</v>
      </c>
      <c r="U43" t="s">
        <v>45</v>
      </c>
      <c r="V43" t="s">
        <v>46</v>
      </c>
      <c r="W43">
        <v>2022</v>
      </c>
      <c r="X43" t="s">
        <v>119</v>
      </c>
      <c r="Y43">
        <v>600000</v>
      </c>
      <c r="Z43">
        <v>1232000</v>
      </c>
      <c r="AA43" s="1">
        <v>1178000</v>
      </c>
    </row>
    <row r="44" spans="1:27">
      <c r="A44" t="s">
        <v>120</v>
      </c>
      <c r="B44" t="s">
        <v>43</v>
      </c>
      <c r="C44" t="s">
        <v>49</v>
      </c>
      <c r="D44" t="s">
        <v>116</v>
      </c>
      <c r="E44" t="s">
        <v>45</v>
      </c>
      <c r="F44" t="s">
        <v>46</v>
      </c>
      <c r="G44">
        <v>2022</v>
      </c>
      <c r="H44" t="s">
        <v>121</v>
      </c>
      <c r="I44">
        <v>160</v>
      </c>
      <c r="K44">
        <v>30</v>
      </c>
      <c r="L44" s="1">
        <f t="shared" si="5"/>
        <v>800000</v>
      </c>
      <c r="M44">
        <f t="shared" si="7"/>
        <v>0</v>
      </c>
      <c r="N44" s="1">
        <f t="shared" si="8"/>
        <v>3000</v>
      </c>
      <c r="O44">
        <f t="shared" si="6"/>
        <v>0.375</v>
      </c>
      <c r="Q44" t="s">
        <v>120</v>
      </c>
      <c r="R44" t="s">
        <v>43</v>
      </c>
      <c r="S44" t="s">
        <v>49</v>
      </c>
      <c r="T44" t="s">
        <v>116</v>
      </c>
      <c r="U44" t="s">
        <v>45</v>
      </c>
      <c r="V44" t="s">
        <v>46</v>
      </c>
      <c r="W44">
        <v>2022</v>
      </c>
      <c r="X44" t="s">
        <v>121</v>
      </c>
      <c r="Y44">
        <v>800000</v>
      </c>
      <c r="Z44">
        <v>1240000</v>
      </c>
      <c r="AA44" s="1">
        <v>1093680</v>
      </c>
    </row>
    <row r="45" spans="1:27">
      <c r="A45" t="s">
        <v>122</v>
      </c>
      <c r="B45" t="s">
        <v>43</v>
      </c>
      <c r="C45" t="s">
        <v>49</v>
      </c>
      <c r="D45" t="s">
        <v>116</v>
      </c>
      <c r="E45" t="s">
        <v>45</v>
      </c>
      <c r="F45" t="s">
        <v>46</v>
      </c>
      <c r="G45">
        <v>2022</v>
      </c>
      <c r="H45" t="s">
        <v>123</v>
      </c>
      <c r="I45">
        <v>330</v>
      </c>
      <c r="K45">
        <v>20</v>
      </c>
      <c r="L45" s="1">
        <f t="shared" si="5"/>
        <v>1650000</v>
      </c>
      <c r="M45">
        <f t="shared" si="7"/>
        <v>0</v>
      </c>
      <c r="N45" s="1">
        <f t="shared" si="8"/>
        <v>2000</v>
      </c>
      <c r="O45">
        <f t="shared" si="6"/>
        <v>0.12121212121212122</v>
      </c>
      <c r="Q45" t="s">
        <v>122</v>
      </c>
      <c r="R45" t="s">
        <v>43</v>
      </c>
      <c r="S45" t="s">
        <v>49</v>
      </c>
      <c r="T45" t="s">
        <v>116</v>
      </c>
      <c r="U45" t="s">
        <v>45</v>
      </c>
      <c r="V45" t="s">
        <v>46</v>
      </c>
      <c r="W45">
        <v>2022</v>
      </c>
      <c r="X45" t="s">
        <v>123</v>
      </c>
      <c r="Y45">
        <v>1650000</v>
      </c>
      <c r="Z45">
        <v>1192000</v>
      </c>
      <c r="AA45" s="1">
        <v>1113600</v>
      </c>
    </row>
    <row r="46" spans="1:27">
      <c r="A46" t="s">
        <v>124</v>
      </c>
      <c r="B46" t="s">
        <v>43</v>
      </c>
      <c r="C46" t="s">
        <v>49</v>
      </c>
      <c r="D46" t="s">
        <v>116</v>
      </c>
      <c r="E46" t="s">
        <v>45</v>
      </c>
      <c r="F46" t="s">
        <v>46</v>
      </c>
      <c r="G46">
        <v>2022</v>
      </c>
      <c r="H46" t="s">
        <v>125</v>
      </c>
      <c r="I46">
        <v>145</v>
      </c>
      <c r="K46">
        <v>20</v>
      </c>
      <c r="L46" s="1">
        <f t="shared" si="5"/>
        <v>725000</v>
      </c>
      <c r="M46">
        <f t="shared" si="7"/>
        <v>0</v>
      </c>
      <c r="N46" s="1">
        <f t="shared" si="8"/>
        <v>2000</v>
      </c>
      <c r="O46">
        <f t="shared" si="6"/>
        <v>0.27586206896551724</v>
      </c>
      <c r="Q46" t="s">
        <v>124</v>
      </c>
      <c r="R46" t="s">
        <v>43</v>
      </c>
      <c r="S46" t="s">
        <v>49</v>
      </c>
      <c r="T46" t="s">
        <v>116</v>
      </c>
      <c r="U46" t="s">
        <v>45</v>
      </c>
      <c r="V46" t="s">
        <v>46</v>
      </c>
      <c r="W46">
        <v>2022</v>
      </c>
      <c r="X46" t="s">
        <v>125</v>
      </c>
      <c r="Y46">
        <v>725000</v>
      </c>
      <c r="Z46">
        <v>1164000</v>
      </c>
      <c r="AA46" s="1">
        <v>1208000</v>
      </c>
    </row>
    <row r="47" spans="1:27">
      <c r="A47" t="s">
        <v>126</v>
      </c>
      <c r="B47" t="s">
        <v>127</v>
      </c>
      <c r="C47" t="s">
        <v>128</v>
      </c>
      <c r="D47" t="s">
        <v>109</v>
      </c>
      <c r="E47" t="s">
        <v>129</v>
      </c>
      <c r="F47" t="s">
        <v>130</v>
      </c>
      <c r="G47">
        <v>2022</v>
      </c>
      <c r="H47" t="s">
        <v>131</v>
      </c>
      <c r="I47">
        <v>234</v>
      </c>
      <c r="K47">
        <v>210</v>
      </c>
      <c r="L47" s="1">
        <f t="shared" si="5"/>
        <v>1170000</v>
      </c>
      <c r="M47">
        <f t="shared" si="7"/>
        <v>0</v>
      </c>
      <c r="N47" s="1">
        <f t="shared" si="8"/>
        <v>21000</v>
      </c>
      <c r="O47">
        <f t="shared" si="6"/>
        <v>1.7948717948717947</v>
      </c>
      <c r="Q47" t="s">
        <v>126</v>
      </c>
      <c r="R47" t="s">
        <v>127</v>
      </c>
      <c r="S47" t="s">
        <v>128</v>
      </c>
      <c r="T47" t="s">
        <v>109</v>
      </c>
      <c r="U47" t="s">
        <v>129</v>
      </c>
      <c r="V47" t="s">
        <v>130</v>
      </c>
      <c r="W47">
        <v>2022</v>
      </c>
      <c r="X47" t="s">
        <v>131</v>
      </c>
      <c r="Y47">
        <v>1170000</v>
      </c>
      <c r="Z47">
        <v>1164000</v>
      </c>
      <c r="AA47" s="1">
        <v>1132400</v>
      </c>
    </row>
    <row r="48" spans="1:27">
      <c r="A48" t="s">
        <v>132</v>
      </c>
      <c r="B48" t="s">
        <v>127</v>
      </c>
      <c r="C48" t="s">
        <v>128</v>
      </c>
      <c r="D48" t="s">
        <v>109</v>
      </c>
      <c r="E48" t="s">
        <v>129</v>
      </c>
      <c r="F48" t="s">
        <v>130</v>
      </c>
      <c r="G48">
        <v>2022</v>
      </c>
      <c r="H48" t="s">
        <v>133</v>
      </c>
      <c r="I48">
        <v>273</v>
      </c>
      <c r="K48">
        <v>130</v>
      </c>
      <c r="L48" s="1">
        <f t="shared" si="5"/>
        <v>1365000</v>
      </c>
      <c r="M48">
        <f t="shared" si="7"/>
        <v>0</v>
      </c>
      <c r="N48" s="1">
        <f t="shared" si="8"/>
        <v>13000</v>
      </c>
      <c r="O48">
        <f t="shared" si="6"/>
        <v>0.95238095238095244</v>
      </c>
      <c r="Q48" t="s">
        <v>132</v>
      </c>
      <c r="R48" t="s">
        <v>127</v>
      </c>
      <c r="S48" t="s">
        <v>128</v>
      </c>
      <c r="T48" t="s">
        <v>109</v>
      </c>
      <c r="U48" t="s">
        <v>129</v>
      </c>
      <c r="V48" t="s">
        <v>130</v>
      </c>
      <c r="W48">
        <v>2022</v>
      </c>
      <c r="X48" t="s">
        <v>133</v>
      </c>
      <c r="Y48">
        <v>1365000</v>
      </c>
      <c r="Z48">
        <v>1180000</v>
      </c>
      <c r="AA48" s="1">
        <v>1170400</v>
      </c>
    </row>
    <row r="49" spans="1:27">
      <c r="A49" t="s">
        <v>134</v>
      </c>
      <c r="B49" t="s">
        <v>127</v>
      </c>
      <c r="C49" t="s">
        <v>128</v>
      </c>
      <c r="D49" t="s">
        <v>109</v>
      </c>
      <c r="E49" t="s">
        <v>129</v>
      </c>
      <c r="F49" t="s">
        <v>130</v>
      </c>
      <c r="G49">
        <v>2022</v>
      </c>
      <c r="H49" t="s">
        <v>135</v>
      </c>
      <c r="I49">
        <v>112</v>
      </c>
      <c r="K49">
        <v>150</v>
      </c>
      <c r="L49" s="1">
        <f t="shared" si="5"/>
        <v>560000</v>
      </c>
      <c r="M49">
        <f t="shared" si="7"/>
        <v>0</v>
      </c>
      <c r="N49" s="1">
        <f t="shared" si="8"/>
        <v>15000</v>
      </c>
      <c r="O49">
        <f t="shared" si="6"/>
        <v>2.6785714285714284</v>
      </c>
      <c r="Q49" t="s">
        <v>134</v>
      </c>
      <c r="R49" t="s">
        <v>127</v>
      </c>
      <c r="S49" t="s">
        <v>128</v>
      </c>
      <c r="T49" t="s">
        <v>109</v>
      </c>
      <c r="U49" t="s">
        <v>129</v>
      </c>
      <c r="V49" t="s">
        <v>130</v>
      </c>
      <c r="W49">
        <v>2022</v>
      </c>
      <c r="X49" t="s">
        <v>135</v>
      </c>
      <c r="Y49">
        <v>560000</v>
      </c>
      <c r="Z49">
        <v>1224000</v>
      </c>
      <c r="AA49" s="1">
        <v>1152360</v>
      </c>
    </row>
    <row r="50" spans="1:27">
      <c r="A50" t="s">
        <v>136</v>
      </c>
      <c r="B50" t="s">
        <v>127</v>
      </c>
      <c r="C50" t="s">
        <v>137</v>
      </c>
      <c r="D50" t="s">
        <v>109</v>
      </c>
      <c r="E50" t="s">
        <v>138</v>
      </c>
      <c r="F50" t="s">
        <v>139</v>
      </c>
      <c r="G50">
        <v>2022</v>
      </c>
      <c r="H50" t="s">
        <v>140</v>
      </c>
      <c r="I50">
        <v>29</v>
      </c>
      <c r="K50">
        <v>150</v>
      </c>
      <c r="L50" s="1">
        <f t="shared" si="5"/>
        <v>145000</v>
      </c>
      <c r="M50">
        <f t="shared" si="7"/>
        <v>0</v>
      </c>
      <c r="N50" s="1">
        <f t="shared" si="8"/>
        <v>15000</v>
      </c>
      <c r="O50">
        <f t="shared" si="6"/>
        <v>10.344827586206897</v>
      </c>
      <c r="Q50" t="s">
        <v>136</v>
      </c>
      <c r="R50" t="s">
        <v>127</v>
      </c>
      <c r="S50" t="s">
        <v>137</v>
      </c>
      <c r="T50" t="s">
        <v>109</v>
      </c>
      <c r="U50" t="s">
        <v>138</v>
      </c>
      <c r="V50" t="s">
        <v>139</v>
      </c>
      <c r="W50">
        <v>2022</v>
      </c>
      <c r="X50" t="s">
        <v>140</v>
      </c>
      <c r="Y50">
        <v>145000</v>
      </c>
      <c r="Z50">
        <v>1204000</v>
      </c>
      <c r="AA50" s="1">
        <v>1207360</v>
      </c>
    </row>
    <row r="51" spans="1:27">
      <c r="A51" t="s">
        <v>141</v>
      </c>
      <c r="B51" t="s">
        <v>127</v>
      </c>
      <c r="C51" t="s">
        <v>137</v>
      </c>
      <c r="D51" t="s">
        <v>109</v>
      </c>
      <c r="E51" t="s">
        <v>129</v>
      </c>
      <c r="F51" t="s">
        <v>139</v>
      </c>
      <c r="G51">
        <v>2022</v>
      </c>
      <c r="H51" t="s">
        <v>142</v>
      </c>
      <c r="I51">
        <v>120</v>
      </c>
      <c r="K51">
        <v>160</v>
      </c>
      <c r="L51" s="1">
        <f t="shared" si="5"/>
        <v>600000</v>
      </c>
      <c r="M51">
        <f t="shared" si="7"/>
        <v>0</v>
      </c>
      <c r="N51" s="1">
        <f t="shared" si="8"/>
        <v>16000</v>
      </c>
      <c r="O51">
        <f t="shared" si="6"/>
        <v>2.666666666666667</v>
      </c>
      <c r="Q51" t="s">
        <v>141</v>
      </c>
      <c r="R51" t="s">
        <v>127</v>
      </c>
      <c r="S51" t="s">
        <v>137</v>
      </c>
      <c r="T51" t="s">
        <v>109</v>
      </c>
      <c r="U51" t="s">
        <v>129</v>
      </c>
      <c r="V51" t="s">
        <v>139</v>
      </c>
      <c r="W51">
        <v>2022</v>
      </c>
      <c r="X51" t="s">
        <v>142</v>
      </c>
      <c r="Y51">
        <v>600000</v>
      </c>
      <c r="Z51">
        <v>1180000</v>
      </c>
      <c r="AA51" s="1">
        <v>1276000</v>
      </c>
    </row>
    <row r="52" spans="1:27">
      <c r="A52" t="s">
        <v>143</v>
      </c>
      <c r="B52" t="s">
        <v>127</v>
      </c>
      <c r="C52" t="s">
        <v>137</v>
      </c>
      <c r="D52" t="s">
        <v>109</v>
      </c>
      <c r="E52" t="s">
        <v>129</v>
      </c>
      <c r="F52" t="s">
        <v>139</v>
      </c>
      <c r="G52">
        <v>2022</v>
      </c>
      <c r="H52" t="s">
        <v>144</v>
      </c>
      <c r="I52">
        <v>104</v>
      </c>
      <c r="K52">
        <v>170</v>
      </c>
      <c r="L52" s="1">
        <f t="shared" si="5"/>
        <v>520000</v>
      </c>
      <c r="M52">
        <f t="shared" si="7"/>
        <v>0</v>
      </c>
      <c r="N52" s="1">
        <f t="shared" si="8"/>
        <v>17000</v>
      </c>
      <c r="O52">
        <f t="shared" si="6"/>
        <v>3.2692307692307696</v>
      </c>
      <c r="Q52" t="s">
        <v>143</v>
      </c>
      <c r="R52" t="s">
        <v>127</v>
      </c>
      <c r="S52" t="s">
        <v>137</v>
      </c>
      <c r="T52" t="s">
        <v>109</v>
      </c>
      <c r="U52" t="s">
        <v>129</v>
      </c>
      <c r="V52" t="s">
        <v>139</v>
      </c>
      <c r="W52">
        <v>2022</v>
      </c>
      <c r="X52" t="s">
        <v>144</v>
      </c>
      <c r="Y52">
        <v>520000</v>
      </c>
      <c r="Z52">
        <v>1212000</v>
      </c>
      <c r="AA52" s="1">
        <v>1240280</v>
      </c>
    </row>
    <row r="53" spans="1:27">
      <c r="A53" t="s">
        <v>145</v>
      </c>
      <c r="B53" t="s">
        <v>127</v>
      </c>
      <c r="C53" t="s">
        <v>137</v>
      </c>
      <c r="D53" t="s">
        <v>109</v>
      </c>
      <c r="E53" t="s">
        <v>129</v>
      </c>
      <c r="F53" t="s">
        <v>139</v>
      </c>
      <c r="G53">
        <v>2022</v>
      </c>
      <c r="H53" t="s">
        <v>146</v>
      </c>
      <c r="I53">
        <v>111</v>
      </c>
      <c r="K53">
        <v>180</v>
      </c>
      <c r="L53" s="1">
        <f t="shared" si="5"/>
        <v>555000</v>
      </c>
      <c r="M53">
        <f t="shared" si="7"/>
        <v>0</v>
      </c>
      <c r="N53" s="1">
        <f t="shared" si="8"/>
        <v>18000</v>
      </c>
      <c r="O53">
        <f t="shared" si="6"/>
        <v>3.2432432432432434</v>
      </c>
      <c r="Q53" t="s">
        <v>145</v>
      </c>
      <c r="R53" t="s">
        <v>127</v>
      </c>
      <c r="S53" t="s">
        <v>137</v>
      </c>
      <c r="T53" t="s">
        <v>109</v>
      </c>
      <c r="U53" t="s">
        <v>129</v>
      </c>
      <c r="V53" t="s">
        <v>139</v>
      </c>
      <c r="W53">
        <v>2022</v>
      </c>
      <c r="X53" t="s">
        <v>146</v>
      </c>
      <c r="Y53">
        <v>555000</v>
      </c>
      <c r="Z53">
        <v>1208000</v>
      </c>
      <c r="AA53" s="1">
        <v>1148160</v>
      </c>
    </row>
    <row r="54" spans="1:27">
      <c r="A54" t="s">
        <v>147</v>
      </c>
      <c r="B54" t="s">
        <v>127</v>
      </c>
      <c r="C54" t="s">
        <v>137</v>
      </c>
      <c r="D54" t="s">
        <v>109</v>
      </c>
      <c r="E54" t="s">
        <v>129</v>
      </c>
      <c r="F54" t="s">
        <v>139</v>
      </c>
      <c r="G54">
        <v>2022</v>
      </c>
      <c r="H54" t="s">
        <v>148</v>
      </c>
      <c r="I54">
        <v>216</v>
      </c>
      <c r="K54">
        <v>190</v>
      </c>
      <c r="L54" s="1">
        <f t="shared" si="5"/>
        <v>1080000</v>
      </c>
      <c r="M54">
        <f t="shared" si="7"/>
        <v>0</v>
      </c>
      <c r="N54" s="1">
        <f t="shared" si="8"/>
        <v>19000</v>
      </c>
      <c r="O54">
        <f t="shared" si="6"/>
        <v>1.7592592592592593</v>
      </c>
      <c r="Q54" t="s">
        <v>147</v>
      </c>
      <c r="R54" t="s">
        <v>127</v>
      </c>
      <c r="S54" t="s">
        <v>137</v>
      </c>
      <c r="T54" t="s">
        <v>109</v>
      </c>
      <c r="U54" t="s">
        <v>129</v>
      </c>
      <c r="V54" t="s">
        <v>139</v>
      </c>
      <c r="W54">
        <v>2022</v>
      </c>
      <c r="X54" t="s">
        <v>148</v>
      </c>
      <c r="Y54">
        <v>1080000</v>
      </c>
      <c r="Z54">
        <v>1192000</v>
      </c>
      <c r="AA54" s="1">
        <v>1174200</v>
      </c>
    </row>
    <row r="55" spans="1:27">
      <c r="A55" t="s">
        <v>149</v>
      </c>
      <c r="B55" t="s">
        <v>127</v>
      </c>
      <c r="C55" t="s">
        <v>137</v>
      </c>
      <c r="D55" t="s">
        <v>109</v>
      </c>
      <c r="E55" t="s">
        <v>129</v>
      </c>
      <c r="F55" t="s">
        <v>139</v>
      </c>
      <c r="G55">
        <v>2022</v>
      </c>
      <c r="H55" t="s">
        <v>150</v>
      </c>
      <c r="I55">
        <v>104</v>
      </c>
      <c r="K55">
        <v>200</v>
      </c>
      <c r="L55" s="1">
        <f t="shared" si="5"/>
        <v>520000</v>
      </c>
      <c r="M55">
        <f t="shared" si="7"/>
        <v>0</v>
      </c>
      <c r="N55" s="1">
        <f t="shared" si="8"/>
        <v>20000</v>
      </c>
      <c r="O55">
        <f t="shared" si="6"/>
        <v>3.8461538461538463</v>
      </c>
      <c r="Q55" t="s">
        <v>149</v>
      </c>
      <c r="R55" t="s">
        <v>127</v>
      </c>
      <c r="S55" t="s">
        <v>137</v>
      </c>
      <c r="T55" t="s">
        <v>109</v>
      </c>
      <c r="U55" t="s">
        <v>129</v>
      </c>
      <c r="V55" t="s">
        <v>139</v>
      </c>
      <c r="W55">
        <v>2022</v>
      </c>
      <c r="X55" t="s">
        <v>150</v>
      </c>
      <c r="Y55">
        <v>520000</v>
      </c>
      <c r="Z55">
        <v>1164000</v>
      </c>
      <c r="AA55" s="1">
        <v>1199880</v>
      </c>
    </row>
    <row r="56" spans="1:27">
      <c r="A56" t="s">
        <v>151</v>
      </c>
      <c r="B56" t="s">
        <v>127</v>
      </c>
      <c r="C56" t="s">
        <v>137</v>
      </c>
      <c r="D56" t="s">
        <v>109</v>
      </c>
      <c r="E56" t="s">
        <v>138</v>
      </c>
      <c r="F56" t="s">
        <v>139</v>
      </c>
      <c r="G56">
        <v>2022</v>
      </c>
      <c r="H56" t="s">
        <v>152</v>
      </c>
      <c r="I56">
        <v>73</v>
      </c>
      <c r="K56">
        <v>210</v>
      </c>
      <c r="L56" s="1">
        <f t="shared" si="5"/>
        <v>365000</v>
      </c>
      <c r="M56">
        <f t="shared" si="7"/>
        <v>0</v>
      </c>
      <c r="N56" s="1">
        <f t="shared" si="8"/>
        <v>21000</v>
      </c>
      <c r="O56">
        <f t="shared" si="6"/>
        <v>5.7534246575342465</v>
      </c>
      <c r="Q56" t="s">
        <v>151</v>
      </c>
      <c r="R56" t="s">
        <v>127</v>
      </c>
      <c r="S56" t="s">
        <v>137</v>
      </c>
      <c r="T56" t="s">
        <v>109</v>
      </c>
      <c r="U56" t="s">
        <v>138</v>
      </c>
      <c r="V56" t="s">
        <v>139</v>
      </c>
      <c r="W56">
        <v>2022</v>
      </c>
      <c r="X56" t="s">
        <v>152</v>
      </c>
      <c r="Y56">
        <v>365000</v>
      </c>
      <c r="Z56">
        <v>1168000</v>
      </c>
      <c r="AA56" s="1">
        <v>1179520</v>
      </c>
    </row>
    <row r="57" spans="1:27">
      <c r="A57" t="s">
        <v>153</v>
      </c>
      <c r="B57" t="s">
        <v>127</v>
      </c>
      <c r="C57" t="s">
        <v>137</v>
      </c>
      <c r="D57" t="s">
        <v>109</v>
      </c>
      <c r="E57" t="s">
        <v>129</v>
      </c>
      <c r="F57" t="s">
        <v>154</v>
      </c>
      <c r="G57">
        <v>2022</v>
      </c>
      <c r="H57" t="s">
        <v>155</v>
      </c>
      <c r="I57">
        <v>23</v>
      </c>
      <c r="K57">
        <v>140</v>
      </c>
      <c r="L57" s="1">
        <f t="shared" si="5"/>
        <v>115000</v>
      </c>
      <c r="M57">
        <f t="shared" si="7"/>
        <v>0</v>
      </c>
      <c r="N57" s="1">
        <f t="shared" si="8"/>
        <v>14000</v>
      </c>
      <c r="O57">
        <f t="shared" si="6"/>
        <v>12.173913043478262</v>
      </c>
      <c r="Q57" t="s">
        <v>153</v>
      </c>
      <c r="R57" t="s">
        <v>127</v>
      </c>
      <c r="S57" t="s">
        <v>137</v>
      </c>
      <c r="T57" t="s">
        <v>109</v>
      </c>
      <c r="U57" t="s">
        <v>129</v>
      </c>
      <c r="V57" t="s">
        <v>154</v>
      </c>
      <c r="W57">
        <v>2022</v>
      </c>
      <c r="X57" t="s">
        <v>155</v>
      </c>
      <c r="Y57">
        <v>115000</v>
      </c>
      <c r="Z57">
        <v>1168000</v>
      </c>
      <c r="AA57" s="1">
        <v>1132800</v>
      </c>
    </row>
    <row r="58" spans="1:27">
      <c r="A58" t="s">
        <v>156</v>
      </c>
      <c r="B58" t="s">
        <v>127</v>
      </c>
      <c r="C58" t="s">
        <v>137</v>
      </c>
      <c r="D58" t="s">
        <v>109</v>
      </c>
      <c r="E58" t="s">
        <v>129</v>
      </c>
      <c r="F58" t="s">
        <v>154</v>
      </c>
      <c r="G58">
        <v>2022</v>
      </c>
      <c r="H58" t="s">
        <v>157</v>
      </c>
      <c r="I58">
        <v>133</v>
      </c>
      <c r="K58">
        <v>40</v>
      </c>
      <c r="L58" s="1">
        <f t="shared" si="5"/>
        <v>665000</v>
      </c>
      <c r="M58">
        <f t="shared" si="7"/>
        <v>0</v>
      </c>
      <c r="N58" s="1">
        <f t="shared" si="8"/>
        <v>4000</v>
      </c>
      <c r="O58">
        <f t="shared" si="6"/>
        <v>0.60150375939849632</v>
      </c>
      <c r="Q58" t="s">
        <v>156</v>
      </c>
      <c r="R58" t="s">
        <v>127</v>
      </c>
      <c r="S58" t="s">
        <v>137</v>
      </c>
      <c r="T58" t="s">
        <v>109</v>
      </c>
      <c r="U58" t="s">
        <v>129</v>
      </c>
      <c r="V58" t="s">
        <v>154</v>
      </c>
      <c r="W58">
        <v>2022</v>
      </c>
      <c r="X58" t="s">
        <v>157</v>
      </c>
      <c r="Y58">
        <v>665000</v>
      </c>
      <c r="Z58">
        <v>1172000</v>
      </c>
      <c r="AA58" s="1">
        <v>1097400</v>
      </c>
    </row>
    <row r="59" spans="1:27">
      <c r="A59" t="s">
        <v>158</v>
      </c>
      <c r="B59" t="s">
        <v>127</v>
      </c>
      <c r="C59" t="s">
        <v>137</v>
      </c>
      <c r="D59" t="s">
        <v>109</v>
      </c>
      <c r="E59" t="s">
        <v>129</v>
      </c>
      <c r="F59" t="s">
        <v>154</v>
      </c>
      <c r="G59">
        <v>2022</v>
      </c>
      <c r="H59" t="s">
        <v>159</v>
      </c>
      <c r="I59">
        <v>31</v>
      </c>
      <c r="K59">
        <v>50</v>
      </c>
      <c r="L59" s="1">
        <f t="shared" si="5"/>
        <v>155000</v>
      </c>
      <c r="M59">
        <f t="shared" si="7"/>
        <v>0</v>
      </c>
      <c r="N59" s="1">
        <f t="shared" si="8"/>
        <v>5000</v>
      </c>
      <c r="O59">
        <f t="shared" si="6"/>
        <v>3.225806451612903</v>
      </c>
      <c r="Q59" t="s">
        <v>158</v>
      </c>
      <c r="R59" t="s">
        <v>127</v>
      </c>
      <c r="S59" t="s">
        <v>137</v>
      </c>
      <c r="T59" t="s">
        <v>109</v>
      </c>
      <c r="U59" t="s">
        <v>129</v>
      </c>
      <c r="V59" t="s">
        <v>154</v>
      </c>
      <c r="W59">
        <v>2022</v>
      </c>
      <c r="X59" t="s">
        <v>159</v>
      </c>
      <c r="Y59">
        <v>155000</v>
      </c>
      <c r="Z59">
        <v>1192000</v>
      </c>
      <c r="AA59" s="1">
        <v>1059240</v>
      </c>
    </row>
    <row r="60" spans="1:27">
      <c r="A60" t="s">
        <v>160</v>
      </c>
      <c r="B60" t="s">
        <v>127</v>
      </c>
      <c r="C60" t="s">
        <v>137</v>
      </c>
      <c r="D60" t="s">
        <v>109</v>
      </c>
      <c r="E60" t="s">
        <v>129</v>
      </c>
      <c r="F60" t="s">
        <v>154</v>
      </c>
      <c r="G60">
        <v>2022</v>
      </c>
      <c r="H60" t="s">
        <v>161</v>
      </c>
      <c r="I60">
        <v>85</v>
      </c>
      <c r="K60">
        <v>300</v>
      </c>
      <c r="L60" s="1">
        <f t="shared" si="5"/>
        <v>425000</v>
      </c>
      <c r="M60">
        <f t="shared" si="7"/>
        <v>0</v>
      </c>
      <c r="N60" s="1">
        <f t="shared" si="8"/>
        <v>30000</v>
      </c>
      <c r="O60">
        <f t="shared" si="6"/>
        <v>7.0588235294117645</v>
      </c>
      <c r="Q60" t="s">
        <v>160</v>
      </c>
      <c r="R60" t="s">
        <v>127</v>
      </c>
      <c r="S60" t="s">
        <v>137</v>
      </c>
      <c r="T60" t="s">
        <v>109</v>
      </c>
      <c r="U60" t="s">
        <v>129</v>
      </c>
      <c r="V60" t="s">
        <v>154</v>
      </c>
      <c r="W60">
        <v>2022</v>
      </c>
      <c r="X60" t="s">
        <v>161</v>
      </c>
      <c r="Y60">
        <v>425000</v>
      </c>
      <c r="Z60">
        <v>1240000</v>
      </c>
      <c r="AA60" s="1">
        <v>1240320</v>
      </c>
    </row>
    <row r="61" spans="1:27">
      <c r="A61" t="s">
        <v>162</v>
      </c>
      <c r="B61" t="s">
        <v>127</v>
      </c>
      <c r="C61" t="s">
        <v>163</v>
      </c>
      <c r="D61" t="s">
        <v>109</v>
      </c>
      <c r="E61" t="s">
        <v>129</v>
      </c>
      <c r="F61" t="s">
        <v>154</v>
      </c>
      <c r="G61">
        <v>2022</v>
      </c>
      <c r="H61" t="s">
        <v>164</v>
      </c>
      <c r="I61">
        <v>33</v>
      </c>
      <c r="K61">
        <v>100</v>
      </c>
      <c r="L61" s="1">
        <f t="shared" si="5"/>
        <v>165000</v>
      </c>
      <c r="M61">
        <f t="shared" si="7"/>
        <v>0</v>
      </c>
      <c r="N61" s="1">
        <f t="shared" si="8"/>
        <v>10000</v>
      </c>
      <c r="O61">
        <f t="shared" si="6"/>
        <v>6.0606060606060606</v>
      </c>
      <c r="Q61" t="s">
        <v>162</v>
      </c>
      <c r="R61" t="s">
        <v>127</v>
      </c>
      <c r="S61" t="s">
        <v>163</v>
      </c>
      <c r="T61" t="s">
        <v>109</v>
      </c>
      <c r="U61" t="s">
        <v>129</v>
      </c>
      <c r="V61" t="s">
        <v>154</v>
      </c>
      <c r="W61">
        <v>2022</v>
      </c>
      <c r="X61" t="s">
        <v>164</v>
      </c>
      <c r="Y61">
        <v>165000</v>
      </c>
      <c r="Z61">
        <v>1208000</v>
      </c>
      <c r="AA61" s="1">
        <v>1180800</v>
      </c>
    </row>
    <row r="62" spans="1:27">
      <c r="A62" t="s">
        <v>165</v>
      </c>
      <c r="B62" t="s">
        <v>127</v>
      </c>
      <c r="C62" t="s">
        <v>137</v>
      </c>
      <c r="D62" t="s">
        <v>109</v>
      </c>
      <c r="E62" t="s">
        <v>129</v>
      </c>
      <c r="F62" t="s">
        <v>130</v>
      </c>
      <c r="G62">
        <v>2022</v>
      </c>
      <c r="H62" t="s">
        <v>166</v>
      </c>
      <c r="I62">
        <v>86</v>
      </c>
      <c r="K62">
        <v>300</v>
      </c>
      <c r="L62" s="1">
        <f t="shared" si="5"/>
        <v>430000</v>
      </c>
      <c r="M62">
        <f t="shared" si="7"/>
        <v>0</v>
      </c>
      <c r="N62" s="1">
        <f t="shared" si="8"/>
        <v>30000</v>
      </c>
      <c r="O62">
        <f t="shared" si="6"/>
        <v>6.9767441860465116</v>
      </c>
      <c r="Q62" t="s">
        <v>165</v>
      </c>
      <c r="R62" t="s">
        <v>127</v>
      </c>
      <c r="S62" t="s">
        <v>137</v>
      </c>
      <c r="T62" t="s">
        <v>109</v>
      </c>
      <c r="U62" t="s">
        <v>129</v>
      </c>
      <c r="V62" t="s">
        <v>130</v>
      </c>
      <c r="W62">
        <v>2022</v>
      </c>
      <c r="X62" t="s">
        <v>166</v>
      </c>
      <c r="Y62">
        <v>430000</v>
      </c>
      <c r="Z62">
        <v>1164000</v>
      </c>
      <c r="AA62" s="1">
        <v>1097400</v>
      </c>
    </row>
    <row r="63" spans="1:27">
      <c r="A63" t="s">
        <v>167</v>
      </c>
      <c r="B63" t="s">
        <v>127</v>
      </c>
      <c r="C63" t="s">
        <v>137</v>
      </c>
      <c r="D63" t="s">
        <v>109</v>
      </c>
      <c r="E63" t="s">
        <v>129</v>
      </c>
      <c r="F63" t="s">
        <v>130</v>
      </c>
      <c r="G63">
        <v>2022</v>
      </c>
      <c r="H63" t="s">
        <v>168</v>
      </c>
      <c r="I63">
        <v>45</v>
      </c>
      <c r="K63">
        <v>200</v>
      </c>
      <c r="L63" s="1">
        <f t="shared" si="5"/>
        <v>225000</v>
      </c>
      <c r="M63">
        <f t="shared" si="7"/>
        <v>0</v>
      </c>
      <c r="N63" s="1">
        <f t="shared" si="8"/>
        <v>20000</v>
      </c>
      <c r="O63">
        <f t="shared" si="6"/>
        <v>8.8888888888888893</v>
      </c>
      <c r="Q63" t="s">
        <v>167</v>
      </c>
      <c r="R63" t="s">
        <v>127</v>
      </c>
      <c r="S63" t="s">
        <v>137</v>
      </c>
      <c r="T63" t="s">
        <v>109</v>
      </c>
      <c r="U63" t="s">
        <v>129</v>
      </c>
      <c r="V63" t="s">
        <v>130</v>
      </c>
      <c r="W63">
        <v>2022</v>
      </c>
      <c r="X63" t="s">
        <v>168</v>
      </c>
      <c r="Y63">
        <v>225000</v>
      </c>
      <c r="Z63">
        <v>1160000</v>
      </c>
      <c r="AA63" s="1">
        <v>1152000</v>
      </c>
    </row>
    <row r="64" spans="1:27">
      <c r="A64" t="s">
        <v>169</v>
      </c>
      <c r="B64" t="s">
        <v>127</v>
      </c>
      <c r="C64" t="s">
        <v>137</v>
      </c>
      <c r="D64" t="s">
        <v>109</v>
      </c>
      <c r="E64" t="s">
        <v>129</v>
      </c>
      <c r="F64" t="s">
        <v>130</v>
      </c>
      <c r="G64">
        <v>2022</v>
      </c>
      <c r="H64" t="s">
        <v>170</v>
      </c>
      <c r="I64">
        <v>102</v>
      </c>
      <c r="K64">
        <v>300</v>
      </c>
      <c r="L64" s="1">
        <f t="shared" si="5"/>
        <v>510000</v>
      </c>
      <c r="M64">
        <f t="shared" si="7"/>
        <v>0</v>
      </c>
      <c r="N64" s="1">
        <f t="shared" si="8"/>
        <v>30000</v>
      </c>
      <c r="O64">
        <f t="shared" si="6"/>
        <v>5.8823529411764701</v>
      </c>
      <c r="Q64" t="s">
        <v>169</v>
      </c>
      <c r="R64" t="s">
        <v>127</v>
      </c>
      <c r="S64" t="s">
        <v>137</v>
      </c>
      <c r="T64" t="s">
        <v>109</v>
      </c>
      <c r="U64" t="s">
        <v>129</v>
      </c>
      <c r="V64" t="s">
        <v>130</v>
      </c>
      <c r="W64">
        <v>2022</v>
      </c>
      <c r="X64" t="s">
        <v>170</v>
      </c>
      <c r="Y64">
        <v>510000</v>
      </c>
      <c r="Z64">
        <v>1184000</v>
      </c>
      <c r="AA64" s="1">
        <v>1144320</v>
      </c>
    </row>
    <row r="65" spans="1:27">
      <c r="A65" t="s">
        <v>171</v>
      </c>
      <c r="B65" t="s">
        <v>127</v>
      </c>
      <c r="C65" t="s">
        <v>137</v>
      </c>
      <c r="D65" t="s">
        <v>109</v>
      </c>
      <c r="E65" t="s">
        <v>129</v>
      </c>
      <c r="F65" t="s">
        <v>130</v>
      </c>
      <c r="G65">
        <v>2022</v>
      </c>
      <c r="H65" t="s">
        <v>172</v>
      </c>
      <c r="I65">
        <v>82</v>
      </c>
      <c r="K65">
        <v>50</v>
      </c>
      <c r="L65" s="1">
        <f t="shared" si="5"/>
        <v>410000</v>
      </c>
      <c r="M65">
        <f t="shared" si="7"/>
        <v>0</v>
      </c>
      <c r="N65" s="1">
        <f t="shared" si="8"/>
        <v>5000</v>
      </c>
      <c r="O65">
        <f t="shared" si="6"/>
        <v>1.2195121951219512</v>
      </c>
      <c r="Q65" t="s">
        <v>171</v>
      </c>
      <c r="R65" t="s">
        <v>127</v>
      </c>
      <c r="S65" t="s">
        <v>137</v>
      </c>
      <c r="T65" t="s">
        <v>109</v>
      </c>
      <c r="U65" t="s">
        <v>129</v>
      </c>
      <c r="V65" t="s">
        <v>130</v>
      </c>
      <c r="W65">
        <v>2022</v>
      </c>
      <c r="X65" t="s">
        <v>172</v>
      </c>
      <c r="Y65">
        <v>410000</v>
      </c>
      <c r="Z65">
        <v>1184000</v>
      </c>
      <c r="AA65" s="1">
        <v>1086240</v>
      </c>
    </row>
    <row r="66" spans="1:27">
      <c r="A66" t="s">
        <v>173</v>
      </c>
      <c r="B66" t="s">
        <v>127</v>
      </c>
      <c r="C66" t="s">
        <v>128</v>
      </c>
      <c r="D66" t="s">
        <v>109</v>
      </c>
      <c r="E66" t="s">
        <v>129</v>
      </c>
      <c r="F66" t="s">
        <v>130</v>
      </c>
      <c r="G66">
        <v>2022</v>
      </c>
      <c r="H66" t="s">
        <v>174</v>
      </c>
      <c r="I66">
        <v>87</v>
      </c>
      <c r="K66">
        <v>30</v>
      </c>
      <c r="L66" s="1">
        <f t="shared" si="5"/>
        <v>435000</v>
      </c>
      <c r="M66">
        <f t="shared" si="7"/>
        <v>0</v>
      </c>
      <c r="N66" s="1">
        <f t="shared" si="8"/>
        <v>3000</v>
      </c>
      <c r="O66">
        <f t="shared" ref="O66:O93" si="9">100*(N66/L66)</f>
        <v>0.68965517241379315</v>
      </c>
      <c r="Q66" t="s">
        <v>173</v>
      </c>
      <c r="R66" t="s">
        <v>127</v>
      </c>
      <c r="S66" t="s">
        <v>128</v>
      </c>
      <c r="T66" t="s">
        <v>109</v>
      </c>
      <c r="U66" t="s">
        <v>129</v>
      </c>
      <c r="V66" t="s">
        <v>130</v>
      </c>
      <c r="W66">
        <v>2022</v>
      </c>
      <c r="X66" t="s">
        <v>174</v>
      </c>
      <c r="Y66">
        <v>435000</v>
      </c>
      <c r="Z66">
        <v>1192000</v>
      </c>
      <c r="AA66" s="1">
        <v>1059240</v>
      </c>
    </row>
    <row r="67" spans="1:27">
      <c r="A67" t="s">
        <v>175</v>
      </c>
      <c r="B67" t="s">
        <v>127</v>
      </c>
      <c r="C67" t="s">
        <v>128</v>
      </c>
      <c r="D67" t="s">
        <v>109</v>
      </c>
      <c r="E67" t="s">
        <v>129</v>
      </c>
      <c r="F67" t="s">
        <v>130</v>
      </c>
      <c r="G67">
        <v>2022</v>
      </c>
      <c r="H67" t="s">
        <v>176</v>
      </c>
      <c r="I67">
        <v>42</v>
      </c>
      <c r="K67">
        <v>300</v>
      </c>
      <c r="L67" s="1">
        <f t="shared" si="5"/>
        <v>210000</v>
      </c>
      <c r="M67">
        <f t="shared" si="7"/>
        <v>0</v>
      </c>
      <c r="N67" s="1">
        <f t="shared" si="8"/>
        <v>30000</v>
      </c>
      <c r="O67">
        <f t="shared" si="9"/>
        <v>14.285714285714285</v>
      </c>
      <c r="Q67" t="s">
        <v>175</v>
      </c>
      <c r="R67" t="s">
        <v>127</v>
      </c>
      <c r="S67" t="s">
        <v>128</v>
      </c>
      <c r="T67" t="s">
        <v>109</v>
      </c>
      <c r="U67" t="s">
        <v>129</v>
      </c>
      <c r="V67" t="s">
        <v>130</v>
      </c>
      <c r="W67">
        <v>2022</v>
      </c>
      <c r="X67" t="s">
        <v>176</v>
      </c>
      <c r="Y67">
        <v>210000</v>
      </c>
      <c r="Z67">
        <v>1160000</v>
      </c>
      <c r="AA67" s="1">
        <v>1203040</v>
      </c>
    </row>
    <row r="68" spans="1:27">
      <c r="A68" t="s">
        <v>177</v>
      </c>
      <c r="B68" t="s">
        <v>127</v>
      </c>
      <c r="C68" t="s">
        <v>178</v>
      </c>
      <c r="D68" t="s">
        <v>109</v>
      </c>
      <c r="E68" t="s">
        <v>129</v>
      </c>
      <c r="F68" t="s">
        <v>139</v>
      </c>
      <c r="G68">
        <v>2022</v>
      </c>
      <c r="H68" t="s">
        <v>179</v>
      </c>
      <c r="I68">
        <v>172</v>
      </c>
      <c r="K68">
        <v>200</v>
      </c>
      <c r="L68" s="1">
        <f t="shared" si="5"/>
        <v>860000</v>
      </c>
      <c r="M68">
        <f t="shared" si="7"/>
        <v>0</v>
      </c>
      <c r="N68" s="1">
        <f t="shared" si="8"/>
        <v>20000</v>
      </c>
      <c r="O68">
        <f t="shared" si="9"/>
        <v>2.3255813953488373</v>
      </c>
      <c r="Q68" t="s">
        <v>177</v>
      </c>
      <c r="R68" t="s">
        <v>127</v>
      </c>
      <c r="S68" t="s">
        <v>178</v>
      </c>
      <c r="T68" t="s">
        <v>109</v>
      </c>
      <c r="U68" t="s">
        <v>129</v>
      </c>
      <c r="V68" t="s">
        <v>139</v>
      </c>
      <c r="W68">
        <v>2022</v>
      </c>
      <c r="X68" t="s">
        <v>179</v>
      </c>
      <c r="Y68">
        <v>860000</v>
      </c>
      <c r="Z68">
        <v>1296000</v>
      </c>
      <c r="AA68" s="1">
        <v>1194240</v>
      </c>
    </row>
    <row r="69" spans="1:27">
      <c r="A69" t="s">
        <v>180</v>
      </c>
      <c r="B69" t="s">
        <v>127</v>
      </c>
      <c r="C69" t="s">
        <v>178</v>
      </c>
      <c r="D69" t="s">
        <v>109</v>
      </c>
      <c r="E69" t="s">
        <v>129</v>
      </c>
      <c r="F69" t="s">
        <v>139</v>
      </c>
      <c r="G69">
        <v>2022</v>
      </c>
      <c r="H69" t="s">
        <v>181</v>
      </c>
      <c r="I69">
        <v>60</v>
      </c>
      <c r="K69">
        <v>100</v>
      </c>
      <c r="L69" s="1">
        <f t="shared" ref="L69:L132" si="10">(100000/20)*I69</f>
        <v>300000</v>
      </c>
      <c r="M69">
        <f t="shared" si="7"/>
        <v>0</v>
      </c>
      <c r="N69" s="1">
        <f t="shared" si="8"/>
        <v>10000</v>
      </c>
      <c r="O69">
        <f t="shared" si="9"/>
        <v>3.3333333333333335</v>
      </c>
      <c r="Q69" t="s">
        <v>180</v>
      </c>
      <c r="R69" t="s">
        <v>127</v>
      </c>
      <c r="S69" t="s">
        <v>178</v>
      </c>
      <c r="T69" t="s">
        <v>109</v>
      </c>
      <c r="U69" t="s">
        <v>129</v>
      </c>
      <c r="V69" t="s">
        <v>139</v>
      </c>
      <c r="W69">
        <v>2022</v>
      </c>
      <c r="X69" t="s">
        <v>181</v>
      </c>
      <c r="Y69">
        <v>300000</v>
      </c>
      <c r="Z69">
        <v>1288000</v>
      </c>
      <c r="AA69" s="1">
        <v>1283040</v>
      </c>
    </row>
    <row r="70" spans="1:27">
      <c r="A70" t="s">
        <v>182</v>
      </c>
      <c r="B70" t="s">
        <v>127</v>
      </c>
      <c r="C70" t="s">
        <v>178</v>
      </c>
      <c r="D70" t="s">
        <v>109</v>
      </c>
      <c r="E70" t="s">
        <v>129</v>
      </c>
      <c r="F70" t="s">
        <v>139</v>
      </c>
      <c r="G70">
        <v>2022</v>
      </c>
      <c r="H70" t="s">
        <v>183</v>
      </c>
      <c r="I70">
        <v>50</v>
      </c>
      <c r="K70">
        <v>600</v>
      </c>
      <c r="L70" s="1">
        <f t="shared" si="10"/>
        <v>250000</v>
      </c>
      <c r="M70">
        <f t="shared" si="7"/>
        <v>0</v>
      </c>
      <c r="N70" s="1">
        <f t="shared" si="8"/>
        <v>60000</v>
      </c>
      <c r="O70">
        <f t="shared" si="9"/>
        <v>24</v>
      </c>
      <c r="Q70" t="s">
        <v>182</v>
      </c>
      <c r="R70" t="s">
        <v>127</v>
      </c>
      <c r="S70" t="s">
        <v>178</v>
      </c>
      <c r="T70" t="s">
        <v>109</v>
      </c>
      <c r="U70" t="s">
        <v>129</v>
      </c>
      <c r="V70" t="s">
        <v>139</v>
      </c>
      <c r="W70">
        <v>2022</v>
      </c>
      <c r="X70" t="s">
        <v>183</v>
      </c>
      <c r="Y70">
        <v>250000</v>
      </c>
      <c r="Z70">
        <v>1164000</v>
      </c>
      <c r="AA70" s="1">
        <v>1262240</v>
      </c>
    </row>
    <row r="71" spans="1:27">
      <c r="A71" t="s">
        <v>184</v>
      </c>
      <c r="B71" t="s">
        <v>127</v>
      </c>
      <c r="C71" t="s">
        <v>178</v>
      </c>
      <c r="D71" t="s">
        <v>109</v>
      </c>
      <c r="E71" t="s">
        <v>129</v>
      </c>
      <c r="F71" t="s">
        <v>139</v>
      </c>
      <c r="G71">
        <v>2022</v>
      </c>
      <c r="H71" t="s">
        <v>185</v>
      </c>
      <c r="I71">
        <v>90</v>
      </c>
      <c r="K71">
        <v>300</v>
      </c>
      <c r="L71" s="1">
        <f t="shared" si="10"/>
        <v>450000</v>
      </c>
      <c r="M71">
        <f t="shared" ref="M71:M93" si="11">100*J71</f>
        <v>0</v>
      </c>
      <c r="N71" s="1">
        <f t="shared" ref="N71:N93" si="12">100*K71</f>
        <v>30000</v>
      </c>
      <c r="O71">
        <f t="shared" si="9"/>
        <v>6.666666666666667</v>
      </c>
      <c r="Q71" t="s">
        <v>184</v>
      </c>
      <c r="R71" t="s">
        <v>127</v>
      </c>
      <c r="S71" t="s">
        <v>178</v>
      </c>
      <c r="T71" t="s">
        <v>109</v>
      </c>
      <c r="U71" t="s">
        <v>129</v>
      </c>
      <c r="V71" t="s">
        <v>139</v>
      </c>
      <c r="W71">
        <v>2022</v>
      </c>
      <c r="X71" t="s">
        <v>185</v>
      </c>
      <c r="Y71">
        <v>450000</v>
      </c>
      <c r="Z71">
        <v>1296000</v>
      </c>
      <c r="AA71" s="1">
        <v>1205760</v>
      </c>
    </row>
    <row r="72" spans="1:27">
      <c r="A72" t="s">
        <v>186</v>
      </c>
      <c r="B72" t="s">
        <v>127</v>
      </c>
      <c r="C72" t="s">
        <v>178</v>
      </c>
      <c r="D72" t="s">
        <v>109</v>
      </c>
      <c r="E72" t="s">
        <v>129</v>
      </c>
      <c r="F72" t="s">
        <v>139</v>
      </c>
      <c r="G72">
        <v>2022</v>
      </c>
      <c r="H72" t="s">
        <v>187</v>
      </c>
      <c r="I72">
        <v>100</v>
      </c>
      <c r="K72">
        <v>100</v>
      </c>
      <c r="L72" s="1">
        <f t="shared" si="10"/>
        <v>500000</v>
      </c>
      <c r="M72">
        <f t="shared" si="11"/>
        <v>0</v>
      </c>
      <c r="N72" s="1">
        <f t="shared" si="12"/>
        <v>10000</v>
      </c>
      <c r="O72">
        <f t="shared" si="9"/>
        <v>2</v>
      </c>
      <c r="Q72" t="s">
        <v>186</v>
      </c>
      <c r="R72" t="s">
        <v>127</v>
      </c>
      <c r="S72" t="s">
        <v>178</v>
      </c>
      <c r="T72" t="s">
        <v>109</v>
      </c>
      <c r="U72" t="s">
        <v>129</v>
      </c>
      <c r="V72" t="s">
        <v>139</v>
      </c>
      <c r="W72">
        <v>2022</v>
      </c>
      <c r="X72" t="s">
        <v>187</v>
      </c>
      <c r="Y72">
        <v>500000</v>
      </c>
      <c r="Z72">
        <v>1296000</v>
      </c>
      <c r="AA72" s="1">
        <v>1235520</v>
      </c>
    </row>
    <row r="73" spans="1:27">
      <c r="A73" t="s">
        <v>188</v>
      </c>
      <c r="B73" t="s">
        <v>127</v>
      </c>
      <c r="C73" t="s">
        <v>178</v>
      </c>
      <c r="D73" t="s">
        <v>109</v>
      </c>
      <c r="E73" t="s">
        <v>129</v>
      </c>
      <c r="F73" t="s">
        <v>154</v>
      </c>
      <c r="G73">
        <v>2022</v>
      </c>
      <c r="H73" t="s">
        <v>189</v>
      </c>
      <c r="I73">
        <v>110</v>
      </c>
      <c r="K73">
        <v>100</v>
      </c>
      <c r="L73" s="1">
        <f t="shared" si="10"/>
        <v>550000</v>
      </c>
      <c r="M73">
        <f t="shared" si="11"/>
        <v>0</v>
      </c>
      <c r="N73" s="1">
        <f t="shared" si="12"/>
        <v>10000</v>
      </c>
      <c r="O73">
        <f t="shared" si="9"/>
        <v>1.8181818181818181</v>
      </c>
      <c r="Q73" t="s">
        <v>188</v>
      </c>
      <c r="R73" t="s">
        <v>127</v>
      </c>
      <c r="S73" t="s">
        <v>178</v>
      </c>
      <c r="T73" t="s">
        <v>109</v>
      </c>
      <c r="U73" t="s">
        <v>129</v>
      </c>
      <c r="V73" t="s">
        <v>154</v>
      </c>
      <c r="W73">
        <v>2022</v>
      </c>
      <c r="X73" t="s">
        <v>189</v>
      </c>
      <c r="Y73">
        <v>550000</v>
      </c>
      <c r="Z73">
        <v>1172000</v>
      </c>
      <c r="AA73" s="1">
        <v>1172080</v>
      </c>
    </row>
    <row r="74" spans="1:27">
      <c r="A74" t="s">
        <v>190</v>
      </c>
      <c r="B74" t="s">
        <v>127</v>
      </c>
      <c r="C74" t="s">
        <v>178</v>
      </c>
      <c r="D74" t="s">
        <v>109</v>
      </c>
      <c r="E74" t="s">
        <v>129</v>
      </c>
      <c r="F74" t="s">
        <v>154</v>
      </c>
      <c r="G74">
        <v>2022</v>
      </c>
      <c r="H74" t="s">
        <v>191</v>
      </c>
      <c r="I74">
        <v>110</v>
      </c>
      <c r="K74">
        <v>200</v>
      </c>
      <c r="L74" s="1">
        <f t="shared" si="10"/>
        <v>550000</v>
      </c>
      <c r="M74">
        <f t="shared" si="11"/>
        <v>0</v>
      </c>
      <c r="N74" s="1">
        <f t="shared" si="12"/>
        <v>20000</v>
      </c>
      <c r="O74">
        <f t="shared" si="9"/>
        <v>3.6363636363636362</v>
      </c>
      <c r="Q74" t="s">
        <v>190</v>
      </c>
      <c r="R74" t="s">
        <v>127</v>
      </c>
      <c r="S74" t="s">
        <v>178</v>
      </c>
      <c r="T74" t="s">
        <v>109</v>
      </c>
      <c r="U74" t="s">
        <v>129</v>
      </c>
      <c r="V74" t="s">
        <v>154</v>
      </c>
      <c r="W74">
        <v>2022</v>
      </c>
      <c r="X74" t="s">
        <v>191</v>
      </c>
      <c r="Y74">
        <v>550000</v>
      </c>
      <c r="Z74">
        <v>1220000</v>
      </c>
      <c r="AA74" s="1">
        <v>1231200</v>
      </c>
    </row>
    <row r="75" spans="1:27">
      <c r="A75" t="s">
        <v>192</v>
      </c>
      <c r="B75" t="s">
        <v>127</v>
      </c>
      <c r="C75" t="s">
        <v>178</v>
      </c>
      <c r="D75" t="s">
        <v>109</v>
      </c>
      <c r="E75" t="s">
        <v>129</v>
      </c>
      <c r="F75" t="s">
        <v>154</v>
      </c>
      <c r="G75">
        <v>2022</v>
      </c>
      <c r="H75" t="s">
        <v>193</v>
      </c>
      <c r="I75">
        <v>140</v>
      </c>
      <c r="K75">
        <v>400</v>
      </c>
      <c r="L75" s="1">
        <f t="shared" si="10"/>
        <v>700000</v>
      </c>
      <c r="M75">
        <f t="shared" si="11"/>
        <v>0</v>
      </c>
      <c r="N75" s="1">
        <f t="shared" si="12"/>
        <v>40000</v>
      </c>
      <c r="O75">
        <f t="shared" si="9"/>
        <v>5.7142857142857144</v>
      </c>
      <c r="Q75" t="s">
        <v>192</v>
      </c>
      <c r="R75" t="s">
        <v>127</v>
      </c>
      <c r="S75" t="s">
        <v>178</v>
      </c>
      <c r="T75" t="s">
        <v>109</v>
      </c>
      <c r="U75" t="s">
        <v>129</v>
      </c>
      <c r="V75" t="s">
        <v>154</v>
      </c>
      <c r="W75">
        <v>2022</v>
      </c>
      <c r="X75" t="s">
        <v>193</v>
      </c>
      <c r="Y75">
        <v>700000</v>
      </c>
      <c r="Z75">
        <v>1200000</v>
      </c>
      <c r="AA75" s="1">
        <v>1191920</v>
      </c>
    </row>
    <row r="76" spans="1:27">
      <c r="A76" t="s">
        <v>194</v>
      </c>
      <c r="B76" t="s">
        <v>127</v>
      </c>
      <c r="C76" t="s">
        <v>178</v>
      </c>
      <c r="D76" t="s">
        <v>109</v>
      </c>
      <c r="E76" t="s">
        <v>129</v>
      </c>
      <c r="F76" t="s">
        <v>154</v>
      </c>
      <c r="G76">
        <v>2022</v>
      </c>
      <c r="H76" t="s">
        <v>195</v>
      </c>
      <c r="I76">
        <v>390</v>
      </c>
      <c r="K76">
        <v>500</v>
      </c>
      <c r="L76" s="1">
        <f t="shared" si="10"/>
        <v>1950000</v>
      </c>
      <c r="M76">
        <f t="shared" si="11"/>
        <v>0</v>
      </c>
      <c r="N76" s="1">
        <f t="shared" si="12"/>
        <v>50000</v>
      </c>
      <c r="O76">
        <f t="shared" si="9"/>
        <v>2.5641025641025639</v>
      </c>
      <c r="Q76" t="s">
        <v>194</v>
      </c>
      <c r="R76" t="s">
        <v>127</v>
      </c>
      <c r="S76" t="s">
        <v>178</v>
      </c>
      <c r="T76" t="s">
        <v>109</v>
      </c>
      <c r="U76" t="s">
        <v>129</v>
      </c>
      <c r="V76" t="s">
        <v>154</v>
      </c>
      <c r="W76">
        <v>2022</v>
      </c>
      <c r="X76" t="s">
        <v>195</v>
      </c>
      <c r="Y76">
        <v>1950000</v>
      </c>
      <c r="Z76">
        <v>1300000</v>
      </c>
      <c r="AA76" s="1">
        <v>1287000</v>
      </c>
    </row>
    <row r="77" spans="1:27">
      <c r="A77" t="s">
        <v>196</v>
      </c>
      <c r="B77" t="s">
        <v>127</v>
      </c>
      <c r="C77" t="s">
        <v>178</v>
      </c>
      <c r="D77" t="s">
        <v>109</v>
      </c>
      <c r="E77" t="s">
        <v>129</v>
      </c>
      <c r="F77" t="s">
        <v>154</v>
      </c>
      <c r="G77">
        <v>2022</v>
      </c>
      <c r="H77" t="s">
        <v>197</v>
      </c>
      <c r="I77">
        <v>230</v>
      </c>
      <c r="K77">
        <v>300</v>
      </c>
      <c r="L77" s="1">
        <f t="shared" si="10"/>
        <v>1150000</v>
      </c>
      <c r="M77">
        <f t="shared" si="11"/>
        <v>0</v>
      </c>
      <c r="N77" s="1">
        <f t="shared" si="12"/>
        <v>30000</v>
      </c>
      <c r="O77">
        <f t="shared" si="9"/>
        <v>2.6086956521739131</v>
      </c>
      <c r="Q77" t="s">
        <v>196</v>
      </c>
      <c r="R77" t="s">
        <v>127</v>
      </c>
      <c r="S77" t="s">
        <v>178</v>
      </c>
      <c r="T77" t="s">
        <v>109</v>
      </c>
      <c r="U77" t="s">
        <v>129</v>
      </c>
      <c r="V77" t="s">
        <v>154</v>
      </c>
      <c r="W77">
        <v>2022</v>
      </c>
      <c r="X77" t="s">
        <v>197</v>
      </c>
      <c r="Y77">
        <v>1150000</v>
      </c>
      <c r="Z77">
        <v>1184000</v>
      </c>
      <c r="AA77" s="1">
        <v>1169360</v>
      </c>
    </row>
    <row r="78" spans="1:27">
      <c r="A78" t="s">
        <v>198</v>
      </c>
      <c r="B78" t="s">
        <v>127</v>
      </c>
      <c r="C78" t="s">
        <v>178</v>
      </c>
      <c r="D78" t="s">
        <v>109</v>
      </c>
      <c r="E78" t="s">
        <v>129</v>
      </c>
      <c r="F78" t="s">
        <v>130</v>
      </c>
      <c r="G78">
        <v>2022</v>
      </c>
      <c r="H78" t="s">
        <v>199</v>
      </c>
      <c r="I78">
        <v>230</v>
      </c>
      <c r="K78">
        <v>500</v>
      </c>
      <c r="L78" s="1">
        <f t="shared" si="10"/>
        <v>1150000</v>
      </c>
      <c r="M78">
        <f t="shared" si="11"/>
        <v>0</v>
      </c>
      <c r="N78" s="1">
        <f t="shared" si="12"/>
        <v>50000</v>
      </c>
      <c r="O78">
        <f t="shared" si="9"/>
        <v>4.3478260869565215</v>
      </c>
      <c r="Q78" t="s">
        <v>198</v>
      </c>
      <c r="R78" t="s">
        <v>127</v>
      </c>
      <c r="S78" t="s">
        <v>178</v>
      </c>
      <c r="T78" t="s">
        <v>109</v>
      </c>
      <c r="U78" t="s">
        <v>129</v>
      </c>
      <c r="V78" t="s">
        <v>130</v>
      </c>
      <c r="W78">
        <v>2022</v>
      </c>
      <c r="X78" t="s">
        <v>199</v>
      </c>
      <c r="Y78">
        <v>1150000</v>
      </c>
      <c r="Z78">
        <v>1168000</v>
      </c>
      <c r="AA78" s="1">
        <v>1188000</v>
      </c>
    </row>
    <row r="79" spans="1:27">
      <c r="A79" t="s">
        <v>200</v>
      </c>
      <c r="B79" t="s">
        <v>127</v>
      </c>
      <c r="C79" t="s">
        <v>178</v>
      </c>
      <c r="D79" t="s">
        <v>109</v>
      </c>
      <c r="E79" t="s">
        <v>129</v>
      </c>
      <c r="F79" t="s">
        <v>130</v>
      </c>
      <c r="G79">
        <v>2022</v>
      </c>
      <c r="H79" t="s">
        <v>201</v>
      </c>
      <c r="I79">
        <v>140</v>
      </c>
      <c r="K79">
        <v>400</v>
      </c>
      <c r="L79" s="1">
        <f t="shared" si="10"/>
        <v>700000</v>
      </c>
      <c r="M79">
        <f t="shared" si="11"/>
        <v>0</v>
      </c>
      <c r="N79" s="1">
        <f t="shared" si="12"/>
        <v>40000</v>
      </c>
      <c r="O79">
        <f t="shared" si="9"/>
        <v>5.7142857142857144</v>
      </c>
      <c r="Q79" t="s">
        <v>200</v>
      </c>
      <c r="R79" t="s">
        <v>127</v>
      </c>
      <c r="S79" t="s">
        <v>178</v>
      </c>
      <c r="T79" t="s">
        <v>109</v>
      </c>
      <c r="U79" t="s">
        <v>129</v>
      </c>
      <c r="V79" t="s">
        <v>130</v>
      </c>
      <c r="W79">
        <v>2022</v>
      </c>
      <c r="X79" t="s">
        <v>201</v>
      </c>
      <c r="Y79">
        <v>700000</v>
      </c>
      <c r="Z79">
        <v>1252000</v>
      </c>
      <c r="AA79" s="1">
        <v>1186560</v>
      </c>
    </row>
    <row r="80" spans="1:27">
      <c r="A80" t="s">
        <v>202</v>
      </c>
      <c r="B80" t="s">
        <v>127</v>
      </c>
      <c r="C80" t="s">
        <v>178</v>
      </c>
      <c r="D80" t="s">
        <v>109</v>
      </c>
      <c r="E80" t="s">
        <v>129</v>
      </c>
      <c r="F80" t="s">
        <v>130</v>
      </c>
      <c r="G80">
        <v>2022</v>
      </c>
      <c r="H80" t="s">
        <v>203</v>
      </c>
      <c r="I80">
        <v>150</v>
      </c>
      <c r="K80">
        <v>100</v>
      </c>
      <c r="L80" s="1">
        <f t="shared" si="10"/>
        <v>750000</v>
      </c>
      <c r="M80">
        <f t="shared" si="11"/>
        <v>0</v>
      </c>
      <c r="N80" s="1">
        <f t="shared" si="12"/>
        <v>10000</v>
      </c>
      <c r="O80">
        <f t="shared" si="9"/>
        <v>1.3333333333333335</v>
      </c>
      <c r="Q80" t="s">
        <v>202</v>
      </c>
      <c r="R80" t="s">
        <v>127</v>
      </c>
      <c r="S80" t="s">
        <v>178</v>
      </c>
      <c r="T80" t="s">
        <v>109</v>
      </c>
      <c r="U80" t="s">
        <v>129</v>
      </c>
      <c r="V80" t="s">
        <v>130</v>
      </c>
      <c r="W80">
        <v>2022</v>
      </c>
      <c r="X80" t="s">
        <v>203</v>
      </c>
      <c r="Y80">
        <v>750000</v>
      </c>
      <c r="Z80">
        <v>1300000</v>
      </c>
      <c r="AA80" s="1">
        <v>1262240</v>
      </c>
    </row>
    <row r="81" spans="1:27">
      <c r="A81" t="s">
        <v>204</v>
      </c>
      <c r="B81" t="s">
        <v>127</v>
      </c>
      <c r="C81" t="s">
        <v>178</v>
      </c>
      <c r="D81" t="s">
        <v>109</v>
      </c>
      <c r="E81" t="s">
        <v>129</v>
      </c>
      <c r="F81" t="s">
        <v>130</v>
      </c>
      <c r="G81">
        <v>2022</v>
      </c>
      <c r="H81" t="s">
        <v>205</v>
      </c>
      <c r="I81">
        <v>170</v>
      </c>
      <c r="K81">
        <v>50</v>
      </c>
      <c r="L81" s="1">
        <f t="shared" si="10"/>
        <v>850000</v>
      </c>
      <c r="M81">
        <f t="shared" si="11"/>
        <v>0</v>
      </c>
      <c r="N81" s="1">
        <f t="shared" si="12"/>
        <v>5000</v>
      </c>
      <c r="O81">
        <f t="shared" si="9"/>
        <v>0.58823529411764708</v>
      </c>
      <c r="Q81" t="s">
        <v>204</v>
      </c>
      <c r="R81" t="s">
        <v>127</v>
      </c>
      <c r="S81" t="s">
        <v>178</v>
      </c>
      <c r="T81" t="s">
        <v>109</v>
      </c>
      <c r="U81" t="s">
        <v>129</v>
      </c>
      <c r="V81" t="s">
        <v>130</v>
      </c>
      <c r="W81">
        <v>2022</v>
      </c>
      <c r="X81" t="s">
        <v>205</v>
      </c>
      <c r="Y81">
        <v>850000</v>
      </c>
      <c r="Z81">
        <v>1180000</v>
      </c>
      <c r="AA81" s="1">
        <v>1160280</v>
      </c>
    </row>
    <row r="82" spans="1:27">
      <c r="A82" t="s">
        <v>206</v>
      </c>
      <c r="B82" t="s">
        <v>127</v>
      </c>
      <c r="C82" t="s">
        <v>207</v>
      </c>
      <c r="D82" t="s">
        <v>109</v>
      </c>
      <c r="E82" t="s">
        <v>208</v>
      </c>
      <c r="F82" t="s">
        <v>209</v>
      </c>
      <c r="G82">
        <v>2022</v>
      </c>
      <c r="H82" t="s">
        <v>210</v>
      </c>
      <c r="I82">
        <v>90</v>
      </c>
      <c r="K82">
        <v>80</v>
      </c>
      <c r="L82" s="1">
        <f t="shared" si="10"/>
        <v>450000</v>
      </c>
      <c r="M82">
        <f t="shared" si="11"/>
        <v>0</v>
      </c>
      <c r="N82" s="1">
        <f t="shared" si="12"/>
        <v>8000</v>
      </c>
      <c r="O82">
        <f t="shared" si="9"/>
        <v>1.7777777777777777</v>
      </c>
      <c r="Q82" t="s">
        <v>206</v>
      </c>
      <c r="R82" t="s">
        <v>127</v>
      </c>
      <c r="S82" t="s">
        <v>207</v>
      </c>
      <c r="T82" t="s">
        <v>109</v>
      </c>
      <c r="U82" t="s">
        <v>208</v>
      </c>
      <c r="V82" t="s">
        <v>209</v>
      </c>
      <c r="W82">
        <v>2022</v>
      </c>
      <c r="X82" t="s">
        <v>210</v>
      </c>
      <c r="Y82">
        <v>450000</v>
      </c>
      <c r="Z82">
        <v>1160000</v>
      </c>
      <c r="AA82" s="1">
        <v>1195600</v>
      </c>
    </row>
    <row r="83" spans="1:27">
      <c r="A83" t="s">
        <v>211</v>
      </c>
      <c r="B83" t="s">
        <v>127</v>
      </c>
      <c r="C83" t="s">
        <v>207</v>
      </c>
      <c r="D83" t="s">
        <v>109</v>
      </c>
      <c r="E83" t="s">
        <v>208</v>
      </c>
      <c r="F83" t="s">
        <v>209</v>
      </c>
      <c r="G83">
        <v>2022</v>
      </c>
      <c r="H83" t="s">
        <v>212</v>
      </c>
      <c r="I83">
        <v>100</v>
      </c>
      <c r="K83">
        <v>80</v>
      </c>
      <c r="L83" s="1">
        <f t="shared" si="10"/>
        <v>500000</v>
      </c>
      <c r="M83">
        <f t="shared" si="11"/>
        <v>0</v>
      </c>
      <c r="N83" s="1">
        <f t="shared" si="12"/>
        <v>8000</v>
      </c>
      <c r="O83">
        <f t="shared" si="9"/>
        <v>1.6</v>
      </c>
      <c r="Q83" t="s">
        <v>211</v>
      </c>
      <c r="R83" t="s">
        <v>127</v>
      </c>
      <c r="S83" t="s">
        <v>207</v>
      </c>
      <c r="T83" t="s">
        <v>109</v>
      </c>
      <c r="U83" t="s">
        <v>208</v>
      </c>
      <c r="V83" t="s">
        <v>209</v>
      </c>
      <c r="W83">
        <v>2022</v>
      </c>
      <c r="X83" t="s">
        <v>212</v>
      </c>
      <c r="Y83">
        <v>500000</v>
      </c>
      <c r="Z83">
        <v>1192000</v>
      </c>
      <c r="AA83" s="1">
        <v>1176880</v>
      </c>
    </row>
    <row r="84" spans="1:27">
      <c r="A84" t="s">
        <v>213</v>
      </c>
      <c r="B84" t="s">
        <v>127</v>
      </c>
      <c r="C84" t="s">
        <v>207</v>
      </c>
      <c r="D84" t="s">
        <v>109</v>
      </c>
      <c r="E84" t="s">
        <v>208</v>
      </c>
      <c r="F84" t="s">
        <v>209</v>
      </c>
      <c r="G84">
        <v>2022</v>
      </c>
      <c r="H84" t="s">
        <v>214</v>
      </c>
      <c r="I84">
        <v>220</v>
      </c>
      <c r="K84">
        <v>110</v>
      </c>
      <c r="L84" s="1">
        <f t="shared" si="10"/>
        <v>1100000</v>
      </c>
      <c r="M84">
        <f t="shared" si="11"/>
        <v>0</v>
      </c>
      <c r="N84" s="1">
        <f t="shared" si="12"/>
        <v>11000</v>
      </c>
      <c r="O84">
        <f t="shared" si="9"/>
        <v>1</v>
      </c>
      <c r="Q84" t="s">
        <v>213</v>
      </c>
      <c r="R84" t="s">
        <v>127</v>
      </c>
      <c r="S84" t="s">
        <v>207</v>
      </c>
      <c r="T84" t="s">
        <v>109</v>
      </c>
      <c r="U84" t="s">
        <v>208</v>
      </c>
      <c r="V84" t="s">
        <v>209</v>
      </c>
      <c r="W84">
        <v>2022</v>
      </c>
      <c r="X84" t="s">
        <v>214</v>
      </c>
      <c r="Y84">
        <v>1100000</v>
      </c>
      <c r="Z84">
        <v>1228000</v>
      </c>
      <c r="AA84" s="1">
        <v>1112960</v>
      </c>
    </row>
    <row r="85" spans="1:27">
      <c r="A85" t="s">
        <v>215</v>
      </c>
      <c r="B85" t="s">
        <v>127</v>
      </c>
      <c r="C85" t="s">
        <v>207</v>
      </c>
      <c r="D85" t="s">
        <v>109</v>
      </c>
      <c r="E85" t="s">
        <v>208</v>
      </c>
      <c r="F85" t="s">
        <v>209</v>
      </c>
      <c r="G85">
        <v>2022</v>
      </c>
      <c r="H85" t="s">
        <v>216</v>
      </c>
      <c r="I85">
        <v>110</v>
      </c>
      <c r="K85">
        <v>120</v>
      </c>
      <c r="L85" s="1">
        <f t="shared" si="10"/>
        <v>550000</v>
      </c>
      <c r="M85">
        <f t="shared" si="11"/>
        <v>0</v>
      </c>
      <c r="N85" s="1">
        <f t="shared" si="12"/>
        <v>12000</v>
      </c>
      <c r="O85">
        <f t="shared" si="9"/>
        <v>2.1818181818181821</v>
      </c>
      <c r="Q85" t="s">
        <v>215</v>
      </c>
      <c r="R85" t="s">
        <v>127</v>
      </c>
      <c r="S85" t="s">
        <v>207</v>
      </c>
      <c r="T85" t="s">
        <v>109</v>
      </c>
      <c r="U85" t="s">
        <v>208</v>
      </c>
      <c r="V85" t="s">
        <v>209</v>
      </c>
      <c r="W85">
        <v>2022</v>
      </c>
      <c r="X85" t="s">
        <v>216</v>
      </c>
      <c r="Y85">
        <v>550000</v>
      </c>
      <c r="Z85">
        <v>1280000</v>
      </c>
      <c r="AA85" s="1">
        <v>1215720</v>
      </c>
    </row>
    <row r="86" spans="1:27">
      <c r="A86" t="s">
        <v>217</v>
      </c>
      <c r="B86" t="s">
        <v>127</v>
      </c>
      <c r="C86" t="s">
        <v>207</v>
      </c>
      <c r="D86" t="s">
        <v>109</v>
      </c>
      <c r="E86" t="s">
        <v>208</v>
      </c>
      <c r="F86" t="s">
        <v>209</v>
      </c>
      <c r="G86">
        <v>2022</v>
      </c>
      <c r="H86" t="s">
        <v>218</v>
      </c>
      <c r="I86">
        <v>110</v>
      </c>
      <c r="K86">
        <v>99</v>
      </c>
      <c r="L86" s="1">
        <f t="shared" si="10"/>
        <v>550000</v>
      </c>
      <c r="M86">
        <f t="shared" si="11"/>
        <v>0</v>
      </c>
      <c r="N86" s="1">
        <f t="shared" si="12"/>
        <v>9900</v>
      </c>
      <c r="O86">
        <f t="shared" si="9"/>
        <v>1.7999999999999998</v>
      </c>
      <c r="Q86" t="s">
        <v>217</v>
      </c>
      <c r="R86" t="s">
        <v>127</v>
      </c>
      <c r="S86" t="s">
        <v>207</v>
      </c>
      <c r="T86" t="s">
        <v>109</v>
      </c>
      <c r="U86" t="s">
        <v>208</v>
      </c>
      <c r="V86" t="s">
        <v>209</v>
      </c>
      <c r="W86">
        <v>2022</v>
      </c>
      <c r="X86" t="s">
        <v>218</v>
      </c>
      <c r="Y86">
        <v>550000</v>
      </c>
      <c r="Z86">
        <v>1284000</v>
      </c>
      <c r="AA86" s="1">
        <v>1212000</v>
      </c>
    </row>
    <row r="87" spans="1:27">
      <c r="A87" t="s">
        <v>219</v>
      </c>
      <c r="B87" t="s">
        <v>127</v>
      </c>
      <c r="C87" t="s">
        <v>207</v>
      </c>
      <c r="D87" t="s">
        <v>109</v>
      </c>
      <c r="E87" t="s">
        <v>129</v>
      </c>
      <c r="F87" t="s">
        <v>209</v>
      </c>
      <c r="G87">
        <v>2022</v>
      </c>
      <c r="H87" t="s">
        <v>220</v>
      </c>
      <c r="I87">
        <v>450</v>
      </c>
      <c r="K87">
        <v>140</v>
      </c>
      <c r="L87" s="1">
        <f t="shared" si="10"/>
        <v>2250000</v>
      </c>
      <c r="M87">
        <f t="shared" si="11"/>
        <v>0</v>
      </c>
      <c r="N87" s="1">
        <f t="shared" si="12"/>
        <v>14000</v>
      </c>
      <c r="O87">
        <f t="shared" si="9"/>
        <v>0.62222222222222223</v>
      </c>
      <c r="Q87" t="s">
        <v>219</v>
      </c>
      <c r="R87" t="s">
        <v>127</v>
      </c>
      <c r="S87" t="s">
        <v>207</v>
      </c>
      <c r="T87" t="s">
        <v>109</v>
      </c>
      <c r="U87" t="s">
        <v>129</v>
      </c>
      <c r="V87" t="s">
        <v>209</v>
      </c>
      <c r="W87">
        <v>2022</v>
      </c>
      <c r="X87" t="s">
        <v>220</v>
      </c>
      <c r="Y87">
        <v>2250000</v>
      </c>
      <c r="Z87">
        <v>1224000</v>
      </c>
      <c r="AA87" s="1">
        <v>1206960</v>
      </c>
    </row>
    <row r="88" spans="1:27">
      <c r="A88" t="s">
        <v>221</v>
      </c>
      <c r="B88" t="s">
        <v>127</v>
      </c>
      <c r="C88" t="s">
        <v>207</v>
      </c>
      <c r="D88" t="s">
        <v>109</v>
      </c>
      <c r="E88" t="s">
        <v>129</v>
      </c>
      <c r="F88" t="s">
        <v>209</v>
      </c>
      <c r="G88">
        <v>2022</v>
      </c>
      <c r="H88" t="s">
        <v>222</v>
      </c>
      <c r="I88">
        <v>220</v>
      </c>
      <c r="K88">
        <v>300</v>
      </c>
      <c r="L88" s="1">
        <f t="shared" si="10"/>
        <v>1100000</v>
      </c>
      <c r="M88">
        <f t="shared" si="11"/>
        <v>0</v>
      </c>
      <c r="N88" s="1">
        <f t="shared" si="12"/>
        <v>30000</v>
      </c>
      <c r="O88">
        <f t="shared" si="9"/>
        <v>2.7272727272727271</v>
      </c>
      <c r="Q88" t="s">
        <v>221</v>
      </c>
      <c r="R88" t="s">
        <v>127</v>
      </c>
      <c r="S88" t="s">
        <v>207</v>
      </c>
      <c r="T88" t="s">
        <v>109</v>
      </c>
      <c r="U88" t="s">
        <v>129</v>
      </c>
      <c r="V88" t="s">
        <v>209</v>
      </c>
      <c r="W88">
        <v>2022</v>
      </c>
      <c r="X88" t="s">
        <v>222</v>
      </c>
      <c r="Y88">
        <v>1100000</v>
      </c>
      <c r="Z88">
        <v>1244000</v>
      </c>
      <c r="AA88" s="1">
        <v>1202800</v>
      </c>
    </row>
    <row r="89" spans="1:27">
      <c r="A89" t="s">
        <v>223</v>
      </c>
      <c r="B89" t="s">
        <v>127</v>
      </c>
      <c r="C89" t="s">
        <v>207</v>
      </c>
      <c r="D89" t="s">
        <v>109</v>
      </c>
      <c r="E89" t="s">
        <v>129</v>
      </c>
      <c r="F89" t="s">
        <v>209</v>
      </c>
      <c r="G89">
        <v>2022</v>
      </c>
      <c r="H89" t="s">
        <v>224</v>
      </c>
      <c r="I89">
        <v>190</v>
      </c>
      <c r="K89">
        <v>500</v>
      </c>
      <c r="L89" s="1">
        <f t="shared" si="10"/>
        <v>950000</v>
      </c>
      <c r="M89">
        <f t="shared" si="11"/>
        <v>0</v>
      </c>
      <c r="N89" s="1">
        <f t="shared" si="12"/>
        <v>50000</v>
      </c>
      <c r="O89">
        <f t="shared" si="9"/>
        <v>5.2631578947368416</v>
      </c>
      <c r="Q89" t="s">
        <v>223</v>
      </c>
      <c r="R89" t="s">
        <v>127</v>
      </c>
      <c r="S89" t="s">
        <v>207</v>
      </c>
      <c r="T89" t="s">
        <v>109</v>
      </c>
      <c r="U89" t="s">
        <v>129</v>
      </c>
      <c r="V89" t="s">
        <v>209</v>
      </c>
      <c r="W89">
        <v>2022</v>
      </c>
      <c r="X89" t="s">
        <v>224</v>
      </c>
      <c r="Y89">
        <v>950000</v>
      </c>
      <c r="Z89">
        <v>1288000</v>
      </c>
      <c r="AA89" s="1">
        <v>1179360</v>
      </c>
    </row>
    <row r="90" spans="1:27">
      <c r="A90" t="s">
        <v>225</v>
      </c>
      <c r="B90" t="s">
        <v>127</v>
      </c>
      <c r="C90" t="s">
        <v>207</v>
      </c>
      <c r="D90" t="s">
        <v>109</v>
      </c>
      <c r="E90" t="s">
        <v>129</v>
      </c>
      <c r="F90" t="s">
        <v>209</v>
      </c>
      <c r="G90">
        <v>2022</v>
      </c>
      <c r="H90" t="s">
        <v>226</v>
      </c>
      <c r="I90">
        <v>140</v>
      </c>
      <c r="K90">
        <v>200</v>
      </c>
      <c r="L90" s="1">
        <f t="shared" si="10"/>
        <v>700000</v>
      </c>
      <c r="M90">
        <f t="shared" si="11"/>
        <v>0</v>
      </c>
      <c r="N90" s="1">
        <f t="shared" si="12"/>
        <v>20000</v>
      </c>
      <c r="O90">
        <f t="shared" si="9"/>
        <v>2.8571428571428572</v>
      </c>
      <c r="Q90" t="s">
        <v>225</v>
      </c>
      <c r="R90" t="s">
        <v>127</v>
      </c>
      <c r="S90" t="s">
        <v>207</v>
      </c>
      <c r="T90" t="s">
        <v>109</v>
      </c>
      <c r="U90" t="s">
        <v>129</v>
      </c>
      <c r="V90" t="s">
        <v>209</v>
      </c>
      <c r="W90">
        <v>2022</v>
      </c>
      <c r="X90" t="s">
        <v>226</v>
      </c>
      <c r="Y90">
        <v>700000</v>
      </c>
      <c r="Z90">
        <v>1284000</v>
      </c>
      <c r="AA90" s="1">
        <v>1150560</v>
      </c>
    </row>
    <row r="91" spans="1:27">
      <c r="A91" t="s">
        <v>227</v>
      </c>
      <c r="B91" t="s">
        <v>127</v>
      </c>
      <c r="C91" t="s">
        <v>207</v>
      </c>
      <c r="D91" t="s">
        <v>109</v>
      </c>
      <c r="E91" t="s">
        <v>138</v>
      </c>
      <c r="F91" t="s">
        <v>209</v>
      </c>
      <c r="G91">
        <v>2022</v>
      </c>
      <c r="H91" t="s">
        <v>228</v>
      </c>
      <c r="I91">
        <v>120</v>
      </c>
      <c r="K91">
        <v>300</v>
      </c>
      <c r="L91" s="1">
        <f t="shared" si="10"/>
        <v>600000</v>
      </c>
      <c r="M91">
        <f t="shared" si="11"/>
        <v>0</v>
      </c>
      <c r="N91" s="1">
        <f t="shared" si="12"/>
        <v>30000</v>
      </c>
      <c r="O91">
        <f t="shared" si="9"/>
        <v>5</v>
      </c>
      <c r="Q91" t="s">
        <v>227</v>
      </c>
      <c r="R91" t="s">
        <v>127</v>
      </c>
      <c r="S91" t="s">
        <v>207</v>
      </c>
      <c r="T91" t="s">
        <v>109</v>
      </c>
      <c r="U91" t="s">
        <v>138</v>
      </c>
      <c r="V91" t="s">
        <v>209</v>
      </c>
      <c r="W91">
        <v>2022</v>
      </c>
      <c r="X91" t="s">
        <v>228</v>
      </c>
      <c r="Y91">
        <v>600000</v>
      </c>
      <c r="Z91">
        <v>1212000</v>
      </c>
      <c r="AA91" s="1">
        <v>1132960</v>
      </c>
    </row>
    <row r="92" spans="1:27">
      <c r="A92" t="s">
        <v>229</v>
      </c>
      <c r="B92" t="s">
        <v>127</v>
      </c>
      <c r="C92" t="s">
        <v>207</v>
      </c>
      <c r="D92" t="s">
        <v>109</v>
      </c>
      <c r="E92" t="s">
        <v>138</v>
      </c>
      <c r="F92" t="s">
        <v>209</v>
      </c>
      <c r="G92">
        <v>2022</v>
      </c>
      <c r="H92" t="s">
        <v>230</v>
      </c>
      <c r="I92">
        <v>90</v>
      </c>
      <c r="K92">
        <v>200</v>
      </c>
      <c r="L92" s="1">
        <f t="shared" si="10"/>
        <v>450000</v>
      </c>
      <c r="M92">
        <f t="shared" si="11"/>
        <v>0</v>
      </c>
      <c r="N92" s="1">
        <f t="shared" si="12"/>
        <v>20000</v>
      </c>
      <c r="O92">
        <f t="shared" si="9"/>
        <v>4.4444444444444446</v>
      </c>
      <c r="Q92" t="s">
        <v>229</v>
      </c>
      <c r="R92" t="s">
        <v>127</v>
      </c>
      <c r="S92" t="s">
        <v>207</v>
      </c>
      <c r="T92" t="s">
        <v>109</v>
      </c>
      <c r="U92" t="s">
        <v>138</v>
      </c>
      <c r="V92" t="s">
        <v>209</v>
      </c>
      <c r="W92">
        <v>2022</v>
      </c>
      <c r="X92" t="s">
        <v>230</v>
      </c>
      <c r="Y92">
        <v>450000</v>
      </c>
      <c r="Z92">
        <v>1248000</v>
      </c>
      <c r="AA92" s="1">
        <v>1148560</v>
      </c>
    </row>
    <row r="93" spans="1:27">
      <c r="A93" t="s">
        <v>231</v>
      </c>
      <c r="B93" t="s">
        <v>127</v>
      </c>
      <c r="C93" t="s">
        <v>207</v>
      </c>
      <c r="D93" t="s">
        <v>109</v>
      </c>
      <c r="E93" t="s">
        <v>138</v>
      </c>
      <c r="F93" t="s">
        <v>209</v>
      </c>
      <c r="G93">
        <v>2022</v>
      </c>
      <c r="H93" t="s">
        <v>232</v>
      </c>
      <c r="I93">
        <v>90</v>
      </c>
      <c r="K93">
        <v>100</v>
      </c>
      <c r="L93" s="1">
        <f t="shared" si="10"/>
        <v>450000</v>
      </c>
      <c r="M93">
        <f t="shared" si="11"/>
        <v>0</v>
      </c>
      <c r="N93" s="1">
        <f t="shared" si="12"/>
        <v>10000</v>
      </c>
      <c r="O93">
        <f t="shared" si="9"/>
        <v>2.2222222222222223</v>
      </c>
      <c r="Q93" t="s">
        <v>231</v>
      </c>
      <c r="R93" t="s">
        <v>127</v>
      </c>
      <c r="S93" t="s">
        <v>207</v>
      </c>
      <c r="T93" t="s">
        <v>109</v>
      </c>
      <c r="U93" t="s">
        <v>138</v>
      </c>
      <c r="V93" t="s">
        <v>209</v>
      </c>
      <c r="W93">
        <v>2022</v>
      </c>
      <c r="X93" t="s">
        <v>232</v>
      </c>
      <c r="Y93">
        <v>450000</v>
      </c>
      <c r="Z93">
        <v>1216000</v>
      </c>
      <c r="AA93" s="1">
        <v>1156920</v>
      </c>
    </row>
    <row r="94" spans="1:27" ht="15.75">
      <c r="A94" s="22" t="s">
        <v>233</v>
      </c>
      <c r="B94" s="9" t="s">
        <v>18</v>
      </c>
      <c r="C94" s="9" t="s">
        <v>234</v>
      </c>
      <c r="D94" s="9" t="s">
        <v>235</v>
      </c>
      <c r="E94" s="9" t="s">
        <v>21</v>
      </c>
      <c r="F94" s="9" t="s">
        <v>236</v>
      </c>
      <c r="G94" s="9">
        <v>2022</v>
      </c>
      <c r="H94" s="9" t="s">
        <v>237</v>
      </c>
      <c r="I94" s="15">
        <v>185</v>
      </c>
      <c r="K94" s="15">
        <v>32</v>
      </c>
      <c r="L94" s="1">
        <f t="shared" si="10"/>
        <v>925000</v>
      </c>
      <c r="M94">
        <f t="shared" ref="M94:M150" si="13">100*J94</f>
        <v>0</v>
      </c>
      <c r="N94" s="1">
        <f t="shared" ref="N94:N150" si="14">100*K94</f>
        <v>3200</v>
      </c>
      <c r="O94">
        <f t="shared" ref="O94:O150" si="15">100*(N94/L94)</f>
        <v>0.34594594594594597</v>
      </c>
      <c r="Q94" s="22" t="s">
        <v>233</v>
      </c>
      <c r="R94" s="9" t="s">
        <v>18</v>
      </c>
      <c r="S94" s="9" t="s">
        <v>234</v>
      </c>
      <c r="T94" s="9" t="s">
        <v>235</v>
      </c>
      <c r="U94" s="9" t="s">
        <v>21</v>
      </c>
      <c r="V94" s="9" t="s">
        <v>236</v>
      </c>
      <c r="W94" s="9">
        <v>2022</v>
      </c>
      <c r="X94" s="9" t="s">
        <v>237</v>
      </c>
      <c r="Y94">
        <v>925000</v>
      </c>
      <c r="Z94">
        <v>1224000</v>
      </c>
      <c r="AA94" s="1">
        <v>1283040</v>
      </c>
    </row>
    <row r="95" spans="1:27" ht="15.75">
      <c r="A95" s="22" t="s">
        <v>238</v>
      </c>
      <c r="B95" s="9" t="s">
        <v>18</v>
      </c>
      <c r="C95" s="9" t="s">
        <v>234</v>
      </c>
      <c r="D95" s="9" t="s">
        <v>235</v>
      </c>
      <c r="E95" s="9" t="s">
        <v>21</v>
      </c>
      <c r="F95" s="9" t="s">
        <v>236</v>
      </c>
      <c r="G95" s="9">
        <v>2022</v>
      </c>
      <c r="H95" s="9" t="s">
        <v>239</v>
      </c>
      <c r="I95" s="15">
        <v>184</v>
      </c>
      <c r="K95" s="15">
        <v>65</v>
      </c>
      <c r="L95" s="1">
        <f t="shared" si="10"/>
        <v>920000</v>
      </c>
      <c r="M95">
        <f t="shared" si="13"/>
        <v>0</v>
      </c>
      <c r="N95" s="1">
        <f t="shared" si="14"/>
        <v>6500</v>
      </c>
      <c r="O95">
        <f t="shared" si="15"/>
        <v>0.70652173913043481</v>
      </c>
      <c r="Q95" s="22" t="s">
        <v>238</v>
      </c>
      <c r="R95" s="9" t="s">
        <v>18</v>
      </c>
      <c r="S95" s="9" t="s">
        <v>234</v>
      </c>
      <c r="T95" s="9" t="s">
        <v>235</v>
      </c>
      <c r="U95" s="9" t="s">
        <v>21</v>
      </c>
      <c r="V95" s="9" t="s">
        <v>236</v>
      </c>
      <c r="W95" s="9">
        <v>2022</v>
      </c>
      <c r="X95" s="9" t="s">
        <v>239</v>
      </c>
      <c r="Y95">
        <v>920000</v>
      </c>
      <c r="Z95">
        <v>1172000</v>
      </c>
      <c r="AA95" s="1">
        <v>1283040</v>
      </c>
    </row>
    <row r="96" spans="1:27" ht="15.75">
      <c r="A96" s="22" t="s">
        <v>240</v>
      </c>
      <c r="B96" s="9" t="s">
        <v>18</v>
      </c>
      <c r="C96" s="9" t="s">
        <v>234</v>
      </c>
      <c r="D96" s="9" t="s">
        <v>235</v>
      </c>
      <c r="E96" s="9" t="s">
        <v>21</v>
      </c>
      <c r="F96" s="9" t="s">
        <v>236</v>
      </c>
      <c r="G96" s="9">
        <v>2022</v>
      </c>
      <c r="H96" s="9" t="s">
        <v>241</v>
      </c>
      <c r="I96" s="15">
        <v>197</v>
      </c>
      <c r="K96" s="15">
        <v>55</v>
      </c>
      <c r="L96" s="1">
        <f t="shared" si="10"/>
        <v>985000</v>
      </c>
      <c r="M96">
        <f t="shared" si="13"/>
        <v>0</v>
      </c>
      <c r="N96" s="1">
        <f t="shared" si="14"/>
        <v>5500</v>
      </c>
      <c r="O96">
        <f t="shared" si="15"/>
        <v>0.55837563451776651</v>
      </c>
      <c r="Q96" s="22" t="s">
        <v>240</v>
      </c>
      <c r="R96" s="9" t="s">
        <v>18</v>
      </c>
      <c r="S96" s="9" t="s">
        <v>234</v>
      </c>
      <c r="T96" s="9" t="s">
        <v>235</v>
      </c>
      <c r="U96" s="9" t="s">
        <v>21</v>
      </c>
      <c r="V96" s="9" t="s">
        <v>236</v>
      </c>
      <c r="W96" s="9">
        <v>2022</v>
      </c>
      <c r="X96" s="9" t="s">
        <v>241</v>
      </c>
      <c r="Y96">
        <v>985000</v>
      </c>
      <c r="Z96">
        <v>1288000</v>
      </c>
      <c r="AA96" s="1">
        <v>1126080</v>
      </c>
    </row>
    <row r="97" spans="1:27" ht="15.75">
      <c r="A97" s="22" t="s">
        <v>242</v>
      </c>
      <c r="B97" s="9" t="s">
        <v>18</v>
      </c>
      <c r="C97" s="9" t="s">
        <v>234</v>
      </c>
      <c r="D97" s="9" t="s">
        <v>235</v>
      </c>
      <c r="E97" s="9" t="s">
        <v>21</v>
      </c>
      <c r="F97" s="9" t="s">
        <v>236</v>
      </c>
      <c r="G97" s="9">
        <v>2022</v>
      </c>
      <c r="H97" s="9" t="s">
        <v>243</v>
      </c>
      <c r="I97" s="15">
        <v>183</v>
      </c>
      <c r="K97" s="15">
        <v>29</v>
      </c>
      <c r="L97" s="1">
        <f t="shared" si="10"/>
        <v>915000</v>
      </c>
      <c r="M97">
        <f t="shared" si="13"/>
        <v>0</v>
      </c>
      <c r="N97" s="1">
        <f t="shared" si="14"/>
        <v>2900</v>
      </c>
      <c r="O97">
        <f t="shared" si="15"/>
        <v>0.31693989071038253</v>
      </c>
      <c r="Q97" s="22" t="s">
        <v>242</v>
      </c>
      <c r="R97" s="9" t="s">
        <v>18</v>
      </c>
      <c r="S97" s="9" t="s">
        <v>234</v>
      </c>
      <c r="T97" s="9" t="s">
        <v>235</v>
      </c>
      <c r="U97" s="9" t="s">
        <v>21</v>
      </c>
      <c r="V97" s="9" t="s">
        <v>236</v>
      </c>
      <c r="W97" s="9">
        <v>2022</v>
      </c>
      <c r="X97" s="9" t="s">
        <v>243</v>
      </c>
      <c r="Y97">
        <v>915000</v>
      </c>
      <c r="Z97">
        <v>1164000</v>
      </c>
      <c r="AA97" s="1">
        <v>1322520</v>
      </c>
    </row>
    <row r="98" spans="1:27" ht="15.75">
      <c r="A98" s="22" t="s">
        <v>244</v>
      </c>
      <c r="B98" s="9" t="s">
        <v>18</v>
      </c>
      <c r="C98" s="9" t="s">
        <v>234</v>
      </c>
      <c r="D98" s="9" t="s">
        <v>235</v>
      </c>
      <c r="E98" s="9" t="s">
        <v>21</v>
      </c>
      <c r="F98" s="9" t="s">
        <v>236</v>
      </c>
      <c r="G98" s="9">
        <v>2022</v>
      </c>
      <c r="H98" s="9" t="s">
        <v>244</v>
      </c>
      <c r="I98" s="15">
        <v>187</v>
      </c>
      <c r="K98" s="15">
        <v>23</v>
      </c>
      <c r="L98" s="1">
        <f t="shared" si="10"/>
        <v>935000</v>
      </c>
      <c r="M98">
        <f t="shared" si="13"/>
        <v>0</v>
      </c>
      <c r="N98" s="1">
        <f t="shared" si="14"/>
        <v>2300</v>
      </c>
      <c r="O98">
        <f t="shared" si="15"/>
        <v>0.24598930481283424</v>
      </c>
      <c r="Q98" s="22" t="s">
        <v>244</v>
      </c>
      <c r="R98" s="9" t="s">
        <v>18</v>
      </c>
      <c r="S98" s="9" t="s">
        <v>234</v>
      </c>
      <c r="T98" s="9" t="s">
        <v>235</v>
      </c>
      <c r="U98" s="9" t="s">
        <v>21</v>
      </c>
      <c r="V98" s="9" t="s">
        <v>236</v>
      </c>
      <c r="W98" s="9">
        <v>2022</v>
      </c>
      <c r="X98" s="9" t="s">
        <v>244</v>
      </c>
      <c r="Y98">
        <v>935000</v>
      </c>
      <c r="Z98">
        <v>1188000</v>
      </c>
      <c r="AA98" s="1">
        <v>1152000</v>
      </c>
    </row>
    <row r="99" spans="1:27" ht="15.75">
      <c r="A99" s="22" t="s">
        <v>245</v>
      </c>
      <c r="B99" s="9" t="s">
        <v>18</v>
      </c>
      <c r="C99" s="9" t="s">
        <v>234</v>
      </c>
      <c r="D99" s="9" t="s">
        <v>235</v>
      </c>
      <c r="E99" s="9" t="s">
        <v>21</v>
      </c>
      <c r="F99" s="9" t="s">
        <v>236</v>
      </c>
      <c r="G99" s="9">
        <v>2022</v>
      </c>
      <c r="H99" s="9" t="s">
        <v>245</v>
      </c>
      <c r="I99" s="15">
        <v>196</v>
      </c>
      <c r="K99" s="15">
        <v>21</v>
      </c>
      <c r="L99" s="1">
        <f t="shared" si="10"/>
        <v>980000</v>
      </c>
      <c r="M99">
        <f t="shared" si="13"/>
        <v>0</v>
      </c>
      <c r="N99" s="1">
        <f t="shared" si="14"/>
        <v>2100</v>
      </c>
      <c r="O99">
        <f t="shared" si="15"/>
        <v>0.2142857142857143</v>
      </c>
      <c r="Q99" s="22" t="s">
        <v>245</v>
      </c>
      <c r="R99" s="9" t="s">
        <v>18</v>
      </c>
      <c r="S99" s="9" t="s">
        <v>234</v>
      </c>
      <c r="T99" s="9" t="s">
        <v>235</v>
      </c>
      <c r="U99" s="9" t="s">
        <v>21</v>
      </c>
      <c r="V99" s="9" t="s">
        <v>236</v>
      </c>
      <c r="W99" s="9">
        <v>2022</v>
      </c>
      <c r="X99" s="9" t="s">
        <v>245</v>
      </c>
      <c r="Y99">
        <v>980000</v>
      </c>
      <c r="Z99">
        <v>1176000</v>
      </c>
      <c r="AA99" s="1">
        <v>1093680</v>
      </c>
    </row>
    <row r="100" spans="1:27" ht="15.75">
      <c r="A100" s="22" t="s">
        <v>246</v>
      </c>
      <c r="B100" s="9" t="s">
        <v>18</v>
      </c>
      <c r="C100" s="9" t="s">
        <v>234</v>
      </c>
      <c r="D100" s="9" t="s">
        <v>235</v>
      </c>
      <c r="E100" s="9" t="s">
        <v>21</v>
      </c>
      <c r="F100" s="9" t="s">
        <v>236</v>
      </c>
      <c r="G100" s="9">
        <v>2022</v>
      </c>
      <c r="H100" s="9" t="s">
        <v>246</v>
      </c>
      <c r="I100" s="15">
        <v>192</v>
      </c>
      <c r="K100" s="15">
        <v>21</v>
      </c>
      <c r="L100" s="1">
        <f t="shared" si="10"/>
        <v>960000</v>
      </c>
      <c r="M100">
        <f t="shared" si="13"/>
        <v>0</v>
      </c>
      <c r="N100" s="1">
        <f t="shared" si="14"/>
        <v>2100</v>
      </c>
      <c r="O100">
        <f t="shared" si="15"/>
        <v>0.21875000000000003</v>
      </c>
      <c r="Q100" s="22" t="s">
        <v>246</v>
      </c>
      <c r="R100" s="9" t="s">
        <v>18</v>
      </c>
      <c r="S100" s="9" t="s">
        <v>234</v>
      </c>
      <c r="T100" s="9" t="s">
        <v>235</v>
      </c>
      <c r="U100" s="9" t="s">
        <v>21</v>
      </c>
      <c r="V100" s="9" t="s">
        <v>236</v>
      </c>
      <c r="W100" s="9">
        <v>2022</v>
      </c>
      <c r="X100" s="9" t="s">
        <v>246</v>
      </c>
      <c r="Y100">
        <v>960000</v>
      </c>
      <c r="Z100">
        <v>1200000</v>
      </c>
      <c r="AA100" s="1">
        <v>1080000</v>
      </c>
    </row>
    <row r="101" spans="1:27" ht="15.75">
      <c r="A101" s="22" t="s">
        <v>247</v>
      </c>
      <c r="B101" s="9" t="s">
        <v>18</v>
      </c>
      <c r="C101" s="9" t="s">
        <v>234</v>
      </c>
      <c r="D101" s="9" t="s">
        <v>235</v>
      </c>
      <c r="E101" s="9" t="s">
        <v>21</v>
      </c>
      <c r="F101" s="9" t="s">
        <v>236</v>
      </c>
      <c r="G101" s="9">
        <v>2022</v>
      </c>
      <c r="H101" s="9" t="s">
        <v>247</v>
      </c>
      <c r="I101" s="15">
        <v>192</v>
      </c>
      <c r="K101" s="15">
        <v>32</v>
      </c>
      <c r="L101" s="1">
        <f t="shared" si="10"/>
        <v>960000</v>
      </c>
      <c r="M101">
        <f t="shared" si="13"/>
        <v>0</v>
      </c>
      <c r="N101" s="1">
        <f t="shared" si="14"/>
        <v>3200</v>
      </c>
      <c r="O101">
        <f t="shared" si="15"/>
        <v>0.33333333333333337</v>
      </c>
      <c r="Q101" s="22" t="s">
        <v>247</v>
      </c>
      <c r="R101" s="9" t="s">
        <v>18</v>
      </c>
      <c r="S101" s="9" t="s">
        <v>234</v>
      </c>
      <c r="T101" s="9" t="s">
        <v>235</v>
      </c>
      <c r="U101" s="9" t="s">
        <v>21</v>
      </c>
      <c r="V101" s="9" t="s">
        <v>236</v>
      </c>
      <c r="W101" s="9">
        <v>2022</v>
      </c>
      <c r="X101" s="9" t="s">
        <v>247</v>
      </c>
      <c r="Y101">
        <v>960000</v>
      </c>
      <c r="Z101">
        <v>1192000</v>
      </c>
      <c r="AA101" s="1">
        <v>1248000</v>
      </c>
    </row>
    <row r="102" spans="1:27" ht="15.75">
      <c r="A102" s="22" t="s">
        <v>248</v>
      </c>
      <c r="B102" s="9" t="s">
        <v>18</v>
      </c>
      <c r="C102" s="9" t="s">
        <v>234</v>
      </c>
      <c r="D102" s="9" t="s">
        <v>235</v>
      </c>
      <c r="E102" s="9" t="s">
        <v>21</v>
      </c>
      <c r="F102" s="9" t="s">
        <v>236</v>
      </c>
      <c r="G102" s="9">
        <v>2022</v>
      </c>
      <c r="H102" s="9" t="s">
        <v>248</v>
      </c>
      <c r="I102" s="15">
        <v>184</v>
      </c>
      <c r="K102" s="15">
        <v>27</v>
      </c>
      <c r="L102" s="1">
        <f t="shared" si="10"/>
        <v>920000</v>
      </c>
      <c r="M102">
        <f t="shared" si="13"/>
        <v>0</v>
      </c>
      <c r="N102" s="1">
        <f t="shared" si="14"/>
        <v>2700</v>
      </c>
      <c r="O102">
        <f t="shared" si="15"/>
        <v>0.29347826086956519</v>
      </c>
      <c r="Q102" s="22" t="s">
        <v>248</v>
      </c>
      <c r="R102" s="9" t="s">
        <v>18</v>
      </c>
      <c r="S102" s="9" t="s">
        <v>234</v>
      </c>
      <c r="T102" s="9" t="s">
        <v>235</v>
      </c>
      <c r="U102" s="9" t="s">
        <v>21</v>
      </c>
      <c r="V102" s="9" t="s">
        <v>236</v>
      </c>
      <c r="W102" s="9">
        <v>2022</v>
      </c>
      <c r="X102" s="9" t="s">
        <v>248</v>
      </c>
      <c r="Y102">
        <v>920000</v>
      </c>
      <c r="Z102">
        <v>1240000</v>
      </c>
      <c r="AA102" s="1">
        <v>1130880</v>
      </c>
    </row>
    <row r="103" spans="1:27" ht="15.75">
      <c r="A103" s="22" t="s">
        <v>249</v>
      </c>
      <c r="B103" s="9" t="s">
        <v>18</v>
      </c>
      <c r="C103" s="9" t="s">
        <v>234</v>
      </c>
      <c r="D103" s="9" t="s">
        <v>235</v>
      </c>
      <c r="E103" s="9" t="s">
        <v>21</v>
      </c>
      <c r="F103" s="9" t="s">
        <v>236</v>
      </c>
      <c r="G103" s="9">
        <v>2022</v>
      </c>
      <c r="H103" s="9" t="s">
        <v>249</v>
      </c>
      <c r="I103" s="15">
        <v>203</v>
      </c>
      <c r="K103" s="15">
        <v>17</v>
      </c>
      <c r="L103" s="1">
        <f t="shared" si="10"/>
        <v>1015000</v>
      </c>
      <c r="M103">
        <f t="shared" si="13"/>
        <v>0</v>
      </c>
      <c r="N103" s="1">
        <f t="shared" si="14"/>
        <v>1700</v>
      </c>
      <c r="O103">
        <f t="shared" si="15"/>
        <v>0.16748768472906406</v>
      </c>
      <c r="Q103" s="22" t="s">
        <v>249</v>
      </c>
      <c r="R103" s="9" t="s">
        <v>18</v>
      </c>
      <c r="S103" s="9" t="s">
        <v>234</v>
      </c>
      <c r="T103" s="9" t="s">
        <v>235</v>
      </c>
      <c r="U103" s="9" t="s">
        <v>21</v>
      </c>
      <c r="V103" s="9" t="s">
        <v>236</v>
      </c>
      <c r="W103" s="9">
        <v>2022</v>
      </c>
      <c r="X103" s="9" t="s">
        <v>249</v>
      </c>
      <c r="Y103">
        <v>1015000</v>
      </c>
      <c r="Z103">
        <v>1296000</v>
      </c>
      <c r="AA103" s="1">
        <v>1208400</v>
      </c>
    </row>
    <row r="104" spans="1:27" ht="15.75">
      <c r="A104" s="22" t="s">
        <v>250</v>
      </c>
      <c r="B104" s="9" t="s">
        <v>18</v>
      </c>
      <c r="C104" s="9" t="s">
        <v>234</v>
      </c>
      <c r="D104" s="9" t="s">
        <v>251</v>
      </c>
      <c r="E104" s="9" t="s">
        <v>21</v>
      </c>
      <c r="F104" s="9" t="s">
        <v>236</v>
      </c>
      <c r="G104" s="9">
        <v>2022</v>
      </c>
      <c r="H104" s="9" t="s">
        <v>250</v>
      </c>
      <c r="I104" s="15">
        <v>182</v>
      </c>
      <c r="K104" s="15">
        <v>74</v>
      </c>
      <c r="L104" s="1">
        <f t="shared" si="10"/>
        <v>910000</v>
      </c>
      <c r="M104">
        <f t="shared" si="13"/>
        <v>0</v>
      </c>
      <c r="N104" s="1">
        <f t="shared" si="14"/>
        <v>7400</v>
      </c>
      <c r="O104">
        <f t="shared" si="15"/>
        <v>0.81318681318681318</v>
      </c>
      <c r="Q104" s="22" t="s">
        <v>250</v>
      </c>
      <c r="R104" s="9" t="s">
        <v>18</v>
      </c>
      <c r="S104" s="9" t="s">
        <v>234</v>
      </c>
      <c r="T104" s="9" t="s">
        <v>251</v>
      </c>
      <c r="U104" s="9" t="s">
        <v>21</v>
      </c>
      <c r="V104" s="9" t="s">
        <v>236</v>
      </c>
      <c r="W104" s="9">
        <v>2022</v>
      </c>
      <c r="X104" s="9" t="s">
        <v>250</v>
      </c>
      <c r="Y104">
        <v>910000</v>
      </c>
      <c r="Z104">
        <v>1268000</v>
      </c>
      <c r="AA104" s="1">
        <v>1227600</v>
      </c>
    </row>
    <row r="105" spans="1:27" ht="15.75">
      <c r="A105" s="22" t="s">
        <v>252</v>
      </c>
      <c r="B105" s="9" t="s">
        <v>18</v>
      </c>
      <c r="C105" s="9" t="s">
        <v>234</v>
      </c>
      <c r="D105" s="9" t="s">
        <v>251</v>
      </c>
      <c r="E105" s="9" t="s">
        <v>32</v>
      </c>
      <c r="F105" s="9" t="s">
        <v>236</v>
      </c>
      <c r="G105" s="9">
        <v>2022</v>
      </c>
      <c r="H105" s="9" t="s">
        <v>252</v>
      </c>
      <c r="I105" s="15">
        <v>192</v>
      </c>
      <c r="K105" s="15">
        <v>68</v>
      </c>
      <c r="L105" s="1">
        <f t="shared" si="10"/>
        <v>960000</v>
      </c>
      <c r="M105">
        <f t="shared" si="13"/>
        <v>0</v>
      </c>
      <c r="N105" s="1">
        <f t="shared" si="14"/>
        <v>6800</v>
      </c>
      <c r="O105">
        <f t="shared" si="15"/>
        <v>0.70833333333333326</v>
      </c>
      <c r="Q105" s="22" t="s">
        <v>252</v>
      </c>
      <c r="R105" s="9" t="s">
        <v>18</v>
      </c>
      <c r="S105" s="9" t="s">
        <v>234</v>
      </c>
      <c r="T105" s="9" t="s">
        <v>251</v>
      </c>
      <c r="U105" s="9" t="s">
        <v>32</v>
      </c>
      <c r="V105" s="9" t="s">
        <v>236</v>
      </c>
      <c r="W105" s="9">
        <v>2022</v>
      </c>
      <c r="X105" s="9" t="s">
        <v>252</v>
      </c>
      <c r="Y105">
        <v>960000</v>
      </c>
      <c r="Z105">
        <v>1180000</v>
      </c>
      <c r="AA105" s="1">
        <v>1062000</v>
      </c>
    </row>
    <row r="106" spans="1:27" ht="15.75">
      <c r="A106" s="22" t="s">
        <v>253</v>
      </c>
      <c r="B106" s="9" t="s">
        <v>18</v>
      </c>
      <c r="C106" s="9" t="s">
        <v>234</v>
      </c>
      <c r="D106" s="9" t="s">
        <v>251</v>
      </c>
      <c r="E106" s="9" t="s">
        <v>32</v>
      </c>
      <c r="F106" s="9" t="s">
        <v>236</v>
      </c>
      <c r="G106" s="9">
        <v>2022</v>
      </c>
      <c r="H106" s="9" t="s">
        <v>253</v>
      </c>
      <c r="I106" s="15">
        <v>191</v>
      </c>
      <c r="K106" s="15">
        <v>72</v>
      </c>
      <c r="L106" s="1">
        <f t="shared" si="10"/>
        <v>955000</v>
      </c>
      <c r="M106">
        <f t="shared" si="13"/>
        <v>0</v>
      </c>
      <c r="N106" s="1">
        <f t="shared" si="14"/>
        <v>7200</v>
      </c>
      <c r="O106">
        <f t="shared" si="15"/>
        <v>0.75392670157068065</v>
      </c>
      <c r="Q106" s="22" t="s">
        <v>253</v>
      </c>
      <c r="R106" s="9" t="s">
        <v>18</v>
      </c>
      <c r="S106" s="9" t="s">
        <v>234</v>
      </c>
      <c r="T106" s="9" t="s">
        <v>251</v>
      </c>
      <c r="U106" s="9" t="s">
        <v>32</v>
      </c>
      <c r="V106" s="9" t="s">
        <v>236</v>
      </c>
      <c r="W106" s="9">
        <v>2022</v>
      </c>
      <c r="X106" s="9" t="s">
        <v>253</v>
      </c>
      <c r="Y106">
        <v>955000</v>
      </c>
      <c r="Z106">
        <v>1232000</v>
      </c>
      <c r="AA106" s="1">
        <v>1187280</v>
      </c>
    </row>
    <row r="107" spans="1:27" ht="15.75">
      <c r="A107" s="22" t="s">
        <v>254</v>
      </c>
      <c r="B107" s="9" t="s">
        <v>18</v>
      </c>
      <c r="C107" s="9" t="s">
        <v>234</v>
      </c>
      <c r="D107" s="9" t="s">
        <v>251</v>
      </c>
      <c r="E107" s="9" t="s">
        <v>32</v>
      </c>
      <c r="F107" s="9" t="s">
        <v>255</v>
      </c>
      <c r="G107" s="9">
        <v>2022</v>
      </c>
      <c r="H107" s="9" t="s">
        <v>254</v>
      </c>
      <c r="I107" s="15">
        <v>206</v>
      </c>
      <c r="K107" s="15">
        <v>21</v>
      </c>
      <c r="L107" s="1">
        <f t="shared" si="10"/>
        <v>1030000</v>
      </c>
      <c r="M107">
        <f t="shared" si="13"/>
        <v>0</v>
      </c>
      <c r="N107" s="1">
        <f t="shared" si="14"/>
        <v>2100</v>
      </c>
      <c r="O107">
        <f t="shared" si="15"/>
        <v>0.20388349514563106</v>
      </c>
      <c r="Q107" s="22" t="s">
        <v>254</v>
      </c>
      <c r="R107" s="9" t="s">
        <v>18</v>
      </c>
      <c r="S107" s="9" t="s">
        <v>234</v>
      </c>
      <c r="T107" s="9" t="s">
        <v>251</v>
      </c>
      <c r="U107" s="9" t="s">
        <v>32</v>
      </c>
      <c r="V107" s="9" t="s">
        <v>255</v>
      </c>
      <c r="W107" s="9">
        <v>2022</v>
      </c>
      <c r="X107" s="9" t="s">
        <v>254</v>
      </c>
      <c r="Y107">
        <v>1030000</v>
      </c>
      <c r="Z107">
        <v>1180000</v>
      </c>
      <c r="AA107" s="1">
        <v>1156400</v>
      </c>
    </row>
    <row r="108" spans="1:27" ht="15.75">
      <c r="A108" s="22" t="s">
        <v>256</v>
      </c>
      <c r="B108" s="9" t="s">
        <v>18</v>
      </c>
      <c r="C108" s="9" t="s">
        <v>234</v>
      </c>
      <c r="D108" s="9" t="s">
        <v>251</v>
      </c>
      <c r="E108" s="9" t="s">
        <v>32</v>
      </c>
      <c r="F108" s="9" t="s">
        <v>255</v>
      </c>
      <c r="G108" s="9">
        <v>2022</v>
      </c>
      <c r="H108" s="9" t="s">
        <v>256</v>
      </c>
      <c r="I108" s="15">
        <v>202</v>
      </c>
      <c r="K108" s="15">
        <v>39</v>
      </c>
      <c r="L108" s="1">
        <f t="shared" si="10"/>
        <v>1010000</v>
      </c>
      <c r="M108">
        <f t="shared" si="13"/>
        <v>0</v>
      </c>
      <c r="N108" s="1">
        <f t="shared" si="14"/>
        <v>3900</v>
      </c>
      <c r="O108">
        <f t="shared" si="15"/>
        <v>0.38613861386138615</v>
      </c>
      <c r="Q108" s="22" t="s">
        <v>256</v>
      </c>
      <c r="R108" s="9" t="s">
        <v>18</v>
      </c>
      <c r="S108" s="9" t="s">
        <v>234</v>
      </c>
      <c r="T108" s="9" t="s">
        <v>251</v>
      </c>
      <c r="U108" s="9" t="s">
        <v>32</v>
      </c>
      <c r="V108" s="9" t="s">
        <v>255</v>
      </c>
      <c r="W108" s="9">
        <v>2022</v>
      </c>
      <c r="X108" s="9" t="s">
        <v>256</v>
      </c>
      <c r="Y108">
        <v>1010000</v>
      </c>
      <c r="Z108">
        <v>1256000</v>
      </c>
      <c r="AA108" s="1">
        <v>1047600</v>
      </c>
    </row>
    <row r="109" spans="1:27" ht="15.75">
      <c r="A109" s="22" t="s">
        <v>257</v>
      </c>
      <c r="B109" s="9" t="s">
        <v>18</v>
      </c>
      <c r="C109" s="9" t="s">
        <v>234</v>
      </c>
      <c r="D109" s="9" t="s">
        <v>251</v>
      </c>
      <c r="E109" s="9" t="s">
        <v>32</v>
      </c>
      <c r="F109" s="9" t="s">
        <v>255</v>
      </c>
      <c r="G109" s="9">
        <v>2022</v>
      </c>
      <c r="H109" s="9" t="s">
        <v>257</v>
      </c>
      <c r="I109" s="15">
        <v>186</v>
      </c>
      <c r="K109" s="15">
        <v>73</v>
      </c>
      <c r="L109" s="1">
        <f t="shared" si="10"/>
        <v>930000</v>
      </c>
      <c r="M109">
        <f t="shared" si="13"/>
        <v>0</v>
      </c>
      <c r="N109" s="1">
        <f t="shared" si="14"/>
        <v>7300</v>
      </c>
      <c r="O109">
        <f t="shared" si="15"/>
        <v>0.78494623655913975</v>
      </c>
      <c r="Q109" s="22" t="s">
        <v>257</v>
      </c>
      <c r="R109" s="9" t="s">
        <v>18</v>
      </c>
      <c r="S109" s="9" t="s">
        <v>234</v>
      </c>
      <c r="T109" s="9" t="s">
        <v>251</v>
      </c>
      <c r="U109" s="9" t="s">
        <v>32</v>
      </c>
      <c r="V109" s="9" t="s">
        <v>255</v>
      </c>
      <c r="W109" s="9">
        <v>2022</v>
      </c>
      <c r="X109" s="9" t="s">
        <v>257</v>
      </c>
      <c r="Y109">
        <v>930000</v>
      </c>
      <c r="Z109">
        <v>1296000</v>
      </c>
      <c r="AA109" s="1">
        <v>1195040</v>
      </c>
    </row>
    <row r="110" spans="1:27" ht="15.75">
      <c r="A110" s="22" t="s">
        <v>258</v>
      </c>
      <c r="B110" s="9" t="s">
        <v>18</v>
      </c>
      <c r="C110" s="9" t="s">
        <v>234</v>
      </c>
      <c r="D110" s="9" t="s">
        <v>251</v>
      </c>
      <c r="E110" s="9" t="s">
        <v>32</v>
      </c>
      <c r="F110" s="9" t="s">
        <v>255</v>
      </c>
      <c r="G110" s="9">
        <v>2022</v>
      </c>
      <c r="H110" s="9" t="s">
        <v>258</v>
      </c>
      <c r="I110" s="15">
        <v>185</v>
      </c>
      <c r="K110" s="15">
        <v>16</v>
      </c>
      <c r="L110" s="1">
        <f t="shared" si="10"/>
        <v>925000</v>
      </c>
      <c r="M110">
        <f t="shared" si="13"/>
        <v>0</v>
      </c>
      <c r="N110" s="1">
        <f t="shared" si="14"/>
        <v>1600</v>
      </c>
      <c r="O110">
        <f t="shared" si="15"/>
        <v>0.17297297297297298</v>
      </c>
      <c r="Q110" s="22" t="s">
        <v>258</v>
      </c>
      <c r="R110" s="9" t="s">
        <v>18</v>
      </c>
      <c r="S110" s="9" t="s">
        <v>234</v>
      </c>
      <c r="T110" s="9" t="s">
        <v>251</v>
      </c>
      <c r="U110" s="9" t="s">
        <v>32</v>
      </c>
      <c r="V110" s="9" t="s">
        <v>255</v>
      </c>
      <c r="W110" s="9">
        <v>2022</v>
      </c>
      <c r="X110" s="9" t="s">
        <v>258</v>
      </c>
      <c r="Y110">
        <v>925000</v>
      </c>
      <c r="Z110">
        <v>1232000</v>
      </c>
      <c r="AA110" s="1">
        <v>1200000</v>
      </c>
    </row>
    <row r="111" spans="1:27" ht="15.75">
      <c r="A111" s="22" t="s">
        <v>259</v>
      </c>
      <c r="B111" s="9" t="s">
        <v>18</v>
      </c>
      <c r="C111" s="9" t="s">
        <v>234</v>
      </c>
      <c r="D111" s="9" t="s">
        <v>260</v>
      </c>
      <c r="E111" s="9" t="s">
        <v>21</v>
      </c>
      <c r="F111" s="9" t="s">
        <v>255</v>
      </c>
      <c r="G111" s="9">
        <v>2022</v>
      </c>
      <c r="H111" s="9" t="s">
        <v>259</v>
      </c>
      <c r="I111" s="15">
        <v>210</v>
      </c>
      <c r="K111" s="15">
        <v>51</v>
      </c>
      <c r="L111" s="1">
        <f t="shared" si="10"/>
        <v>1050000</v>
      </c>
      <c r="M111">
        <f t="shared" si="13"/>
        <v>0</v>
      </c>
      <c r="N111" s="1">
        <f t="shared" si="14"/>
        <v>5100</v>
      </c>
      <c r="O111">
        <f t="shared" si="15"/>
        <v>0.48571428571428565</v>
      </c>
      <c r="Q111" s="22" t="s">
        <v>259</v>
      </c>
      <c r="R111" s="9" t="s">
        <v>18</v>
      </c>
      <c r="S111" s="9" t="s">
        <v>234</v>
      </c>
      <c r="T111" s="9" t="s">
        <v>260</v>
      </c>
      <c r="U111" s="9" t="s">
        <v>21</v>
      </c>
      <c r="V111" s="9" t="s">
        <v>255</v>
      </c>
      <c r="W111" s="9">
        <v>2022</v>
      </c>
      <c r="X111" s="9" t="s">
        <v>259</v>
      </c>
      <c r="Y111">
        <v>1050000</v>
      </c>
      <c r="Z111">
        <v>1212000</v>
      </c>
      <c r="AA111" s="1">
        <v>1168160</v>
      </c>
    </row>
    <row r="112" spans="1:27" ht="15.75">
      <c r="A112" s="22" t="s">
        <v>261</v>
      </c>
      <c r="B112" s="9" t="s">
        <v>18</v>
      </c>
      <c r="C112" s="9" t="s">
        <v>234</v>
      </c>
      <c r="D112" s="9" t="s">
        <v>260</v>
      </c>
      <c r="E112" s="9" t="s">
        <v>21</v>
      </c>
      <c r="F112" s="9" t="s">
        <v>255</v>
      </c>
      <c r="G112" s="9">
        <v>2022</v>
      </c>
      <c r="H112" s="9" t="s">
        <v>261</v>
      </c>
      <c r="I112" s="15">
        <v>180</v>
      </c>
      <c r="K112" s="15">
        <v>41</v>
      </c>
      <c r="L112" s="1">
        <f t="shared" si="10"/>
        <v>900000</v>
      </c>
      <c r="M112">
        <f t="shared" si="13"/>
        <v>0</v>
      </c>
      <c r="N112" s="1">
        <f t="shared" si="14"/>
        <v>4100</v>
      </c>
      <c r="O112">
        <f t="shared" si="15"/>
        <v>0.4555555555555556</v>
      </c>
      <c r="Q112" s="22" t="s">
        <v>261</v>
      </c>
      <c r="R112" s="9" t="s">
        <v>18</v>
      </c>
      <c r="S112" s="9" t="s">
        <v>234</v>
      </c>
      <c r="T112" s="9" t="s">
        <v>260</v>
      </c>
      <c r="U112" s="9" t="s">
        <v>21</v>
      </c>
      <c r="V112" s="9" t="s">
        <v>255</v>
      </c>
      <c r="W112" s="9">
        <v>2022</v>
      </c>
      <c r="X112" s="9" t="s">
        <v>261</v>
      </c>
      <c r="Y112">
        <v>900000</v>
      </c>
      <c r="Z112">
        <v>1196000</v>
      </c>
      <c r="AA112" s="1">
        <v>1078800</v>
      </c>
    </row>
    <row r="113" spans="1:27" ht="15.75">
      <c r="A113" s="22" t="s">
        <v>262</v>
      </c>
      <c r="B113" s="9" t="s">
        <v>18</v>
      </c>
      <c r="C113" s="9" t="s">
        <v>234</v>
      </c>
      <c r="D113" s="9" t="s">
        <v>260</v>
      </c>
      <c r="E113" s="9" t="s">
        <v>21</v>
      </c>
      <c r="F113" s="9" t="s">
        <v>255</v>
      </c>
      <c r="G113" s="9">
        <v>2022</v>
      </c>
      <c r="H113" s="9" t="s">
        <v>262</v>
      </c>
      <c r="I113" s="15">
        <v>188</v>
      </c>
      <c r="K113" s="15">
        <v>16</v>
      </c>
      <c r="L113" s="1">
        <f t="shared" si="10"/>
        <v>940000</v>
      </c>
      <c r="M113">
        <f t="shared" si="13"/>
        <v>0</v>
      </c>
      <c r="N113" s="1">
        <f t="shared" si="14"/>
        <v>1600</v>
      </c>
      <c r="O113">
        <f t="shared" si="15"/>
        <v>0.1702127659574468</v>
      </c>
      <c r="Q113" s="22" t="s">
        <v>262</v>
      </c>
      <c r="R113" s="9" t="s">
        <v>18</v>
      </c>
      <c r="S113" s="9" t="s">
        <v>234</v>
      </c>
      <c r="T113" s="9" t="s">
        <v>260</v>
      </c>
      <c r="U113" s="9" t="s">
        <v>21</v>
      </c>
      <c r="V113" s="9" t="s">
        <v>255</v>
      </c>
      <c r="W113" s="9">
        <v>2022</v>
      </c>
      <c r="X113" s="9" t="s">
        <v>262</v>
      </c>
      <c r="Y113">
        <v>940000</v>
      </c>
      <c r="Z113">
        <v>1296000</v>
      </c>
      <c r="AA113" s="1">
        <v>1251600</v>
      </c>
    </row>
    <row r="114" spans="1:27" ht="15.75">
      <c r="A114" s="22" t="s">
        <v>263</v>
      </c>
      <c r="B114" s="9" t="s">
        <v>18</v>
      </c>
      <c r="C114" s="9" t="s">
        <v>234</v>
      </c>
      <c r="D114" s="9" t="s">
        <v>260</v>
      </c>
      <c r="E114" s="9" t="s">
        <v>32</v>
      </c>
      <c r="F114" s="9" t="s">
        <v>255</v>
      </c>
      <c r="G114" s="9">
        <v>2022</v>
      </c>
      <c r="H114" s="9" t="s">
        <v>263</v>
      </c>
      <c r="I114" s="15">
        <v>208</v>
      </c>
      <c r="K114" s="15">
        <v>24</v>
      </c>
      <c r="L114" s="1">
        <f t="shared" si="10"/>
        <v>1040000</v>
      </c>
      <c r="M114">
        <f t="shared" si="13"/>
        <v>0</v>
      </c>
      <c r="N114" s="1">
        <f t="shared" si="14"/>
        <v>2400</v>
      </c>
      <c r="O114">
        <f t="shared" si="15"/>
        <v>0.23076923076923078</v>
      </c>
      <c r="Q114" s="22" t="s">
        <v>263</v>
      </c>
      <c r="R114" s="9" t="s">
        <v>18</v>
      </c>
      <c r="S114" s="9" t="s">
        <v>234</v>
      </c>
      <c r="T114" s="9" t="s">
        <v>260</v>
      </c>
      <c r="U114" s="9" t="s">
        <v>32</v>
      </c>
      <c r="V114" s="9" t="s">
        <v>255</v>
      </c>
      <c r="W114" s="9">
        <v>2022</v>
      </c>
      <c r="X114" s="9" t="s">
        <v>263</v>
      </c>
      <c r="Y114">
        <v>1040000</v>
      </c>
      <c r="Z114">
        <v>1292000</v>
      </c>
      <c r="AA114" s="1">
        <v>1109200</v>
      </c>
    </row>
    <row r="115" spans="1:27" ht="15.75">
      <c r="A115" s="22" t="s">
        <v>264</v>
      </c>
      <c r="B115" s="9" t="s">
        <v>18</v>
      </c>
      <c r="C115" s="9" t="s">
        <v>234</v>
      </c>
      <c r="D115" s="9" t="s">
        <v>260</v>
      </c>
      <c r="E115" s="9" t="s">
        <v>32</v>
      </c>
      <c r="F115" s="9" t="s">
        <v>255</v>
      </c>
      <c r="G115" s="9">
        <v>2022</v>
      </c>
      <c r="H115" s="9" t="s">
        <v>264</v>
      </c>
      <c r="I115" s="15">
        <v>199</v>
      </c>
      <c r="K115" s="15">
        <v>69</v>
      </c>
      <c r="L115" s="1">
        <f t="shared" si="10"/>
        <v>995000</v>
      </c>
      <c r="M115">
        <f t="shared" si="13"/>
        <v>0</v>
      </c>
      <c r="N115" s="1">
        <f t="shared" si="14"/>
        <v>6900</v>
      </c>
      <c r="O115">
        <f t="shared" si="15"/>
        <v>0.69346733668341709</v>
      </c>
      <c r="Q115" s="22" t="s">
        <v>264</v>
      </c>
      <c r="R115" s="9" t="s">
        <v>18</v>
      </c>
      <c r="S115" s="9" t="s">
        <v>234</v>
      </c>
      <c r="T115" s="9" t="s">
        <v>260</v>
      </c>
      <c r="U115" s="9" t="s">
        <v>32</v>
      </c>
      <c r="V115" s="9" t="s">
        <v>255</v>
      </c>
      <c r="W115" s="9">
        <v>2022</v>
      </c>
      <c r="X115" s="9" t="s">
        <v>264</v>
      </c>
      <c r="Y115">
        <v>995000</v>
      </c>
      <c r="Z115">
        <v>1160000</v>
      </c>
    </row>
    <row r="116" spans="1:27" ht="15.75">
      <c r="A116" s="22" t="s">
        <v>265</v>
      </c>
      <c r="B116" s="9" t="s">
        <v>18</v>
      </c>
      <c r="C116" s="9" t="s">
        <v>234</v>
      </c>
      <c r="D116" s="9" t="s">
        <v>260</v>
      </c>
      <c r="E116" s="9" t="s">
        <v>32</v>
      </c>
      <c r="F116" s="9" t="s">
        <v>255</v>
      </c>
      <c r="G116" s="9">
        <v>2022</v>
      </c>
      <c r="H116" s="9" t="s">
        <v>265</v>
      </c>
      <c r="I116" s="15">
        <v>201</v>
      </c>
      <c r="K116" s="15">
        <v>47</v>
      </c>
      <c r="L116" s="1">
        <f t="shared" si="10"/>
        <v>1005000</v>
      </c>
      <c r="M116">
        <f t="shared" si="13"/>
        <v>0</v>
      </c>
      <c r="N116" s="1">
        <f t="shared" si="14"/>
        <v>4700</v>
      </c>
      <c r="O116">
        <f t="shared" si="15"/>
        <v>0.46766169154228859</v>
      </c>
      <c r="Q116" s="22" t="s">
        <v>265</v>
      </c>
      <c r="R116" s="9" t="s">
        <v>18</v>
      </c>
      <c r="S116" s="9" t="s">
        <v>234</v>
      </c>
      <c r="T116" s="9" t="s">
        <v>260</v>
      </c>
      <c r="U116" s="9" t="s">
        <v>32</v>
      </c>
      <c r="V116" s="9" t="s">
        <v>255</v>
      </c>
      <c r="W116" s="9">
        <v>2022</v>
      </c>
      <c r="X116" s="9" t="s">
        <v>265</v>
      </c>
      <c r="Y116">
        <v>1005000</v>
      </c>
      <c r="Z116">
        <v>1280000</v>
      </c>
    </row>
    <row r="117" spans="1:27" ht="15.75">
      <c r="A117" s="22" t="s">
        <v>266</v>
      </c>
      <c r="B117" s="9" t="s">
        <v>18</v>
      </c>
      <c r="C117" s="9" t="s">
        <v>234</v>
      </c>
      <c r="D117" s="9" t="s">
        <v>267</v>
      </c>
      <c r="E117" s="9" t="s">
        <v>32</v>
      </c>
      <c r="F117" s="9" t="s">
        <v>255</v>
      </c>
      <c r="G117" s="9">
        <v>2022</v>
      </c>
      <c r="H117" s="9" t="s">
        <v>266</v>
      </c>
      <c r="I117" s="15">
        <v>193</v>
      </c>
      <c r="K117" s="15">
        <v>47</v>
      </c>
      <c r="L117" s="1">
        <f t="shared" si="10"/>
        <v>965000</v>
      </c>
      <c r="M117">
        <f t="shared" si="13"/>
        <v>0</v>
      </c>
      <c r="N117" s="1">
        <f t="shared" si="14"/>
        <v>4700</v>
      </c>
      <c r="O117">
        <f t="shared" si="15"/>
        <v>0.48704663212435234</v>
      </c>
      <c r="Q117" s="22" t="s">
        <v>266</v>
      </c>
      <c r="R117" s="9" t="s">
        <v>18</v>
      </c>
      <c r="S117" s="9" t="s">
        <v>234</v>
      </c>
      <c r="T117" s="9" t="s">
        <v>267</v>
      </c>
      <c r="U117" s="9" t="s">
        <v>32</v>
      </c>
      <c r="V117" s="9" t="s">
        <v>255</v>
      </c>
      <c r="W117" s="9">
        <v>2022</v>
      </c>
      <c r="X117" s="9" t="s">
        <v>266</v>
      </c>
      <c r="Y117">
        <v>965000</v>
      </c>
      <c r="Z117">
        <v>1300000</v>
      </c>
    </row>
    <row r="118" spans="1:27" ht="15.75">
      <c r="A118" s="22" t="s">
        <v>268</v>
      </c>
      <c r="B118" s="9" t="s">
        <v>18</v>
      </c>
      <c r="C118" s="9" t="s">
        <v>234</v>
      </c>
      <c r="D118" s="9" t="s">
        <v>267</v>
      </c>
      <c r="E118" s="9" t="s">
        <v>32</v>
      </c>
      <c r="F118" s="9" t="s">
        <v>255</v>
      </c>
      <c r="G118" s="9">
        <v>2022</v>
      </c>
      <c r="H118" s="9" t="s">
        <v>268</v>
      </c>
      <c r="I118" s="15">
        <v>190</v>
      </c>
      <c r="K118" s="15">
        <v>34</v>
      </c>
      <c r="L118" s="1">
        <f t="shared" si="10"/>
        <v>950000</v>
      </c>
      <c r="M118">
        <f t="shared" si="13"/>
        <v>0</v>
      </c>
      <c r="N118" s="1">
        <f t="shared" si="14"/>
        <v>3400</v>
      </c>
      <c r="O118">
        <f t="shared" si="15"/>
        <v>0.35789473684210527</v>
      </c>
      <c r="Q118" s="22" t="s">
        <v>268</v>
      </c>
      <c r="R118" s="9" t="s">
        <v>18</v>
      </c>
      <c r="S118" s="9" t="s">
        <v>234</v>
      </c>
      <c r="T118" s="9" t="s">
        <v>267</v>
      </c>
      <c r="U118" s="9" t="s">
        <v>32</v>
      </c>
      <c r="V118" s="9" t="s">
        <v>255</v>
      </c>
      <c r="W118" s="9">
        <v>2022</v>
      </c>
      <c r="X118" s="9" t="s">
        <v>268</v>
      </c>
      <c r="Y118">
        <v>950000</v>
      </c>
      <c r="Z118">
        <v>1200000</v>
      </c>
    </row>
    <row r="119" spans="1:27" ht="15.75">
      <c r="A119" s="22" t="s">
        <v>269</v>
      </c>
      <c r="B119" s="9" t="s">
        <v>18</v>
      </c>
      <c r="C119" s="9" t="s">
        <v>234</v>
      </c>
      <c r="D119" s="9" t="s">
        <v>267</v>
      </c>
      <c r="E119" s="9" t="s">
        <v>32</v>
      </c>
      <c r="F119" s="9" t="s">
        <v>255</v>
      </c>
      <c r="G119" s="9">
        <v>2022</v>
      </c>
      <c r="H119" s="9" t="s">
        <v>269</v>
      </c>
      <c r="I119" s="15">
        <v>192</v>
      </c>
      <c r="K119" s="15">
        <v>72</v>
      </c>
      <c r="L119" s="1">
        <f t="shared" si="10"/>
        <v>960000</v>
      </c>
      <c r="M119">
        <f t="shared" si="13"/>
        <v>0</v>
      </c>
      <c r="N119" s="1">
        <f t="shared" si="14"/>
        <v>7200</v>
      </c>
      <c r="O119">
        <f t="shared" si="15"/>
        <v>0.75</v>
      </c>
      <c r="Q119" s="22" t="s">
        <v>269</v>
      </c>
      <c r="R119" s="9" t="s">
        <v>18</v>
      </c>
      <c r="S119" s="9" t="s">
        <v>234</v>
      </c>
      <c r="T119" s="9" t="s">
        <v>267</v>
      </c>
      <c r="U119" s="9" t="s">
        <v>32</v>
      </c>
      <c r="V119" s="9" t="s">
        <v>255</v>
      </c>
      <c r="W119" s="9">
        <v>2022</v>
      </c>
      <c r="X119" s="9" t="s">
        <v>269</v>
      </c>
      <c r="Y119">
        <v>960000</v>
      </c>
      <c r="Z119">
        <v>1212000</v>
      </c>
    </row>
    <row r="120" spans="1:27" ht="15.75">
      <c r="A120" s="22" t="s">
        <v>270</v>
      </c>
      <c r="B120" s="9" t="s">
        <v>18</v>
      </c>
      <c r="C120" s="9" t="s">
        <v>234</v>
      </c>
      <c r="D120" s="9" t="s">
        <v>267</v>
      </c>
      <c r="E120" s="9" t="s">
        <v>32</v>
      </c>
      <c r="F120" s="9" t="s">
        <v>255</v>
      </c>
      <c r="G120" s="9">
        <v>2022</v>
      </c>
      <c r="H120" s="9" t="s">
        <v>270</v>
      </c>
      <c r="I120" s="15">
        <v>207</v>
      </c>
      <c r="K120" s="15">
        <v>62</v>
      </c>
      <c r="L120" s="1">
        <f t="shared" si="10"/>
        <v>1035000</v>
      </c>
      <c r="M120">
        <f t="shared" si="13"/>
        <v>0</v>
      </c>
      <c r="N120" s="1">
        <f t="shared" si="14"/>
        <v>6200</v>
      </c>
      <c r="O120">
        <f t="shared" si="15"/>
        <v>0.59903381642512077</v>
      </c>
      <c r="Q120" s="22" t="s">
        <v>270</v>
      </c>
      <c r="R120" s="9" t="s">
        <v>18</v>
      </c>
      <c r="S120" s="9" t="s">
        <v>234</v>
      </c>
      <c r="T120" s="9" t="s">
        <v>267</v>
      </c>
      <c r="U120" s="9" t="s">
        <v>32</v>
      </c>
      <c r="V120" s="9" t="s">
        <v>255</v>
      </c>
      <c r="W120" s="9">
        <v>2022</v>
      </c>
      <c r="X120" s="9" t="s">
        <v>270</v>
      </c>
      <c r="Y120">
        <v>1035000</v>
      </c>
      <c r="Z120">
        <v>1296000</v>
      </c>
    </row>
    <row r="121" spans="1:27" ht="15.75">
      <c r="A121" s="22" t="s">
        <v>271</v>
      </c>
      <c r="B121" s="9" t="s">
        <v>18</v>
      </c>
      <c r="C121" s="9" t="s">
        <v>234</v>
      </c>
      <c r="D121" s="9" t="s">
        <v>267</v>
      </c>
      <c r="E121" s="9" t="s">
        <v>32</v>
      </c>
      <c r="F121" s="9" t="s">
        <v>255</v>
      </c>
      <c r="G121" s="9">
        <v>2022</v>
      </c>
      <c r="H121" s="9" t="s">
        <v>271</v>
      </c>
      <c r="I121" s="15">
        <v>189</v>
      </c>
      <c r="K121" s="15">
        <v>20</v>
      </c>
      <c r="L121" s="1">
        <f t="shared" si="10"/>
        <v>945000</v>
      </c>
      <c r="M121">
        <f t="shared" si="13"/>
        <v>0</v>
      </c>
      <c r="N121" s="1">
        <f t="shared" si="14"/>
        <v>2000</v>
      </c>
      <c r="O121">
        <f t="shared" si="15"/>
        <v>0.21164021164021166</v>
      </c>
      <c r="Q121" s="22" t="s">
        <v>271</v>
      </c>
      <c r="R121" s="9" t="s">
        <v>18</v>
      </c>
      <c r="S121" s="9" t="s">
        <v>234</v>
      </c>
      <c r="T121" s="9" t="s">
        <v>267</v>
      </c>
      <c r="U121" s="9" t="s">
        <v>32</v>
      </c>
      <c r="V121" s="9" t="s">
        <v>255</v>
      </c>
      <c r="W121" s="9">
        <v>2022</v>
      </c>
      <c r="X121" s="9" t="s">
        <v>271</v>
      </c>
      <c r="Y121">
        <v>945000</v>
      </c>
      <c r="Z121">
        <v>1264000</v>
      </c>
    </row>
    <row r="122" spans="1:27" ht="15.75">
      <c r="A122" s="22" t="s">
        <v>272</v>
      </c>
      <c r="B122" s="9" t="s">
        <v>18</v>
      </c>
      <c r="C122" s="9" t="s">
        <v>19</v>
      </c>
      <c r="D122" s="9" t="s">
        <v>20</v>
      </c>
      <c r="E122" s="9" t="s">
        <v>21</v>
      </c>
      <c r="F122" s="9" t="s">
        <v>255</v>
      </c>
      <c r="G122" s="9">
        <v>2022</v>
      </c>
      <c r="H122" s="9" t="s">
        <v>272</v>
      </c>
      <c r="I122" s="15">
        <v>201</v>
      </c>
      <c r="K122" s="15">
        <v>35</v>
      </c>
      <c r="L122" s="1">
        <f t="shared" si="10"/>
        <v>1005000</v>
      </c>
      <c r="M122">
        <f t="shared" si="13"/>
        <v>0</v>
      </c>
      <c r="N122" s="1">
        <f t="shared" si="14"/>
        <v>3500</v>
      </c>
      <c r="O122">
        <f t="shared" si="15"/>
        <v>0.34825870646766172</v>
      </c>
      <c r="Q122" s="22" t="s">
        <v>272</v>
      </c>
      <c r="R122" s="9" t="s">
        <v>18</v>
      </c>
      <c r="S122" s="9" t="s">
        <v>19</v>
      </c>
      <c r="T122" s="9" t="s">
        <v>20</v>
      </c>
      <c r="U122" s="9" t="s">
        <v>21</v>
      </c>
      <c r="V122" s="9" t="s">
        <v>255</v>
      </c>
      <c r="W122" s="9">
        <v>2022</v>
      </c>
      <c r="X122" s="9" t="s">
        <v>272</v>
      </c>
      <c r="Y122">
        <v>1005000</v>
      </c>
      <c r="Z122">
        <v>1196000</v>
      </c>
    </row>
    <row r="123" spans="1:27" ht="15.75">
      <c r="A123" s="22" t="s">
        <v>273</v>
      </c>
      <c r="B123" s="9" t="s">
        <v>18</v>
      </c>
      <c r="C123" s="9" t="s">
        <v>19</v>
      </c>
      <c r="D123" s="9" t="s">
        <v>20</v>
      </c>
      <c r="E123" s="9" t="s">
        <v>21</v>
      </c>
      <c r="F123" s="9" t="s">
        <v>255</v>
      </c>
      <c r="G123" s="9">
        <v>2022</v>
      </c>
      <c r="H123" s="9" t="s">
        <v>273</v>
      </c>
      <c r="I123" s="15">
        <v>194</v>
      </c>
      <c r="K123" s="15">
        <v>59</v>
      </c>
      <c r="L123" s="1">
        <f t="shared" si="10"/>
        <v>970000</v>
      </c>
      <c r="M123">
        <f t="shared" si="13"/>
        <v>0</v>
      </c>
      <c r="N123" s="1">
        <f t="shared" si="14"/>
        <v>5900</v>
      </c>
      <c r="O123">
        <f t="shared" si="15"/>
        <v>0.60824742268041243</v>
      </c>
      <c r="Q123" s="22" t="s">
        <v>273</v>
      </c>
      <c r="R123" s="9" t="s">
        <v>18</v>
      </c>
      <c r="S123" s="9" t="s">
        <v>19</v>
      </c>
      <c r="T123" s="9" t="s">
        <v>20</v>
      </c>
      <c r="U123" s="9" t="s">
        <v>21</v>
      </c>
      <c r="V123" s="9" t="s">
        <v>255</v>
      </c>
      <c r="W123" s="9">
        <v>2022</v>
      </c>
      <c r="X123" s="9" t="s">
        <v>273</v>
      </c>
      <c r="Y123">
        <v>970000</v>
      </c>
      <c r="Z123">
        <v>1200000</v>
      </c>
    </row>
    <row r="124" spans="1:27" ht="15.75">
      <c r="A124" s="22" t="s">
        <v>274</v>
      </c>
      <c r="B124" s="9" t="s">
        <v>18</v>
      </c>
      <c r="C124" s="9" t="s">
        <v>19</v>
      </c>
      <c r="D124" s="9" t="s">
        <v>20</v>
      </c>
      <c r="E124" s="9" t="s">
        <v>21</v>
      </c>
      <c r="F124" s="9" t="s">
        <v>255</v>
      </c>
      <c r="G124" s="9">
        <v>2022</v>
      </c>
      <c r="H124" s="9" t="s">
        <v>274</v>
      </c>
      <c r="I124" s="15">
        <v>188</v>
      </c>
      <c r="K124" s="15">
        <v>28</v>
      </c>
      <c r="L124" s="1">
        <f t="shared" si="10"/>
        <v>940000</v>
      </c>
      <c r="M124">
        <f t="shared" si="13"/>
        <v>0</v>
      </c>
      <c r="N124" s="1">
        <f t="shared" si="14"/>
        <v>2800</v>
      </c>
      <c r="O124">
        <f t="shared" si="15"/>
        <v>0.2978723404255319</v>
      </c>
      <c r="Q124" s="22" t="s">
        <v>274</v>
      </c>
      <c r="R124" s="9" t="s">
        <v>18</v>
      </c>
      <c r="S124" s="9" t="s">
        <v>19</v>
      </c>
      <c r="T124" s="9" t="s">
        <v>20</v>
      </c>
      <c r="U124" s="9" t="s">
        <v>21</v>
      </c>
      <c r="V124" s="9" t="s">
        <v>255</v>
      </c>
      <c r="W124" s="9">
        <v>2022</v>
      </c>
      <c r="X124" s="9" t="s">
        <v>274</v>
      </c>
      <c r="Y124">
        <v>940000</v>
      </c>
      <c r="Z124">
        <v>1212000</v>
      </c>
    </row>
    <row r="125" spans="1:27" ht="15.75">
      <c r="A125" s="22" t="s">
        <v>275</v>
      </c>
      <c r="B125" s="9" t="s">
        <v>18</v>
      </c>
      <c r="C125" s="9" t="s">
        <v>19</v>
      </c>
      <c r="D125" s="9" t="s">
        <v>20</v>
      </c>
      <c r="E125" s="9" t="s">
        <v>21</v>
      </c>
      <c r="F125" s="9" t="s">
        <v>255</v>
      </c>
      <c r="G125" s="9">
        <v>2022</v>
      </c>
      <c r="H125" s="9" t="s">
        <v>275</v>
      </c>
      <c r="I125" s="15">
        <v>194</v>
      </c>
      <c r="K125" s="15">
        <v>32</v>
      </c>
      <c r="L125" s="1">
        <f t="shared" si="10"/>
        <v>970000</v>
      </c>
      <c r="M125">
        <f t="shared" si="13"/>
        <v>0</v>
      </c>
      <c r="N125" s="1">
        <f t="shared" si="14"/>
        <v>3200</v>
      </c>
      <c r="O125">
        <f t="shared" si="15"/>
        <v>0.32989690721649484</v>
      </c>
      <c r="Q125" s="22" t="s">
        <v>275</v>
      </c>
      <c r="R125" s="9" t="s">
        <v>18</v>
      </c>
      <c r="S125" s="9" t="s">
        <v>19</v>
      </c>
      <c r="T125" s="9" t="s">
        <v>20</v>
      </c>
      <c r="U125" s="9" t="s">
        <v>21</v>
      </c>
      <c r="V125" s="9" t="s">
        <v>255</v>
      </c>
      <c r="W125" s="9">
        <v>2022</v>
      </c>
      <c r="X125" s="9" t="s">
        <v>275</v>
      </c>
      <c r="Y125">
        <v>970000</v>
      </c>
      <c r="Z125">
        <v>1280000</v>
      </c>
    </row>
    <row r="126" spans="1:27" ht="15.75">
      <c r="A126" s="22" t="s">
        <v>276</v>
      </c>
      <c r="B126" s="9" t="s">
        <v>18</v>
      </c>
      <c r="C126" s="9" t="s">
        <v>19</v>
      </c>
      <c r="D126" s="9" t="s">
        <v>20</v>
      </c>
      <c r="E126" s="9" t="s">
        <v>21</v>
      </c>
      <c r="F126" s="9" t="s">
        <v>255</v>
      </c>
      <c r="G126" s="9">
        <v>2022</v>
      </c>
      <c r="H126" s="9" t="s">
        <v>276</v>
      </c>
      <c r="I126" s="15">
        <v>200</v>
      </c>
      <c r="K126" s="15">
        <v>17</v>
      </c>
      <c r="L126" s="1">
        <f t="shared" si="10"/>
        <v>1000000</v>
      </c>
      <c r="M126">
        <f t="shared" si="13"/>
        <v>0</v>
      </c>
      <c r="N126" s="1">
        <f t="shared" si="14"/>
        <v>1700</v>
      </c>
      <c r="O126">
        <f t="shared" si="15"/>
        <v>0.16999999999999998</v>
      </c>
      <c r="Q126" s="22" t="s">
        <v>276</v>
      </c>
      <c r="R126" s="9" t="s">
        <v>18</v>
      </c>
      <c r="S126" s="9" t="s">
        <v>19</v>
      </c>
      <c r="T126" s="9" t="s">
        <v>20</v>
      </c>
      <c r="U126" s="9" t="s">
        <v>21</v>
      </c>
      <c r="V126" s="9" t="s">
        <v>255</v>
      </c>
      <c r="W126" s="9">
        <v>2022</v>
      </c>
      <c r="X126" s="9" t="s">
        <v>276</v>
      </c>
      <c r="Y126">
        <v>1000000</v>
      </c>
      <c r="Z126">
        <v>1292000</v>
      </c>
    </row>
    <row r="127" spans="1:27" ht="15.75">
      <c r="A127" s="22" t="s">
        <v>277</v>
      </c>
      <c r="B127" s="9" t="s">
        <v>18</v>
      </c>
      <c r="C127" s="9" t="s">
        <v>19</v>
      </c>
      <c r="D127" s="9" t="s">
        <v>20</v>
      </c>
      <c r="E127" s="9" t="s">
        <v>21</v>
      </c>
      <c r="F127" s="9" t="s">
        <v>255</v>
      </c>
      <c r="G127" s="9">
        <v>2022</v>
      </c>
      <c r="H127" s="9" t="s">
        <v>277</v>
      </c>
      <c r="I127" s="15">
        <v>208</v>
      </c>
      <c r="K127" s="15">
        <v>46</v>
      </c>
      <c r="L127" s="1">
        <f t="shared" si="10"/>
        <v>1040000</v>
      </c>
      <c r="M127">
        <f t="shared" si="13"/>
        <v>0</v>
      </c>
      <c r="N127" s="1">
        <f t="shared" si="14"/>
        <v>4600</v>
      </c>
      <c r="O127">
        <f t="shared" si="15"/>
        <v>0.44230769230769229</v>
      </c>
      <c r="Q127" s="22" t="s">
        <v>277</v>
      </c>
      <c r="R127" s="9" t="s">
        <v>18</v>
      </c>
      <c r="S127" s="9" t="s">
        <v>19</v>
      </c>
      <c r="T127" s="9" t="s">
        <v>20</v>
      </c>
      <c r="U127" s="9" t="s">
        <v>21</v>
      </c>
      <c r="V127" s="9" t="s">
        <v>255</v>
      </c>
      <c r="W127" s="9">
        <v>2022</v>
      </c>
      <c r="X127" s="9" t="s">
        <v>277</v>
      </c>
      <c r="Y127">
        <v>1040000</v>
      </c>
      <c r="Z127">
        <v>1168000</v>
      </c>
    </row>
    <row r="128" spans="1:27" ht="15.75">
      <c r="A128" s="22" t="s">
        <v>278</v>
      </c>
      <c r="B128" s="9" t="s">
        <v>18</v>
      </c>
      <c r="C128" s="9" t="s">
        <v>19</v>
      </c>
      <c r="D128" s="9" t="s">
        <v>20</v>
      </c>
      <c r="E128" s="9" t="s">
        <v>21</v>
      </c>
      <c r="F128" s="9" t="s">
        <v>255</v>
      </c>
      <c r="G128" s="9">
        <v>2022</v>
      </c>
      <c r="H128" s="9" t="s">
        <v>278</v>
      </c>
      <c r="I128" s="15">
        <v>200</v>
      </c>
      <c r="K128" s="15">
        <v>24</v>
      </c>
      <c r="L128" s="1">
        <f t="shared" si="10"/>
        <v>1000000</v>
      </c>
      <c r="M128">
        <f t="shared" si="13"/>
        <v>0</v>
      </c>
      <c r="N128" s="1">
        <f t="shared" si="14"/>
        <v>2400</v>
      </c>
      <c r="O128">
        <f t="shared" si="15"/>
        <v>0.24</v>
      </c>
      <c r="Q128" s="22" t="s">
        <v>278</v>
      </c>
      <c r="R128" s="9" t="s">
        <v>18</v>
      </c>
      <c r="S128" s="9" t="s">
        <v>19</v>
      </c>
      <c r="T128" s="9" t="s">
        <v>20</v>
      </c>
      <c r="U128" s="9" t="s">
        <v>21</v>
      </c>
      <c r="V128" s="9" t="s">
        <v>255</v>
      </c>
      <c r="W128" s="9">
        <v>2022</v>
      </c>
      <c r="X128" s="9" t="s">
        <v>278</v>
      </c>
      <c r="Y128">
        <v>1000000</v>
      </c>
      <c r="Z128">
        <v>1196000</v>
      </c>
    </row>
    <row r="129" spans="1:26" ht="15.75">
      <c r="A129" s="22" t="s">
        <v>279</v>
      </c>
      <c r="B129" s="9" t="s">
        <v>18</v>
      </c>
      <c r="C129" s="9" t="s">
        <v>19</v>
      </c>
      <c r="D129" s="9" t="s">
        <v>20</v>
      </c>
      <c r="E129" s="9" t="s">
        <v>21</v>
      </c>
      <c r="F129" s="9" t="s">
        <v>255</v>
      </c>
      <c r="G129" s="9">
        <v>2022</v>
      </c>
      <c r="H129" s="9" t="s">
        <v>279</v>
      </c>
      <c r="I129" s="15">
        <v>208</v>
      </c>
      <c r="K129" s="15">
        <v>29</v>
      </c>
      <c r="L129" s="1">
        <f t="shared" si="10"/>
        <v>1040000</v>
      </c>
      <c r="M129">
        <f t="shared" si="13"/>
        <v>0</v>
      </c>
      <c r="N129" s="1">
        <f t="shared" si="14"/>
        <v>2900</v>
      </c>
      <c r="O129">
        <f t="shared" si="15"/>
        <v>0.27884615384615385</v>
      </c>
      <c r="Q129" s="22" t="s">
        <v>279</v>
      </c>
      <c r="R129" s="9" t="s">
        <v>18</v>
      </c>
      <c r="S129" s="9" t="s">
        <v>19</v>
      </c>
      <c r="T129" s="9" t="s">
        <v>20</v>
      </c>
      <c r="U129" s="9" t="s">
        <v>21</v>
      </c>
      <c r="V129" s="9" t="s">
        <v>255</v>
      </c>
      <c r="W129" s="9">
        <v>2022</v>
      </c>
      <c r="X129" s="9" t="s">
        <v>279</v>
      </c>
      <c r="Y129">
        <v>1040000</v>
      </c>
      <c r="Z129">
        <v>1192000</v>
      </c>
    </row>
    <row r="130" spans="1:26" ht="15.75">
      <c r="A130" s="22" t="s">
        <v>280</v>
      </c>
      <c r="B130" s="9" t="s">
        <v>18</v>
      </c>
      <c r="C130" s="9" t="s">
        <v>19</v>
      </c>
      <c r="D130" s="9" t="s">
        <v>20</v>
      </c>
      <c r="E130" s="9" t="s">
        <v>21</v>
      </c>
      <c r="F130" s="9" t="s">
        <v>255</v>
      </c>
      <c r="G130" s="9">
        <v>2022</v>
      </c>
      <c r="H130" s="9" t="s">
        <v>280</v>
      </c>
      <c r="I130" s="15">
        <v>185</v>
      </c>
      <c r="K130" s="15">
        <v>62</v>
      </c>
      <c r="L130" s="1">
        <f t="shared" si="10"/>
        <v>925000</v>
      </c>
      <c r="M130">
        <f t="shared" si="13"/>
        <v>0</v>
      </c>
      <c r="N130" s="1">
        <f t="shared" si="14"/>
        <v>6200</v>
      </c>
      <c r="O130">
        <f t="shared" si="15"/>
        <v>0.67027027027027031</v>
      </c>
      <c r="Q130" s="22" t="s">
        <v>280</v>
      </c>
      <c r="R130" s="9" t="s">
        <v>18</v>
      </c>
      <c r="S130" s="9" t="s">
        <v>19</v>
      </c>
      <c r="T130" s="9" t="s">
        <v>20</v>
      </c>
      <c r="U130" s="9" t="s">
        <v>21</v>
      </c>
      <c r="V130" s="9" t="s">
        <v>255</v>
      </c>
      <c r="W130" s="9">
        <v>2022</v>
      </c>
      <c r="X130" s="9" t="s">
        <v>280</v>
      </c>
      <c r="Y130">
        <v>925000</v>
      </c>
      <c r="Z130">
        <v>1160000</v>
      </c>
    </row>
    <row r="131" spans="1:26" ht="15.75">
      <c r="A131" s="22" t="s">
        <v>281</v>
      </c>
      <c r="B131" s="9" t="s">
        <v>18</v>
      </c>
      <c r="C131" s="9" t="s">
        <v>19</v>
      </c>
      <c r="D131" s="9" t="s">
        <v>20</v>
      </c>
      <c r="E131" s="9" t="s">
        <v>21</v>
      </c>
      <c r="F131" s="9" t="s">
        <v>255</v>
      </c>
      <c r="G131" s="9">
        <v>2022</v>
      </c>
      <c r="H131" s="9" t="s">
        <v>281</v>
      </c>
      <c r="I131" s="15">
        <v>200</v>
      </c>
      <c r="K131" s="15">
        <v>68</v>
      </c>
      <c r="L131" s="1">
        <f t="shared" si="10"/>
        <v>1000000</v>
      </c>
      <c r="M131">
        <f t="shared" si="13"/>
        <v>0</v>
      </c>
      <c r="N131" s="1">
        <f t="shared" si="14"/>
        <v>6800</v>
      </c>
      <c r="O131">
        <f t="shared" si="15"/>
        <v>0.67999999999999994</v>
      </c>
      <c r="Q131" s="22" t="s">
        <v>281</v>
      </c>
      <c r="R131" s="9" t="s">
        <v>18</v>
      </c>
      <c r="S131" s="9" t="s">
        <v>19</v>
      </c>
      <c r="T131" s="9" t="s">
        <v>20</v>
      </c>
      <c r="U131" s="9" t="s">
        <v>21</v>
      </c>
      <c r="V131" s="9" t="s">
        <v>255</v>
      </c>
      <c r="W131" s="9">
        <v>2022</v>
      </c>
      <c r="X131" s="9" t="s">
        <v>281</v>
      </c>
      <c r="Y131">
        <v>1000000</v>
      </c>
      <c r="Z131">
        <v>1240000</v>
      </c>
    </row>
    <row r="132" spans="1:26" ht="15.75">
      <c r="A132" s="22" t="s">
        <v>282</v>
      </c>
      <c r="B132" s="9" t="s">
        <v>18</v>
      </c>
      <c r="C132" s="9" t="s">
        <v>19</v>
      </c>
      <c r="D132" s="9" t="s">
        <v>20</v>
      </c>
      <c r="E132" s="9" t="s">
        <v>21</v>
      </c>
      <c r="F132" s="9" t="s">
        <v>255</v>
      </c>
      <c r="G132" s="9">
        <v>2022</v>
      </c>
      <c r="H132" s="9" t="s">
        <v>282</v>
      </c>
      <c r="I132" s="15">
        <v>199</v>
      </c>
      <c r="K132" s="15">
        <v>56</v>
      </c>
      <c r="L132" s="1">
        <f t="shared" si="10"/>
        <v>995000</v>
      </c>
      <c r="M132">
        <f t="shared" si="13"/>
        <v>0</v>
      </c>
      <c r="N132" s="1">
        <f t="shared" si="14"/>
        <v>5600</v>
      </c>
      <c r="O132">
        <f t="shared" si="15"/>
        <v>0.56281407035175879</v>
      </c>
      <c r="Q132" s="22" t="s">
        <v>282</v>
      </c>
      <c r="R132" s="9" t="s">
        <v>18</v>
      </c>
      <c r="S132" s="9" t="s">
        <v>19</v>
      </c>
      <c r="T132" s="9" t="s">
        <v>20</v>
      </c>
      <c r="U132" s="9" t="s">
        <v>21</v>
      </c>
      <c r="V132" s="9" t="s">
        <v>255</v>
      </c>
      <c r="W132" s="9">
        <v>2022</v>
      </c>
      <c r="X132" s="9" t="s">
        <v>282</v>
      </c>
      <c r="Y132">
        <v>995000</v>
      </c>
      <c r="Z132">
        <v>1232000</v>
      </c>
    </row>
    <row r="133" spans="1:26" ht="15.75">
      <c r="A133" s="22" t="s">
        <v>283</v>
      </c>
      <c r="B133" s="9" t="s">
        <v>18</v>
      </c>
      <c r="C133" s="9" t="s">
        <v>19</v>
      </c>
      <c r="D133" s="9" t="s">
        <v>31</v>
      </c>
      <c r="E133" s="9" t="s">
        <v>21</v>
      </c>
      <c r="F133" s="9" t="s">
        <v>255</v>
      </c>
      <c r="G133" s="9">
        <v>2022</v>
      </c>
      <c r="H133" s="9" t="s">
        <v>283</v>
      </c>
      <c r="I133" s="15">
        <v>200</v>
      </c>
      <c r="K133" s="15">
        <v>16</v>
      </c>
      <c r="L133" s="1">
        <f t="shared" ref="L133:L150" si="16">(100000/20)*I133</f>
        <v>1000000</v>
      </c>
      <c r="M133">
        <f t="shared" si="13"/>
        <v>0</v>
      </c>
      <c r="N133" s="1">
        <f t="shared" si="14"/>
        <v>1600</v>
      </c>
      <c r="O133">
        <f t="shared" si="15"/>
        <v>0.16</v>
      </c>
      <c r="Q133" s="22" t="s">
        <v>283</v>
      </c>
      <c r="R133" s="9" t="s">
        <v>18</v>
      </c>
      <c r="S133" s="9" t="s">
        <v>19</v>
      </c>
      <c r="T133" s="9" t="s">
        <v>31</v>
      </c>
      <c r="U133" s="9" t="s">
        <v>21</v>
      </c>
      <c r="V133" s="9" t="s">
        <v>255</v>
      </c>
      <c r="W133" s="9">
        <v>2022</v>
      </c>
      <c r="X133" s="9" t="s">
        <v>283</v>
      </c>
      <c r="Y133">
        <v>1000000</v>
      </c>
      <c r="Z133">
        <v>1280000</v>
      </c>
    </row>
    <row r="134" spans="1:26" ht="15.75">
      <c r="A134" s="22" t="s">
        <v>284</v>
      </c>
      <c r="B134" s="9" t="s">
        <v>18</v>
      </c>
      <c r="C134" s="9" t="s">
        <v>19</v>
      </c>
      <c r="D134" s="9" t="s">
        <v>31</v>
      </c>
      <c r="E134" s="9" t="s">
        <v>21</v>
      </c>
      <c r="F134" s="9" t="s">
        <v>255</v>
      </c>
      <c r="G134" s="9">
        <v>2022</v>
      </c>
      <c r="H134" s="9" t="s">
        <v>284</v>
      </c>
      <c r="I134" s="15">
        <v>201</v>
      </c>
      <c r="K134" s="15">
        <v>63</v>
      </c>
      <c r="L134" s="1">
        <f t="shared" si="16"/>
        <v>1005000</v>
      </c>
      <c r="M134">
        <f t="shared" si="13"/>
        <v>0</v>
      </c>
      <c r="N134" s="1">
        <f t="shared" si="14"/>
        <v>6300</v>
      </c>
      <c r="O134">
        <f t="shared" si="15"/>
        <v>0.62686567164179108</v>
      </c>
      <c r="Q134" s="22" t="s">
        <v>284</v>
      </c>
      <c r="R134" s="9" t="s">
        <v>18</v>
      </c>
      <c r="S134" s="9" t="s">
        <v>19</v>
      </c>
      <c r="T134" s="9" t="s">
        <v>31</v>
      </c>
      <c r="U134" s="9" t="s">
        <v>21</v>
      </c>
      <c r="V134" s="9" t="s">
        <v>255</v>
      </c>
      <c r="W134" s="9">
        <v>2022</v>
      </c>
      <c r="X134" s="9" t="s">
        <v>284</v>
      </c>
      <c r="Y134">
        <v>1005000</v>
      </c>
      <c r="Z134">
        <v>1212000</v>
      </c>
    </row>
    <row r="135" spans="1:26" ht="15.75">
      <c r="A135" s="22" t="s">
        <v>285</v>
      </c>
      <c r="B135" s="9" t="s">
        <v>18</v>
      </c>
      <c r="C135" s="9" t="s">
        <v>19</v>
      </c>
      <c r="D135" s="9" t="s">
        <v>286</v>
      </c>
      <c r="E135" s="9" t="s">
        <v>32</v>
      </c>
      <c r="F135" s="9" t="s">
        <v>255</v>
      </c>
      <c r="G135" s="9">
        <v>2022</v>
      </c>
      <c r="H135" s="9" t="s">
        <v>285</v>
      </c>
      <c r="I135" s="15">
        <v>188</v>
      </c>
      <c r="K135" s="15">
        <v>29</v>
      </c>
      <c r="L135" s="1">
        <f t="shared" si="16"/>
        <v>940000</v>
      </c>
      <c r="M135">
        <f t="shared" si="13"/>
        <v>0</v>
      </c>
      <c r="N135" s="1">
        <f t="shared" si="14"/>
        <v>2900</v>
      </c>
      <c r="O135">
        <f t="shared" si="15"/>
        <v>0.30851063829787234</v>
      </c>
      <c r="Q135" s="22" t="s">
        <v>285</v>
      </c>
      <c r="R135" s="9" t="s">
        <v>18</v>
      </c>
      <c r="S135" s="9" t="s">
        <v>19</v>
      </c>
      <c r="T135" s="9" t="s">
        <v>286</v>
      </c>
      <c r="U135" s="9" t="s">
        <v>32</v>
      </c>
      <c r="V135" s="9" t="s">
        <v>255</v>
      </c>
      <c r="W135" s="9">
        <v>2022</v>
      </c>
      <c r="X135" s="9" t="s">
        <v>285</v>
      </c>
      <c r="Y135">
        <v>940000</v>
      </c>
      <c r="Z135">
        <v>1272000</v>
      </c>
    </row>
    <row r="136" spans="1:26" ht="15.75">
      <c r="A136" s="22" t="s">
        <v>287</v>
      </c>
      <c r="B136" s="9" t="s">
        <v>18</v>
      </c>
      <c r="C136" s="9" t="s">
        <v>19</v>
      </c>
      <c r="D136" s="9" t="s">
        <v>286</v>
      </c>
      <c r="E136" s="9" t="s">
        <v>32</v>
      </c>
      <c r="F136" s="9" t="s">
        <v>255</v>
      </c>
      <c r="G136" s="9">
        <v>2022</v>
      </c>
      <c r="H136" s="9" t="s">
        <v>287</v>
      </c>
      <c r="I136" s="15">
        <v>197</v>
      </c>
      <c r="K136" s="15">
        <v>46</v>
      </c>
      <c r="L136" s="1">
        <f t="shared" si="16"/>
        <v>985000</v>
      </c>
      <c r="M136">
        <f t="shared" si="13"/>
        <v>0</v>
      </c>
      <c r="N136" s="1">
        <f t="shared" si="14"/>
        <v>4600</v>
      </c>
      <c r="O136">
        <f t="shared" si="15"/>
        <v>0.46700507614213194</v>
      </c>
      <c r="Q136" s="22" t="s">
        <v>287</v>
      </c>
      <c r="R136" s="9" t="s">
        <v>18</v>
      </c>
      <c r="S136" s="9" t="s">
        <v>19</v>
      </c>
      <c r="T136" s="9" t="s">
        <v>286</v>
      </c>
      <c r="U136" s="9" t="s">
        <v>32</v>
      </c>
      <c r="V136" s="9" t="s">
        <v>255</v>
      </c>
      <c r="W136" s="9">
        <v>2022</v>
      </c>
      <c r="X136" s="9" t="s">
        <v>287</v>
      </c>
      <c r="Y136">
        <v>985000</v>
      </c>
      <c r="Z136">
        <v>1212000</v>
      </c>
    </row>
    <row r="137" spans="1:26" ht="15.75">
      <c r="A137" s="22" t="s">
        <v>288</v>
      </c>
      <c r="B137" s="9" t="s">
        <v>18</v>
      </c>
      <c r="C137" s="9" t="s">
        <v>19</v>
      </c>
      <c r="D137" s="9" t="s">
        <v>31</v>
      </c>
      <c r="E137" s="9" t="s">
        <v>32</v>
      </c>
      <c r="F137" s="9" t="s">
        <v>255</v>
      </c>
      <c r="G137" s="9">
        <v>2022</v>
      </c>
      <c r="H137" s="9" t="s">
        <v>288</v>
      </c>
      <c r="I137" s="15">
        <v>199</v>
      </c>
      <c r="K137" s="15">
        <v>53</v>
      </c>
      <c r="L137" s="1">
        <f t="shared" si="16"/>
        <v>995000</v>
      </c>
      <c r="M137">
        <f t="shared" si="13"/>
        <v>0</v>
      </c>
      <c r="N137" s="1">
        <f t="shared" si="14"/>
        <v>5300</v>
      </c>
      <c r="O137">
        <f t="shared" si="15"/>
        <v>0.53266331658291455</v>
      </c>
      <c r="Q137" s="22" t="s">
        <v>288</v>
      </c>
      <c r="R137" s="9" t="s">
        <v>18</v>
      </c>
      <c r="S137" s="9" t="s">
        <v>19</v>
      </c>
      <c r="T137" s="9" t="s">
        <v>31</v>
      </c>
      <c r="U137" s="9" t="s">
        <v>32</v>
      </c>
      <c r="V137" s="9" t="s">
        <v>255</v>
      </c>
      <c r="W137" s="9">
        <v>2022</v>
      </c>
      <c r="X137" s="9" t="s">
        <v>288</v>
      </c>
      <c r="Y137">
        <v>995000</v>
      </c>
      <c r="Z137">
        <v>1244000</v>
      </c>
    </row>
    <row r="138" spans="1:26" ht="15.75">
      <c r="A138" s="22" t="s">
        <v>289</v>
      </c>
      <c r="B138" s="9" t="s">
        <v>18</v>
      </c>
      <c r="C138" s="9" t="s">
        <v>19</v>
      </c>
      <c r="D138" s="9" t="s">
        <v>31</v>
      </c>
      <c r="E138" s="9" t="s">
        <v>32</v>
      </c>
      <c r="F138" s="9" t="s">
        <v>255</v>
      </c>
      <c r="G138" s="9">
        <v>2022</v>
      </c>
      <c r="H138" s="9" t="s">
        <v>289</v>
      </c>
      <c r="I138" s="15">
        <v>195</v>
      </c>
      <c r="K138" s="15">
        <v>73</v>
      </c>
      <c r="L138" s="1">
        <f t="shared" si="16"/>
        <v>975000</v>
      </c>
      <c r="M138">
        <f t="shared" si="13"/>
        <v>0</v>
      </c>
      <c r="N138" s="1">
        <f t="shared" si="14"/>
        <v>7300</v>
      </c>
      <c r="O138">
        <f t="shared" si="15"/>
        <v>0.74871794871794872</v>
      </c>
      <c r="Q138" s="22" t="s">
        <v>289</v>
      </c>
      <c r="R138" s="9" t="s">
        <v>18</v>
      </c>
      <c r="S138" s="9" t="s">
        <v>19</v>
      </c>
      <c r="T138" s="9" t="s">
        <v>31</v>
      </c>
      <c r="U138" s="9" t="s">
        <v>32</v>
      </c>
      <c r="V138" s="9" t="s">
        <v>255</v>
      </c>
      <c r="W138" s="9">
        <v>2022</v>
      </c>
      <c r="X138" s="9" t="s">
        <v>289</v>
      </c>
      <c r="Y138">
        <v>975000</v>
      </c>
      <c r="Z138">
        <v>1280000</v>
      </c>
    </row>
    <row r="139" spans="1:26" ht="15.75">
      <c r="A139" s="22" t="s">
        <v>290</v>
      </c>
      <c r="B139" s="9" t="s">
        <v>18</v>
      </c>
      <c r="C139" s="9" t="s">
        <v>19</v>
      </c>
      <c r="D139" s="9" t="s">
        <v>291</v>
      </c>
      <c r="E139" s="9" t="s">
        <v>32</v>
      </c>
      <c r="F139" s="9" t="s">
        <v>255</v>
      </c>
      <c r="G139" s="9">
        <v>2022</v>
      </c>
      <c r="H139" s="9" t="s">
        <v>290</v>
      </c>
      <c r="I139" s="15">
        <v>210</v>
      </c>
      <c r="K139" s="15">
        <v>41</v>
      </c>
      <c r="L139" s="1">
        <f t="shared" si="16"/>
        <v>1050000</v>
      </c>
      <c r="M139">
        <f t="shared" si="13"/>
        <v>0</v>
      </c>
      <c r="N139" s="1">
        <f t="shared" si="14"/>
        <v>4100</v>
      </c>
      <c r="O139">
        <f t="shared" si="15"/>
        <v>0.39047619047619048</v>
      </c>
      <c r="Q139" s="22" t="s">
        <v>290</v>
      </c>
      <c r="R139" s="9" t="s">
        <v>18</v>
      </c>
      <c r="S139" s="9" t="s">
        <v>19</v>
      </c>
      <c r="T139" s="9" t="s">
        <v>291</v>
      </c>
      <c r="U139" s="9" t="s">
        <v>32</v>
      </c>
      <c r="V139" s="9" t="s">
        <v>255</v>
      </c>
      <c r="W139" s="9">
        <v>2022</v>
      </c>
      <c r="X139" s="9" t="s">
        <v>290</v>
      </c>
      <c r="Y139">
        <v>1050000</v>
      </c>
      <c r="Z139">
        <v>1220000</v>
      </c>
    </row>
    <row r="140" spans="1:26" ht="15.75">
      <c r="A140" s="22" t="s">
        <v>292</v>
      </c>
      <c r="B140" s="9" t="s">
        <v>18</v>
      </c>
      <c r="C140" s="9" t="s">
        <v>19</v>
      </c>
      <c r="D140" s="9" t="s">
        <v>31</v>
      </c>
      <c r="E140" s="9" t="s">
        <v>32</v>
      </c>
      <c r="F140" s="9" t="s">
        <v>255</v>
      </c>
      <c r="G140" s="9">
        <v>2022</v>
      </c>
      <c r="H140" s="9" t="s">
        <v>292</v>
      </c>
      <c r="I140" s="15">
        <v>201</v>
      </c>
      <c r="K140" s="15">
        <v>52</v>
      </c>
      <c r="L140" s="1">
        <f t="shared" si="16"/>
        <v>1005000</v>
      </c>
      <c r="M140">
        <f t="shared" si="13"/>
        <v>0</v>
      </c>
      <c r="N140" s="1">
        <f t="shared" si="14"/>
        <v>5200</v>
      </c>
      <c r="O140">
        <f t="shared" si="15"/>
        <v>0.51741293532338306</v>
      </c>
      <c r="Q140" s="22" t="s">
        <v>292</v>
      </c>
      <c r="R140" s="9" t="s">
        <v>18</v>
      </c>
      <c r="S140" s="9" t="s">
        <v>19</v>
      </c>
      <c r="T140" s="9" t="s">
        <v>31</v>
      </c>
      <c r="U140" s="9" t="s">
        <v>32</v>
      </c>
      <c r="V140" s="9" t="s">
        <v>255</v>
      </c>
      <c r="W140" s="9">
        <v>2022</v>
      </c>
      <c r="X140" s="9" t="s">
        <v>292</v>
      </c>
      <c r="Y140">
        <v>1005000</v>
      </c>
      <c r="Z140">
        <v>1268000</v>
      </c>
    </row>
    <row r="141" spans="1:26" ht="15.75">
      <c r="A141" s="22" t="s">
        <v>293</v>
      </c>
      <c r="B141" s="9" t="s">
        <v>18</v>
      </c>
      <c r="C141" s="9" t="s">
        <v>19</v>
      </c>
      <c r="D141" s="9" t="s">
        <v>31</v>
      </c>
      <c r="E141" s="9" t="s">
        <v>32</v>
      </c>
      <c r="F141" s="9" t="s">
        <v>255</v>
      </c>
      <c r="G141" s="9">
        <v>2022</v>
      </c>
      <c r="H141" s="9" t="s">
        <v>293</v>
      </c>
      <c r="I141" s="15">
        <v>197</v>
      </c>
      <c r="K141" s="15">
        <v>27</v>
      </c>
      <c r="L141" s="1">
        <f t="shared" si="16"/>
        <v>985000</v>
      </c>
      <c r="M141">
        <f t="shared" si="13"/>
        <v>0</v>
      </c>
      <c r="N141" s="1">
        <f t="shared" si="14"/>
        <v>2700</v>
      </c>
      <c r="O141">
        <f t="shared" si="15"/>
        <v>0.2741116751269036</v>
      </c>
      <c r="Q141" s="22" t="s">
        <v>293</v>
      </c>
      <c r="R141" s="9" t="s">
        <v>18</v>
      </c>
      <c r="S141" s="9" t="s">
        <v>19</v>
      </c>
      <c r="T141" s="9" t="s">
        <v>31</v>
      </c>
      <c r="U141" s="9" t="s">
        <v>32</v>
      </c>
      <c r="V141" s="9" t="s">
        <v>255</v>
      </c>
      <c r="W141" s="9">
        <v>2022</v>
      </c>
      <c r="X141" s="9" t="s">
        <v>293</v>
      </c>
      <c r="Y141">
        <v>985000</v>
      </c>
      <c r="Z141">
        <v>1268000</v>
      </c>
    </row>
    <row r="142" spans="1:26" ht="15.75">
      <c r="A142" s="22" t="s">
        <v>294</v>
      </c>
      <c r="B142" s="9" t="s">
        <v>18</v>
      </c>
      <c r="C142" s="9" t="s">
        <v>19</v>
      </c>
      <c r="D142" s="9" t="s">
        <v>295</v>
      </c>
      <c r="E142" s="9" t="s">
        <v>32</v>
      </c>
      <c r="F142" s="9" t="s">
        <v>255</v>
      </c>
      <c r="G142" s="9">
        <v>2022</v>
      </c>
      <c r="H142" s="9" t="s">
        <v>294</v>
      </c>
      <c r="I142" s="15">
        <v>195</v>
      </c>
      <c r="K142" s="15">
        <v>35</v>
      </c>
      <c r="L142" s="1">
        <f t="shared" si="16"/>
        <v>975000</v>
      </c>
      <c r="M142">
        <f t="shared" si="13"/>
        <v>0</v>
      </c>
      <c r="N142" s="1">
        <f t="shared" si="14"/>
        <v>3500</v>
      </c>
      <c r="O142">
        <f t="shared" si="15"/>
        <v>0.35897435897435898</v>
      </c>
      <c r="Q142" s="22" t="s">
        <v>294</v>
      </c>
      <c r="R142" s="9" t="s">
        <v>18</v>
      </c>
      <c r="S142" s="9" t="s">
        <v>19</v>
      </c>
      <c r="T142" s="9" t="s">
        <v>295</v>
      </c>
      <c r="U142" s="9" t="s">
        <v>32</v>
      </c>
      <c r="V142" s="9" t="s">
        <v>255</v>
      </c>
      <c r="W142" s="9">
        <v>2022</v>
      </c>
      <c r="X142" s="9" t="s">
        <v>294</v>
      </c>
      <c r="Y142">
        <v>975000</v>
      </c>
      <c r="Z142">
        <v>1264000</v>
      </c>
    </row>
    <row r="143" spans="1:26" ht="15.75">
      <c r="A143" s="22" t="s">
        <v>296</v>
      </c>
      <c r="B143" s="9" t="s">
        <v>18</v>
      </c>
      <c r="C143" s="9" t="s">
        <v>19</v>
      </c>
      <c r="D143" s="9" t="s">
        <v>295</v>
      </c>
      <c r="E143" s="9" t="s">
        <v>32</v>
      </c>
      <c r="F143" s="9" t="s">
        <v>255</v>
      </c>
      <c r="G143" s="9">
        <v>2022</v>
      </c>
      <c r="H143" s="9" t="s">
        <v>296</v>
      </c>
      <c r="I143" s="15">
        <v>190</v>
      </c>
      <c r="K143" s="15">
        <v>39</v>
      </c>
      <c r="L143" s="1">
        <f t="shared" si="16"/>
        <v>950000</v>
      </c>
      <c r="M143">
        <f t="shared" si="13"/>
        <v>0</v>
      </c>
      <c r="N143" s="1">
        <f t="shared" si="14"/>
        <v>3900</v>
      </c>
      <c r="O143">
        <f t="shared" si="15"/>
        <v>0.41052631578947368</v>
      </c>
      <c r="Q143" s="22" t="s">
        <v>296</v>
      </c>
      <c r="R143" s="9" t="s">
        <v>18</v>
      </c>
      <c r="S143" s="9" t="s">
        <v>19</v>
      </c>
      <c r="T143" s="9" t="s">
        <v>295</v>
      </c>
      <c r="U143" s="9" t="s">
        <v>32</v>
      </c>
      <c r="V143" s="9" t="s">
        <v>255</v>
      </c>
      <c r="W143" s="9">
        <v>2022</v>
      </c>
      <c r="X143" s="9" t="s">
        <v>296</v>
      </c>
      <c r="Y143">
        <v>950000</v>
      </c>
      <c r="Z143">
        <v>1296000</v>
      </c>
    </row>
    <row r="144" spans="1:26" ht="15.75">
      <c r="A144" s="22" t="s">
        <v>297</v>
      </c>
      <c r="B144" s="9" t="s">
        <v>18</v>
      </c>
      <c r="C144" s="9" t="s">
        <v>19</v>
      </c>
      <c r="D144" s="9" t="s">
        <v>286</v>
      </c>
      <c r="E144" s="9" t="s">
        <v>32</v>
      </c>
      <c r="F144" s="9" t="s">
        <v>255</v>
      </c>
      <c r="G144" s="9">
        <v>2022</v>
      </c>
      <c r="H144" s="9" t="s">
        <v>297</v>
      </c>
      <c r="I144" s="15">
        <v>200</v>
      </c>
      <c r="K144" s="15">
        <v>38</v>
      </c>
      <c r="L144" s="1">
        <f t="shared" si="16"/>
        <v>1000000</v>
      </c>
      <c r="M144">
        <f t="shared" si="13"/>
        <v>0</v>
      </c>
      <c r="N144" s="1">
        <f t="shared" si="14"/>
        <v>3800</v>
      </c>
      <c r="O144">
        <f t="shared" si="15"/>
        <v>0.38</v>
      </c>
      <c r="Q144" s="22" t="s">
        <v>297</v>
      </c>
      <c r="R144" s="9" t="s">
        <v>18</v>
      </c>
      <c r="S144" s="9" t="s">
        <v>19</v>
      </c>
      <c r="T144" s="9" t="s">
        <v>286</v>
      </c>
      <c r="U144" s="9" t="s">
        <v>32</v>
      </c>
      <c r="V144" s="9" t="s">
        <v>255</v>
      </c>
      <c r="W144" s="9">
        <v>2022</v>
      </c>
      <c r="X144" s="9" t="s">
        <v>297</v>
      </c>
      <c r="Y144">
        <v>1000000</v>
      </c>
      <c r="Z144">
        <v>1268000</v>
      </c>
    </row>
    <row r="145" spans="1:26" ht="15.75">
      <c r="A145" s="22" t="s">
        <v>298</v>
      </c>
      <c r="B145" s="9" t="s">
        <v>18</v>
      </c>
      <c r="C145" s="9" t="s">
        <v>19</v>
      </c>
      <c r="D145" s="9" t="s">
        <v>295</v>
      </c>
      <c r="E145" s="9" t="s">
        <v>32</v>
      </c>
      <c r="F145" s="9" t="s">
        <v>255</v>
      </c>
      <c r="G145" s="9">
        <v>2022</v>
      </c>
      <c r="H145" s="9" t="s">
        <v>298</v>
      </c>
      <c r="I145" s="15">
        <v>180</v>
      </c>
      <c r="K145" s="15">
        <v>33</v>
      </c>
      <c r="L145" s="1">
        <f t="shared" si="16"/>
        <v>900000</v>
      </c>
      <c r="M145">
        <f t="shared" si="13"/>
        <v>0</v>
      </c>
      <c r="N145" s="1">
        <f t="shared" si="14"/>
        <v>3300</v>
      </c>
      <c r="O145">
        <f t="shared" si="15"/>
        <v>0.36666666666666664</v>
      </c>
      <c r="Q145" s="22" t="s">
        <v>298</v>
      </c>
      <c r="R145" s="9" t="s">
        <v>18</v>
      </c>
      <c r="S145" s="9" t="s">
        <v>19</v>
      </c>
      <c r="T145" s="9" t="s">
        <v>295</v>
      </c>
      <c r="U145" s="9" t="s">
        <v>32</v>
      </c>
      <c r="V145" s="9" t="s">
        <v>255</v>
      </c>
      <c r="W145" s="9">
        <v>2022</v>
      </c>
      <c r="X145" s="9" t="s">
        <v>298</v>
      </c>
      <c r="Y145">
        <v>900000</v>
      </c>
      <c r="Z145">
        <v>1224000</v>
      </c>
    </row>
    <row r="146" spans="1:26" ht="15.75">
      <c r="A146" s="22" t="s">
        <v>299</v>
      </c>
      <c r="B146" s="9" t="s">
        <v>18</v>
      </c>
      <c r="C146" s="9" t="s">
        <v>19</v>
      </c>
      <c r="D146" s="9" t="s">
        <v>295</v>
      </c>
      <c r="E146" s="9" t="s">
        <v>32</v>
      </c>
      <c r="F146" s="9" t="s">
        <v>255</v>
      </c>
      <c r="G146" s="9">
        <v>2022</v>
      </c>
      <c r="H146" s="9" t="s">
        <v>299</v>
      </c>
      <c r="I146" s="15">
        <v>205</v>
      </c>
      <c r="K146" s="15">
        <v>45</v>
      </c>
      <c r="L146" s="1">
        <f t="shared" si="16"/>
        <v>1025000</v>
      </c>
      <c r="M146">
        <f t="shared" si="13"/>
        <v>0</v>
      </c>
      <c r="N146" s="1">
        <f t="shared" si="14"/>
        <v>4500</v>
      </c>
      <c r="O146">
        <f t="shared" si="15"/>
        <v>0.4390243902439025</v>
      </c>
      <c r="Q146" s="22" t="s">
        <v>299</v>
      </c>
      <c r="R146" s="9" t="s">
        <v>18</v>
      </c>
      <c r="S146" s="9" t="s">
        <v>19</v>
      </c>
      <c r="T146" s="9" t="s">
        <v>295</v>
      </c>
      <c r="U146" s="9" t="s">
        <v>32</v>
      </c>
      <c r="V146" s="9" t="s">
        <v>255</v>
      </c>
      <c r="W146" s="9">
        <v>2022</v>
      </c>
      <c r="X146" s="9" t="s">
        <v>299</v>
      </c>
      <c r="Y146">
        <v>1025000</v>
      </c>
      <c r="Z146">
        <v>1244000</v>
      </c>
    </row>
    <row r="147" spans="1:26" ht="15.75">
      <c r="A147" s="22" t="s">
        <v>300</v>
      </c>
      <c r="B147" s="9" t="s">
        <v>18</v>
      </c>
      <c r="C147" s="9" t="s">
        <v>19</v>
      </c>
      <c r="D147" s="9" t="s">
        <v>286</v>
      </c>
      <c r="E147" s="9" t="s">
        <v>32</v>
      </c>
      <c r="F147" s="9" t="s">
        <v>255</v>
      </c>
      <c r="G147" s="9">
        <v>2022</v>
      </c>
      <c r="H147" s="9" t="s">
        <v>300</v>
      </c>
      <c r="I147" s="15">
        <v>192</v>
      </c>
      <c r="K147" s="15">
        <v>44</v>
      </c>
      <c r="L147" s="1">
        <f t="shared" si="16"/>
        <v>960000</v>
      </c>
      <c r="M147">
        <f t="shared" si="13"/>
        <v>0</v>
      </c>
      <c r="N147" s="1">
        <f t="shared" si="14"/>
        <v>4400</v>
      </c>
      <c r="O147">
        <f t="shared" si="15"/>
        <v>0.45833333333333331</v>
      </c>
      <c r="Q147" s="22" t="s">
        <v>300</v>
      </c>
      <c r="R147" s="9" t="s">
        <v>18</v>
      </c>
      <c r="S147" s="9" t="s">
        <v>19</v>
      </c>
      <c r="T147" s="9" t="s">
        <v>286</v>
      </c>
      <c r="U147" s="9" t="s">
        <v>32</v>
      </c>
      <c r="V147" s="9" t="s">
        <v>255</v>
      </c>
      <c r="W147" s="9">
        <v>2022</v>
      </c>
      <c r="X147" s="9" t="s">
        <v>300</v>
      </c>
      <c r="Y147">
        <v>960000</v>
      </c>
      <c r="Z147">
        <v>1236000</v>
      </c>
    </row>
    <row r="148" spans="1:26" ht="15.75">
      <c r="A148" s="22" t="s">
        <v>301</v>
      </c>
      <c r="B148" s="9" t="s">
        <v>18</v>
      </c>
      <c r="C148" s="9" t="s">
        <v>19</v>
      </c>
      <c r="D148" s="9" t="s">
        <v>286</v>
      </c>
      <c r="E148" s="9" t="s">
        <v>32</v>
      </c>
      <c r="F148" s="9" t="s">
        <v>255</v>
      </c>
      <c r="G148" s="9">
        <v>2022</v>
      </c>
      <c r="H148" s="9" t="s">
        <v>301</v>
      </c>
      <c r="I148" s="15">
        <v>195</v>
      </c>
      <c r="K148" s="15">
        <v>70</v>
      </c>
      <c r="L148" s="1">
        <f t="shared" si="16"/>
        <v>975000</v>
      </c>
      <c r="M148">
        <f t="shared" si="13"/>
        <v>0</v>
      </c>
      <c r="N148" s="1">
        <f t="shared" si="14"/>
        <v>7000</v>
      </c>
      <c r="O148">
        <f t="shared" si="15"/>
        <v>0.71794871794871795</v>
      </c>
      <c r="Q148" s="22" t="s">
        <v>301</v>
      </c>
      <c r="R148" s="9" t="s">
        <v>18</v>
      </c>
      <c r="S148" s="9" t="s">
        <v>19</v>
      </c>
      <c r="T148" s="9" t="s">
        <v>286</v>
      </c>
      <c r="U148" s="9" t="s">
        <v>32</v>
      </c>
      <c r="V148" s="9" t="s">
        <v>255</v>
      </c>
      <c r="W148" s="9">
        <v>2022</v>
      </c>
      <c r="X148" s="9" t="s">
        <v>301</v>
      </c>
      <c r="Y148">
        <v>975000</v>
      </c>
      <c r="Z148">
        <v>1564000</v>
      </c>
    </row>
    <row r="149" spans="1:26" ht="15.75">
      <c r="A149" s="22" t="s">
        <v>302</v>
      </c>
      <c r="B149" s="9" t="s">
        <v>18</v>
      </c>
      <c r="C149" s="9" t="s">
        <v>19</v>
      </c>
      <c r="D149" s="9" t="s">
        <v>20</v>
      </c>
      <c r="E149" s="9" t="s">
        <v>21</v>
      </c>
      <c r="F149" s="9" t="s">
        <v>255</v>
      </c>
      <c r="G149" s="9">
        <v>2022</v>
      </c>
      <c r="H149" s="9" t="s">
        <v>302</v>
      </c>
      <c r="I149" s="15">
        <v>190</v>
      </c>
      <c r="K149" s="15">
        <v>20</v>
      </c>
      <c r="L149" s="1">
        <f t="shared" si="16"/>
        <v>950000</v>
      </c>
      <c r="M149">
        <f t="shared" si="13"/>
        <v>0</v>
      </c>
      <c r="N149" s="1">
        <f t="shared" si="14"/>
        <v>2000</v>
      </c>
      <c r="O149">
        <f t="shared" si="15"/>
        <v>0.21052631578947367</v>
      </c>
      <c r="Q149" s="22" t="s">
        <v>302</v>
      </c>
      <c r="R149" s="9" t="s">
        <v>18</v>
      </c>
      <c r="S149" s="9" t="s">
        <v>19</v>
      </c>
      <c r="T149" s="9" t="s">
        <v>20</v>
      </c>
      <c r="U149" s="9" t="s">
        <v>21</v>
      </c>
      <c r="V149" s="9" t="s">
        <v>255</v>
      </c>
      <c r="W149" s="9">
        <v>2022</v>
      </c>
      <c r="X149" s="9" t="s">
        <v>302</v>
      </c>
      <c r="Y149">
        <v>950000</v>
      </c>
      <c r="Z149">
        <v>1240000</v>
      </c>
    </row>
    <row r="150" spans="1:26" ht="15.75">
      <c r="A150" s="22" t="s">
        <v>303</v>
      </c>
      <c r="B150" s="9" t="s">
        <v>18</v>
      </c>
      <c r="C150" s="9" t="s">
        <v>19</v>
      </c>
      <c r="D150" s="9" t="s">
        <v>304</v>
      </c>
      <c r="E150" s="9" t="s">
        <v>21</v>
      </c>
      <c r="F150" s="9" t="s">
        <v>255</v>
      </c>
      <c r="G150" s="9">
        <v>2022</v>
      </c>
      <c r="H150" s="9" t="s">
        <v>303</v>
      </c>
      <c r="I150" s="15">
        <v>184</v>
      </c>
      <c r="K150" s="15">
        <v>63</v>
      </c>
      <c r="L150" s="1">
        <f t="shared" si="16"/>
        <v>920000</v>
      </c>
      <c r="M150">
        <f t="shared" si="13"/>
        <v>0</v>
      </c>
      <c r="N150" s="1">
        <f t="shared" si="14"/>
        <v>6300</v>
      </c>
      <c r="O150">
        <f t="shared" si="15"/>
        <v>0.68478260869565211</v>
      </c>
      <c r="Q150" s="22" t="s">
        <v>303</v>
      </c>
      <c r="R150" s="9" t="s">
        <v>18</v>
      </c>
      <c r="S150" s="9" t="s">
        <v>19</v>
      </c>
      <c r="T150" s="9" t="s">
        <v>304</v>
      </c>
      <c r="U150" s="9" t="s">
        <v>21</v>
      </c>
      <c r="V150" s="9" t="s">
        <v>255</v>
      </c>
      <c r="W150" s="9">
        <v>2022</v>
      </c>
      <c r="X150" s="9" t="s">
        <v>303</v>
      </c>
      <c r="Y150">
        <v>920000</v>
      </c>
      <c r="Z150">
        <v>1272000</v>
      </c>
    </row>
    <row r="151" spans="1:26">
      <c r="I151" s="15"/>
      <c r="J151" s="15"/>
      <c r="K151" s="15"/>
    </row>
    <row r="152" spans="1:26">
      <c r="I152" s="15"/>
      <c r="J152" s="15"/>
      <c r="K152" s="15"/>
    </row>
    <row r="153" spans="1:26">
      <c r="I153" s="15"/>
      <c r="J153" s="15"/>
      <c r="K153" s="15"/>
    </row>
    <row r="154" spans="1:26">
      <c r="I154" s="15"/>
      <c r="J154" s="15"/>
    </row>
    <row r="155" spans="1:26">
      <c r="I155" s="15"/>
      <c r="J155" s="15"/>
    </row>
    <row r="156" spans="1:26">
      <c r="I156" s="15"/>
      <c r="J156" s="15"/>
    </row>
    <row r="157" spans="1:26">
      <c r="I157" s="15"/>
      <c r="J157" s="15"/>
    </row>
    <row r="158" spans="1:26">
      <c r="I158" s="15"/>
      <c r="J158" s="15"/>
    </row>
    <row r="159" spans="1:26">
      <c r="I159" s="15"/>
      <c r="J159" s="15"/>
    </row>
    <row r="160" spans="1:26">
      <c r="I160" s="15"/>
      <c r="J160" s="15"/>
    </row>
    <row r="161" spans="9:10">
      <c r="I161" s="15"/>
      <c r="J161" s="15"/>
    </row>
    <row r="162" spans="9:10">
      <c r="I162" s="15"/>
      <c r="J162" s="15"/>
    </row>
    <row r="163" spans="9:10">
      <c r="I163" s="15"/>
      <c r="J163" s="15"/>
    </row>
  </sheetData>
  <sortState xmlns:xlrd2="http://schemas.microsoft.com/office/spreadsheetml/2017/richdata2" ref="A2:O286">
    <sortCondition ref="A2:A2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B284B-519B-4B8F-B632-89DC04CA6686}">
  <dimension ref="A1:U180"/>
  <sheetViews>
    <sheetView topLeftCell="G1" workbookViewId="0">
      <selection activeCell="N1" sqref="N1:N1048576"/>
    </sheetView>
  </sheetViews>
  <sheetFormatPr defaultRowHeight="15"/>
  <cols>
    <col min="1" max="1" width="9.140625" style="7"/>
    <col min="6" max="6" width="15.42578125" customWidth="1"/>
    <col min="7" max="7" width="13.5703125" bestFit="1" customWidth="1"/>
    <col min="8" max="8" width="21.28515625" customWidth="1"/>
    <col min="14" max="14" width="9.28515625" bestFit="1" customWidth="1"/>
    <col min="16" max="17" width="9.28515625" style="8" bestFit="1" customWidth="1"/>
    <col min="21" max="21" width="18.7109375" customWidth="1"/>
  </cols>
  <sheetData>
    <row r="1" spans="1:21" s="5" customFormat="1">
      <c r="A1" s="12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305</v>
      </c>
      <c r="J1" s="6" t="s">
        <v>306</v>
      </c>
      <c r="K1" s="13" t="s">
        <v>307</v>
      </c>
      <c r="L1" s="13" t="s">
        <v>308</v>
      </c>
      <c r="M1" s="13" t="s">
        <v>309</v>
      </c>
      <c r="N1" s="13" t="s">
        <v>15</v>
      </c>
      <c r="O1" s="13" t="s">
        <v>310</v>
      </c>
      <c r="P1" s="14" t="s">
        <v>311</v>
      </c>
      <c r="Q1" s="14" t="s">
        <v>312</v>
      </c>
      <c r="U1" s="6"/>
    </row>
    <row r="2" spans="1:21">
      <c r="A2" s="7" t="s">
        <v>30</v>
      </c>
      <c r="B2" t="s">
        <v>18</v>
      </c>
      <c r="C2" t="s">
        <v>19</v>
      </c>
      <c r="D2" t="s">
        <v>31</v>
      </c>
      <c r="E2" t="s">
        <v>32</v>
      </c>
      <c r="F2" t="s">
        <v>236</v>
      </c>
      <c r="G2">
        <v>2022</v>
      </c>
      <c r="H2" t="s">
        <v>33</v>
      </c>
      <c r="I2">
        <v>324</v>
      </c>
      <c r="J2" s="15">
        <v>250</v>
      </c>
      <c r="K2" s="16">
        <v>10</v>
      </c>
      <c r="L2" s="16">
        <v>100</v>
      </c>
      <c r="M2" s="16">
        <v>4</v>
      </c>
      <c r="N2" s="17">
        <f>I2*K2*L2*M2</f>
        <v>1296000</v>
      </c>
      <c r="O2" s="16">
        <f>M2*L2*K2*J2</f>
        <v>1000000</v>
      </c>
      <c r="P2" s="18">
        <f>100*(O2/N2)</f>
        <v>77.160493827160494</v>
      </c>
      <c r="Q2" s="18">
        <f>100-P2</f>
        <v>22.839506172839506</v>
      </c>
      <c r="S2" s="2"/>
      <c r="U2" s="3"/>
    </row>
    <row r="3" spans="1:21">
      <c r="A3" s="7" t="s">
        <v>34</v>
      </c>
      <c r="B3" t="s">
        <v>18</v>
      </c>
      <c r="C3" t="s">
        <v>19</v>
      </c>
      <c r="D3" t="s">
        <v>31</v>
      </c>
      <c r="E3" t="s">
        <v>32</v>
      </c>
      <c r="F3" t="s">
        <v>236</v>
      </c>
      <c r="G3">
        <v>2022</v>
      </c>
      <c r="H3" t="s">
        <v>35</v>
      </c>
      <c r="I3">
        <v>310</v>
      </c>
      <c r="J3" s="4">
        <v>259</v>
      </c>
      <c r="K3" s="16">
        <v>10</v>
      </c>
      <c r="L3" s="16">
        <v>100</v>
      </c>
      <c r="M3" s="16">
        <v>4</v>
      </c>
      <c r="N3" s="17">
        <f>I3*K3*L3*M3</f>
        <v>1240000</v>
      </c>
      <c r="O3" s="16">
        <f>M3*L3*K3*J3</f>
        <v>1036000</v>
      </c>
      <c r="P3" s="18">
        <f>100*(O3/N3)</f>
        <v>83.548387096774192</v>
      </c>
      <c r="Q3" s="18">
        <f>100-P3</f>
        <v>16.451612903225808</v>
      </c>
      <c r="S3" s="2"/>
      <c r="U3" s="4"/>
    </row>
    <row r="4" spans="1:21">
      <c r="A4" s="7" t="s">
        <v>36</v>
      </c>
      <c r="B4" t="s">
        <v>18</v>
      </c>
      <c r="C4" t="s">
        <v>19</v>
      </c>
      <c r="D4" t="s">
        <v>31</v>
      </c>
      <c r="E4" t="s">
        <v>32</v>
      </c>
      <c r="F4" t="s">
        <v>236</v>
      </c>
      <c r="G4">
        <v>2022</v>
      </c>
      <c r="H4" t="s">
        <v>37</v>
      </c>
      <c r="I4">
        <v>321</v>
      </c>
      <c r="J4" s="4">
        <v>259</v>
      </c>
      <c r="K4" s="16">
        <v>10</v>
      </c>
      <c r="L4" s="16">
        <v>100</v>
      </c>
      <c r="M4" s="16">
        <v>4</v>
      </c>
      <c r="N4" s="17">
        <f>I4*K4*L4*M4</f>
        <v>1284000</v>
      </c>
      <c r="O4" s="16">
        <f>M4*L4*K4*J4</f>
        <v>1036000</v>
      </c>
      <c r="P4" s="18">
        <f>100*(O4/N4)</f>
        <v>80.685358255451717</v>
      </c>
      <c r="Q4" s="18">
        <f>100-P4</f>
        <v>19.314641744548283</v>
      </c>
      <c r="S4" s="2"/>
      <c r="U4" s="4"/>
    </row>
    <row r="5" spans="1:21">
      <c r="A5" s="7" t="s">
        <v>38</v>
      </c>
      <c r="B5" t="s">
        <v>18</v>
      </c>
      <c r="C5" t="s">
        <v>19</v>
      </c>
      <c r="D5" t="s">
        <v>31</v>
      </c>
      <c r="E5" t="s">
        <v>32</v>
      </c>
      <c r="F5" t="s">
        <v>236</v>
      </c>
      <c r="G5">
        <v>2022</v>
      </c>
      <c r="H5" t="s">
        <v>39</v>
      </c>
      <c r="I5">
        <v>291</v>
      </c>
      <c r="J5" s="4">
        <v>257</v>
      </c>
      <c r="K5" s="16">
        <v>10</v>
      </c>
      <c r="L5" s="16">
        <v>100</v>
      </c>
      <c r="M5" s="16">
        <v>4</v>
      </c>
      <c r="N5" s="17">
        <f>I5*K5*L5*M5</f>
        <v>1164000</v>
      </c>
      <c r="O5" s="16">
        <f>M5*L5*K5*J5</f>
        <v>1028000</v>
      </c>
      <c r="P5" s="18">
        <f>100*(O5/N5)</f>
        <v>88.31615120274914</v>
      </c>
      <c r="Q5" s="18">
        <f>100-P5</f>
        <v>11.68384879725086</v>
      </c>
      <c r="S5" s="2"/>
      <c r="U5" s="4"/>
    </row>
    <row r="6" spans="1:21">
      <c r="A6" s="7" t="s">
        <v>40</v>
      </c>
      <c r="B6" t="s">
        <v>18</v>
      </c>
      <c r="C6" t="s">
        <v>19</v>
      </c>
      <c r="D6" t="s">
        <v>31</v>
      </c>
      <c r="E6" t="s">
        <v>32</v>
      </c>
      <c r="F6" t="s">
        <v>236</v>
      </c>
      <c r="G6">
        <v>2022</v>
      </c>
      <c r="H6" t="s">
        <v>41</v>
      </c>
      <c r="I6">
        <v>321</v>
      </c>
      <c r="J6" s="4">
        <v>235</v>
      </c>
      <c r="K6" s="16">
        <v>10</v>
      </c>
      <c r="L6" s="16">
        <v>100</v>
      </c>
      <c r="M6" s="16">
        <v>4</v>
      </c>
      <c r="N6" s="17">
        <f>I6*K6*L6*M6</f>
        <v>1284000</v>
      </c>
      <c r="O6" s="16">
        <f>M6*L6*K6*J6</f>
        <v>940000</v>
      </c>
      <c r="P6" s="18">
        <f>100*(O6/N6)</f>
        <v>73.208722741433021</v>
      </c>
      <c r="Q6" s="18">
        <f>100-P6</f>
        <v>26.791277258566979</v>
      </c>
      <c r="S6" s="2"/>
      <c r="U6" s="4"/>
    </row>
    <row r="7" spans="1:21" ht="15.75">
      <c r="A7" s="7" t="str">
        <f>H7</f>
        <v>BRBac031</v>
      </c>
      <c r="B7" s="9" t="s">
        <v>18</v>
      </c>
      <c r="C7" s="9" t="s">
        <v>234</v>
      </c>
      <c r="D7" s="9" t="s">
        <v>251</v>
      </c>
      <c r="E7" s="9" t="s">
        <v>32</v>
      </c>
      <c r="F7" s="9" t="s">
        <v>255</v>
      </c>
      <c r="G7" s="9">
        <v>2022</v>
      </c>
      <c r="H7" s="9" t="s">
        <v>254</v>
      </c>
      <c r="I7" s="15">
        <v>304</v>
      </c>
      <c r="J7" s="4">
        <v>271</v>
      </c>
      <c r="K7" s="16">
        <v>10</v>
      </c>
      <c r="L7" s="16">
        <v>100</v>
      </c>
      <c r="M7" s="16">
        <v>4</v>
      </c>
      <c r="N7" s="17">
        <f>I7*K7*L7*M7</f>
        <v>1216000</v>
      </c>
      <c r="O7" s="16">
        <f>M7*L7*K7*J7</f>
        <v>1084000</v>
      </c>
      <c r="P7" s="18">
        <f>100*(O7/N7)</f>
        <v>89.14473684210526</v>
      </c>
      <c r="Q7" s="18">
        <f>100-P7</f>
        <v>10.85526315789474</v>
      </c>
      <c r="S7" s="2"/>
      <c r="U7" s="4"/>
    </row>
    <row r="8" spans="1:21" ht="15.75">
      <c r="A8" s="7" t="str">
        <f>H8</f>
        <v>BRBac032</v>
      </c>
      <c r="B8" s="9" t="s">
        <v>18</v>
      </c>
      <c r="C8" s="9" t="s">
        <v>234</v>
      </c>
      <c r="D8" s="9" t="s">
        <v>251</v>
      </c>
      <c r="E8" s="9" t="s">
        <v>32</v>
      </c>
      <c r="F8" s="9" t="s">
        <v>255</v>
      </c>
      <c r="G8" s="9">
        <v>2022</v>
      </c>
      <c r="H8" s="9" t="s">
        <v>256</v>
      </c>
      <c r="I8" s="15">
        <v>302</v>
      </c>
      <c r="J8" s="4">
        <v>226</v>
      </c>
      <c r="K8" s="16">
        <v>10</v>
      </c>
      <c r="L8" s="16">
        <v>100</v>
      </c>
      <c r="M8" s="16">
        <v>4</v>
      </c>
      <c r="N8" s="17">
        <f>I8*K8*L8*M8</f>
        <v>1208000</v>
      </c>
      <c r="O8" s="16">
        <f>M8*L8*K8*J8</f>
        <v>904000</v>
      </c>
      <c r="P8" s="18">
        <f>100*(O8/N8)</f>
        <v>74.83443708609272</v>
      </c>
      <c r="Q8" s="18">
        <f>100-P8</f>
        <v>25.16556291390728</v>
      </c>
      <c r="S8" s="2"/>
      <c r="U8" s="4"/>
    </row>
    <row r="9" spans="1:21" ht="15.75">
      <c r="A9" s="7" t="str">
        <f>H9</f>
        <v>BRBac033</v>
      </c>
      <c r="B9" s="9" t="s">
        <v>18</v>
      </c>
      <c r="C9" s="9" t="s">
        <v>234</v>
      </c>
      <c r="D9" s="9" t="s">
        <v>251</v>
      </c>
      <c r="E9" s="9" t="s">
        <v>32</v>
      </c>
      <c r="F9" s="9" t="s">
        <v>255</v>
      </c>
      <c r="G9" s="9">
        <v>2022</v>
      </c>
      <c r="H9" s="9" t="s">
        <v>257</v>
      </c>
      <c r="I9" s="15">
        <v>302</v>
      </c>
      <c r="J9" s="4">
        <v>269</v>
      </c>
      <c r="K9" s="16">
        <v>10</v>
      </c>
      <c r="L9" s="16">
        <v>100</v>
      </c>
      <c r="M9" s="16">
        <v>4</v>
      </c>
      <c r="N9" s="17">
        <f>I9*K9*L9*M9</f>
        <v>1208000</v>
      </c>
      <c r="O9" s="16">
        <f>M9*L9*K9*J9</f>
        <v>1076000</v>
      </c>
      <c r="P9" s="18">
        <f>100*(O9/N9)</f>
        <v>89.072847682119203</v>
      </c>
      <c r="Q9" s="18">
        <f>100-P9</f>
        <v>10.927152317880797</v>
      </c>
      <c r="S9" s="2"/>
      <c r="U9" s="4"/>
    </row>
    <row r="10" spans="1:21" ht="15.75">
      <c r="A10" s="7" t="str">
        <f>H10</f>
        <v>BRBac034</v>
      </c>
      <c r="B10" s="9" t="s">
        <v>18</v>
      </c>
      <c r="C10" s="9" t="s">
        <v>234</v>
      </c>
      <c r="D10" s="9" t="s">
        <v>251</v>
      </c>
      <c r="E10" s="9" t="s">
        <v>32</v>
      </c>
      <c r="F10" s="9" t="s">
        <v>255</v>
      </c>
      <c r="G10" s="9">
        <v>2022</v>
      </c>
      <c r="H10" s="9" t="s">
        <v>258</v>
      </c>
      <c r="I10" s="15">
        <v>304</v>
      </c>
      <c r="J10" s="4">
        <v>226</v>
      </c>
      <c r="K10" s="16">
        <v>10</v>
      </c>
      <c r="L10" s="16">
        <v>100</v>
      </c>
      <c r="M10" s="16">
        <v>4</v>
      </c>
      <c r="N10" s="17">
        <f>I10*K10*L10*M10</f>
        <v>1216000</v>
      </c>
      <c r="O10" s="16">
        <f>M10*L10*K10*J10</f>
        <v>904000</v>
      </c>
      <c r="P10" s="18">
        <f>100*(O10/N10)</f>
        <v>74.342105263157904</v>
      </c>
      <c r="Q10" s="18">
        <f>100-P10</f>
        <v>25.657894736842096</v>
      </c>
      <c r="S10" s="2"/>
      <c r="U10" s="4"/>
    </row>
    <row r="11" spans="1:21" ht="15.75">
      <c r="A11" s="7" t="str">
        <f>H11</f>
        <v>BRBac029</v>
      </c>
      <c r="B11" s="9" t="s">
        <v>18</v>
      </c>
      <c r="C11" s="9" t="s">
        <v>234</v>
      </c>
      <c r="D11" s="9" t="s">
        <v>260</v>
      </c>
      <c r="E11" s="9" t="s">
        <v>32</v>
      </c>
      <c r="F11" s="9" t="s">
        <v>255</v>
      </c>
      <c r="G11" s="9">
        <v>2022</v>
      </c>
      <c r="H11" s="9" t="s">
        <v>263</v>
      </c>
      <c r="I11" s="15">
        <v>290</v>
      </c>
      <c r="J11" s="4">
        <v>243</v>
      </c>
      <c r="K11" s="16">
        <v>10</v>
      </c>
      <c r="L11" s="16">
        <v>100</v>
      </c>
      <c r="M11" s="16">
        <v>4</v>
      </c>
      <c r="N11" s="17">
        <f>I11*K11*L11*M11</f>
        <v>1160000</v>
      </c>
      <c r="O11" s="16">
        <f>M11*L11*K11*J11</f>
        <v>972000</v>
      </c>
      <c r="P11" s="18">
        <f>100*(O11/N11)</f>
        <v>83.793103448275858</v>
      </c>
      <c r="Q11" s="18">
        <f>100-P11</f>
        <v>16.206896551724142</v>
      </c>
      <c r="S11" s="2"/>
      <c r="U11" s="4"/>
    </row>
    <row r="12" spans="1:21" ht="15.75">
      <c r="A12" s="7" t="str">
        <f>H12</f>
        <v>BRBac030</v>
      </c>
      <c r="B12" s="9" t="s">
        <v>18</v>
      </c>
      <c r="C12" s="9" t="s">
        <v>234</v>
      </c>
      <c r="D12" s="9" t="s">
        <v>260</v>
      </c>
      <c r="E12" s="9" t="s">
        <v>32</v>
      </c>
      <c r="F12" s="9" t="s">
        <v>255</v>
      </c>
      <c r="G12" s="9">
        <v>2022</v>
      </c>
      <c r="H12" s="9" t="s">
        <v>264</v>
      </c>
      <c r="I12" s="15">
        <v>296</v>
      </c>
      <c r="J12" s="4">
        <v>244</v>
      </c>
      <c r="K12" s="16">
        <v>10</v>
      </c>
      <c r="L12" s="16">
        <v>100</v>
      </c>
      <c r="M12" s="16">
        <v>4</v>
      </c>
      <c r="N12" s="17">
        <f>I12*K12*L12*M12</f>
        <v>1184000</v>
      </c>
      <c r="O12" s="16">
        <f>M12*L12*K12*J12</f>
        <v>976000</v>
      </c>
      <c r="P12" s="18">
        <f>100*(O12/N12)</f>
        <v>82.432432432432435</v>
      </c>
      <c r="Q12" s="18">
        <f>100-P12</f>
        <v>17.567567567567565</v>
      </c>
      <c r="S12" s="2"/>
      <c r="U12" s="4"/>
    </row>
    <row r="13" spans="1:21" ht="15.75">
      <c r="A13" s="7" t="str">
        <f>H13</f>
        <v>BRBac035</v>
      </c>
      <c r="B13" s="9" t="s">
        <v>18</v>
      </c>
      <c r="C13" s="9" t="s">
        <v>234</v>
      </c>
      <c r="D13" s="9" t="s">
        <v>260</v>
      </c>
      <c r="E13" s="9" t="s">
        <v>32</v>
      </c>
      <c r="F13" s="9" t="s">
        <v>255</v>
      </c>
      <c r="G13" s="9">
        <v>2022</v>
      </c>
      <c r="H13" s="9" t="s">
        <v>265</v>
      </c>
      <c r="I13" s="15">
        <v>309</v>
      </c>
      <c r="J13" s="4">
        <v>232</v>
      </c>
      <c r="K13" s="16">
        <v>10</v>
      </c>
      <c r="L13" s="16">
        <v>100</v>
      </c>
      <c r="M13" s="16">
        <v>4</v>
      </c>
      <c r="N13" s="17">
        <f>I13*K13*L13*M13</f>
        <v>1236000</v>
      </c>
      <c r="O13" s="16">
        <f>M13*L13*K13*J13</f>
        <v>928000</v>
      </c>
      <c r="P13" s="18">
        <f>100*(O13/N13)</f>
        <v>75.080906148867314</v>
      </c>
      <c r="Q13" s="18">
        <f>100-P13</f>
        <v>24.919093851132686</v>
      </c>
      <c r="S13" s="2"/>
      <c r="U13" s="4"/>
    </row>
    <row r="14" spans="1:21" ht="15.75">
      <c r="A14" s="7" t="str">
        <f>H14</f>
        <v>BRBac036</v>
      </c>
      <c r="B14" s="9" t="s">
        <v>18</v>
      </c>
      <c r="C14" s="9" t="s">
        <v>234</v>
      </c>
      <c r="D14" s="9" t="s">
        <v>267</v>
      </c>
      <c r="E14" s="9" t="s">
        <v>32</v>
      </c>
      <c r="F14" s="9" t="s">
        <v>255</v>
      </c>
      <c r="G14" s="9">
        <v>2022</v>
      </c>
      <c r="H14" s="9" t="s">
        <v>266</v>
      </c>
      <c r="I14" s="15">
        <v>305</v>
      </c>
      <c r="J14" s="4">
        <v>237</v>
      </c>
      <c r="K14" s="16">
        <v>10</v>
      </c>
      <c r="L14" s="16">
        <v>100</v>
      </c>
      <c r="M14" s="16">
        <v>4</v>
      </c>
      <c r="N14" s="17">
        <f>I14*K14*L14*M14</f>
        <v>1220000</v>
      </c>
      <c r="O14" s="16">
        <f>M14*L14*K14*J14</f>
        <v>948000</v>
      </c>
      <c r="P14" s="18">
        <f>100*(O14/N14)</f>
        <v>77.704918032786878</v>
      </c>
      <c r="Q14" s="18">
        <f>100-P14</f>
        <v>22.295081967213122</v>
      </c>
      <c r="S14" s="2"/>
      <c r="U14" s="4"/>
    </row>
    <row r="15" spans="1:21" ht="15.75">
      <c r="A15" s="7" t="str">
        <f>H15</f>
        <v>BRBac037</v>
      </c>
      <c r="B15" s="9" t="s">
        <v>18</v>
      </c>
      <c r="C15" s="9" t="s">
        <v>234</v>
      </c>
      <c r="D15" s="9" t="s">
        <v>267</v>
      </c>
      <c r="E15" s="9" t="s">
        <v>32</v>
      </c>
      <c r="F15" s="9" t="s">
        <v>255</v>
      </c>
      <c r="G15" s="9">
        <v>2022</v>
      </c>
      <c r="H15" s="9" t="s">
        <v>268</v>
      </c>
      <c r="I15" s="15">
        <v>302</v>
      </c>
      <c r="J15" s="4">
        <v>253</v>
      </c>
      <c r="K15" s="16">
        <v>10</v>
      </c>
      <c r="L15" s="16">
        <v>100</v>
      </c>
      <c r="M15" s="16">
        <v>4</v>
      </c>
      <c r="N15" s="17">
        <f>I15*K15*L15*M15</f>
        <v>1208000</v>
      </c>
      <c r="O15" s="16">
        <f>M15*L15*K15*J15</f>
        <v>1012000</v>
      </c>
      <c r="P15" s="18">
        <f>100*(O15/N15)</f>
        <v>83.774834437086085</v>
      </c>
      <c r="Q15" s="18">
        <f>100-P15</f>
        <v>16.225165562913915</v>
      </c>
      <c r="S15" s="2"/>
      <c r="U15" s="4"/>
    </row>
    <row r="16" spans="1:21" ht="15.75">
      <c r="A16" s="7" t="str">
        <f>H16</f>
        <v>BRBac038</v>
      </c>
      <c r="B16" s="9" t="s">
        <v>18</v>
      </c>
      <c r="C16" s="9" t="s">
        <v>234</v>
      </c>
      <c r="D16" s="9" t="s">
        <v>267</v>
      </c>
      <c r="E16" s="9" t="s">
        <v>32</v>
      </c>
      <c r="F16" s="9" t="s">
        <v>255</v>
      </c>
      <c r="G16" s="9">
        <v>2022</v>
      </c>
      <c r="H16" s="9" t="s">
        <v>269</v>
      </c>
      <c r="I16" s="15">
        <v>295</v>
      </c>
      <c r="J16" s="4">
        <v>268</v>
      </c>
      <c r="K16" s="16">
        <v>10</v>
      </c>
      <c r="L16" s="16">
        <v>100</v>
      </c>
      <c r="M16" s="16">
        <v>4</v>
      </c>
      <c r="N16" s="17">
        <f>I16*K16*L16*M16</f>
        <v>1180000</v>
      </c>
      <c r="O16" s="16">
        <f>M16*L16*K16*J16</f>
        <v>1072000</v>
      </c>
      <c r="P16" s="18">
        <f>100*(O16/N16)</f>
        <v>90.847457627118644</v>
      </c>
      <c r="Q16" s="18">
        <f>100-P16</f>
        <v>9.1525423728813564</v>
      </c>
      <c r="S16" s="2"/>
      <c r="U16" s="4"/>
    </row>
    <row r="17" spans="1:21" ht="15.75">
      <c r="A17" s="7" t="str">
        <f>H17</f>
        <v>BRBac039</v>
      </c>
      <c r="B17" s="9" t="s">
        <v>18</v>
      </c>
      <c r="C17" s="9" t="s">
        <v>234</v>
      </c>
      <c r="D17" s="9" t="s">
        <v>267</v>
      </c>
      <c r="E17" s="9" t="s">
        <v>32</v>
      </c>
      <c r="F17" s="9" t="s">
        <v>255</v>
      </c>
      <c r="G17" s="9">
        <v>2022</v>
      </c>
      <c r="H17" s="9" t="s">
        <v>270</v>
      </c>
      <c r="I17" s="15">
        <v>299</v>
      </c>
      <c r="J17" s="4">
        <v>261</v>
      </c>
      <c r="K17" s="16">
        <v>10</v>
      </c>
      <c r="L17" s="16">
        <v>100</v>
      </c>
      <c r="M17" s="16">
        <v>4</v>
      </c>
      <c r="N17" s="17">
        <f>I17*K17*L17*M17</f>
        <v>1196000</v>
      </c>
      <c r="O17" s="16">
        <f>M17*L17*K17*J17</f>
        <v>1044000</v>
      </c>
      <c r="P17" s="18">
        <f>100*(O17/N17)</f>
        <v>87.290969899665555</v>
      </c>
      <c r="Q17" s="18">
        <f>100-P17</f>
        <v>12.709030100334445</v>
      </c>
      <c r="S17" s="2"/>
      <c r="U17" s="4"/>
    </row>
    <row r="18" spans="1:21" ht="15.75">
      <c r="A18" s="7" t="str">
        <f>H18</f>
        <v>BRBac040</v>
      </c>
      <c r="B18" s="9" t="s">
        <v>18</v>
      </c>
      <c r="C18" s="9" t="s">
        <v>234</v>
      </c>
      <c r="D18" s="9" t="s">
        <v>267</v>
      </c>
      <c r="E18" s="9" t="s">
        <v>32</v>
      </c>
      <c r="F18" s="9" t="s">
        <v>255</v>
      </c>
      <c r="G18" s="9">
        <v>2022</v>
      </c>
      <c r="H18" s="9" t="s">
        <v>271</v>
      </c>
      <c r="I18" s="15">
        <v>300</v>
      </c>
      <c r="J18" s="4">
        <v>275</v>
      </c>
      <c r="K18" s="16">
        <v>10</v>
      </c>
      <c r="L18" s="16">
        <v>100</v>
      </c>
      <c r="M18" s="16">
        <v>4</v>
      </c>
      <c r="N18" s="17">
        <f>I18*K18*L18*M18</f>
        <v>1200000</v>
      </c>
      <c r="O18" s="16">
        <f>M18*L18*K18*J18</f>
        <v>1100000</v>
      </c>
      <c r="P18" s="18">
        <f>100*(O18/N18)</f>
        <v>91.666666666666657</v>
      </c>
      <c r="Q18" s="18">
        <f>100-P18</f>
        <v>8.3333333333333428</v>
      </c>
      <c r="S18" s="2"/>
      <c r="U18" s="4"/>
    </row>
    <row r="19" spans="1:21" ht="15.75">
      <c r="A19" s="7" t="str">
        <f>H19</f>
        <v>BRBac059</v>
      </c>
      <c r="B19" s="9" t="s">
        <v>18</v>
      </c>
      <c r="C19" s="9" t="s">
        <v>19</v>
      </c>
      <c r="D19" s="9" t="s">
        <v>286</v>
      </c>
      <c r="E19" s="9" t="s">
        <v>32</v>
      </c>
      <c r="F19" s="9" t="s">
        <v>255</v>
      </c>
      <c r="G19" s="9">
        <v>2022</v>
      </c>
      <c r="H19" s="9" t="s">
        <v>285</v>
      </c>
      <c r="I19" s="15">
        <v>310</v>
      </c>
      <c r="J19" s="4">
        <v>263</v>
      </c>
      <c r="K19" s="16">
        <v>10</v>
      </c>
      <c r="L19" s="16">
        <v>100</v>
      </c>
      <c r="M19" s="16">
        <v>4</v>
      </c>
      <c r="N19" s="17">
        <f>I19*K19*L19*M19</f>
        <v>1240000</v>
      </c>
      <c r="O19" s="16">
        <f>M19*L19*K19*J19</f>
        <v>1052000</v>
      </c>
      <c r="P19" s="18">
        <f>100*(O19/N19)</f>
        <v>84.838709677419359</v>
      </c>
      <c r="Q19" s="18">
        <f>100-P19</f>
        <v>15.161290322580641</v>
      </c>
      <c r="S19" s="2"/>
      <c r="U19" s="4"/>
    </row>
    <row r="20" spans="1:21" ht="15.75">
      <c r="A20" s="7" t="str">
        <f>H20</f>
        <v>BRBac060</v>
      </c>
      <c r="B20" s="9" t="s">
        <v>18</v>
      </c>
      <c r="C20" s="9" t="s">
        <v>19</v>
      </c>
      <c r="D20" s="9" t="s">
        <v>286</v>
      </c>
      <c r="E20" s="9" t="s">
        <v>32</v>
      </c>
      <c r="F20" s="9" t="s">
        <v>255</v>
      </c>
      <c r="G20" s="9">
        <v>2022</v>
      </c>
      <c r="H20" s="9" t="s">
        <v>287</v>
      </c>
      <c r="I20" s="15">
        <v>291</v>
      </c>
      <c r="J20" s="4">
        <v>231</v>
      </c>
      <c r="K20" s="16">
        <v>10</v>
      </c>
      <c r="L20" s="16">
        <v>100</v>
      </c>
      <c r="M20" s="16">
        <v>4</v>
      </c>
      <c r="N20" s="17">
        <f>I20*K20*L20*M20</f>
        <v>1164000</v>
      </c>
      <c r="O20" s="16">
        <f>M20*L20*K20*J20</f>
        <v>924000</v>
      </c>
      <c r="P20" s="18">
        <f>100*(O20/N20)</f>
        <v>79.381443298969074</v>
      </c>
      <c r="Q20" s="18">
        <f>100-P20</f>
        <v>20.618556701030926</v>
      </c>
      <c r="S20" s="2"/>
      <c r="U20" s="4"/>
    </row>
    <row r="21" spans="1:21" ht="15.75">
      <c r="A21" s="7" t="str">
        <f>H21</f>
        <v>BRBac067</v>
      </c>
      <c r="B21" s="9" t="s">
        <v>18</v>
      </c>
      <c r="C21" s="9" t="s">
        <v>19</v>
      </c>
      <c r="D21" s="9" t="s">
        <v>31</v>
      </c>
      <c r="E21" s="9" t="s">
        <v>32</v>
      </c>
      <c r="F21" s="9" t="s">
        <v>255</v>
      </c>
      <c r="G21" s="9">
        <v>2022</v>
      </c>
      <c r="H21" s="9" t="s">
        <v>288</v>
      </c>
      <c r="I21" s="15">
        <v>300</v>
      </c>
      <c r="J21" s="4">
        <v>268</v>
      </c>
      <c r="K21" s="16">
        <v>10</v>
      </c>
      <c r="L21" s="16">
        <v>100</v>
      </c>
      <c r="M21" s="16">
        <v>4</v>
      </c>
      <c r="N21" s="17">
        <f>I21*K21*L21*M21</f>
        <v>1200000</v>
      </c>
      <c r="O21" s="16">
        <f>M21*L21*K21*J21</f>
        <v>1072000</v>
      </c>
      <c r="P21" s="18">
        <f>100*(O21/N21)</f>
        <v>89.333333333333329</v>
      </c>
      <c r="Q21" s="18">
        <f>100-P21</f>
        <v>10.666666666666671</v>
      </c>
      <c r="S21" s="2"/>
      <c r="U21" s="4"/>
    </row>
    <row r="22" spans="1:21" ht="15.75">
      <c r="A22" s="7" t="str">
        <f>H22</f>
        <v>BRBac068</v>
      </c>
      <c r="B22" s="9" t="s">
        <v>18</v>
      </c>
      <c r="C22" s="9" t="s">
        <v>19</v>
      </c>
      <c r="D22" s="9" t="s">
        <v>31</v>
      </c>
      <c r="E22" s="9" t="s">
        <v>32</v>
      </c>
      <c r="F22" s="9" t="s">
        <v>255</v>
      </c>
      <c r="G22" s="9">
        <v>2022</v>
      </c>
      <c r="H22" s="9" t="s">
        <v>289</v>
      </c>
      <c r="I22" s="15">
        <v>309</v>
      </c>
      <c r="J22" s="4">
        <v>262</v>
      </c>
      <c r="K22" s="16">
        <v>10</v>
      </c>
      <c r="L22" s="16">
        <v>100</v>
      </c>
      <c r="M22" s="16">
        <v>4</v>
      </c>
      <c r="N22" s="17">
        <f>I22*K22*L22*M22</f>
        <v>1236000</v>
      </c>
      <c r="O22" s="16">
        <f>M22*L22*K22*J22</f>
        <v>1048000</v>
      </c>
      <c r="P22" s="18">
        <f>100*(O22/N22)</f>
        <v>84.78964401294499</v>
      </c>
      <c r="Q22" s="18">
        <f>100-P22</f>
        <v>15.21035598705501</v>
      </c>
      <c r="S22" s="2"/>
      <c r="U22" s="4"/>
    </row>
    <row r="23" spans="1:21" ht="15.75">
      <c r="A23" s="7" t="str">
        <f>H23</f>
        <v>BRBac069</v>
      </c>
      <c r="B23" s="9" t="s">
        <v>18</v>
      </c>
      <c r="C23" s="9" t="s">
        <v>19</v>
      </c>
      <c r="D23" s="9" t="s">
        <v>291</v>
      </c>
      <c r="E23" s="9" t="s">
        <v>32</v>
      </c>
      <c r="F23" s="9" t="s">
        <v>255</v>
      </c>
      <c r="G23" s="9">
        <v>2022</v>
      </c>
      <c r="H23" s="9" t="s">
        <v>290</v>
      </c>
      <c r="I23" s="15">
        <v>306</v>
      </c>
      <c r="J23" s="4">
        <v>243</v>
      </c>
      <c r="K23" s="16">
        <v>10</v>
      </c>
      <c r="L23" s="16">
        <v>100</v>
      </c>
      <c r="M23" s="16">
        <v>4</v>
      </c>
      <c r="N23" s="17">
        <f>I23*K23*L23*M23</f>
        <v>1224000</v>
      </c>
      <c r="O23" s="16">
        <f>M23*L23*K23*J23</f>
        <v>972000</v>
      </c>
      <c r="P23" s="18">
        <f>100*(O23/N23)</f>
        <v>79.411764705882348</v>
      </c>
      <c r="Q23" s="18">
        <f>100-P23</f>
        <v>20.588235294117652</v>
      </c>
      <c r="S23" s="2"/>
      <c r="U23" s="4"/>
    </row>
    <row r="24" spans="1:21" ht="15.75">
      <c r="A24" s="7" t="str">
        <f>H24</f>
        <v>BRBac070</v>
      </c>
      <c r="B24" s="9" t="s">
        <v>18</v>
      </c>
      <c r="C24" s="9" t="s">
        <v>19</v>
      </c>
      <c r="D24" s="9" t="s">
        <v>31</v>
      </c>
      <c r="E24" s="9" t="s">
        <v>32</v>
      </c>
      <c r="F24" s="9" t="s">
        <v>255</v>
      </c>
      <c r="G24" s="9">
        <v>2022</v>
      </c>
      <c r="H24" s="9" t="s">
        <v>292</v>
      </c>
      <c r="I24" s="15">
        <v>307</v>
      </c>
      <c r="J24" s="4">
        <v>251</v>
      </c>
      <c r="K24" s="16">
        <v>10</v>
      </c>
      <c r="L24" s="16">
        <v>100</v>
      </c>
      <c r="M24" s="16">
        <v>4</v>
      </c>
      <c r="N24" s="17">
        <f>I24*K24*L24*M24</f>
        <v>1228000</v>
      </c>
      <c r="O24" s="16">
        <f>M24*L24*K24*J24</f>
        <v>1004000</v>
      </c>
      <c r="P24" s="18">
        <f>100*(O24/N24)</f>
        <v>81.758957654723133</v>
      </c>
      <c r="Q24" s="18">
        <f>100-P24</f>
        <v>18.241042345276867</v>
      </c>
      <c r="S24" s="2"/>
      <c r="U24" s="4"/>
    </row>
    <row r="25" spans="1:21" ht="15.75">
      <c r="A25" s="7" t="str">
        <f>H25</f>
        <v>BRBac071</v>
      </c>
      <c r="B25" s="9" t="s">
        <v>18</v>
      </c>
      <c r="C25" s="9" t="s">
        <v>19</v>
      </c>
      <c r="D25" s="9" t="s">
        <v>31</v>
      </c>
      <c r="E25" s="9" t="s">
        <v>32</v>
      </c>
      <c r="F25" s="9" t="s">
        <v>255</v>
      </c>
      <c r="G25" s="9">
        <v>2022</v>
      </c>
      <c r="H25" s="9" t="s">
        <v>293</v>
      </c>
      <c r="I25" s="15">
        <v>308</v>
      </c>
      <c r="J25" s="4">
        <v>261</v>
      </c>
      <c r="K25" s="16">
        <v>10</v>
      </c>
      <c r="L25" s="16">
        <v>100</v>
      </c>
      <c r="M25" s="16">
        <v>4</v>
      </c>
      <c r="N25" s="17">
        <f>I25*K25*L25*M25</f>
        <v>1232000</v>
      </c>
      <c r="O25" s="16">
        <f>M25*L25*K25*J25</f>
        <v>1044000</v>
      </c>
      <c r="P25" s="18">
        <f>100*(O25/N25)</f>
        <v>84.740259740259745</v>
      </c>
      <c r="Q25" s="18">
        <f>100-P25</f>
        <v>15.259740259740255</v>
      </c>
      <c r="S25" s="2"/>
      <c r="U25" s="4"/>
    </row>
    <row r="26" spans="1:21" ht="15.75">
      <c r="A26" s="7" t="str">
        <f>H26</f>
        <v>BRBac072</v>
      </c>
      <c r="B26" s="9" t="s">
        <v>18</v>
      </c>
      <c r="C26" s="9" t="s">
        <v>19</v>
      </c>
      <c r="D26" s="9" t="s">
        <v>295</v>
      </c>
      <c r="E26" s="9" t="s">
        <v>32</v>
      </c>
      <c r="F26" s="9" t="s">
        <v>255</v>
      </c>
      <c r="G26" s="9">
        <v>2022</v>
      </c>
      <c r="H26" s="9" t="s">
        <v>294</v>
      </c>
      <c r="I26" s="15">
        <v>302</v>
      </c>
      <c r="J26" s="4">
        <v>259</v>
      </c>
      <c r="K26" s="16">
        <v>10</v>
      </c>
      <c r="L26" s="16">
        <v>100</v>
      </c>
      <c r="M26" s="16">
        <v>4</v>
      </c>
      <c r="N26" s="17">
        <f>I26*K26*L26*M26</f>
        <v>1208000</v>
      </c>
      <c r="O26" s="16">
        <f>M26*L26*K26*J26</f>
        <v>1036000</v>
      </c>
      <c r="P26" s="18">
        <f>100*(O26/N26)</f>
        <v>85.761589403973517</v>
      </c>
      <c r="Q26" s="18">
        <f>100-P26</f>
        <v>14.238410596026483</v>
      </c>
      <c r="S26" s="2"/>
      <c r="U26" s="4"/>
    </row>
    <row r="27" spans="1:21" ht="15.75">
      <c r="A27" s="7" t="str">
        <f>H27</f>
        <v>BRBac073</v>
      </c>
      <c r="B27" s="9" t="s">
        <v>18</v>
      </c>
      <c r="C27" s="9" t="s">
        <v>19</v>
      </c>
      <c r="D27" s="9" t="s">
        <v>295</v>
      </c>
      <c r="E27" s="9" t="s">
        <v>32</v>
      </c>
      <c r="F27" s="9" t="s">
        <v>255</v>
      </c>
      <c r="G27" s="9">
        <v>2022</v>
      </c>
      <c r="H27" s="9" t="s">
        <v>296</v>
      </c>
      <c r="I27" s="15">
        <v>305</v>
      </c>
      <c r="J27" s="4">
        <v>262</v>
      </c>
      <c r="K27" s="16">
        <v>10</v>
      </c>
      <c r="L27" s="16">
        <v>100</v>
      </c>
      <c r="M27" s="16">
        <v>4</v>
      </c>
      <c r="N27" s="17">
        <f>I27*K27*L27*M27</f>
        <v>1220000</v>
      </c>
      <c r="O27" s="16">
        <f>M27*L27*K27*J27</f>
        <v>1048000</v>
      </c>
      <c r="P27" s="18">
        <f>100*(O27/N27)</f>
        <v>85.901639344262293</v>
      </c>
      <c r="Q27" s="18">
        <f>100-P27</f>
        <v>14.098360655737707</v>
      </c>
      <c r="S27" s="2"/>
      <c r="U27" s="4"/>
    </row>
    <row r="28" spans="1:21" ht="15.75">
      <c r="A28" s="7" t="str">
        <f>H28</f>
        <v>BRBac074</v>
      </c>
      <c r="B28" s="9" t="s">
        <v>18</v>
      </c>
      <c r="C28" s="9" t="s">
        <v>19</v>
      </c>
      <c r="D28" s="9" t="s">
        <v>286</v>
      </c>
      <c r="E28" s="9" t="s">
        <v>32</v>
      </c>
      <c r="F28" s="9" t="s">
        <v>255</v>
      </c>
      <c r="G28" s="9">
        <v>2022</v>
      </c>
      <c r="H28" s="9" t="s">
        <v>297</v>
      </c>
      <c r="I28" s="15">
        <v>307</v>
      </c>
      <c r="J28" s="4">
        <v>256</v>
      </c>
      <c r="K28" s="16">
        <v>10</v>
      </c>
      <c r="L28" s="16">
        <v>100</v>
      </c>
      <c r="M28" s="16">
        <v>4</v>
      </c>
      <c r="N28" s="17">
        <f>I28*K28*L28*M28</f>
        <v>1228000</v>
      </c>
      <c r="O28" s="16">
        <f>M28*L28*K28*J28</f>
        <v>1024000</v>
      </c>
      <c r="P28" s="18">
        <f>100*(O28/N28)</f>
        <v>83.387622149837142</v>
      </c>
      <c r="Q28" s="18">
        <f>100-P28</f>
        <v>16.612377850162858</v>
      </c>
      <c r="S28" s="2"/>
      <c r="U28" s="4"/>
    </row>
    <row r="29" spans="1:21" ht="15.75">
      <c r="A29" s="7" t="str">
        <f>H29</f>
        <v>BRBac075</v>
      </c>
      <c r="B29" s="9" t="s">
        <v>18</v>
      </c>
      <c r="C29" s="9" t="s">
        <v>19</v>
      </c>
      <c r="D29" s="9" t="s">
        <v>295</v>
      </c>
      <c r="E29" s="9" t="s">
        <v>32</v>
      </c>
      <c r="F29" s="9" t="s">
        <v>255</v>
      </c>
      <c r="G29" s="9">
        <v>2022</v>
      </c>
      <c r="H29" s="9" t="s">
        <v>298</v>
      </c>
      <c r="I29" s="15">
        <v>298</v>
      </c>
      <c r="J29" s="4">
        <v>274</v>
      </c>
      <c r="K29" s="16">
        <v>10</v>
      </c>
      <c r="L29" s="16">
        <v>100</v>
      </c>
      <c r="M29" s="16">
        <v>4</v>
      </c>
      <c r="N29" s="17">
        <f>I29*K29*L29*M29</f>
        <v>1192000</v>
      </c>
      <c r="O29" s="16">
        <f>M29*L29*K29*J29</f>
        <v>1096000</v>
      </c>
      <c r="P29" s="18">
        <f>100*(O29/N29)</f>
        <v>91.946308724832221</v>
      </c>
      <c r="Q29" s="18">
        <f>100-P29</f>
        <v>8.0536912751677789</v>
      </c>
      <c r="S29" s="2"/>
      <c r="U29" s="4"/>
    </row>
    <row r="30" spans="1:21" ht="15.75">
      <c r="A30" s="7" t="str">
        <f>H30</f>
        <v>BRBac076</v>
      </c>
      <c r="B30" s="9" t="s">
        <v>18</v>
      </c>
      <c r="C30" s="9" t="s">
        <v>19</v>
      </c>
      <c r="D30" s="9" t="s">
        <v>295</v>
      </c>
      <c r="E30" s="9" t="s">
        <v>32</v>
      </c>
      <c r="F30" s="9" t="s">
        <v>255</v>
      </c>
      <c r="G30" s="9">
        <v>2022</v>
      </c>
      <c r="H30" s="9" t="s">
        <v>299</v>
      </c>
      <c r="I30" s="15">
        <v>304</v>
      </c>
      <c r="J30" s="4">
        <v>238</v>
      </c>
      <c r="K30" s="16">
        <v>10</v>
      </c>
      <c r="L30" s="16">
        <v>100</v>
      </c>
      <c r="M30" s="16">
        <v>4</v>
      </c>
      <c r="N30" s="17">
        <f>I30*K30*L30*M30</f>
        <v>1216000</v>
      </c>
      <c r="O30" s="16">
        <f>M30*L30*K30*J30</f>
        <v>952000</v>
      </c>
      <c r="P30" s="18">
        <f>100*(O30/N30)</f>
        <v>78.289473684210535</v>
      </c>
      <c r="Q30" s="18">
        <f>100-P30</f>
        <v>21.710526315789465</v>
      </c>
      <c r="S30" s="2"/>
      <c r="U30" s="4"/>
    </row>
    <row r="31" spans="1:21" ht="15.75">
      <c r="A31" s="7" t="str">
        <f>H31</f>
        <v>BRBac077</v>
      </c>
      <c r="B31" s="9" t="s">
        <v>18</v>
      </c>
      <c r="C31" s="9" t="s">
        <v>19</v>
      </c>
      <c r="D31" s="9" t="s">
        <v>286</v>
      </c>
      <c r="E31" s="9" t="s">
        <v>32</v>
      </c>
      <c r="F31" s="9" t="s">
        <v>255</v>
      </c>
      <c r="G31" s="9">
        <v>2022</v>
      </c>
      <c r="H31" s="9" t="s">
        <v>300</v>
      </c>
      <c r="I31" s="15">
        <v>308</v>
      </c>
      <c r="J31" s="4">
        <v>255</v>
      </c>
      <c r="K31" s="16">
        <v>10</v>
      </c>
      <c r="L31" s="16">
        <v>100</v>
      </c>
      <c r="M31" s="16">
        <v>4</v>
      </c>
      <c r="N31" s="17">
        <f>I31*K31*L31*M31</f>
        <v>1232000</v>
      </c>
      <c r="O31" s="16">
        <f>M31*L31*K31*J31</f>
        <v>1020000</v>
      </c>
      <c r="P31" s="18">
        <f>100*(O31/N31)</f>
        <v>82.79220779220779</v>
      </c>
      <c r="Q31" s="18">
        <f>100-P31</f>
        <v>17.20779220779221</v>
      </c>
      <c r="S31" s="2"/>
      <c r="U31" s="4"/>
    </row>
    <row r="32" spans="1:21" ht="15.75">
      <c r="A32" s="7" t="str">
        <f>H32</f>
        <v>BRBac078</v>
      </c>
      <c r="B32" s="9" t="s">
        <v>18</v>
      </c>
      <c r="C32" s="9" t="s">
        <v>19</v>
      </c>
      <c r="D32" s="9" t="s">
        <v>286</v>
      </c>
      <c r="E32" s="9" t="s">
        <v>32</v>
      </c>
      <c r="F32" s="9" t="s">
        <v>255</v>
      </c>
      <c r="G32" s="9">
        <v>2022</v>
      </c>
      <c r="H32" s="9" t="s">
        <v>301</v>
      </c>
      <c r="I32" s="15">
        <v>308</v>
      </c>
      <c r="J32" s="4">
        <v>248</v>
      </c>
      <c r="K32" s="16">
        <v>10</v>
      </c>
      <c r="L32" s="16">
        <v>100</v>
      </c>
      <c r="M32" s="16">
        <v>4</v>
      </c>
      <c r="N32" s="17">
        <f>I32*K32*L32*M32</f>
        <v>1232000</v>
      </c>
      <c r="O32" s="16">
        <f>M32*L32*K32*J32</f>
        <v>992000</v>
      </c>
      <c r="P32" s="18">
        <f>100*(O32/N32)</f>
        <v>80.519480519480524</v>
      </c>
      <c r="Q32" s="18">
        <f>100-P32</f>
        <v>19.480519480519476</v>
      </c>
      <c r="S32" s="2"/>
      <c r="U32" s="4"/>
    </row>
    <row r="33" spans="1:21" ht="15.75">
      <c r="A33" s="7" t="str">
        <f>H33</f>
        <v>BRBac008</v>
      </c>
      <c r="B33" s="9" t="s">
        <v>18</v>
      </c>
      <c r="C33" s="9" t="s">
        <v>234</v>
      </c>
      <c r="D33" s="9" t="s">
        <v>251</v>
      </c>
      <c r="E33" s="9" t="s">
        <v>32</v>
      </c>
      <c r="F33" s="9" t="s">
        <v>236</v>
      </c>
      <c r="G33" s="9">
        <v>2022</v>
      </c>
      <c r="H33" s="9" t="s">
        <v>252</v>
      </c>
      <c r="I33" s="15">
        <v>299</v>
      </c>
      <c r="J33" s="4">
        <v>231</v>
      </c>
      <c r="K33" s="16">
        <v>10</v>
      </c>
      <c r="L33" s="16">
        <v>100</v>
      </c>
      <c r="M33" s="16">
        <v>4</v>
      </c>
      <c r="N33" s="17">
        <f>I33*K33*L33*M33</f>
        <v>1196000</v>
      </c>
      <c r="O33" s="16">
        <f>M33*L33*K33*J33</f>
        <v>924000</v>
      </c>
      <c r="P33" s="18">
        <f>100*(O33/N33)</f>
        <v>77.257525083612038</v>
      </c>
      <c r="Q33" s="18">
        <f>100-P33</f>
        <v>22.742474916387962</v>
      </c>
      <c r="S33" s="2"/>
      <c r="U33" s="4"/>
    </row>
    <row r="34" spans="1:21" ht="15.75">
      <c r="A34" s="7" t="str">
        <f>H34</f>
        <v>BRBac009</v>
      </c>
      <c r="B34" s="9" t="s">
        <v>18</v>
      </c>
      <c r="C34" s="9" t="s">
        <v>234</v>
      </c>
      <c r="D34" s="9" t="s">
        <v>251</v>
      </c>
      <c r="E34" s="9" t="s">
        <v>32</v>
      </c>
      <c r="F34" s="9" t="s">
        <v>236</v>
      </c>
      <c r="G34" s="9">
        <v>2022</v>
      </c>
      <c r="H34" s="9" t="s">
        <v>253</v>
      </c>
      <c r="I34" s="15">
        <v>303</v>
      </c>
      <c r="J34" s="4">
        <v>253</v>
      </c>
      <c r="K34" s="16">
        <v>10</v>
      </c>
      <c r="L34" s="16">
        <v>100</v>
      </c>
      <c r="M34" s="16">
        <v>4</v>
      </c>
      <c r="N34" s="17">
        <f>I34*K34*L34*M34</f>
        <v>1212000</v>
      </c>
      <c r="O34" s="16">
        <f>M34*L34*K34*J34</f>
        <v>1012000</v>
      </c>
      <c r="P34" s="18">
        <f>100*(O34/N34)</f>
        <v>83.4983498349835</v>
      </c>
      <c r="Q34" s="18">
        <f>100-P34</f>
        <v>16.5016501650165</v>
      </c>
      <c r="S34" s="2"/>
      <c r="U34" s="4"/>
    </row>
    <row r="35" spans="1:21">
      <c r="A35" s="7" t="s">
        <v>17</v>
      </c>
      <c r="B35" t="s">
        <v>18</v>
      </c>
      <c r="C35" t="s">
        <v>19</v>
      </c>
      <c r="D35" t="s">
        <v>20</v>
      </c>
      <c r="E35" t="s">
        <v>21</v>
      </c>
      <c r="F35" t="s">
        <v>236</v>
      </c>
      <c r="G35">
        <v>2022</v>
      </c>
      <c r="H35" t="s">
        <v>23</v>
      </c>
      <c r="I35" s="3">
        <v>313</v>
      </c>
      <c r="J35" s="19">
        <v>249</v>
      </c>
      <c r="K35" s="16">
        <v>10</v>
      </c>
      <c r="L35" s="16">
        <v>100</v>
      </c>
      <c r="M35" s="16">
        <v>4</v>
      </c>
      <c r="N35" s="17">
        <f>I35*K35*L35*M35</f>
        <v>1252000</v>
      </c>
      <c r="O35" s="16">
        <f>M35*L35*K35*J35</f>
        <v>996000</v>
      </c>
      <c r="P35" s="18">
        <f>100*(O35/N35)</f>
        <v>79.552715654952081</v>
      </c>
      <c r="Q35" s="18">
        <f>100-P35</f>
        <v>20.447284345047919</v>
      </c>
      <c r="S35" s="2"/>
      <c r="U35" s="4"/>
    </row>
    <row r="36" spans="1:21">
      <c r="A36" s="7" t="s">
        <v>24</v>
      </c>
      <c r="B36" t="s">
        <v>18</v>
      </c>
      <c r="C36" t="s">
        <v>19</v>
      </c>
      <c r="D36" t="s">
        <v>20</v>
      </c>
      <c r="E36" t="s">
        <v>21</v>
      </c>
      <c r="F36" t="s">
        <v>236</v>
      </c>
      <c r="G36">
        <v>2022</v>
      </c>
      <c r="H36" t="s">
        <v>25</v>
      </c>
      <c r="I36">
        <v>315</v>
      </c>
      <c r="J36" s="4">
        <v>250</v>
      </c>
      <c r="K36" s="16">
        <v>10</v>
      </c>
      <c r="L36" s="16">
        <v>100</v>
      </c>
      <c r="M36" s="16">
        <v>4</v>
      </c>
      <c r="N36" s="17">
        <f>I36*K36*L36*M36</f>
        <v>1260000</v>
      </c>
      <c r="O36" s="16">
        <f>M36*L36*K36*J36</f>
        <v>1000000</v>
      </c>
      <c r="P36" s="18">
        <f>100*(O36/N36)</f>
        <v>79.365079365079367</v>
      </c>
      <c r="Q36" s="18">
        <f>100-P36</f>
        <v>20.634920634920633</v>
      </c>
      <c r="S36" s="2"/>
      <c r="U36" s="4"/>
    </row>
    <row r="37" spans="1:21">
      <c r="A37" s="7" t="s">
        <v>26</v>
      </c>
      <c r="B37" t="s">
        <v>18</v>
      </c>
      <c r="C37" t="s">
        <v>19</v>
      </c>
      <c r="D37" t="s">
        <v>20</v>
      </c>
      <c r="E37" t="s">
        <v>21</v>
      </c>
      <c r="F37" t="s">
        <v>236</v>
      </c>
      <c r="G37">
        <v>2022</v>
      </c>
      <c r="H37" t="s">
        <v>27</v>
      </c>
      <c r="I37">
        <v>315</v>
      </c>
      <c r="J37" s="4">
        <v>235</v>
      </c>
      <c r="K37" s="16">
        <v>10</v>
      </c>
      <c r="L37" s="16">
        <v>100</v>
      </c>
      <c r="M37" s="16">
        <v>4</v>
      </c>
      <c r="N37" s="17">
        <f>I37*K37*L37*M37</f>
        <v>1260000</v>
      </c>
      <c r="O37" s="16">
        <f>M37*L37*K37*J37</f>
        <v>940000</v>
      </c>
      <c r="P37" s="18">
        <f>100*(O37/N37)</f>
        <v>74.603174603174608</v>
      </c>
      <c r="Q37" s="18">
        <f>100-P37</f>
        <v>25.396825396825392</v>
      </c>
      <c r="S37" s="2"/>
      <c r="U37" s="4"/>
    </row>
    <row r="38" spans="1:21">
      <c r="A38" s="7" t="s">
        <v>28</v>
      </c>
      <c r="B38" t="s">
        <v>18</v>
      </c>
      <c r="C38" t="s">
        <v>19</v>
      </c>
      <c r="D38" t="s">
        <v>20</v>
      </c>
      <c r="E38" t="s">
        <v>21</v>
      </c>
      <c r="F38" t="s">
        <v>236</v>
      </c>
      <c r="G38">
        <v>2022</v>
      </c>
      <c r="H38" t="s">
        <v>29</v>
      </c>
      <c r="I38">
        <v>307</v>
      </c>
      <c r="J38" s="4">
        <v>241</v>
      </c>
      <c r="K38" s="16">
        <v>10</v>
      </c>
      <c r="L38" s="16">
        <v>100</v>
      </c>
      <c r="M38" s="16">
        <v>4</v>
      </c>
      <c r="N38" s="17">
        <f>I38*K38*L38*M38</f>
        <v>1228000</v>
      </c>
      <c r="O38" s="16">
        <f>M38*L38*K38*J38</f>
        <v>964000</v>
      </c>
      <c r="P38" s="18">
        <f>100*(O38/N38)</f>
        <v>78.501628664495115</v>
      </c>
      <c r="Q38" s="18">
        <f>100-P38</f>
        <v>21.498371335504885</v>
      </c>
      <c r="S38" s="2"/>
      <c r="U38" s="4"/>
    </row>
    <row r="39" spans="1:21" ht="15.75">
      <c r="A39" s="7" t="str">
        <f>H39</f>
        <v>BRBac026</v>
      </c>
      <c r="B39" s="9" t="s">
        <v>18</v>
      </c>
      <c r="C39" s="9" t="s">
        <v>234</v>
      </c>
      <c r="D39" s="9" t="s">
        <v>260</v>
      </c>
      <c r="E39" s="9" t="s">
        <v>21</v>
      </c>
      <c r="F39" s="9" t="s">
        <v>255</v>
      </c>
      <c r="G39" s="9">
        <v>2022</v>
      </c>
      <c r="H39" s="9" t="s">
        <v>259</v>
      </c>
      <c r="I39" s="15">
        <v>294</v>
      </c>
      <c r="J39" s="4">
        <v>252</v>
      </c>
      <c r="K39" s="16">
        <v>10</v>
      </c>
      <c r="L39" s="16">
        <v>100</v>
      </c>
      <c r="M39" s="16">
        <v>4</v>
      </c>
      <c r="N39" s="17">
        <f>I39*K39*L39*M39</f>
        <v>1176000</v>
      </c>
      <c r="O39" s="16">
        <f>M39*L39*K39*J39</f>
        <v>1008000</v>
      </c>
      <c r="P39" s="18">
        <f>100*(O39/N39)</f>
        <v>85.714285714285708</v>
      </c>
      <c r="Q39" s="18">
        <f>100-P39</f>
        <v>14.285714285714292</v>
      </c>
      <c r="S39" s="2"/>
      <c r="U39" s="4"/>
    </row>
    <row r="40" spans="1:21" ht="15.75">
      <c r="A40" s="7" t="str">
        <f>H40</f>
        <v>BRBac027</v>
      </c>
      <c r="B40" s="9" t="s">
        <v>18</v>
      </c>
      <c r="C40" s="9" t="s">
        <v>234</v>
      </c>
      <c r="D40" s="9" t="s">
        <v>260</v>
      </c>
      <c r="E40" s="9" t="s">
        <v>21</v>
      </c>
      <c r="F40" s="9" t="s">
        <v>255</v>
      </c>
      <c r="G40" s="9">
        <v>2022</v>
      </c>
      <c r="H40" s="9" t="s">
        <v>261</v>
      </c>
      <c r="I40" s="15">
        <v>305</v>
      </c>
      <c r="J40" s="4">
        <v>234</v>
      </c>
      <c r="K40" s="16">
        <v>10</v>
      </c>
      <c r="L40" s="16">
        <v>100</v>
      </c>
      <c r="M40" s="16">
        <v>4</v>
      </c>
      <c r="N40" s="17">
        <f>I40*K40*L40*M40</f>
        <v>1220000</v>
      </c>
      <c r="O40" s="16">
        <f>M40*L40*K40*J40</f>
        <v>936000</v>
      </c>
      <c r="P40" s="18">
        <f>100*(O40/N40)</f>
        <v>76.721311475409834</v>
      </c>
      <c r="Q40" s="18">
        <f>100-P40</f>
        <v>23.278688524590166</v>
      </c>
      <c r="S40" s="2"/>
      <c r="U40" s="4"/>
    </row>
    <row r="41" spans="1:21" ht="15.75">
      <c r="A41" s="7" t="str">
        <f>H41</f>
        <v>BRBac028</v>
      </c>
      <c r="B41" s="9" t="s">
        <v>18</v>
      </c>
      <c r="C41" s="9" t="s">
        <v>234</v>
      </c>
      <c r="D41" s="9" t="s">
        <v>260</v>
      </c>
      <c r="E41" s="9" t="s">
        <v>21</v>
      </c>
      <c r="F41" s="9" t="s">
        <v>255</v>
      </c>
      <c r="G41" s="9">
        <v>2022</v>
      </c>
      <c r="H41" s="9" t="s">
        <v>262</v>
      </c>
      <c r="I41" s="15">
        <v>298</v>
      </c>
      <c r="J41" s="4">
        <v>232</v>
      </c>
      <c r="K41" s="16">
        <v>10</v>
      </c>
      <c r="L41" s="16">
        <v>100</v>
      </c>
      <c r="M41" s="16">
        <v>4</v>
      </c>
      <c r="N41" s="17">
        <f>I41*K41*L41*M41</f>
        <v>1192000</v>
      </c>
      <c r="O41" s="16">
        <f>M41*L41*K41*J41</f>
        <v>928000</v>
      </c>
      <c r="P41" s="18">
        <f>100*(O41/N41)</f>
        <v>77.852348993288587</v>
      </c>
      <c r="Q41" s="18">
        <f>100-P41</f>
        <v>22.147651006711413</v>
      </c>
      <c r="S41" s="2"/>
      <c r="U41" s="4"/>
    </row>
    <row r="42" spans="1:21" ht="15.75">
      <c r="A42" s="7" t="str">
        <f>H42</f>
        <v>BRBac043</v>
      </c>
      <c r="B42" s="9" t="s">
        <v>18</v>
      </c>
      <c r="C42" s="9" t="s">
        <v>19</v>
      </c>
      <c r="D42" s="9" t="s">
        <v>20</v>
      </c>
      <c r="E42" s="9" t="s">
        <v>21</v>
      </c>
      <c r="F42" s="9" t="s">
        <v>255</v>
      </c>
      <c r="G42" s="9">
        <v>2022</v>
      </c>
      <c r="H42" s="9" t="s">
        <v>272</v>
      </c>
      <c r="I42" s="15">
        <v>309</v>
      </c>
      <c r="J42" s="4">
        <v>259</v>
      </c>
      <c r="K42" s="16">
        <v>10</v>
      </c>
      <c r="L42" s="16">
        <v>100</v>
      </c>
      <c r="M42" s="16">
        <v>4</v>
      </c>
      <c r="N42" s="17">
        <f>I42*K42*L42*M42</f>
        <v>1236000</v>
      </c>
      <c r="O42" s="16">
        <f>M42*L42*K42*J42</f>
        <v>1036000</v>
      </c>
      <c r="P42" s="18">
        <f>100*(O42/N42)</f>
        <v>83.818770226537225</v>
      </c>
      <c r="Q42" s="18">
        <f>100-P42</f>
        <v>16.181229773462775</v>
      </c>
      <c r="S42" s="2"/>
      <c r="U42" s="4"/>
    </row>
    <row r="43" spans="1:21" ht="15.75">
      <c r="A43" s="7" t="str">
        <f>H43</f>
        <v>BRBac044</v>
      </c>
      <c r="B43" s="9" t="s">
        <v>18</v>
      </c>
      <c r="C43" s="9" t="s">
        <v>19</v>
      </c>
      <c r="D43" s="9" t="s">
        <v>20</v>
      </c>
      <c r="E43" s="9" t="s">
        <v>21</v>
      </c>
      <c r="F43" s="9" t="s">
        <v>255</v>
      </c>
      <c r="G43" s="9">
        <v>2022</v>
      </c>
      <c r="H43" s="9" t="s">
        <v>273</v>
      </c>
      <c r="I43" s="15">
        <v>308</v>
      </c>
      <c r="J43" s="4">
        <v>271</v>
      </c>
      <c r="K43" s="16">
        <v>10</v>
      </c>
      <c r="L43" s="16">
        <v>100</v>
      </c>
      <c r="M43" s="16">
        <v>4</v>
      </c>
      <c r="N43" s="17">
        <f>I43*K43*L43*M43</f>
        <v>1232000</v>
      </c>
      <c r="O43" s="16">
        <f>M43*L43*K43*J43</f>
        <v>1084000</v>
      </c>
      <c r="P43" s="18">
        <f>100*(O43/N43)</f>
        <v>87.987012987012989</v>
      </c>
      <c r="Q43" s="18">
        <f>100-P43</f>
        <v>12.012987012987011</v>
      </c>
      <c r="S43" s="2"/>
      <c r="U43" s="4"/>
    </row>
    <row r="44" spans="1:21" ht="15.75">
      <c r="A44" s="7" t="str">
        <f>H44</f>
        <v>BRBac047</v>
      </c>
      <c r="B44" s="9" t="s">
        <v>18</v>
      </c>
      <c r="C44" s="9" t="s">
        <v>19</v>
      </c>
      <c r="D44" s="9" t="s">
        <v>20</v>
      </c>
      <c r="E44" s="9" t="s">
        <v>21</v>
      </c>
      <c r="F44" s="9" t="s">
        <v>255</v>
      </c>
      <c r="G44" s="9">
        <v>2022</v>
      </c>
      <c r="H44" s="9" t="s">
        <v>274</v>
      </c>
      <c r="I44" s="15">
        <v>310</v>
      </c>
      <c r="J44" s="4">
        <v>248</v>
      </c>
      <c r="K44" s="16">
        <v>10</v>
      </c>
      <c r="L44" s="16">
        <v>100</v>
      </c>
      <c r="M44" s="16">
        <v>4</v>
      </c>
      <c r="N44" s="17">
        <f>I44*K44*L44*M44</f>
        <v>1240000</v>
      </c>
      <c r="O44" s="16">
        <f>M44*L44*K44*J44</f>
        <v>992000</v>
      </c>
      <c r="P44" s="18">
        <f>100*(O44/N44)</f>
        <v>80</v>
      </c>
      <c r="Q44" s="18">
        <f>100-P44</f>
        <v>20</v>
      </c>
      <c r="S44" s="2"/>
      <c r="U44" s="4"/>
    </row>
    <row r="45" spans="1:21" ht="15.75">
      <c r="A45" s="7" t="str">
        <f>H45</f>
        <v>BRBac048</v>
      </c>
      <c r="B45" s="9" t="s">
        <v>18</v>
      </c>
      <c r="C45" s="9" t="s">
        <v>19</v>
      </c>
      <c r="D45" s="9" t="s">
        <v>20</v>
      </c>
      <c r="E45" s="9" t="s">
        <v>21</v>
      </c>
      <c r="F45" s="9" t="s">
        <v>255</v>
      </c>
      <c r="G45" s="9">
        <v>2022</v>
      </c>
      <c r="H45" s="9" t="s">
        <v>275</v>
      </c>
      <c r="I45" s="15">
        <v>298</v>
      </c>
      <c r="J45" s="4">
        <v>236</v>
      </c>
      <c r="K45" s="16">
        <v>10</v>
      </c>
      <c r="L45" s="16">
        <v>100</v>
      </c>
      <c r="M45" s="16">
        <v>4</v>
      </c>
      <c r="N45" s="17">
        <f>I45*K45*L45*M45</f>
        <v>1192000</v>
      </c>
      <c r="O45" s="16">
        <f>M45*L45*K45*J45</f>
        <v>944000</v>
      </c>
      <c r="P45" s="18">
        <f>100*(O45/N45)</f>
        <v>79.194630872483216</v>
      </c>
      <c r="Q45" s="18">
        <f>100-P45</f>
        <v>20.805369127516784</v>
      </c>
      <c r="S45" s="2"/>
      <c r="U45" s="4"/>
    </row>
    <row r="46" spans="1:21" ht="15.75">
      <c r="A46" s="7" t="str">
        <f>H46</f>
        <v>BRBac050</v>
      </c>
      <c r="B46" s="9" t="s">
        <v>18</v>
      </c>
      <c r="C46" s="9" t="s">
        <v>19</v>
      </c>
      <c r="D46" s="9" t="s">
        <v>20</v>
      </c>
      <c r="E46" s="9" t="s">
        <v>21</v>
      </c>
      <c r="F46" s="9" t="s">
        <v>255</v>
      </c>
      <c r="G46" s="9">
        <v>2022</v>
      </c>
      <c r="H46" s="9" t="s">
        <v>276</v>
      </c>
      <c r="I46" s="15">
        <v>291</v>
      </c>
      <c r="J46" s="4">
        <v>267</v>
      </c>
      <c r="K46" s="16">
        <v>10</v>
      </c>
      <c r="L46" s="16">
        <v>100</v>
      </c>
      <c r="M46" s="16">
        <v>4</v>
      </c>
      <c r="N46" s="17">
        <f>I46*K46*L46*M46</f>
        <v>1164000</v>
      </c>
      <c r="O46" s="16">
        <f>M46*L46*K46*J46</f>
        <v>1068000</v>
      </c>
      <c r="P46" s="18">
        <f>100*(O46/N46)</f>
        <v>91.75257731958763</v>
      </c>
      <c r="Q46" s="18">
        <f>100-P46</f>
        <v>8.2474226804123703</v>
      </c>
      <c r="S46" s="2"/>
      <c r="U46" s="4"/>
    </row>
    <row r="47" spans="1:21" ht="15.75">
      <c r="A47" s="7" t="str">
        <f>H47</f>
        <v>BRBac051</v>
      </c>
      <c r="B47" s="9" t="s">
        <v>18</v>
      </c>
      <c r="C47" s="9" t="s">
        <v>19</v>
      </c>
      <c r="D47" s="9" t="s">
        <v>20</v>
      </c>
      <c r="E47" s="9" t="s">
        <v>21</v>
      </c>
      <c r="F47" s="9" t="s">
        <v>255</v>
      </c>
      <c r="G47" s="9">
        <v>2022</v>
      </c>
      <c r="H47" s="9" t="s">
        <v>277</v>
      </c>
      <c r="I47" s="15">
        <v>291</v>
      </c>
      <c r="J47" s="4">
        <v>232</v>
      </c>
      <c r="K47" s="16">
        <v>10</v>
      </c>
      <c r="L47" s="16">
        <v>100</v>
      </c>
      <c r="M47" s="16">
        <v>4</v>
      </c>
      <c r="N47" s="17">
        <f>I47*K47*L47*M47</f>
        <v>1164000</v>
      </c>
      <c r="O47" s="16">
        <f>M47*L47*K47*J47</f>
        <v>928000</v>
      </c>
      <c r="P47" s="18">
        <f>100*(O47/N47)</f>
        <v>79.725085910652922</v>
      </c>
      <c r="Q47" s="18">
        <f>100-P47</f>
        <v>20.274914089347078</v>
      </c>
      <c r="S47" s="2"/>
      <c r="U47" s="4"/>
    </row>
    <row r="48" spans="1:21" ht="15.75">
      <c r="A48" s="7" t="str">
        <f>H48</f>
        <v>BRBac052</v>
      </c>
      <c r="B48" s="9" t="s">
        <v>18</v>
      </c>
      <c r="C48" s="9" t="s">
        <v>19</v>
      </c>
      <c r="D48" s="9" t="s">
        <v>20</v>
      </c>
      <c r="E48" s="9" t="s">
        <v>21</v>
      </c>
      <c r="F48" s="9" t="s">
        <v>255</v>
      </c>
      <c r="G48" s="9">
        <v>2022</v>
      </c>
      <c r="H48" s="9" t="s">
        <v>278</v>
      </c>
      <c r="I48" s="15">
        <v>295</v>
      </c>
      <c r="J48" s="4">
        <v>239</v>
      </c>
      <c r="K48" s="16">
        <v>10</v>
      </c>
      <c r="L48" s="16">
        <v>100</v>
      </c>
      <c r="M48" s="16">
        <v>4</v>
      </c>
      <c r="N48" s="17">
        <f>I48*K48*L48*M48</f>
        <v>1180000</v>
      </c>
      <c r="O48" s="16">
        <f>M48*L48*K48*J48</f>
        <v>956000</v>
      </c>
      <c r="P48" s="18">
        <f>100*(O48/N48)</f>
        <v>81.016949152542367</v>
      </c>
      <c r="Q48" s="18">
        <f>100-P48</f>
        <v>18.983050847457633</v>
      </c>
      <c r="S48" s="2"/>
      <c r="U48" s="4"/>
    </row>
    <row r="49" spans="1:21" ht="15.75">
      <c r="A49" s="7" t="str">
        <f>H49</f>
        <v>BRBac053</v>
      </c>
      <c r="B49" s="9" t="s">
        <v>18</v>
      </c>
      <c r="C49" s="9" t="s">
        <v>19</v>
      </c>
      <c r="D49" s="9" t="s">
        <v>20</v>
      </c>
      <c r="E49" s="9" t="s">
        <v>21</v>
      </c>
      <c r="F49" s="9" t="s">
        <v>255</v>
      </c>
      <c r="G49" s="9">
        <v>2022</v>
      </c>
      <c r="H49" s="9" t="s">
        <v>279</v>
      </c>
      <c r="I49" s="15">
        <v>306</v>
      </c>
      <c r="J49" s="4">
        <v>261</v>
      </c>
      <c r="K49" s="16">
        <v>10</v>
      </c>
      <c r="L49" s="16">
        <v>100</v>
      </c>
      <c r="M49" s="16">
        <v>4</v>
      </c>
      <c r="N49" s="17">
        <f>I49*K49*L49*M49</f>
        <v>1224000</v>
      </c>
      <c r="O49" s="16">
        <f>M49*L49*K49*J49</f>
        <v>1044000</v>
      </c>
      <c r="P49" s="18">
        <f>100*(O49/N49)</f>
        <v>85.294117647058826</v>
      </c>
      <c r="Q49" s="18">
        <f>100-P49</f>
        <v>14.705882352941174</v>
      </c>
      <c r="S49" s="2"/>
      <c r="U49" s="4"/>
    </row>
    <row r="50" spans="1:21" ht="15.75">
      <c r="A50" s="7" t="str">
        <f>H50</f>
        <v>BRBac054</v>
      </c>
      <c r="B50" s="9" t="s">
        <v>18</v>
      </c>
      <c r="C50" s="9" t="s">
        <v>19</v>
      </c>
      <c r="D50" s="9" t="s">
        <v>20</v>
      </c>
      <c r="E50" s="9" t="s">
        <v>21</v>
      </c>
      <c r="F50" s="9" t="s">
        <v>255</v>
      </c>
      <c r="G50" s="9">
        <v>2022</v>
      </c>
      <c r="H50" s="9" t="s">
        <v>280</v>
      </c>
      <c r="I50" s="15">
        <v>301</v>
      </c>
      <c r="J50" s="4">
        <v>274</v>
      </c>
      <c r="K50" s="16">
        <v>10</v>
      </c>
      <c r="L50" s="16">
        <v>100</v>
      </c>
      <c r="M50" s="16">
        <v>4</v>
      </c>
      <c r="N50" s="17">
        <f>I50*K50*L50*M50</f>
        <v>1204000</v>
      </c>
      <c r="O50" s="16">
        <f>M50*L50*K50*J50</f>
        <v>1096000</v>
      </c>
      <c r="P50" s="18">
        <f>100*(O50/N50)</f>
        <v>91.029900332225907</v>
      </c>
      <c r="Q50" s="18">
        <f>100-P50</f>
        <v>8.9700996677740932</v>
      </c>
      <c r="S50" s="2"/>
      <c r="U50" s="4"/>
    </row>
    <row r="51" spans="1:21" ht="15.75">
      <c r="A51" s="7" t="str">
        <f>H51</f>
        <v>BRBac055</v>
      </c>
      <c r="B51" s="9" t="s">
        <v>18</v>
      </c>
      <c r="C51" s="9" t="s">
        <v>19</v>
      </c>
      <c r="D51" s="9" t="s">
        <v>20</v>
      </c>
      <c r="E51" s="9" t="s">
        <v>21</v>
      </c>
      <c r="F51" s="9" t="s">
        <v>255</v>
      </c>
      <c r="G51" s="9">
        <v>2022</v>
      </c>
      <c r="H51" s="9" t="s">
        <v>281</v>
      </c>
      <c r="I51" s="15">
        <v>295</v>
      </c>
      <c r="J51" s="4">
        <v>251</v>
      </c>
      <c r="K51" s="16">
        <v>10</v>
      </c>
      <c r="L51" s="16">
        <v>100</v>
      </c>
      <c r="M51" s="16">
        <v>4</v>
      </c>
      <c r="N51" s="17">
        <f>I51*K51*L51*M51</f>
        <v>1180000</v>
      </c>
      <c r="O51" s="16">
        <f>M51*L51*K51*J51</f>
        <v>1004000</v>
      </c>
      <c r="P51" s="18">
        <f>100*(O51/N51)</f>
        <v>85.084745762711862</v>
      </c>
      <c r="Q51" s="18">
        <f>100-P51</f>
        <v>14.915254237288138</v>
      </c>
      <c r="S51" s="2"/>
      <c r="U51" s="4"/>
    </row>
    <row r="52" spans="1:21" ht="15.75">
      <c r="A52" s="7" t="str">
        <f>H52</f>
        <v>BRBac056</v>
      </c>
      <c r="B52" s="9" t="s">
        <v>18</v>
      </c>
      <c r="C52" s="9" t="s">
        <v>19</v>
      </c>
      <c r="D52" s="9" t="s">
        <v>20</v>
      </c>
      <c r="E52" s="9" t="s">
        <v>21</v>
      </c>
      <c r="F52" s="9" t="s">
        <v>255</v>
      </c>
      <c r="G52" s="9">
        <v>2022</v>
      </c>
      <c r="H52" s="9" t="s">
        <v>282</v>
      </c>
      <c r="I52" s="15">
        <v>303</v>
      </c>
      <c r="J52" s="4">
        <v>246</v>
      </c>
      <c r="K52" s="16">
        <v>10</v>
      </c>
      <c r="L52" s="16">
        <v>100</v>
      </c>
      <c r="M52" s="16">
        <v>4</v>
      </c>
      <c r="N52" s="17">
        <f>I52*K52*L52*M52</f>
        <v>1212000</v>
      </c>
      <c r="O52" s="16">
        <f>M52*L52*K52*J52</f>
        <v>984000</v>
      </c>
      <c r="P52" s="18">
        <f>100*(O52/N52)</f>
        <v>81.188118811881196</v>
      </c>
      <c r="Q52" s="18">
        <f>100-P52</f>
        <v>18.811881188118804</v>
      </c>
      <c r="S52" s="2"/>
      <c r="U52" s="4"/>
    </row>
    <row r="53" spans="1:21" ht="15.75">
      <c r="A53" s="7" t="str">
        <f>H53</f>
        <v>BRBac057</v>
      </c>
      <c r="B53" s="9" t="s">
        <v>18</v>
      </c>
      <c r="C53" s="9" t="s">
        <v>19</v>
      </c>
      <c r="D53" s="9" t="s">
        <v>31</v>
      </c>
      <c r="E53" s="9" t="s">
        <v>21</v>
      </c>
      <c r="F53" s="9" t="s">
        <v>255</v>
      </c>
      <c r="G53" s="9">
        <v>2022</v>
      </c>
      <c r="H53" s="9" t="s">
        <v>283</v>
      </c>
      <c r="I53" s="15">
        <v>302</v>
      </c>
      <c r="J53" s="4">
        <v>232</v>
      </c>
      <c r="K53" s="16">
        <v>10</v>
      </c>
      <c r="L53" s="16">
        <v>100</v>
      </c>
      <c r="M53" s="16">
        <v>4</v>
      </c>
      <c r="N53" s="17">
        <f>I53*K53*L53*M53</f>
        <v>1208000</v>
      </c>
      <c r="O53" s="16">
        <f>M53*L53*K53*J53</f>
        <v>928000</v>
      </c>
      <c r="P53" s="18">
        <f>100*(O53/N53)</f>
        <v>76.821192052980138</v>
      </c>
      <c r="Q53" s="18">
        <f>100-P53</f>
        <v>23.178807947019862</v>
      </c>
      <c r="S53" s="2"/>
      <c r="U53" s="4"/>
    </row>
    <row r="54" spans="1:21" ht="15.75">
      <c r="A54" s="7" t="str">
        <f>H54</f>
        <v>BRBac058</v>
      </c>
      <c r="B54" s="9" t="s">
        <v>18</v>
      </c>
      <c r="C54" s="9" t="s">
        <v>19</v>
      </c>
      <c r="D54" s="9" t="s">
        <v>31</v>
      </c>
      <c r="E54" s="9" t="s">
        <v>21</v>
      </c>
      <c r="F54" s="9" t="s">
        <v>255</v>
      </c>
      <c r="G54" s="9">
        <v>2022</v>
      </c>
      <c r="H54" s="9" t="s">
        <v>284</v>
      </c>
      <c r="I54" s="15">
        <v>298</v>
      </c>
      <c r="J54" s="4">
        <v>239</v>
      </c>
      <c r="K54" s="16">
        <v>10</v>
      </c>
      <c r="L54" s="16">
        <v>100</v>
      </c>
      <c r="M54" s="16">
        <v>4</v>
      </c>
      <c r="N54" s="17">
        <f>I54*K54*L54*M54</f>
        <v>1192000</v>
      </c>
      <c r="O54" s="16">
        <f>M54*L54*K54*J54</f>
        <v>956000</v>
      </c>
      <c r="P54" s="18">
        <f>100*(O54/N54)</f>
        <v>80.201342281879192</v>
      </c>
      <c r="Q54" s="18">
        <f>100-P54</f>
        <v>19.798657718120808</v>
      </c>
      <c r="S54" s="2"/>
      <c r="U54" s="4"/>
    </row>
    <row r="55" spans="1:21" ht="15.75">
      <c r="A55" s="7" t="str">
        <f>H55</f>
        <v>BRBac079</v>
      </c>
      <c r="B55" s="9" t="s">
        <v>18</v>
      </c>
      <c r="C55" s="9" t="s">
        <v>19</v>
      </c>
      <c r="D55" s="9" t="s">
        <v>20</v>
      </c>
      <c r="E55" s="9" t="s">
        <v>21</v>
      </c>
      <c r="F55" s="9" t="s">
        <v>255</v>
      </c>
      <c r="G55" s="9">
        <v>2022</v>
      </c>
      <c r="H55" s="9" t="s">
        <v>302</v>
      </c>
      <c r="I55" s="15">
        <v>291</v>
      </c>
      <c r="J55" s="4">
        <v>239</v>
      </c>
      <c r="K55" s="16">
        <v>10</v>
      </c>
      <c r="L55" s="16">
        <v>100</v>
      </c>
      <c r="M55" s="16">
        <v>4</v>
      </c>
      <c r="N55" s="17">
        <f>I55*K55*L55*M55</f>
        <v>1164000</v>
      </c>
      <c r="O55" s="16">
        <f>M55*L55*K55*J55</f>
        <v>956000</v>
      </c>
      <c r="P55" s="18">
        <f>100*(O55/N55)</f>
        <v>82.130584192439855</v>
      </c>
      <c r="Q55" s="18">
        <f>100-P55</f>
        <v>17.869415807560145</v>
      </c>
      <c r="S55" s="2"/>
      <c r="U55" s="4"/>
    </row>
    <row r="56" spans="1:21" ht="15.75">
      <c r="A56" s="7" t="str">
        <f>H56</f>
        <v>BRBac080</v>
      </c>
      <c r="B56" s="9" t="s">
        <v>18</v>
      </c>
      <c r="C56" s="9" t="s">
        <v>19</v>
      </c>
      <c r="D56" s="9" t="s">
        <v>304</v>
      </c>
      <c r="E56" s="9" t="s">
        <v>21</v>
      </c>
      <c r="F56" s="9" t="s">
        <v>255</v>
      </c>
      <c r="G56" s="9">
        <v>2022</v>
      </c>
      <c r="H56" s="9" t="s">
        <v>303</v>
      </c>
      <c r="I56" s="15">
        <v>292</v>
      </c>
      <c r="J56" s="4">
        <v>226</v>
      </c>
      <c r="K56" s="16">
        <v>10</v>
      </c>
      <c r="L56" s="16">
        <v>100</v>
      </c>
      <c r="M56" s="16">
        <v>4</v>
      </c>
      <c r="N56" s="17">
        <f>I56*K56*L56*M56</f>
        <v>1168000</v>
      </c>
      <c r="O56" s="16">
        <f>M56*L56*K56*J56</f>
        <v>904000</v>
      </c>
      <c r="P56" s="18">
        <f>100*(O56/N56)</f>
        <v>77.397260273972606</v>
      </c>
      <c r="Q56" s="18">
        <f>100-P56</f>
        <v>22.602739726027394</v>
      </c>
      <c r="S56" s="2"/>
      <c r="U56" s="4"/>
    </row>
    <row r="57" spans="1:21" ht="15.75">
      <c r="A57" s="7" t="s">
        <v>233</v>
      </c>
      <c r="B57" s="9" t="s">
        <v>18</v>
      </c>
      <c r="C57" s="9" t="s">
        <v>234</v>
      </c>
      <c r="D57" s="9" t="s">
        <v>235</v>
      </c>
      <c r="E57" s="9" t="s">
        <v>21</v>
      </c>
      <c r="F57" s="9" t="s">
        <v>255</v>
      </c>
      <c r="G57" s="9">
        <v>2022</v>
      </c>
      <c r="H57" s="9" t="s">
        <v>237</v>
      </c>
      <c r="I57" s="15">
        <v>292</v>
      </c>
      <c r="J57" s="4">
        <v>270</v>
      </c>
      <c r="K57" s="16">
        <v>10</v>
      </c>
      <c r="L57" s="16">
        <v>100</v>
      </c>
      <c r="M57" s="16">
        <v>4</v>
      </c>
      <c r="N57" s="17">
        <f>I57*K57*L57*M57</f>
        <v>1168000</v>
      </c>
      <c r="O57" s="16">
        <f>M57*L57*K57*J57</f>
        <v>1080000</v>
      </c>
      <c r="P57" s="18">
        <f>100*(O57/N57)</f>
        <v>92.465753424657535</v>
      </c>
      <c r="Q57" s="18">
        <f>100-P57</f>
        <v>7.5342465753424648</v>
      </c>
      <c r="S57" s="2"/>
      <c r="U57" s="4"/>
    </row>
    <row r="58" spans="1:21" ht="15.75">
      <c r="A58" s="7" t="s">
        <v>238</v>
      </c>
      <c r="B58" s="9" t="s">
        <v>18</v>
      </c>
      <c r="C58" s="9" t="s">
        <v>234</v>
      </c>
      <c r="D58" s="9" t="s">
        <v>235</v>
      </c>
      <c r="E58" s="9" t="s">
        <v>21</v>
      </c>
      <c r="F58" s="9" t="s">
        <v>255</v>
      </c>
      <c r="G58" s="9">
        <v>2022</v>
      </c>
      <c r="H58" s="9" t="s">
        <v>239</v>
      </c>
      <c r="I58" s="15">
        <v>293</v>
      </c>
      <c r="J58" s="4">
        <v>251</v>
      </c>
      <c r="K58" s="16">
        <v>10</v>
      </c>
      <c r="L58" s="16">
        <v>100</v>
      </c>
      <c r="M58" s="16">
        <v>4</v>
      </c>
      <c r="N58" s="17">
        <f>I58*K58*L58*M58</f>
        <v>1172000</v>
      </c>
      <c r="O58" s="16">
        <f>M58*L58*K58*J58</f>
        <v>1004000</v>
      </c>
      <c r="P58" s="18">
        <f>100*(O58/N58)</f>
        <v>85.665529010238899</v>
      </c>
      <c r="Q58" s="18">
        <f>100-P58</f>
        <v>14.334470989761101</v>
      </c>
      <c r="S58" s="2"/>
      <c r="U58" s="4"/>
    </row>
    <row r="59" spans="1:21" ht="15.75">
      <c r="A59" s="7" t="s">
        <v>240</v>
      </c>
      <c r="B59" s="9" t="s">
        <v>18</v>
      </c>
      <c r="C59" s="9" t="s">
        <v>234</v>
      </c>
      <c r="D59" s="9" t="s">
        <v>235</v>
      </c>
      <c r="E59" s="9" t="s">
        <v>21</v>
      </c>
      <c r="F59" s="9" t="s">
        <v>255</v>
      </c>
      <c r="G59" s="9">
        <v>2022</v>
      </c>
      <c r="H59" s="9" t="s">
        <v>241</v>
      </c>
      <c r="I59" s="15">
        <v>298</v>
      </c>
      <c r="J59" s="4">
        <v>241</v>
      </c>
      <c r="K59" s="16">
        <v>10</v>
      </c>
      <c r="L59" s="16">
        <v>100</v>
      </c>
      <c r="M59" s="16">
        <v>4</v>
      </c>
      <c r="N59" s="17">
        <f>I59*K59*L59*M59</f>
        <v>1192000</v>
      </c>
      <c r="O59" s="16">
        <f>M59*L59*K59*J59</f>
        <v>964000</v>
      </c>
      <c r="P59" s="18">
        <f>100*(O59/N59)</f>
        <v>80.872483221476514</v>
      </c>
      <c r="Q59" s="18">
        <f>100-P59</f>
        <v>19.127516778523486</v>
      </c>
      <c r="S59" s="2"/>
      <c r="U59" s="4"/>
    </row>
    <row r="60" spans="1:21" ht="15.75">
      <c r="A60" s="7" t="s">
        <v>242</v>
      </c>
      <c r="B60" s="9" t="s">
        <v>18</v>
      </c>
      <c r="C60" s="9" t="s">
        <v>234</v>
      </c>
      <c r="D60" s="9" t="s">
        <v>235</v>
      </c>
      <c r="E60" s="9" t="s">
        <v>21</v>
      </c>
      <c r="F60" s="9" t="s">
        <v>255</v>
      </c>
      <c r="G60" s="9">
        <v>2022</v>
      </c>
      <c r="H60" s="9" t="s">
        <v>243</v>
      </c>
      <c r="I60" s="15">
        <v>310</v>
      </c>
      <c r="J60" s="4">
        <v>261</v>
      </c>
      <c r="K60" s="16">
        <v>10</v>
      </c>
      <c r="L60" s="16">
        <v>100</v>
      </c>
      <c r="M60" s="16">
        <v>4</v>
      </c>
      <c r="N60" s="17">
        <f>I60*K60*L60*M60</f>
        <v>1240000</v>
      </c>
      <c r="O60" s="16">
        <f>M60*L60*K60*J60</f>
        <v>1044000</v>
      </c>
      <c r="P60" s="18">
        <f>100*(O60/N60)</f>
        <v>84.193548387096769</v>
      </c>
      <c r="Q60" s="18">
        <f>100-P60</f>
        <v>15.806451612903231</v>
      </c>
      <c r="S60" s="2"/>
      <c r="U60" s="4"/>
    </row>
    <row r="61" spans="1:21" ht="15.75">
      <c r="A61" s="7" t="str">
        <f>H61</f>
        <v>BRBac020</v>
      </c>
      <c r="B61" s="9" t="s">
        <v>18</v>
      </c>
      <c r="C61" s="9" t="s">
        <v>234</v>
      </c>
      <c r="D61" s="9" t="s">
        <v>235</v>
      </c>
      <c r="E61" s="9" t="s">
        <v>21</v>
      </c>
      <c r="F61" s="9" t="s">
        <v>236</v>
      </c>
      <c r="G61" s="9">
        <v>2022</v>
      </c>
      <c r="H61" s="9" t="s">
        <v>244</v>
      </c>
      <c r="I61" s="15">
        <v>302</v>
      </c>
      <c r="J61" s="4">
        <v>270</v>
      </c>
      <c r="K61" s="16">
        <v>10</v>
      </c>
      <c r="L61" s="16">
        <v>100</v>
      </c>
      <c r="M61" s="16">
        <v>4</v>
      </c>
      <c r="N61" s="17">
        <f>I61*K61*L61*M61</f>
        <v>1208000</v>
      </c>
      <c r="O61" s="16">
        <f>M61*L61*K61*J61</f>
        <v>1080000</v>
      </c>
      <c r="P61" s="18">
        <f>100*(O61/N61)</f>
        <v>89.403973509933778</v>
      </c>
      <c r="Q61" s="18">
        <f>100-P61</f>
        <v>10.596026490066222</v>
      </c>
      <c r="S61" s="2"/>
      <c r="U61" s="4"/>
    </row>
    <row r="62" spans="1:21" ht="15.75">
      <c r="A62" s="7" t="str">
        <f>H62</f>
        <v>BRBac021</v>
      </c>
      <c r="B62" s="9" t="s">
        <v>18</v>
      </c>
      <c r="C62" s="9" t="s">
        <v>234</v>
      </c>
      <c r="D62" s="9" t="s">
        <v>235</v>
      </c>
      <c r="E62" s="9" t="s">
        <v>21</v>
      </c>
      <c r="F62" s="9" t="s">
        <v>236</v>
      </c>
      <c r="G62" s="9">
        <v>2022</v>
      </c>
      <c r="H62" s="9" t="s">
        <v>245</v>
      </c>
      <c r="I62" s="15">
        <v>291</v>
      </c>
      <c r="J62" s="4">
        <v>225</v>
      </c>
      <c r="K62" s="16">
        <v>10</v>
      </c>
      <c r="L62" s="16">
        <v>100</v>
      </c>
      <c r="M62" s="16">
        <v>4</v>
      </c>
      <c r="N62" s="17">
        <f>I62*K62*L62*M62</f>
        <v>1164000</v>
      </c>
      <c r="O62" s="16">
        <f>M62*L62*K62*J62</f>
        <v>900000</v>
      </c>
      <c r="P62" s="18">
        <f>100*(O62/N62)</f>
        <v>77.319587628865989</v>
      </c>
      <c r="Q62" s="18">
        <f>100-P62</f>
        <v>22.680412371134011</v>
      </c>
      <c r="S62" s="2"/>
      <c r="U62" s="4"/>
    </row>
    <row r="63" spans="1:21" ht="15.75">
      <c r="A63" s="7" t="str">
        <f>H63</f>
        <v>BRBac022</v>
      </c>
      <c r="B63" s="9" t="s">
        <v>18</v>
      </c>
      <c r="C63" s="9" t="s">
        <v>234</v>
      </c>
      <c r="D63" s="9" t="s">
        <v>235</v>
      </c>
      <c r="E63" s="9" t="s">
        <v>21</v>
      </c>
      <c r="F63" s="9" t="s">
        <v>236</v>
      </c>
      <c r="G63" s="9">
        <v>2022</v>
      </c>
      <c r="H63" s="9" t="s">
        <v>246</v>
      </c>
      <c r="I63" s="15">
        <v>290</v>
      </c>
      <c r="J63" s="4">
        <v>246</v>
      </c>
      <c r="K63" s="16">
        <v>10</v>
      </c>
      <c r="L63" s="16">
        <v>100</v>
      </c>
      <c r="M63" s="16">
        <v>4</v>
      </c>
      <c r="N63" s="17">
        <f>I63*K63*L63*M63</f>
        <v>1160000</v>
      </c>
      <c r="O63" s="16">
        <f>M63*L63*K63*J63</f>
        <v>984000</v>
      </c>
      <c r="P63" s="18">
        <f>100*(O63/N63)</f>
        <v>84.827586206896555</v>
      </c>
      <c r="Q63" s="18">
        <f>100-P63</f>
        <v>15.172413793103445</v>
      </c>
      <c r="S63" s="2"/>
      <c r="U63" s="4"/>
    </row>
    <row r="64" spans="1:21" ht="15.75">
      <c r="A64" s="7" t="str">
        <f>H64</f>
        <v>BRBac023</v>
      </c>
      <c r="B64" s="9" t="s">
        <v>18</v>
      </c>
      <c r="C64" s="9" t="s">
        <v>234</v>
      </c>
      <c r="D64" s="9" t="s">
        <v>235</v>
      </c>
      <c r="E64" s="9" t="s">
        <v>21</v>
      </c>
      <c r="F64" s="9" t="s">
        <v>236</v>
      </c>
      <c r="G64" s="9">
        <v>2022</v>
      </c>
      <c r="H64" s="9" t="s">
        <v>247</v>
      </c>
      <c r="I64" s="15">
        <v>296</v>
      </c>
      <c r="J64" s="4">
        <v>254</v>
      </c>
      <c r="K64" s="16">
        <v>10</v>
      </c>
      <c r="L64" s="16">
        <v>100</v>
      </c>
      <c r="M64" s="16">
        <v>4</v>
      </c>
      <c r="N64" s="17">
        <f>I64*K64*L64*M64</f>
        <v>1184000</v>
      </c>
      <c r="O64" s="16">
        <f>M64*L64*K64*J64</f>
        <v>1016000</v>
      </c>
      <c r="P64" s="18">
        <f>100*(O64/N64)</f>
        <v>85.810810810810807</v>
      </c>
      <c r="Q64" s="18">
        <f>100-P64</f>
        <v>14.189189189189193</v>
      </c>
      <c r="S64" s="2"/>
      <c r="U64" s="4"/>
    </row>
    <row r="65" spans="1:21" ht="15.75">
      <c r="A65" s="7" t="str">
        <f>H65</f>
        <v>BRBac024</v>
      </c>
      <c r="B65" s="9" t="s">
        <v>18</v>
      </c>
      <c r="C65" s="9" t="s">
        <v>234</v>
      </c>
      <c r="D65" s="9" t="s">
        <v>235</v>
      </c>
      <c r="E65" s="9" t="s">
        <v>21</v>
      </c>
      <c r="F65" s="9" t="s">
        <v>236</v>
      </c>
      <c r="G65" s="9">
        <v>2022</v>
      </c>
      <c r="H65" s="9" t="s">
        <v>248</v>
      </c>
      <c r="I65" s="15">
        <v>296</v>
      </c>
      <c r="J65" s="4">
        <v>273</v>
      </c>
      <c r="K65" s="16">
        <v>10</v>
      </c>
      <c r="L65" s="16">
        <v>100</v>
      </c>
      <c r="M65" s="16">
        <v>4</v>
      </c>
      <c r="N65" s="17">
        <f>I65*K65*L65*M65</f>
        <v>1184000</v>
      </c>
      <c r="O65" s="16">
        <f>M65*L65*K65*J65</f>
        <v>1092000</v>
      </c>
      <c r="P65" s="18">
        <f>100*(O65/N65)</f>
        <v>92.229729729729726</v>
      </c>
      <c r="Q65" s="18">
        <f>100-P65</f>
        <v>7.7702702702702737</v>
      </c>
      <c r="S65" s="2"/>
      <c r="U65" s="4"/>
    </row>
    <row r="66" spans="1:21" ht="15.75">
      <c r="A66" s="7" t="str">
        <f>H66</f>
        <v>BRBac025</v>
      </c>
      <c r="B66" s="9" t="s">
        <v>18</v>
      </c>
      <c r="C66" s="9" t="s">
        <v>234</v>
      </c>
      <c r="D66" s="9" t="s">
        <v>235</v>
      </c>
      <c r="E66" s="9" t="s">
        <v>21</v>
      </c>
      <c r="F66" s="9" t="s">
        <v>236</v>
      </c>
      <c r="G66" s="9">
        <v>2022</v>
      </c>
      <c r="H66" s="9" t="s">
        <v>249</v>
      </c>
      <c r="I66" s="15">
        <v>298</v>
      </c>
      <c r="J66" s="4">
        <v>246</v>
      </c>
      <c r="K66" s="16">
        <v>10</v>
      </c>
      <c r="L66" s="16">
        <v>100</v>
      </c>
      <c r="M66" s="16">
        <v>4</v>
      </c>
      <c r="N66" s="17">
        <f>I66*K66*L66*M66</f>
        <v>1192000</v>
      </c>
      <c r="O66" s="16">
        <f>M66*L66*K66*J66</f>
        <v>984000</v>
      </c>
      <c r="P66" s="18">
        <f>100*(O66/N66)</f>
        <v>82.550335570469798</v>
      </c>
      <c r="Q66" s="18">
        <f>100-P66</f>
        <v>17.449664429530202</v>
      </c>
      <c r="S66" s="2"/>
      <c r="U66" s="4"/>
    </row>
    <row r="67" spans="1:21" ht="15.75">
      <c r="A67" s="7" t="str">
        <f>H67</f>
        <v>BRBac007</v>
      </c>
      <c r="B67" s="9" t="s">
        <v>18</v>
      </c>
      <c r="C67" s="9" t="s">
        <v>234</v>
      </c>
      <c r="D67" s="9" t="s">
        <v>251</v>
      </c>
      <c r="E67" s="9" t="s">
        <v>21</v>
      </c>
      <c r="F67" s="9" t="s">
        <v>236</v>
      </c>
      <c r="G67" s="9">
        <v>2022</v>
      </c>
      <c r="H67" s="9" t="s">
        <v>250</v>
      </c>
      <c r="I67" s="15">
        <v>290</v>
      </c>
      <c r="J67" s="4">
        <v>243</v>
      </c>
      <c r="K67" s="16">
        <v>10</v>
      </c>
      <c r="L67" s="16">
        <v>100</v>
      </c>
      <c r="M67" s="16">
        <v>4</v>
      </c>
      <c r="N67" s="17">
        <f>I67*K67*L67*M67</f>
        <v>1160000</v>
      </c>
      <c r="O67" s="16">
        <f>M67*L67*K67*J67</f>
        <v>972000</v>
      </c>
      <c r="P67" s="18">
        <f>100*(O67/N67)</f>
        <v>83.793103448275858</v>
      </c>
      <c r="Q67" s="18">
        <f>100-P67</f>
        <v>16.206896551724142</v>
      </c>
      <c r="S67" s="2"/>
      <c r="U67" s="4"/>
    </row>
    <row r="68" spans="1:21">
      <c r="A68" s="7" t="s">
        <v>206</v>
      </c>
      <c r="B68" t="s">
        <v>127</v>
      </c>
      <c r="C68" t="s">
        <v>207</v>
      </c>
      <c r="D68" t="s">
        <v>109</v>
      </c>
      <c r="E68" t="s">
        <v>208</v>
      </c>
      <c r="F68" t="s">
        <v>209</v>
      </c>
      <c r="G68">
        <v>2022</v>
      </c>
      <c r="H68" t="s">
        <v>210</v>
      </c>
      <c r="I68">
        <v>324</v>
      </c>
      <c r="J68" s="4">
        <v>255</v>
      </c>
      <c r="K68" s="16">
        <v>10</v>
      </c>
      <c r="L68" s="16">
        <v>100</v>
      </c>
      <c r="M68" s="16">
        <v>4</v>
      </c>
      <c r="N68" s="17">
        <f>I68*K68*L68*M68</f>
        <v>1296000</v>
      </c>
      <c r="O68" s="16">
        <f>M68*L68*K68*J68</f>
        <v>1020000</v>
      </c>
      <c r="P68" s="18">
        <f>100*(O68/N68)</f>
        <v>78.703703703703709</v>
      </c>
      <c r="Q68" s="18">
        <f>100-P68</f>
        <v>21.296296296296291</v>
      </c>
      <c r="S68" s="2"/>
      <c r="U68" s="4"/>
    </row>
    <row r="69" spans="1:21">
      <c r="A69" s="7" t="s">
        <v>211</v>
      </c>
      <c r="B69" t="s">
        <v>127</v>
      </c>
      <c r="C69" t="s">
        <v>207</v>
      </c>
      <c r="D69" t="s">
        <v>109</v>
      </c>
      <c r="E69" t="s">
        <v>208</v>
      </c>
      <c r="F69" t="s">
        <v>209</v>
      </c>
      <c r="G69">
        <v>2022</v>
      </c>
      <c r="H69" t="s">
        <v>212</v>
      </c>
      <c r="I69">
        <v>322</v>
      </c>
      <c r="J69" s="4">
        <v>263</v>
      </c>
      <c r="K69" s="16">
        <v>10</v>
      </c>
      <c r="L69" s="16">
        <v>100</v>
      </c>
      <c r="M69" s="16">
        <v>4</v>
      </c>
      <c r="N69" s="17">
        <f>I69*K69*L69*M69</f>
        <v>1288000</v>
      </c>
      <c r="O69" s="16">
        <f>M69*L69*K69*J69</f>
        <v>1052000</v>
      </c>
      <c r="P69" s="18">
        <f>100*(O69/N69)</f>
        <v>81.677018633540371</v>
      </c>
      <c r="Q69" s="18">
        <f>100-P69</f>
        <v>18.322981366459629</v>
      </c>
      <c r="S69" s="2"/>
      <c r="U69" s="4"/>
    </row>
    <row r="70" spans="1:21">
      <c r="A70" s="7" t="s">
        <v>213</v>
      </c>
      <c r="B70" t="s">
        <v>127</v>
      </c>
      <c r="C70" t="s">
        <v>207</v>
      </c>
      <c r="D70" t="s">
        <v>109</v>
      </c>
      <c r="E70" t="s">
        <v>208</v>
      </c>
      <c r="F70" t="s">
        <v>209</v>
      </c>
      <c r="G70">
        <v>2022</v>
      </c>
      <c r="H70" t="s">
        <v>214</v>
      </c>
      <c r="I70">
        <v>291</v>
      </c>
      <c r="J70" s="4">
        <v>258</v>
      </c>
      <c r="K70" s="16">
        <v>10</v>
      </c>
      <c r="L70" s="16">
        <v>100</v>
      </c>
      <c r="M70" s="16">
        <v>4</v>
      </c>
      <c r="N70" s="17">
        <f>I70*K70*L70*M70</f>
        <v>1164000</v>
      </c>
      <c r="O70" s="16">
        <f>M70*L70*K70*J70</f>
        <v>1032000</v>
      </c>
      <c r="P70" s="18">
        <f>100*(O70/N70)</f>
        <v>88.659793814432987</v>
      </c>
      <c r="Q70" s="18">
        <f>100-P70</f>
        <v>11.340206185567013</v>
      </c>
      <c r="S70" s="2"/>
      <c r="U70" s="4"/>
    </row>
    <row r="71" spans="1:21">
      <c r="A71" s="7" t="s">
        <v>215</v>
      </c>
      <c r="B71" t="s">
        <v>127</v>
      </c>
      <c r="C71" t="s">
        <v>207</v>
      </c>
      <c r="D71" t="s">
        <v>109</v>
      </c>
      <c r="E71" t="s">
        <v>208</v>
      </c>
      <c r="F71" t="s">
        <v>209</v>
      </c>
      <c r="G71">
        <v>2022</v>
      </c>
      <c r="H71" t="s">
        <v>216</v>
      </c>
      <c r="I71">
        <v>324</v>
      </c>
      <c r="J71" s="4">
        <v>225</v>
      </c>
      <c r="K71" s="16">
        <v>10</v>
      </c>
      <c r="L71" s="16">
        <v>100</v>
      </c>
      <c r="M71" s="16">
        <v>4</v>
      </c>
      <c r="N71" s="17">
        <f>I71*K71*L71*M71</f>
        <v>1296000</v>
      </c>
      <c r="O71" s="16">
        <f>M71*L71*K71*J71</f>
        <v>900000</v>
      </c>
      <c r="P71" s="18">
        <f>100*(O71/N71)</f>
        <v>69.444444444444443</v>
      </c>
      <c r="Q71" s="18">
        <f>100-P71</f>
        <v>30.555555555555557</v>
      </c>
      <c r="S71" s="2"/>
      <c r="U71" s="4"/>
    </row>
    <row r="72" spans="1:21">
      <c r="A72" s="7" t="s">
        <v>217</v>
      </c>
      <c r="B72" t="s">
        <v>127</v>
      </c>
      <c r="C72" t="s">
        <v>207</v>
      </c>
      <c r="D72" t="s">
        <v>109</v>
      </c>
      <c r="E72" t="s">
        <v>208</v>
      </c>
      <c r="F72" t="s">
        <v>209</v>
      </c>
      <c r="G72">
        <v>2022</v>
      </c>
      <c r="H72" t="s">
        <v>218</v>
      </c>
      <c r="I72">
        <v>324</v>
      </c>
      <c r="J72" s="4">
        <v>254</v>
      </c>
      <c r="K72" s="16">
        <v>10</v>
      </c>
      <c r="L72" s="16">
        <v>100</v>
      </c>
      <c r="M72" s="16">
        <v>4</v>
      </c>
      <c r="N72" s="17">
        <f>I72*K72*L72*M72</f>
        <v>1296000</v>
      </c>
      <c r="O72" s="16">
        <f>M72*L72*K72*J72</f>
        <v>1016000</v>
      </c>
      <c r="P72" s="18">
        <f>100*(O72/N72)</f>
        <v>78.395061728395063</v>
      </c>
      <c r="Q72" s="18">
        <f>100-P72</f>
        <v>21.604938271604937</v>
      </c>
      <c r="S72" s="2"/>
      <c r="U72" s="4"/>
    </row>
    <row r="73" spans="1:21">
      <c r="A73" s="7" t="s">
        <v>141</v>
      </c>
      <c r="B73" t="s">
        <v>127</v>
      </c>
      <c r="C73" t="s">
        <v>137</v>
      </c>
      <c r="D73" t="s">
        <v>109</v>
      </c>
      <c r="E73" t="s">
        <v>129</v>
      </c>
      <c r="F73" t="s">
        <v>139</v>
      </c>
      <c r="G73">
        <v>2022</v>
      </c>
      <c r="H73" t="s">
        <v>142</v>
      </c>
      <c r="I73">
        <v>293</v>
      </c>
      <c r="J73" s="4">
        <v>231</v>
      </c>
      <c r="K73" s="16">
        <v>10</v>
      </c>
      <c r="L73" s="16">
        <v>100</v>
      </c>
      <c r="M73" s="16">
        <v>4</v>
      </c>
      <c r="N73" s="17">
        <f>I73*K73*L73*M73</f>
        <v>1172000</v>
      </c>
      <c r="O73" s="16">
        <f>M73*L73*K73*J73</f>
        <v>924000</v>
      </c>
      <c r="P73" s="18">
        <f>100*(O73/N73)</f>
        <v>78.839590443686006</v>
      </c>
      <c r="Q73" s="18">
        <f>100-P73</f>
        <v>21.160409556313994</v>
      </c>
      <c r="S73" s="2"/>
      <c r="U73" s="4"/>
    </row>
    <row r="74" spans="1:21">
      <c r="A74" s="7" t="s">
        <v>143</v>
      </c>
      <c r="B74" t="s">
        <v>127</v>
      </c>
      <c r="C74" t="s">
        <v>137</v>
      </c>
      <c r="D74" t="s">
        <v>109</v>
      </c>
      <c r="E74" t="s">
        <v>129</v>
      </c>
      <c r="F74" t="s">
        <v>139</v>
      </c>
      <c r="G74">
        <v>2022</v>
      </c>
      <c r="H74" t="s">
        <v>144</v>
      </c>
      <c r="I74">
        <v>305</v>
      </c>
      <c r="J74" s="4">
        <v>269</v>
      </c>
      <c r="K74" s="16">
        <v>10</v>
      </c>
      <c r="L74" s="16">
        <v>100</v>
      </c>
      <c r="M74" s="16">
        <v>4</v>
      </c>
      <c r="N74" s="17">
        <f>I74*K74*L74*M74</f>
        <v>1220000</v>
      </c>
      <c r="O74" s="16">
        <f>M74*L74*K74*J74</f>
        <v>1076000</v>
      </c>
      <c r="P74" s="18">
        <f>100*(O74/N74)</f>
        <v>88.196721311475414</v>
      </c>
      <c r="Q74" s="18">
        <f>100-P74</f>
        <v>11.803278688524586</v>
      </c>
      <c r="S74" s="2"/>
      <c r="U74" s="4"/>
    </row>
    <row r="75" spans="1:21">
      <c r="A75" s="7" t="s">
        <v>145</v>
      </c>
      <c r="B75" t="s">
        <v>127</v>
      </c>
      <c r="C75" t="s">
        <v>137</v>
      </c>
      <c r="D75" t="s">
        <v>109</v>
      </c>
      <c r="E75" t="s">
        <v>129</v>
      </c>
      <c r="F75" t="s">
        <v>139</v>
      </c>
      <c r="G75">
        <v>2022</v>
      </c>
      <c r="H75" t="s">
        <v>146</v>
      </c>
      <c r="I75">
        <v>300</v>
      </c>
      <c r="J75" s="4">
        <v>243</v>
      </c>
      <c r="K75" s="16">
        <v>10</v>
      </c>
      <c r="L75" s="16">
        <v>100</v>
      </c>
      <c r="M75" s="16">
        <v>4</v>
      </c>
      <c r="N75" s="17">
        <f>I75*K75*L75*M75</f>
        <v>1200000</v>
      </c>
      <c r="O75" s="16">
        <f>M75*L75*K75*J75</f>
        <v>972000</v>
      </c>
      <c r="P75" s="18">
        <f>100*(O75/N75)</f>
        <v>81</v>
      </c>
      <c r="Q75" s="18">
        <f>100-P75</f>
        <v>19</v>
      </c>
      <c r="S75" s="2"/>
      <c r="U75" s="4"/>
    </row>
    <row r="76" spans="1:21">
      <c r="A76" s="7" t="s">
        <v>147</v>
      </c>
      <c r="B76" t="s">
        <v>127</v>
      </c>
      <c r="C76" t="s">
        <v>137</v>
      </c>
      <c r="D76" t="s">
        <v>109</v>
      </c>
      <c r="E76" t="s">
        <v>129</v>
      </c>
      <c r="F76" t="s">
        <v>139</v>
      </c>
      <c r="G76">
        <v>2022</v>
      </c>
      <c r="H76" t="s">
        <v>148</v>
      </c>
      <c r="I76">
        <v>325</v>
      </c>
      <c r="J76" s="4">
        <v>237</v>
      </c>
      <c r="K76" s="16">
        <v>10</v>
      </c>
      <c r="L76" s="16">
        <v>100</v>
      </c>
      <c r="M76" s="16">
        <v>4</v>
      </c>
      <c r="N76" s="17">
        <f>I76*K76*L76*M76</f>
        <v>1300000</v>
      </c>
      <c r="O76" s="16">
        <f>M76*L76*K76*J76</f>
        <v>948000</v>
      </c>
      <c r="P76" s="18">
        <f>100*(O76/N76)</f>
        <v>72.92307692307692</v>
      </c>
      <c r="Q76" s="18">
        <f>100-P76</f>
        <v>27.07692307692308</v>
      </c>
      <c r="S76" s="2"/>
      <c r="U76" s="4"/>
    </row>
    <row r="77" spans="1:21">
      <c r="A77" s="7" t="s">
        <v>149</v>
      </c>
      <c r="B77" t="s">
        <v>127</v>
      </c>
      <c r="C77" t="s">
        <v>137</v>
      </c>
      <c r="D77" t="s">
        <v>109</v>
      </c>
      <c r="E77" t="s">
        <v>129</v>
      </c>
      <c r="F77" t="s">
        <v>139</v>
      </c>
      <c r="G77">
        <v>2022</v>
      </c>
      <c r="H77" t="s">
        <v>150</v>
      </c>
      <c r="I77">
        <v>296</v>
      </c>
      <c r="J77" s="4">
        <v>249</v>
      </c>
      <c r="K77" s="16">
        <v>10</v>
      </c>
      <c r="L77" s="16">
        <v>100</v>
      </c>
      <c r="M77" s="16">
        <v>4</v>
      </c>
      <c r="N77" s="17">
        <f>I77*K77*L77*M77</f>
        <v>1184000</v>
      </c>
      <c r="O77" s="16">
        <f>M77*L77*K77*J77</f>
        <v>996000</v>
      </c>
      <c r="P77" s="18">
        <f>100*(O77/N77)</f>
        <v>84.121621621621628</v>
      </c>
      <c r="Q77" s="18">
        <f>100-P77</f>
        <v>15.878378378378372</v>
      </c>
      <c r="S77" s="2"/>
      <c r="U77" s="4"/>
    </row>
    <row r="78" spans="1:21">
      <c r="A78" s="7" t="s">
        <v>177</v>
      </c>
      <c r="B78" t="s">
        <v>127</v>
      </c>
      <c r="C78" t="s">
        <v>178</v>
      </c>
      <c r="D78" t="s">
        <v>109</v>
      </c>
      <c r="E78" t="s">
        <v>129</v>
      </c>
      <c r="F78" t="s">
        <v>139</v>
      </c>
      <c r="G78">
        <v>2022</v>
      </c>
      <c r="H78" t="s">
        <v>179</v>
      </c>
      <c r="I78">
        <v>292</v>
      </c>
      <c r="J78" s="4">
        <v>260</v>
      </c>
      <c r="K78" s="16">
        <v>10</v>
      </c>
      <c r="L78" s="16">
        <v>100</v>
      </c>
      <c r="M78" s="16">
        <v>4</v>
      </c>
      <c r="N78" s="17">
        <f>I78*K78*L78*M78</f>
        <v>1168000</v>
      </c>
      <c r="O78" s="16">
        <f>M78*L78*K78*J78</f>
        <v>1040000</v>
      </c>
      <c r="P78" s="18">
        <f>100*(O78/N78)</f>
        <v>89.041095890410958</v>
      </c>
      <c r="Q78" s="18">
        <f>100-P78</f>
        <v>10.958904109589042</v>
      </c>
      <c r="S78" s="2"/>
      <c r="U78" s="4"/>
    </row>
    <row r="79" spans="1:21">
      <c r="A79" s="7" t="s">
        <v>180</v>
      </c>
      <c r="B79" t="s">
        <v>127</v>
      </c>
      <c r="C79" t="s">
        <v>178</v>
      </c>
      <c r="D79" t="s">
        <v>109</v>
      </c>
      <c r="E79" t="s">
        <v>129</v>
      </c>
      <c r="F79" t="s">
        <v>139</v>
      </c>
      <c r="G79">
        <v>2022</v>
      </c>
      <c r="H79" t="s">
        <v>181</v>
      </c>
      <c r="I79">
        <v>313</v>
      </c>
      <c r="J79" s="4">
        <v>249</v>
      </c>
      <c r="K79" s="16">
        <v>10</v>
      </c>
      <c r="L79" s="16">
        <v>100</v>
      </c>
      <c r="M79" s="16">
        <v>4</v>
      </c>
      <c r="N79" s="17">
        <f>I79*K79*L79*M79</f>
        <v>1252000</v>
      </c>
      <c r="O79" s="16">
        <f>M79*L79*K79*J79</f>
        <v>996000</v>
      </c>
      <c r="P79" s="18">
        <f>100*(O79/N79)</f>
        <v>79.552715654952081</v>
      </c>
      <c r="Q79" s="18">
        <f>100-P79</f>
        <v>20.447284345047919</v>
      </c>
      <c r="S79" s="2"/>
      <c r="U79" s="4"/>
    </row>
    <row r="80" spans="1:21">
      <c r="A80" s="7" t="s">
        <v>182</v>
      </c>
      <c r="B80" t="s">
        <v>127</v>
      </c>
      <c r="C80" t="s">
        <v>178</v>
      </c>
      <c r="D80" t="s">
        <v>109</v>
      </c>
      <c r="E80" t="s">
        <v>129</v>
      </c>
      <c r="F80" t="s">
        <v>139</v>
      </c>
      <c r="G80">
        <v>2022</v>
      </c>
      <c r="H80" t="s">
        <v>183</v>
      </c>
      <c r="I80">
        <v>325</v>
      </c>
      <c r="J80" s="4">
        <v>244</v>
      </c>
      <c r="K80" s="16">
        <v>10</v>
      </c>
      <c r="L80" s="16">
        <v>100</v>
      </c>
      <c r="M80" s="16">
        <v>4</v>
      </c>
      <c r="N80" s="17">
        <f>I80*K80*L80*M80</f>
        <v>1300000</v>
      </c>
      <c r="O80" s="16">
        <f>M80*L80*K80*J80</f>
        <v>976000</v>
      </c>
      <c r="P80" s="18">
        <f>100*(O80/N80)</f>
        <v>75.07692307692308</v>
      </c>
      <c r="Q80" s="18">
        <f>100-P80</f>
        <v>24.92307692307692</v>
      </c>
      <c r="S80" s="2"/>
      <c r="U80" s="4"/>
    </row>
    <row r="81" spans="1:21">
      <c r="A81" s="7" t="s">
        <v>184</v>
      </c>
      <c r="B81" t="s">
        <v>127</v>
      </c>
      <c r="C81" t="s">
        <v>178</v>
      </c>
      <c r="D81" t="s">
        <v>109</v>
      </c>
      <c r="E81" t="s">
        <v>129</v>
      </c>
      <c r="F81" t="s">
        <v>139</v>
      </c>
      <c r="G81">
        <v>2022</v>
      </c>
      <c r="H81" t="s">
        <v>185</v>
      </c>
      <c r="I81">
        <v>295</v>
      </c>
      <c r="J81" s="4">
        <v>244</v>
      </c>
      <c r="K81" s="16">
        <v>10</v>
      </c>
      <c r="L81" s="16">
        <v>100</v>
      </c>
      <c r="M81" s="16">
        <v>4</v>
      </c>
      <c r="N81" s="17">
        <f>I81*K81*L81*M81</f>
        <v>1180000</v>
      </c>
      <c r="O81" s="16">
        <f>M81*L81*K81*J81</f>
        <v>976000</v>
      </c>
      <c r="P81" s="18">
        <f>100*(O81/N81)</f>
        <v>82.711864406779654</v>
      </c>
      <c r="Q81" s="18">
        <f>100-P81</f>
        <v>17.288135593220346</v>
      </c>
      <c r="S81" s="2"/>
      <c r="U81" s="4"/>
    </row>
    <row r="82" spans="1:21">
      <c r="A82" s="7" t="s">
        <v>186</v>
      </c>
      <c r="B82" t="s">
        <v>127</v>
      </c>
      <c r="C82" t="s">
        <v>178</v>
      </c>
      <c r="D82" t="s">
        <v>109</v>
      </c>
      <c r="E82" t="s">
        <v>129</v>
      </c>
      <c r="F82" t="s">
        <v>139</v>
      </c>
      <c r="G82">
        <v>2022</v>
      </c>
      <c r="H82" t="s">
        <v>187</v>
      </c>
      <c r="I82">
        <v>290</v>
      </c>
      <c r="J82" s="4">
        <v>263</v>
      </c>
      <c r="K82" s="16">
        <v>10</v>
      </c>
      <c r="L82" s="16">
        <v>100</v>
      </c>
      <c r="M82" s="16">
        <v>4</v>
      </c>
      <c r="N82" s="17">
        <f>I82*K82*L82*M82</f>
        <v>1160000</v>
      </c>
      <c r="O82" s="16">
        <f>M82*L82*K82*J82</f>
        <v>1052000</v>
      </c>
      <c r="P82" s="18">
        <f>100*(O82/N82)</f>
        <v>90.689655172413794</v>
      </c>
      <c r="Q82" s="18">
        <f>100-P82</f>
        <v>9.3103448275862064</v>
      </c>
      <c r="S82" s="2"/>
      <c r="U82" s="4"/>
    </row>
    <row r="83" spans="1:21">
      <c r="A83" s="7" t="s">
        <v>126</v>
      </c>
      <c r="B83" t="s">
        <v>127</v>
      </c>
      <c r="C83" t="s">
        <v>128</v>
      </c>
      <c r="D83" t="s">
        <v>109</v>
      </c>
      <c r="E83" t="s">
        <v>129</v>
      </c>
      <c r="F83" t="s">
        <v>130</v>
      </c>
      <c r="G83">
        <v>2022</v>
      </c>
      <c r="H83" t="s">
        <v>131</v>
      </c>
      <c r="I83">
        <v>298</v>
      </c>
      <c r="J83" s="4">
        <v>238</v>
      </c>
      <c r="K83" s="16">
        <v>10</v>
      </c>
      <c r="L83" s="16">
        <v>100</v>
      </c>
      <c r="M83" s="16">
        <v>4</v>
      </c>
      <c r="N83" s="17">
        <f>I83*K83*L83*M83</f>
        <v>1192000</v>
      </c>
      <c r="O83" s="16">
        <f>M83*L83*K83*J83</f>
        <v>952000</v>
      </c>
      <c r="P83" s="18">
        <f>100*(O83/N83)</f>
        <v>79.865771812080538</v>
      </c>
      <c r="Q83" s="18">
        <f>100-P83</f>
        <v>20.134228187919462</v>
      </c>
      <c r="S83" s="2"/>
      <c r="U83" s="4"/>
    </row>
    <row r="84" spans="1:21">
      <c r="A84" s="7" t="s">
        <v>132</v>
      </c>
      <c r="B84" t="s">
        <v>127</v>
      </c>
      <c r="C84" t="s">
        <v>128</v>
      </c>
      <c r="D84" t="s">
        <v>109</v>
      </c>
      <c r="E84" t="s">
        <v>129</v>
      </c>
      <c r="F84" t="s">
        <v>130</v>
      </c>
      <c r="G84">
        <v>2022</v>
      </c>
      <c r="H84" t="s">
        <v>133</v>
      </c>
      <c r="I84">
        <v>307</v>
      </c>
      <c r="J84" s="4">
        <v>228</v>
      </c>
      <c r="K84" s="16">
        <v>10</v>
      </c>
      <c r="L84" s="16">
        <v>100</v>
      </c>
      <c r="M84" s="16">
        <v>4</v>
      </c>
      <c r="N84" s="17">
        <f>I84*K84*L84*M84</f>
        <v>1228000</v>
      </c>
      <c r="O84" s="16">
        <f>M84*L84*K84*J84</f>
        <v>912000</v>
      </c>
      <c r="P84" s="18">
        <f>100*(O84/N84)</f>
        <v>74.267100977198695</v>
      </c>
      <c r="Q84" s="18">
        <f>100-P84</f>
        <v>25.732899022801305</v>
      </c>
      <c r="S84" s="2"/>
      <c r="U84" s="4"/>
    </row>
    <row r="85" spans="1:21">
      <c r="A85" s="7" t="s">
        <v>134</v>
      </c>
      <c r="B85" t="s">
        <v>127</v>
      </c>
      <c r="C85" t="s">
        <v>128</v>
      </c>
      <c r="D85" t="s">
        <v>109</v>
      </c>
      <c r="E85" t="s">
        <v>129</v>
      </c>
      <c r="F85" t="s">
        <v>130</v>
      </c>
      <c r="G85">
        <v>2022</v>
      </c>
      <c r="H85" t="s">
        <v>135</v>
      </c>
      <c r="I85">
        <v>320</v>
      </c>
      <c r="J85" s="4">
        <v>243</v>
      </c>
      <c r="K85" s="16">
        <v>10</v>
      </c>
      <c r="L85" s="16">
        <v>100</v>
      </c>
      <c r="M85" s="16">
        <v>4</v>
      </c>
      <c r="N85" s="17">
        <f>I85*K85*L85*M85</f>
        <v>1280000</v>
      </c>
      <c r="O85" s="16">
        <f>M85*L85*K85*J85</f>
        <v>972000</v>
      </c>
      <c r="P85" s="18">
        <f>100*(O85/N85)</f>
        <v>75.9375</v>
      </c>
      <c r="Q85" s="18">
        <f>100-P85</f>
        <v>24.0625</v>
      </c>
      <c r="S85" s="2"/>
      <c r="U85" s="4"/>
    </row>
    <row r="86" spans="1:21">
      <c r="A86" s="7" t="s">
        <v>165</v>
      </c>
      <c r="B86" t="s">
        <v>127</v>
      </c>
      <c r="C86" t="s">
        <v>137</v>
      </c>
      <c r="D86" t="s">
        <v>109</v>
      </c>
      <c r="E86" t="s">
        <v>129</v>
      </c>
      <c r="F86" t="s">
        <v>130</v>
      </c>
      <c r="G86">
        <v>2022</v>
      </c>
      <c r="H86" t="s">
        <v>166</v>
      </c>
      <c r="I86">
        <v>321</v>
      </c>
      <c r="J86" s="4">
        <v>274</v>
      </c>
      <c r="K86" s="16">
        <v>10</v>
      </c>
      <c r="L86" s="16">
        <v>100</v>
      </c>
      <c r="M86" s="16">
        <v>4</v>
      </c>
      <c r="N86" s="17">
        <f>I86*K86*L86*M86</f>
        <v>1284000</v>
      </c>
      <c r="O86" s="16">
        <f>M86*L86*K86*J86</f>
        <v>1096000</v>
      </c>
      <c r="P86" s="18">
        <f>100*(O86/N86)</f>
        <v>85.35825545171339</v>
      </c>
      <c r="Q86" s="18">
        <f>100-P86</f>
        <v>14.64174454828661</v>
      </c>
      <c r="S86" s="2"/>
      <c r="U86" s="4"/>
    </row>
    <row r="87" spans="1:21">
      <c r="A87" s="7" t="s">
        <v>167</v>
      </c>
      <c r="B87" t="s">
        <v>127</v>
      </c>
      <c r="C87" t="s">
        <v>137</v>
      </c>
      <c r="D87" t="s">
        <v>109</v>
      </c>
      <c r="E87" t="s">
        <v>129</v>
      </c>
      <c r="F87" t="s">
        <v>130</v>
      </c>
      <c r="G87">
        <v>2022</v>
      </c>
      <c r="H87" t="s">
        <v>168</v>
      </c>
      <c r="I87">
        <v>306</v>
      </c>
      <c r="J87" s="4">
        <v>248</v>
      </c>
      <c r="K87" s="16">
        <v>10</v>
      </c>
      <c r="L87" s="16">
        <v>100</v>
      </c>
      <c r="M87" s="16">
        <v>4</v>
      </c>
      <c r="N87" s="17">
        <f>I87*K87*L87*M87</f>
        <v>1224000</v>
      </c>
      <c r="O87" s="16">
        <f>M87*L87*K87*J87</f>
        <v>992000</v>
      </c>
      <c r="P87" s="18">
        <f>100*(O87/N87)</f>
        <v>81.045751633986924</v>
      </c>
      <c r="Q87" s="18">
        <f>100-P87</f>
        <v>18.954248366013076</v>
      </c>
      <c r="S87" s="2"/>
      <c r="U87" s="4"/>
    </row>
    <row r="88" spans="1:21">
      <c r="A88" s="7" t="s">
        <v>169</v>
      </c>
      <c r="B88" t="s">
        <v>127</v>
      </c>
      <c r="C88" t="s">
        <v>137</v>
      </c>
      <c r="D88" t="s">
        <v>109</v>
      </c>
      <c r="E88" t="s">
        <v>129</v>
      </c>
      <c r="F88" t="s">
        <v>130</v>
      </c>
      <c r="G88">
        <v>2022</v>
      </c>
      <c r="H88" t="s">
        <v>170</v>
      </c>
      <c r="I88">
        <v>311</v>
      </c>
      <c r="J88" s="4">
        <v>249</v>
      </c>
      <c r="K88" s="16">
        <v>10</v>
      </c>
      <c r="L88" s="16">
        <v>100</v>
      </c>
      <c r="M88" s="16">
        <v>4</v>
      </c>
      <c r="N88" s="17">
        <f>I88*K88*L88*M88</f>
        <v>1244000</v>
      </c>
      <c r="O88" s="16">
        <f>M88*L88*K88*J88</f>
        <v>996000</v>
      </c>
      <c r="P88" s="18">
        <f>100*(O88/N88)</f>
        <v>80.064308681672031</v>
      </c>
      <c r="Q88" s="18">
        <f>100-P88</f>
        <v>19.935691318327969</v>
      </c>
      <c r="S88" s="2"/>
      <c r="U88" s="4"/>
    </row>
    <row r="89" spans="1:21">
      <c r="A89" s="7" t="s">
        <v>171</v>
      </c>
      <c r="B89" t="s">
        <v>127</v>
      </c>
      <c r="C89" t="s">
        <v>137</v>
      </c>
      <c r="D89" t="s">
        <v>109</v>
      </c>
      <c r="E89" t="s">
        <v>129</v>
      </c>
      <c r="F89" t="s">
        <v>130</v>
      </c>
      <c r="G89">
        <v>2022</v>
      </c>
      <c r="H89" t="s">
        <v>172</v>
      </c>
      <c r="I89">
        <v>322</v>
      </c>
      <c r="J89" s="4">
        <v>239</v>
      </c>
      <c r="K89" s="16">
        <v>10</v>
      </c>
      <c r="L89" s="16">
        <v>100</v>
      </c>
      <c r="M89" s="16">
        <v>4</v>
      </c>
      <c r="N89" s="17">
        <f>I89*K89*L89*M89</f>
        <v>1288000</v>
      </c>
      <c r="O89" s="16">
        <f>M89*L89*K89*J89</f>
        <v>956000</v>
      </c>
      <c r="P89" s="18">
        <f>100*(O89/N89)</f>
        <v>74.223602484472053</v>
      </c>
      <c r="Q89" s="18">
        <f>100-P89</f>
        <v>25.776397515527947</v>
      </c>
      <c r="S89" s="2"/>
      <c r="U89" s="4"/>
    </row>
    <row r="90" spans="1:21">
      <c r="A90" s="7" t="s">
        <v>173</v>
      </c>
      <c r="B90" t="s">
        <v>127</v>
      </c>
      <c r="C90" t="s">
        <v>128</v>
      </c>
      <c r="D90" t="s">
        <v>109</v>
      </c>
      <c r="E90" t="s">
        <v>129</v>
      </c>
      <c r="F90" t="s">
        <v>130</v>
      </c>
      <c r="G90">
        <v>2022</v>
      </c>
      <c r="H90" t="s">
        <v>174</v>
      </c>
      <c r="I90">
        <v>321</v>
      </c>
      <c r="J90" s="4">
        <v>253</v>
      </c>
      <c r="K90" s="16">
        <v>10</v>
      </c>
      <c r="L90" s="16">
        <v>100</v>
      </c>
      <c r="M90" s="16">
        <v>4</v>
      </c>
      <c r="N90" s="17">
        <f>I90*K90*L90*M90</f>
        <v>1284000</v>
      </c>
      <c r="O90" s="16">
        <f>M90*L90*K90*J90</f>
        <v>1012000</v>
      </c>
      <c r="P90" s="18">
        <f>100*(O90/N90)</f>
        <v>78.81619937694704</v>
      </c>
      <c r="Q90" s="18">
        <f>100-P90</f>
        <v>21.18380062305296</v>
      </c>
      <c r="S90" s="2"/>
      <c r="U90" s="4"/>
    </row>
    <row r="91" spans="1:21">
      <c r="A91" s="7" t="s">
        <v>175</v>
      </c>
      <c r="B91" t="s">
        <v>127</v>
      </c>
      <c r="C91" t="s">
        <v>128</v>
      </c>
      <c r="D91" t="s">
        <v>109</v>
      </c>
      <c r="E91" t="s">
        <v>129</v>
      </c>
      <c r="F91" t="s">
        <v>130</v>
      </c>
      <c r="G91">
        <v>2022</v>
      </c>
      <c r="H91" t="s">
        <v>176</v>
      </c>
      <c r="I91">
        <v>303</v>
      </c>
      <c r="J91" s="4">
        <v>242</v>
      </c>
      <c r="K91" s="16">
        <v>10</v>
      </c>
      <c r="L91" s="16">
        <v>100</v>
      </c>
      <c r="M91" s="16">
        <v>4</v>
      </c>
      <c r="N91" s="17">
        <f>I91*K91*L91*M91</f>
        <v>1212000</v>
      </c>
      <c r="O91" s="16">
        <f>M91*L91*K91*J91</f>
        <v>968000</v>
      </c>
      <c r="P91" s="18">
        <f>100*(O91/N91)</f>
        <v>79.867986798679866</v>
      </c>
      <c r="Q91" s="18">
        <f>100-P91</f>
        <v>20.132013201320134</v>
      </c>
      <c r="S91" s="2"/>
      <c r="U91" s="4"/>
    </row>
    <row r="92" spans="1:21">
      <c r="A92" s="7" t="s">
        <v>198</v>
      </c>
      <c r="B92" t="s">
        <v>127</v>
      </c>
      <c r="C92" t="s">
        <v>178</v>
      </c>
      <c r="D92" t="s">
        <v>109</v>
      </c>
      <c r="E92" t="s">
        <v>129</v>
      </c>
      <c r="F92" t="s">
        <v>130</v>
      </c>
      <c r="G92">
        <v>2022</v>
      </c>
      <c r="H92" t="s">
        <v>199</v>
      </c>
      <c r="I92">
        <v>312</v>
      </c>
      <c r="J92" s="4">
        <v>275</v>
      </c>
      <c r="K92" s="16">
        <v>10</v>
      </c>
      <c r="L92" s="16">
        <v>100</v>
      </c>
      <c r="M92" s="16">
        <v>4</v>
      </c>
      <c r="N92" s="17">
        <f>I92*K92*L92*M92</f>
        <v>1248000</v>
      </c>
      <c r="O92" s="16">
        <f>M92*L92*K92*J92</f>
        <v>1100000</v>
      </c>
      <c r="P92" s="18">
        <f>100*(O92/N92)</f>
        <v>88.141025641025635</v>
      </c>
      <c r="Q92" s="18">
        <f>100-P92</f>
        <v>11.858974358974365</v>
      </c>
      <c r="S92" s="2"/>
      <c r="U92" s="4"/>
    </row>
    <row r="93" spans="1:21">
      <c r="A93" s="7" t="s">
        <v>200</v>
      </c>
      <c r="B93" t="s">
        <v>127</v>
      </c>
      <c r="C93" t="s">
        <v>178</v>
      </c>
      <c r="D93" t="s">
        <v>109</v>
      </c>
      <c r="E93" t="s">
        <v>129</v>
      </c>
      <c r="F93" t="s">
        <v>130</v>
      </c>
      <c r="G93">
        <v>2022</v>
      </c>
      <c r="H93" t="s">
        <v>201</v>
      </c>
      <c r="I93">
        <v>304</v>
      </c>
      <c r="J93" s="4">
        <v>239</v>
      </c>
      <c r="K93" s="16">
        <v>10</v>
      </c>
      <c r="L93" s="16">
        <v>100</v>
      </c>
      <c r="M93" s="16">
        <v>4</v>
      </c>
      <c r="N93" s="17">
        <f>I93*K93*L93*M93</f>
        <v>1216000</v>
      </c>
      <c r="O93" s="16">
        <f>M93*L93*K93*J93</f>
        <v>956000</v>
      </c>
      <c r="P93" s="18">
        <f>100*(O93/N93)</f>
        <v>78.618421052631575</v>
      </c>
      <c r="Q93" s="18">
        <f>100-P93</f>
        <v>21.381578947368425</v>
      </c>
      <c r="S93" s="2"/>
      <c r="U93" s="4"/>
    </row>
    <row r="94" spans="1:21">
      <c r="A94" s="7" t="s">
        <v>202</v>
      </c>
      <c r="B94" t="s">
        <v>127</v>
      </c>
      <c r="C94" t="s">
        <v>178</v>
      </c>
      <c r="D94" t="s">
        <v>109</v>
      </c>
      <c r="E94" t="s">
        <v>129</v>
      </c>
      <c r="F94" t="s">
        <v>130</v>
      </c>
      <c r="G94">
        <v>2022</v>
      </c>
      <c r="H94" t="s">
        <v>203</v>
      </c>
      <c r="I94" s="23">
        <v>306</v>
      </c>
      <c r="J94" s="4">
        <v>272</v>
      </c>
      <c r="K94" s="16">
        <v>10</v>
      </c>
      <c r="L94" s="16">
        <v>100</v>
      </c>
      <c r="M94" s="16">
        <v>4</v>
      </c>
      <c r="N94" s="17">
        <f>I94*K94*L94*M94</f>
        <v>1224000</v>
      </c>
      <c r="O94" s="16">
        <f>M94*L94*K94*J94</f>
        <v>1088000</v>
      </c>
      <c r="P94" s="18">
        <f>100*(O94/N94)</f>
        <v>88.888888888888886</v>
      </c>
      <c r="Q94" s="18">
        <f>100-P94</f>
        <v>11.111111111111114</v>
      </c>
    </row>
    <row r="95" spans="1:21">
      <c r="A95" s="7" t="s">
        <v>204</v>
      </c>
      <c r="B95" t="s">
        <v>127</v>
      </c>
      <c r="C95" t="s">
        <v>178</v>
      </c>
      <c r="D95" t="s">
        <v>109</v>
      </c>
      <c r="E95" t="s">
        <v>129</v>
      </c>
      <c r="F95" t="s">
        <v>130</v>
      </c>
      <c r="G95">
        <v>2022</v>
      </c>
      <c r="H95" t="s">
        <v>205</v>
      </c>
      <c r="I95" s="23">
        <v>293</v>
      </c>
      <c r="J95" s="4">
        <v>260</v>
      </c>
      <c r="K95" s="16">
        <v>10</v>
      </c>
      <c r="L95" s="16">
        <v>100</v>
      </c>
      <c r="M95" s="16">
        <v>4</v>
      </c>
      <c r="N95" s="17">
        <f>I95*K95*L95*M95</f>
        <v>1172000</v>
      </c>
      <c r="O95" s="16">
        <f>M95*L95*K95*J95</f>
        <v>1040000</v>
      </c>
      <c r="P95" s="18">
        <f>100*(O95/N95)</f>
        <v>88.737201365187715</v>
      </c>
      <c r="Q95" s="18">
        <f>100-P95</f>
        <v>11.262798634812285</v>
      </c>
    </row>
    <row r="96" spans="1:21">
      <c r="A96" s="7" t="s">
        <v>219</v>
      </c>
      <c r="B96" t="s">
        <v>127</v>
      </c>
      <c r="C96" t="s">
        <v>207</v>
      </c>
      <c r="D96" t="s">
        <v>109</v>
      </c>
      <c r="E96" t="s">
        <v>129</v>
      </c>
      <c r="F96" t="s">
        <v>209</v>
      </c>
      <c r="G96">
        <v>2022</v>
      </c>
      <c r="H96" t="s">
        <v>220</v>
      </c>
      <c r="I96" s="23">
        <v>322</v>
      </c>
      <c r="J96" s="4">
        <v>268</v>
      </c>
      <c r="K96" s="16">
        <v>10</v>
      </c>
      <c r="L96" s="16">
        <v>100</v>
      </c>
      <c r="M96" s="16">
        <v>4</v>
      </c>
      <c r="N96" s="17">
        <f>I96*K96*L96*M96</f>
        <v>1288000</v>
      </c>
      <c r="O96" s="16">
        <f>M96*L96*K96*J96</f>
        <v>1072000</v>
      </c>
      <c r="P96" s="18">
        <f>100*(O96/N96)</f>
        <v>83.229813664596278</v>
      </c>
      <c r="Q96" s="18">
        <f>100-P96</f>
        <v>16.770186335403722</v>
      </c>
    </row>
    <row r="97" spans="1:17">
      <c r="A97" s="7" t="s">
        <v>221</v>
      </c>
      <c r="B97" t="s">
        <v>127</v>
      </c>
      <c r="C97" t="s">
        <v>207</v>
      </c>
      <c r="D97" t="s">
        <v>109</v>
      </c>
      <c r="E97" t="s">
        <v>129</v>
      </c>
      <c r="F97" t="s">
        <v>209</v>
      </c>
      <c r="G97">
        <v>2022</v>
      </c>
      <c r="H97" t="s">
        <v>222</v>
      </c>
      <c r="I97" s="23">
        <v>291</v>
      </c>
      <c r="J97" s="4">
        <v>227</v>
      </c>
      <c r="K97" s="16">
        <v>10</v>
      </c>
      <c r="L97" s="16">
        <v>100</v>
      </c>
      <c r="M97" s="16">
        <v>4</v>
      </c>
      <c r="N97" s="17">
        <f>I97*K97*L97*M97</f>
        <v>1164000</v>
      </c>
      <c r="O97" s="16">
        <f>M97*L97*K97*J97</f>
        <v>908000</v>
      </c>
      <c r="P97" s="18">
        <f>100*(O97/N97)</f>
        <v>78.006872852233684</v>
      </c>
      <c r="Q97" s="18">
        <f>100-P97</f>
        <v>21.993127147766316</v>
      </c>
    </row>
    <row r="98" spans="1:17">
      <c r="A98" s="7" t="s">
        <v>223</v>
      </c>
      <c r="B98" t="s">
        <v>127</v>
      </c>
      <c r="C98" t="s">
        <v>207</v>
      </c>
      <c r="D98" t="s">
        <v>109</v>
      </c>
      <c r="E98" t="s">
        <v>129</v>
      </c>
      <c r="F98" t="s">
        <v>209</v>
      </c>
      <c r="G98">
        <v>2022</v>
      </c>
      <c r="H98" t="s">
        <v>224</v>
      </c>
      <c r="I98" s="23">
        <v>297</v>
      </c>
      <c r="J98" s="4">
        <v>270</v>
      </c>
      <c r="K98" s="16">
        <v>10</v>
      </c>
      <c r="L98" s="16">
        <v>100</v>
      </c>
      <c r="M98" s="16">
        <v>4</v>
      </c>
      <c r="N98" s="17">
        <f>I98*K98*L98*M98</f>
        <v>1188000</v>
      </c>
      <c r="O98" s="16">
        <f>M98*L98*K98*J98</f>
        <v>1080000</v>
      </c>
      <c r="P98" s="18">
        <f>100*(O98/N98)</f>
        <v>90.909090909090907</v>
      </c>
      <c r="Q98" s="18">
        <f>100-P98</f>
        <v>9.0909090909090935</v>
      </c>
    </row>
    <row r="99" spans="1:17">
      <c r="A99" s="7" t="s">
        <v>225</v>
      </c>
      <c r="B99" t="s">
        <v>127</v>
      </c>
      <c r="C99" t="s">
        <v>207</v>
      </c>
      <c r="D99" t="s">
        <v>109</v>
      </c>
      <c r="E99" t="s">
        <v>129</v>
      </c>
      <c r="F99" t="s">
        <v>209</v>
      </c>
      <c r="G99">
        <v>2022</v>
      </c>
      <c r="H99" t="s">
        <v>226</v>
      </c>
      <c r="I99" s="23">
        <v>294</v>
      </c>
      <c r="J99" s="4">
        <v>227</v>
      </c>
      <c r="K99" s="16">
        <v>10</v>
      </c>
      <c r="L99" s="16">
        <v>100</v>
      </c>
      <c r="M99" s="16">
        <v>4</v>
      </c>
      <c r="N99" s="17">
        <f>I99*K99*L99*M99</f>
        <v>1176000</v>
      </c>
      <c r="O99" s="16">
        <f>M99*L99*K99*J99</f>
        <v>908000</v>
      </c>
      <c r="P99" s="18">
        <f>100*(O99/N99)</f>
        <v>77.210884353741491</v>
      </c>
      <c r="Q99" s="18">
        <f>100-P99</f>
        <v>22.789115646258509</v>
      </c>
    </row>
    <row r="100" spans="1:17">
      <c r="A100" s="7" t="s">
        <v>153</v>
      </c>
      <c r="B100" t="s">
        <v>127</v>
      </c>
      <c r="C100" t="s">
        <v>137</v>
      </c>
      <c r="D100" t="s">
        <v>109</v>
      </c>
      <c r="E100" t="s">
        <v>129</v>
      </c>
      <c r="F100" t="s">
        <v>154</v>
      </c>
      <c r="G100">
        <v>2022</v>
      </c>
      <c r="H100" t="s">
        <v>155</v>
      </c>
      <c r="I100" s="23">
        <v>300</v>
      </c>
      <c r="J100" s="4">
        <v>261</v>
      </c>
      <c r="K100" s="16">
        <v>10</v>
      </c>
      <c r="L100" s="16">
        <v>100</v>
      </c>
      <c r="M100" s="16">
        <v>4</v>
      </c>
      <c r="N100" s="17">
        <f>I100*K100*L100*M100</f>
        <v>1200000</v>
      </c>
      <c r="O100" s="16">
        <f>M100*L100*K100*J100</f>
        <v>1044000</v>
      </c>
      <c r="P100" s="18">
        <f>100*(O100/N100)</f>
        <v>87</v>
      </c>
      <c r="Q100" s="18">
        <f>100-P100</f>
        <v>13</v>
      </c>
    </row>
    <row r="101" spans="1:17">
      <c r="A101" s="7" t="s">
        <v>156</v>
      </c>
      <c r="B101" t="s">
        <v>127</v>
      </c>
      <c r="C101" t="s">
        <v>137</v>
      </c>
      <c r="D101" t="s">
        <v>109</v>
      </c>
      <c r="E101" t="s">
        <v>129</v>
      </c>
      <c r="F101" t="s">
        <v>154</v>
      </c>
      <c r="G101">
        <v>2022</v>
      </c>
      <c r="H101" t="s">
        <v>157</v>
      </c>
      <c r="I101" s="23">
        <v>298</v>
      </c>
      <c r="J101" s="4">
        <v>240</v>
      </c>
      <c r="K101" s="16">
        <v>10</v>
      </c>
      <c r="L101" s="16">
        <v>100</v>
      </c>
      <c r="M101" s="16">
        <v>4</v>
      </c>
      <c r="N101" s="17">
        <f>I101*K101*L101*M101</f>
        <v>1192000</v>
      </c>
      <c r="O101" s="16">
        <f>M101*L101*K101*J101</f>
        <v>960000</v>
      </c>
      <c r="P101" s="18">
        <f>100*(O101/N101)</f>
        <v>80.536912751677846</v>
      </c>
      <c r="Q101" s="18">
        <f>100-P101</f>
        <v>19.463087248322154</v>
      </c>
    </row>
    <row r="102" spans="1:17">
      <c r="A102" s="7" t="s">
        <v>158</v>
      </c>
      <c r="B102" t="s">
        <v>127</v>
      </c>
      <c r="C102" t="s">
        <v>137</v>
      </c>
      <c r="D102" t="s">
        <v>109</v>
      </c>
      <c r="E102" t="s">
        <v>129</v>
      </c>
      <c r="F102" t="s">
        <v>154</v>
      </c>
      <c r="G102">
        <v>2022</v>
      </c>
      <c r="H102" t="s">
        <v>159</v>
      </c>
      <c r="I102" s="23">
        <v>310</v>
      </c>
      <c r="J102" s="4">
        <v>274</v>
      </c>
      <c r="K102" s="16">
        <v>10</v>
      </c>
      <c r="L102" s="16">
        <v>100</v>
      </c>
      <c r="M102" s="16">
        <v>4</v>
      </c>
      <c r="N102" s="17">
        <f>I102*K102*L102*M102</f>
        <v>1240000</v>
      </c>
      <c r="O102" s="16">
        <f>M102*L102*K102*J102</f>
        <v>1096000</v>
      </c>
      <c r="P102" s="18">
        <f>100*(O102/N102)</f>
        <v>88.387096774193552</v>
      </c>
      <c r="Q102" s="18">
        <f>100-P102</f>
        <v>11.612903225806448</v>
      </c>
    </row>
    <row r="103" spans="1:17">
      <c r="A103" s="7" t="s">
        <v>160</v>
      </c>
      <c r="B103" t="s">
        <v>127</v>
      </c>
      <c r="C103" t="s">
        <v>137</v>
      </c>
      <c r="D103" t="s">
        <v>109</v>
      </c>
      <c r="E103" t="s">
        <v>129</v>
      </c>
      <c r="F103" t="s">
        <v>154</v>
      </c>
      <c r="G103">
        <v>2022</v>
      </c>
      <c r="H103" t="s">
        <v>161</v>
      </c>
      <c r="I103" s="23">
        <v>324</v>
      </c>
      <c r="J103" s="4">
        <v>231</v>
      </c>
      <c r="K103" s="16">
        <v>10</v>
      </c>
      <c r="L103" s="16">
        <v>100</v>
      </c>
      <c r="M103" s="16">
        <v>4</v>
      </c>
      <c r="N103" s="17">
        <f>I103*K103*L103*M103</f>
        <v>1296000</v>
      </c>
      <c r="O103" s="16">
        <f>M103*L103*K103*J103</f>
        <v>924000</v>
      </c>
      <c r="P103" s="18">
        <f>100*(O103/N103)</f>
        <v>71.296296296296291</v>
      </c>
      <c r="Q103" s="18">
        <f>100-P103</f>
        <v>28.703703703703709</v>
      </c>
    </row>
    <row r="104" spans="1:17">
      <c r="A104" s="7" t="s">
        <v>162</v>
      </c>
      <c r="B104" t="s">
        <v>127</v>
      </c>
      <c r="C104" t="s">
        <v>163</v>
      </c>
      <c r="D104" t="s">
        <v>109</v>
      </c>
      <c r="E104" t="s">
        <v>129</v>
      </c>
      <c r="F104" t="s">
        <v>154</v>
      </c>
      <c r="G104">
        <v>2022</v>
      </c>
      <c r="H104" t="s">
        <v>164</v>
      </c>
      <c r="I104" s="23">
        <v>317</v>
      </c>
      <c r="J104" s="4">
        <v>228</v>
      </c>
      <c r="K104" s="16">
        <v>10</v>
      </c>
      <c r="L104" s="16">
        <v>100</v>
      </c>
      <c r="M104" s="16">
        <v>4</v>
      </c>
      <c r="N104" s="17">
        <f>I104*K104*L104*M104</f>
        <v>1268000</v>
      </c>
      <c r="O104" s="16">
        <f>M104*L104*K104*J104</f>
        <v>912000</v>
      </c>
      <c r="P104" s="18">
        <f>100*(O104/N104)</f>
        <v>71.924290220820183</v>
      </c>
      <c r="Q104" s="18">
        <f>100-P104</f>
        <v>28.075709779179817</v>
      </c>
    </row>
    <row r="105" spans="1:17">
      <c r="A105" s="7" t="s">
        <v>188</v>
      </c>
      <c r="B105" t="s">
        <v>127</v>
      </c>
      <c r="C105" t="s">
        <v>178</v>
      </c>
      <c r="D105" t="s">
        <v>109</v>
      </c>
      <c r="E105" t="s">
        <v>129</v>
      </c>
      <c r="F105" t="s">
        <v>154</v>
      </c>
      <c r="G105">
        <v>2022</v>
      </c>
      <c r="H105" t="s">
        <v>189</v>
      </c>
      <c r="I105" s="23">
        <v>295</v>
      </c>
      <c r="J105" s="4">
        <v>225</v>
      </c>
      <c r="K105" s="16">
        <v>10</v>
      </c>
      <c r="L105" s="16">
        <v>100</v>
      </c>
      <c r="M105" s="16">
        <v>4</v>
      </c>
      <c r="N105" s="17">
        <f>I105*K105*L105*M105</f>
        <v>1180000</v>
      </c>
      <c r="O105" s="16">
        <f>M105*L105*K105*J105</f>
        <v>900000</v>
      </c>
      <c r="P105" s="18">
        <f>100*(O105/N105)</f>
        <v>76.271186440677965</v>
      </c>
      <c r="Q105" s="18">
        <f>100-P105</f>
        <v>23.728813559322035</v>
      </c>
    </row>
    <row r="106" spans="1:17">
      <c r="A106" s="7" t="s">
        <v>190</v>
      </c>
      <c r="B106" t="s">
        <v>127</v>
      </c>
      <c r="C106" t="s">
        <v>178</v>
      </c>
      <c r="D106" t="s">
        <v>109</v>
      </c>
      <c r="E106" t="s">
        <v>129</v>
      </c>
      <c r="F106" t="s">
        <v>154</v>
      </c>
      <c r="G106">
        <v>2022</v>
      </c>
      <c r="H106" t="s">
        <v>191</v>
      </c>
      <c r="I106" s="23">
        <v>308</v>
      </c>
      <c r="J106" s="4">
        <v>244</v>
      </c>
      <c r="K106" s="16">
        <v>10</v>
      </c>
      <c r="L106" s="16">
        <v>100</v>
      </c>
      <c r="M106" s="16">
        <v>4</v>
      </c>
      <c r="N106" s="17">
        <f>I106*K106*L106*M106</f>
        <v>1232000</v>
      </c>
      <c r="O106" s="16">
        <f>M106*L106*K106*J106</f>
        <v>976000</v>
      </c>
      <c r="P106" s="18">
        <f>100*(O106/N106)</f>
        <v>79.220779220779221</v>
      </c>
      <c r="Q106" s="18">
        <f>100-P106</f>
        <v>20.779220779220779</v>
      </c>
    </row>
    <row r="107" spans="1:17">
      <c r="A107" s="7" t="s">
        <v>192</v>
      </c>
      <c r="B107" t="s">
        <v>127</v>
      </c>
      <c r="C107" t="s">
        <v>178</v>
      </c>
      <c r="D107" t="s">
        <v>109</v>
      </c>
      <c r="E107" t="s">
        <v>129</v>
      </c>
      <c r="F107" t="s">
        <v>154</v>
      </c>
      <c r="G107">
        <v>2022</v>
      </c>
      <c r="H107" t="s">
        <v>193</v>
      </c>
      <c r="I107" s="23">
        <v>295</v>
      </c>
      <c r="J107" s="4">
        <v>248</v>
      </c>
      <c r="K107" s="16">
        <v>10</v>
      </c>
      <c r="L107" s="16">
        <v>100</v>
      </c>
      <c r="M107" s="16">
        <v>4</v>
      </c>
      <c r="N107" s="17">
        <f>I107*K107*L107*M107</f>
        <v>1180000</v>
      </c>
      <c r="O107" s="16">
        <f>M107*L107*K107*J107</f>
        <v>992000</v>
      </c>
      <c r="P107" s="18">
        <f>100*(O107/N107)</f>
        <v>84.067796610169481</v>
      </c>
      <c r="Q107" s="18">
        <f>100-P107</f>
        <v>15.932203389830519</v>
      </c>
    </row>
    <row r="108" spans="1:17">
      <c r="A108" s="7" t="s">
        <v>194</v>
      </c>
      <c r="B108" t="s">
        <v>127</v>
      </c>
      <c r="C108" t="s">
        <v>178</v>
      </c>
      <c r="D108" t="s">
        <v>109</v>
      </c>
      <c r="E108" t="s">
        <v>129</v>
      </c>
      <c r="F108" t="s">
        <v>154</v>
      </c>
      <c r="G108">
        <v>2022</v>
      </c>
      <c r="H108" t="s">
        <v>195</v>
      </c>
      <c r="I108" s="23">
        <v>314</v>
      </c>
      <c r="J108" s="4">
        <v>251</v>
      </c>
      <c r="K108" s="16">
        <v>10</v>
      </c>
      <c r="L108" s="16">
        <v>100</v>
      </c>
      <c r="M108" s="16">
        <v>4</v>
      </c>
      <c r="N108" s="17">
        <f>I108*K108*L108*M108</f>
        <v>1256000</v>
      </c>
      <c r="O108" s="16">
        <f>M108*L108*K108*J108</f>
        <v>1004000</v>
      </c>
      <c r="P108" s="18">
        <f>100*(O108/N108)</f>
        <v>79.936305732484087</v>
      </c>
      <c r="Q108" s="18">
        <f>100-P108</f>
        <v>20.063694267515913</v>
      </c>
    </row>
    <row r="109" spans="1:17">
      <c r="A109" s="7" t="s">
        <v>196</v>
      </c>
      <c r="B109" t="s">
        <v>127</v>
      </c>
      <c r="C109" t="s">
        <v>178</v>
      </c>
      <c r="D109" t="s">
        <v>109</v>
      </c>
      <c r="E109" t="s">
        <v>129</v>
      </c>
      <c r="F109" t="s">
        <v>154</v>
      </c>
      <c r="G109">
        <v>2022</v>
      </c>
      <c r="H109" t="s">
        <v>197</v>
      </c>
      <c r="I109" s="23">
        <v>324</v>
      </c>
      <c r="J109" s="4">
        <v>227</v>
      </c>
      <c r="K109" s="16">
        <v>10</v>
      </c>
      <c r="L109" s="16">
        <v>100</v>
      </c>
      <c r="M109" s="16">
        <v>4</v>
      </c>
      <c r="N109" s="17">
        <f>I109*K109*L109*M109</f>
        <v>1296000</v>
      </c>
      <c r="O109" s="16">
        <f>M109*L109*K109*J109</f>
        <v>908000</v>
      </c>
      <c r="P109" s="18">
        <f>100*(O109/N109)</f>
        <v>70.061728395061735</v>
      </c>
      <c r="Q109" s="18">
        <f>100-P109</f>
        <v>29.938271604938265</v>
      </c>
    </row>
    <row r="110" spans="1:17">
      <c r="A110" s="7" t="s">
        <v>42</v>
      </c>
      <c r="B110" t="s">
        <v>43</v>
      </c>
      <c r="C110" t="s">
        <v>44</v>
      </c>
      <c r="D110" t="s">
        <v>44</v>
      </c>
      <c r="E110" t="s">
        <v>45</v>
      </c>
      <c r="F110" t="s">
        <v>46</v>
      </c>
      <c r="G110">
        <v>2022</v>
      </c>
      <c r="H110" t="s">
        <v>47</v>
      </c>
      <c r="I110" s="23">
        <v>308</v>
      </c>
      <c r="J110" s="4">
        <v>267</v>
      </c>
      <c r="K110" s="16">
        <v>10</v>
      </c>
      <c r="L110" s="16">
        <v>100</v>
      </c>
      <c r="M110" s="16">
        <v>4</v>
      </c>
      <c r="N110" s="17">
        <f>I110*K110*L110*M110</f>
        <v>1232000</v>
      </c>
      <c r="O110" s="16">
        <f>M110*L110*K110*J110</f>
        <v>1068000</v>
      </c>
      <c r="P110" s="18">
        <f>100*(O110/N110)</f>
        <v>86.688311688311686</v>
      </c>
      <c r="Q110" s="18">
        <f>100-P110</f>
        <v>13.311688311688314</v>
      </c>
    </row>
    <row r="111" spans="1:17">
      <c r="A111" s="7" t="s">
        <v>48</v>
      </c>
      <c r="B111" t="s">
        <v>43</v>
      </c>
      <c r="C111" t="s">
        <v>49</v>
      </c>
      <c r="D111" t="s">
        <v>50</v>
      </c>
      <c r="E111" t="s">
        <v>45</v>
      </c>
      <c r="F111" t="s">
        <v>46</v>
      </c>
      <c r="G111">
        <v>2022</v>
      </c>
      <c r="H111" t="s">
        <v>51</v>
      </c>
      <c r="I111" s="23">
        <v>303</v>
      </c>
      <c r="J111" s="4">
        <v>250</v>
      </c>
      <c r="K111" s="16">
        <v>10</v>
      </c>
      <c r="L111" s="16">
        <v>100</v>
      </c>
      <c r="M111" s="16">
        <v>4</v>
      </c>
      <c r="N111" s="17">
        <f>I111*K111*L111*M111</f>
        <v>1212000</v>
      </c>
      <c r="O111" s="16">
        <f>M111*L111*K111*J111</f>
        <v>1000000</v>
      </c>
      <c r="P111" s="18">
        <f>100*(O111/N111)</f>
        <v>82.508250825082513</v>
      </c>
      <c r="Q111" s="18">
        <f>100-P111</f>
        <v>17.491749174917487</v>
      </c>
    </row>
    <row r="112" spans="1:17">
      <c r="A112" s="7" t="s">
        <v>52</v>
      </c>
      <c r="B112" t="s">
        <v>43</v>
      </c>
      <c r="C112" t="s">
        <v>44</v>
      </c>
      <c r="D112" t="s">
        <v>44</v>
      </c>
      <c r="E112" t="s">
        <v>45</v>
      </c>
      <c r="F112" t="s">
        <v>46</v>
      </c>
      <c r="G112">
        <v>2022</v>
      </c>
      <c r="H112" t="s">
        <v>53</v>
      </c>
      <c r="I112" s="23">
        <v>299</v>
      </c>
      <c r="J112" s="4">
        <v>240</v>
      </c>
      <c r="K112" s="16">
        <v>10</v>
      </c>
      <c r="L112" s="16">
        <v>100</v>
      </c>
      <c r="M112" s="16">
        <v>4</v>
      </c>
      <c r="N112" s="17">
        <f>I112*K112*L112*M112</f>
        <v>1196000</v>
      </c>
      <c r="O112" s="16">
        <f>M112*L112*K112*J112</f>
        <v>960000</v>
      </c>
      <c r="P112" s="18">
        <f>100*(O112/N112)</f>
        <v>80.267558528428097</v>
      </c>
      <c r="Q112" s="18">
        <f>100-P112</f>
        <v>19.732441471571903</v>
      </c>
    </row>
    <row r="113" spans="1:17">
      <c r="A113" s="7" t="s">
        <v>54</v>
      </c>
      <c r="B113" t="s">
        <v>43</v>
      </c>
      <c r="C113" t="s">
        <v>55</v>
      </c>
      <c r="D113" t="s">
        <v>56</v>
      </c>
      <c r="E113" t="s">
        <v>45</v>
      </c>
      <c r="F113" t="s">
        <v>46</v>
      </c>
      <c r="G113">
        <v>2022</v>
      </c>
      <c r="H113" t="s">
        <v>57</v>
      </c>
      <c r="I113" s="23">
        <v>324</v>
      </c>
      <c r="J113" s="4">
        <v>265</v>
      </c>
      <c r="K113" s="16">
        <v>10</v>
      </c>
      <c r="L113" s="16">
        <v>100</v>
      </c>
      <c r="M113" s="16">
        <v>4</v>
      </c>
      <c r="N113" s="17">
        <f>I113*K113*L113*M113</f>
        <v>1296000</v>
      </c>
      <c r="O113" s="16">
        <f>M113*L113*K113*J113</f>
        <v>1060000</v>
      </c>
      <c r="P113" s="18">
        <f>100*(O113/N113)</f>
        <v>81.790123456790127</v>
      </c>
      <c r="Q113" s="18">
        <f>100-P113</f>
        <v>18.209876543209873</v>
      </c>
    </row>
    <row r="114" spans="1:17">
      <c r="A114" s="7" t="s">
        <v>58</v>
      </c>
      <c r="B114" t="s">
        <v>43</v>
      </c>
      <c r="C114" t="s">
        <v>55</v>
      </c>
      <c r="D114" t="s">
        <v>56</v>
      </c>
      <c r="E114" t="s">
        <v>45</v>
      </c>
      <c r="F114" t="s">
        <v>46</v>
      </c>
      <c r="G114">
        <v>2022</v>
      </c>
      <c r="H114" t="s">
        <v>59</v>
      </c>
      <c r="I114" s="23">
        <v>323</v>
      </c>
      <c r="J114" s="4">
        <v>229</v>
      </c>
      <c r="K114" s="16">
        <v>10</v>
      </c>
      <c r="L114" s="16">
        <v>100</v>
      </c>
      <c r="M114" s="16">
        <v>4</v>
      </c>
      <c r="N114" s="17">
        <f>I114*K114*L114*M114</f>
        <v>1292000</v>
      </c>
      <c r="O114" s="16">
        <f>M114*L114*K114*J114</f>
        <v>916000</v>
      </c>
      <c r="P114" s="18">
        <f>100*(O114/N114)</f>
        <v>70.897832817337459</v>
      </c>
      <c r="Q114" s="18">
        <f>100-P114</f>
        <v>29.102167182662541</v>
      </c>
    </row>
    <row r="115" spans="1:17">
      <c r="A115" s="7" t="s">
        <v>60</v>
      </c>
      <c r="B115" t="s">
        <v>43</v>
      </c>
      <c r="C115" t="s">
        <v>55</v>
      </c>
      <c r="D115" t="s">
        <v>56</v>
      </c>
      <c r="E115" t="s">
        <v>45</v>
      </c>
      <c r="F115" t="s">
        <v>46</v>
      </c>
      <c r="G115">
        <v>2022</v>
      </c>
      <c r="H115" t="s">
        <v>61</v>
      </c>
      <c r="I115" s="23">
        <v>290</v>
      </c>
      <c r="J115" s="4">
        <v>254</v>
      </c>
      <c r="K115" s="16">
        <v>10</v>
      </c>
      <c r="L115" s="16">
        <v>100</v>
      </c>
      <c r="M115" s="16">
        <v>4</v>
      </c>
      <c r="N115" s="17">
        <f>I115*K115*L115*M115</f>
        <v>1160000</v>
      </c>
      <c r="O115" s="16">
        <f>M115*L115*K115*J115</f>
        <v>1016000</v>
      </c>
      <c r="P115" s="18">
        <f>100*(O115/N115)</f>
        <v>87.586206896551715</v>
      </c>
      <c r="Q115" s="18">
        <f>100-P115</f>
        <v>12.413793103448285</v>
      </c>
    </row>
    <row r="116" spans="1:17">
      <c r="A116" s="7" t="s">
        <v>62</v>
      </c>
      <c r="B116" t="s">
        <v>43</v>
      </c>
      <c r="C116" t="s">
        <v>55</v>
      </c>
      <c r="D116" t="s">
        <v>56</v>
      </c>
      <c r="E116" t="s">
        <v>45</v>
      </c>
      <c r="F116" t="s">
        <v>46</v>
      </c>
      <c r="G116">
        <v>2022</v>
      </c>
      <c r="H116" t="s">
        <v>63</v>
      </c>
      <c r="I116" s="23">
        <v>320</v>
      </c>
      <c r="J116" s="4">
        <v>229</v>
      </c>
      <c r="K116" s="16">
        <v>10</v>
      </c>
      <c r="L116" s="16">
        <v>100</v>
      </c>
      <c r="M116" s="16">
        <v>4</v>
      </c>
      <c r="N116" s="17">
        <f>I116*K116*L116*M116</f>
        <v>1280000</v>
      </c>
      <c r="O116" s="16">
        <f>M116*L116*K116*J116</f>
        <v>916000</v>
      </c>
      <c r="P116" s="18">
        <f>100*(O116/N116)</f>
        <v>71.5625</v>
      </c>
      <c r="Q116" s="18">
        <f>100-P116</f>
        <v>28.4375</v>
      </c>
    </row>
    <row r="117" spans="1:17">
      <c r="A117" s="7" t="s">
        <v>64</v>
      </c>
      <c r="B117" t="s">
        <v>43</v>
      </c>
      <c r="C117" t="s">
        <v>55</v>
      </c>
      <c r="D117" t="s">
        <v>56</v>
      </c>
      <c r="E117" t="s">
        <v>45</v>
      </c>
      <c r="F117" t="s">
        <v>46</v>
      </c>
      <c r="G117">
        <v>2022</v>
      </c>
      <c r="H117" t="s">
        <v>65</v>
      </c>
      <c r="I117" s="23">
        <v>325</v>
      </c>
      <c r="J117" s="4">
        <v>225</v>
      </c>
      <c r="K117" s="16">
        <v>10</v>
      </c>
      <c r="L117" s="16">
        <v>100</v>
      </c>
      <c r="M117" s="16">
        <v>4</v>
      </c>
      <c r="N117" s="17">
        <f>I117*K117*L117*M117</f>
        <v>1300000</v>
      </c>
      <c r="O117" s="16">
        <f>M117*L117*K117*J117</f>
        <v>900000</v>
      </c>
      <c r="P117" s="18">
        <f>100*(O117/N117)</f>
        <v>69.230769230769226</v>
      </c>
      <c r="Q117" s="18">
        <f>100-P117</f>
        <v>30.769230769230774</v>
      </c>
    </row>
    <row r="118" spans="1:17">
      <c r="A118" s="7" t="s">
        <v>64</v>
      </c>
      <c r="B118" t="s">
        <v>43</v>
      </c>
      <c r="C118" t="s">
        <v>55</v>
      </c>
      <c r="D118" t="s">
        <v>56</v>
      </c>
      <c r="E118" t="s">
        <v>45</v>
      </c>
      <c r="F118" t="s">
        <v>46</v>
      </c>
      <c r="G118">
        <v>2022</v>
      </c>
      <c r="H118" t="s">
        <v>65</v>
      </c>
      <c r="I118" s="23">
        <v>300</v>
      </c>
      <c r="J118" s="4">
        <v>250</v>
      </c>
      <c r="K118" s="16">
        <v>10</v>
      </c>
      <c r="L118" s="16">
        <v>100</v>
      </c>
      <c r="M118" s="16">
        <v>4</v>
      </c>
      <c r="N118" s="17">
        <f>I118*K118*L118*M118</f>
        <v>1200000</v>
      </c>
      <c r="O118" s="16">
        <f>M118*L118*K118*J118</f>
        <v>1000000</v>
      </c>
      <c r="P118" s="18">
        <f>100*(O118/N118)</f>
        <v>83.333333333333343</v>
      </c>
      <c r="Q118" s="18">
        <f>100-P118</f>
        <v>16.666666666666657</v>
      </c>
    </row>
    <row r="119" spans="1:17">
      <c r="A119" s="7" t="s">
        <v>66</v>
      </c>
      <c r="B119" t="s">
        <v>43</v>
      </c>
      <c r="C119" t="s">
        <v>67</v>
      </c>
      <c r="D119" t="s">
        <v>67</v>
      </c>
      <c r="E119" t="s">
        <v>45</v>
      </c>
      <c r="F119" t="s">
        <v>46</v>
      </c>
      <c r="G119">
        <v>2022</v>
      </c>
      <c r="H119" t="s">
        <v>68</v>
      </c>
      <c r="I119" s="23">
        <v>303</v>
      </c>
      <c r="J119" s="4">
        <v>240</v>
      </c>
      <c r="K119" s="16">
        <v>10</v>
      </c>
      <c r="L119" s="16">
        <v>100</v>
      </c>
      <c r="M119" s="16">
        <v>4</v>
      </c>
      <c r="N119" s="17">
        <f>I119*K119*L119*M119</f>
        <v>1212000</v>
      </c>
      <c r="O119" s="16">
        <f>M119*L119*K119*J119</f>
        <v>960000</v>
      </c>
      <c r="P119" s="18">
        <f>100*(O119/N119)</f>
        <v>79.207920792079207</v>
      </c>
      <c r="Q119" s="18">
        <f>100-P119</f>
        <v>20.792079207920793</v>
      </c>
    </row>
    <row r="120" spans="1:17">
      <c r="A120" s="7" t="s">
        <v>69</v>
      </c>
      <c r="B120" t="s">
        <v>43</v>
      </c>
      <c r="C120" t="s">
        <v>67</v>
      </c>
      <c r="D120" t="s">
        <v>67</v>
      </c>
      <c r="E120" t="s">
        <v>45</v>
      </c>
      <c r="F120" t="s">
        <v>46</v>
      </c>
      <c r="G120">
        <v>2022</v>
      </c>
      <c r="H120" t="s">
        <v>70</v>
      </c>
      <c r="I120" s="23">
        <v>324</v>
      </c>
      <c r="J120" s="4">
        <v>240</v>
      </c>
      <c r="K120" s="16">
        <v>10</v>
      </c>
      <c r="L120" s="16">
        <v>100</v>
      </c>
      <c r="M120" s="16">
        <v>4</v>
      </c>
      <c r="N120" s="17">
        <f>I120*K120*L120*M120</f>
        <v>1296000</v>
      </c>
      <c r="O120" s="16">
        <f>M120*L120*K120*J120</f>
        <v>960000</v>
      </c>
      <c r="P120" s="18">
        <f>100*(O120/N120)</f>
        <v>74.074074074074076</v>
      </c>
      <c r="Q120" s="18">
        <f>100-P120</f>
        <v>25.925925925925924</v>
      </c>
    </row>
    <row r="121" spans="1:17">
      <c r="A121" s="7" t="s">
        <v>71</v>
      </c>
      <c r="B121" t="s">
        <v>43</v>
      </c>
      <c r="C121" t="s">
        <v>67</v>
      </c>
      <c r="D121" t="s">
        <v>67</v>
      </c>
      <c r="E121" t="s">
        <v>45</v>
      </c>
      <c r="F121" t="s">
        <v>46</v>
      </c>
      <c r="G121">
        <v>2022</v>
      </c>
      <c r="H121" t="s">
        <v>72</v>
      </c>
      <c r="I121" s="23">
        <v>316</v>
      </c>
      <c r="J121" s="4">
        <v>267</v>
      </c>
      <c r="K121" s="16">
        <v>10</v>
      </c>
      <c r="L121" s="16">
        <v>100</v>
      </c>
      <c r="M121" s="16">
        <v>4</v>
      </c>
      <c r="N121" s="17">
        <f>I121*K121*L121*M121</f>
        <v>1264000</v>
      </c>
      <c r="O121" s="16">
        <f>M121*L121*K121*J121</f>
        <v>1068000</v>
      </c>
      <c r="P121" s="18">
        <f>100*(O121/N121)</f>
        <v>84.493670886075947</v>
      </c>
      <c r="Q121" s="18">
        <f>100-P121</f>
        <v>15.506329113924053</v>
      </c>
    </row>
    <row r="122" spans="1:17">
      <c r="A122" s="7" t="s">
        <v>73</v>
      </c>
      <c r="B122" t="s">
        <v>43</v>
      </c>
      <c r="C122" t="s">
        <v>67</v>
      </c>
      <c r="D122" t="s">
        <v>67</v>
      </c>
      <c r="E122" t="s">
        <v>45</v>
      </c>
      <c r="F122" t="s">
        <v>46</v>
      </c>
      <c r="G122">
        <v>2022</v>
      </c>
      <c r="H122" t="s">
        <v>74</v>
      </c>
      <c r="I122" s="23">
        <v>299</v>
      </c>
      <c r="J122" s="4">
        <v>275</v>
      </c>
      <c r="K122" s="16">
        <v>10</v>
      </c>
      <c r="L122" s="16">
        <v>100</v>
      </c>
      <c r="M122" s="16">
        <v>4</v>
      </c>
      <c r="N122" s="17">
        <f>I122*K122*L122*M122</f>
        <v>1196000</v>
      </c>
      <c r="O122" s="16">
        <f>M122*L122*K122*J122</f>
        <v>1100000</v>
      </c>
      <c r="P122" s="18">
        <f>100*(O122/N122)</f>
        <v>91.973244147157203</v>
      </c>
      <c r="Q122" s="18">
        <f>100-P122</f>
        <v>8.0267558528427969</v>
      </c>
    </row>
    <row r="123" spans="1:17">
      <c r="A123" s="7" t="s">
        <v>75</v>
      </c>
      <c r="B123" t="s">
        <v>43</v>
      </c>
      <c r="C123" t="s">
        <v>67</v>
      </c>
      <c r="D123" t="s">
        <v>67</v>
      </c>
      <c r="E123" t="s">
        <v>45</v>
      </c>
      <c r="F123" t="s">
        <v>46</v>
      </c>
      <c r="G123">
        <v>2022</v>
      </c>
      <c r="H123" t="s">
        <v>76</v>
      </c>
      <c r="I123" s="23">
        <v>300</v>
      </c>
      <c r="J123" s="4">
        <v>257</v>
      </c>
      <c r="K123" s="16">
        <v>10</v>
      </c>
      <c r="L123" s="16">
        <v>100</v>
      </c>
      <c r="M123" s="16">
        <v>4</v>
      </c>
      <c r="N123" s="17">
        <f>I123*K123*L123*M123</f>
        <v>1200000</v>
      </c>
      <c r="O123" s="16">
        <f>M123*L123*K123*J123</f>
        <v>1028000</v>
      </c>
      <c r="P123" s="18">
        <f>100*(O123/N123)</f>
        <v>85.666666666666671</v>
      </c>
      <c r="Q123" s="18">
        <f>100-P123</f>
        <v>14.333333333333329</v>
      </c>
    </row>
    <row r="124" spans="1:17">
      <c r="A124" s="7" t="s">
        <v>77</v>
      </c>
      <c r="B124" t="s">
        <v>43</v>
      </c>
      <c r="C124" t="s">
        <v>78</v>
      </c>
      <c r="D124" t="s">
        <v>79</v>
      </c>
      <c r="E124" t="s">
        <v>45</v>
      </c>
      <c r="F124" t="s">
        <v>46</v>
      </c>
      <c r="G124">
        <v>2022</v>
      </c>
      <c r="H124" t="s">
        <v>80</v>
      </c>
      <c r="I124" s="23">
        <v>303</v>
      </c>
      <c r="J124" s="4">
        <v>241</v>
      </c>
      <c r="K124" s="16">
        <v>10</v>
      </c>
      <c r="L124" s="16">
        <v>100</v>
      </c>
      <c r="M124" s="16">
        <v>4</v>
      </c>
      <c r="N124" s="17">
        <f>I124*K124*L124*M124</f>
        <v>1212000</v>
      </c>
      <c r="O124" s="16">
        <f>M124*L124*K124*J124</f>
        <v>964000</v>
      </c>
      <c r="P124" s="18">
        <f>100*(O124/N124)</f>
        <v>79.537953795379536</v>
      </c>
      <c r="Q124" s="18">
        <f>100-P124</f>
        <v>20.462046204620464</v>
      </c>
    </row>
    <row r="125" spans="1:17">
      <c r="A125" s="7" t="s">
        <v>81</v>
      </c>
      <c r="B125" t="s">
        <v>43</v>
      </c>
      <c r="C125" t="s">
        <v>78</v>
      </c>
      <c r="D125" t="s">
        <v>79</v>
      </c>
      <c r="E125" t="s">
        <v>45</v>
      </c>
      <c r="F125" t="s">
        <v>46</v>
      </c>
      <c r="G125">
        <v>2022</v>
      </c>
      <c r="H125" t="s">
        <v>82</v>
      </c>
      <c r="I125" s="23">
        <v>320</v>
      </c>
      <c r="J125" s="4">
        <v>226</v>
      </c>
      <c r="K125" s="16">
        <v>10</v>
      </c>
      <c r="L125" s="16">
        <v>100</v>
      </c>
      <c r="M125" s="16">
        <v>4</v>
      </c>
      <c r="N125" s="17">
        <f>I125*K125*L125*M125</f>
        <v>1280000</v>
      </c>
      <c r="O125" s="16">
        <f>M125*L125*K125*J125</f>
        <v>904000</v>
      </c>
      <c r="P125" s="18">
        <f>100*(O125/N125)</f>
        <v>70.625</v>
      </c>
      <c r="Q125" s="18">
        <f>100-P125</f>
        <v>29.375</v>
      </c>
    </row>
    <row r="126" spans="1:17">
      <c r="A126" s="7" t="s">
        <v>83</v>
      </c>
      <c r="B126" t="s">
        <v>43</v>
      </c>
      <c r="C126" t="s">
        <v>78</v>
      </c>
      <c r="D126" t="s">
        <v>79</v>
      </c>
      <c r="E126" t="s">
        <v>45</v>
      </c>
      <c r="F126" t="s">
        <v>46</v>
      </c>
      <c r="G126">
        <v>2022</v>
      </c>
      <c r="H126" t="s">
        <v>84</v>
      </c>
      <c r="I126" s="23">
        <v>323</v>
      </c>
      <c r="J126" s="4">
        <v>255</v>
      </c>
      <c r="K126" s="16">
        <v>10</v>
      </c>
      <c r="L126" s="16">
        <v>100</v>
      </c>
      <c r="M126" s="16">
        <v>4</v>
      </c>
      <c r="N126" s="17">
        <f>I126*K126*L126*M126</f>
        <v>1292000</v>
      </c>
      <c r="O126" s="16">
        <f>M126*L126*K126*J126</f>
        <v>1020000</v>
      </c>
      <c r="P126" s="18">
        <f>100*(O126/N126)</f>
        <v>78.94736842105263</v>
      </c>
      <c r="Q126" s="18">
        <f>100-P126</f>
        <v>21.05263157894737</v>
      </c>
    </row>
    <row r="127" spans="1:17">
      <c r="A127" s="7" t="s">
        <v>85</v>
      </c>
      <c r="B127" t="s">
        <v>43</v>
      </c>
      <c r="C127" t="s">
        <v>78</v>
      </c>
      <c r="D127" t="s">
        <v>79</v>
      </c>
      <c r="E127" t="s">
        <v>45</v>
      </c>
      <c r="F127" t="s">
        <v>46</v>
      </c>
      <c r="G127">
        <v>2022</v>
      </c>
      <c r="H127" t="s">
        <v>86</v>
      </c>
      <c r="I127" s="23">
        <v>292</v>
      </c>
      <c r="J127" s="4">
        <v>268</v>
      </c>
      <c r="K127" s="16">
        <v>10</v>
      </c>
      <c r="L127" s="16">
        <v>100</v>
      </c>
      <c r="M127" s="16">
        <v>4</v>
      </c>
      <c r="N127" s="17">
        <f>I127*K127*L127*M127</f>
        <v>1168000</v>
      </c>
      <c r="O127" s="16">
        <f>M127*L127*K127*J127</f>
        <v>1072000</v>
      </c>
      <c r="P127" s="18">
        <f>100*(O127/N127)</f>
        <v>91.780821917808225</v>
      </c>
      <c r="Q127" s="18">
        <f>100-P127</f>
        <v>8.2191780821917746</v>
      </c>
    </row>
    <row r="128" spans="1:17">
      <c r="A128" s="7" t="s">
        <v>87</v>
      </c>
      <c r="B128" t="s">
        <v>43</v>
      </c>
      <c r="C128" t="s">
        <v>78</v>
      </c>
      <c r="D128" t="s">
        <v>79</v>
      </c>
      <c r="E128" t="s">
        <v>45</v>
      </c>
      <c r="F128" t="s">
        <v>46</v>
      </c>
      <c r="G128">
        <v>2022</v>
      </c>
      <c r="H128" t="s">
        <v>88</v>
      </c>
      <c r="I128" s="23">
        <v>299</v>
      </c>
      <c r="J128" s="4">
        <v>256</v>
      </c>
      <c r="K128" s="16">
        <v>10</v>
      </c>
      <c r="L128" s="16">
        <v>100</v>
      </c>
      <c r="M128" s="16">
        <v>4</v>
      </c>
      <c r="N128" s="17">
        <f>I128*K128*L128*M128</f>
        <v>1196000</v>
      </c>
      <c r="O128" s="16">
        <f>M128*L128*K128*J128</f>
        <v>1024000</v>
      </c>
      <c r="P128" s="18">
        <f>100*(O128/N128)</f>
        <v>85.618729096989966</v>
      </c>
      <c r="Q128" s="18">
        <f>100-P128</f>
        <v>14.381270903010034</v>
      </c>
    </row>
    <row r="129" spans="1:17">
      <c r="A129" s="7" t="s">
        <v>89</v>
      </c>
      <c r="B129" t="s">
        <v>43</v>
      </c>
      <c r="C129" t="s">
        <v>90</v>
      </c>
      <c r="D129" t="s">
        <v>90</v>
      </c>
      <c r="E129" t="s">
        <v>45</v>
      </c>
      <c r="F129" t="s">
        <v>46</v>
      </c>
      <c r="G129">
        <v>2022</v>
      </c>
      <c r="H129" t="s">
        <v>91</v>
      </c>
      <c r="I129" s="23">
        <v>298</v>
      </c>
      <c r="J129" s="4">
        <v>243</v>
      </c>
      <c r="K129" s="16">
        <v>10</v>
      </c>
      <c r="L129" s="16">
        <v>100</v>
      </c>
      <c r="M129" s="16">
        <v>4</v>
      </c>
      <c r="N129" s="17">
        <f>I129*K129*L129*M129</f>
        <v>1192000</v>
      </c>
      <c r="O129" s="16">
        <f>M129*L129*K129*J129</f>
        <v>972000</v>
      </c>
      <c r="P129" s="18">
        <f>100*(O129/N129)</f>
        <v>81.543624161073822</v>
      </c>
      <c r="Q129" s="18">
        <f>100-P129</f>
        <v>18.456375838926178</v>
      </c>
    </row>
    <row r="130" spans="1:17">
      <c r="A130" s="7" t="s">
        <v>92</v>
      </c>
      <c r="B130" t="s">
        <v>43</v>
      </c>
      <c r="C130" t="s">
        <v>90</v>
      </c>
      <c r="D130" t="s">
        <v>90</v>
      </c>
      <c r="E130" t="s">
        <v>45</v>
      </c>
      <c r="F130" t="s">
        <v>46</v>
      </c>
      <c r="G130">
        <v>2022</v>
      </c>
      <c r="H130" t="s">
        <v>93</v>
      </c>
      <c r="I130" s="23">
        <v>290</v>
      </c>
      <c r="J130" s="4">
        <v>239</v>
      </c>
      <c r="K130" s="16">
        <v>10</v>
      </c>
      <c r="L130" s="16">
        <v>100</v>
      </c>
      <c r="M130" s="16">
        <v>4</v>
      </c>
      <c r="N130" s="17">
        <f>I130*K130*L130*M130</f>
        <v>1160000</v>
      </c>
      <c r="O130" s="16">
        <f>M130*L130*K130*J130</f>
        <v>956000</v>
      </c>
      <c r="P130" s="18">
        <f>100*(O130/N130)</f>
        <v>82.41379310344827</v>
      </c>
      <c r="Q130" s="18">
        <f>100-P130</f>
        <v>17.58620689655173</v>
      </c>
    </row>
    <row r="131" spans="1:17">
      <c r="A131" s="7" t="s">
        <v>94</v>
      </c>
      <c r="B131" t="s">
        <v>43</v>
      </c>
      <c r="C131" t="s">
        <v>90</v>
      </c>
      <c r="D131" t="s">
        <v>90</v>
      </c>
      <c r="E131" t="s">
        <v>45</v>
      </c>
      <c r="F131" t="s">
        <v>46</v>
      </c>
      <c r="G131">
        <v>2022</v>
      </c>
      <c r="H131" t="s">
        <v>95</v>
      </c>
      <c r="I131" s="23">
        <v>310</v>
      </c>
      <c r="J131" s="4">
        <v>225</v>
      </c>
      <c r="K131" s="16">
        <v>10</v>
      </c>
      <c r="L131" s="16">
        <v>100</v>
      </c>
      <c r="M131" s="16">
        <v>4</v>
      </c>
      <c r="N131" s="17">
        <f>I131*K131*L131*M131</f>
        <v>1240000</v>
      </c>
      <c r="O131" s="16">
        <f>M131*L131*K131*J131</f>
        <v>900000</v>
      </c>
      <c r="P131" s="18">
        <f>100*(O131/N131)</f>
        <v>72.58064516129032</v>
      </c>
      <c r="Q131" s="18">
        <f>100-P131</f>
        <v>27.41935483870968</v>
      </c>
    </row>
    <row r="132" spans="1:17">
      <c r="A132" s="7" t="s">
        <v>96</v>
      </c>
      <c r="B132" t="s">
        <v>43</v>
      </c>
      <c r="C132" t="s">
        <v>90</v>
      </c>
      <c r="D132" t="s">
        <v>90</v>
      </c>
      <c r="E132" t="s">
        <v>45</v>
      </c>
      <c r="F132" t="s">
        <v>46</v>
      </c>
      <c r="G132">
        <v>2022</v>
      </c>
      <c r="H132" t="s">
        <v>97</v>
      </c>
      <c r="I132" s="23">
        <v>308</v>
      </c>
      <c r="J132" s="4">
        <v>257</v>
      </c>
      <c r="K132" s="16">
        <v>10</v>
      </c>
      <c r="L132" s="16">
        <v>100</v>
      </c>
      <c r="M132" s="16">
        <v>4</v>
      </c>
      <c r="N132" s="17">
        <f>I132*K132*L132*M132</f>
        <v>1232000</v>
      </c>
      <c r="O132" s="16">
        <f>M132*L132*K132*J132</f>
        <v>1028000</v>
      </c>
      <c r="P132" s="18">
        <f>100*(O132/N132)</f>
        <v>83.441558441558442</v>
      </c>
      <c r="Q132" s="18">
        <f>100-P132</f>
        <v>16.558441558441558</v>
      </c>
    </row>
    <row r="133" spans="1:17">
      <c r="A133" s="7" t="s">
        <v>98</v>
      </c>
      <c r="B133" t="s">
        <v>43</v>
      </c>
      <c r="C133" t="s">
        <v>90</v>
      </c>
      <c r="D133" t="s">
        <v>90</v>
      </c>
      <c r="E133" t="s">
        <v>45</v>
      </c>
      <c r="F133" t="s">
        <v>46</v>
      </c>
      <c r="G133">
        <v>2022</v>
      </c>
      <c r="H133" t="s">
        <v>99</v>
      </c>
      <c r="I133" s="23">
        <v>320</v>
      </c>
      <c r="J133" s="4">
        <v>249</v>
      </c>
      <c r="K133" s="16">
        <v>10</v>
      </c>
      <c r="L133" s="16">
        <v>100</v>
      </c>
      <c r="M133" s="16">
        <v>4</v>
      </c>
      <c r="N133" s="17">
        <f>I133*K133*L133*M133</f>
        <v>1280000</v>
      </c>
      <c r="O133" s="16">
        <f>M133*L133*K133*J133</f>
        <v>996000</v>
      </c>
      <c r="P133" s="18">
        <f>100*(O133/N133)</f>
        <v>77.8125</v>
      </c>
      <c r="Q133" s="18">
        <f>100-P133</f>
        <v>22.1875</v>
      </c>
    </row>
    <row r="134" spans="1:17">
      <c r="A134" s="7" t="s">
        <v>100</v>
      </c>
      <c r="B134" t="s">
        <v>43</v>
      </c>
      <c r="C134" t="s">
        <v>44</v>
      </c>
      <c r="D134" t="s">
        <v>44</v>
      </c>
      <c r="E134" t="s">
        <v>45</v>
      </c>
      <c r="F134" t="s">
        <v>46</v>
      </c>
      <c r="G134">
        <v>2022</v>
      </c>
      <c r="H134" t="s">
        <v>101</v>
      </c>
      <c r="I134" s="23">
        <v>303</v>
      </c>
      <c r="J134" s="4">
        <v>273</v>
      </c>
      <c r="K134" s="16">
        <v>10</v>
      </c>
      <c r="L134" s="16">
        <v>100</v>
      </c>
      <c r="M134" s="16">
        <v>4</v>
      </c>
      <c r="N134" s="17">
        <f>I134*K134*L134*M134</f>
        <v>1212000</v>
      </c>
      <c r="O134" s="16">
        <f>M134*L134*K134*J134</f>
        <v>1092000</v>
      </c>
      <c r="P134" s="18">
        <f>100*(O134/N134)</f>
        <v>90.099009900990097</v>
      </c>
      <c r="Q134" s="18">
        <f>100-P134</f>
        <v>9.9009900990099027</v>
      </c>
    </row>
    <row r="135" spans="1:17">
      <c r="A135" s="7" t="s">
        <v>102</v>
      </c>
      <c r="B135" t="s">
        <v>43</v>
      </c>
      <c r="C135" t="s">
        <v>44</v>
      </c>
      <c r="D135" t="s">
        <v>44</v>
      </c>
      <c r="E135" t="s">
        <v>45</v>
      </c>
      <c r="F135" t="s">
        <v>46</v>
      </c>
      <c r="G135">
        <v>2022</v>
      </c>
      <c r="H135" t="s">
        <v>103</v>
      </c>
      <c r="I135" s="23">
        <v>318</v>
      </c>
      <c r="J135" s="4">
        <v>273</v>
      </c>
      <c r="K135" s="16">
        <v>10</v>
      </c>
      <c r="L135" s="16">
        <v>100</v>
      </c>
      <c r="M135" s="16">
        <v>4</v>
      </c>
      <c r="N135" s="17">
        <f>I135*K135*L135*M135</f>
        <v>1272000</v>
      </c>
      <c r="O135" s="16">
        <f>M135*L135*K135*J135</f>
        <v>1092000</v>
      </c>
      <c r="P135" s="18">
        <f>100*(O135/N135)</f>
        <v>85.84905660377359</v>
      </c>
      <c r="Q135" s="18">
        <f>100-P135</f>
        <v>14.15094339622641</v>
      </c>
    </row>
    <row r="136" spans="1:17">
      <c r="A136" s="7" t="s">
        <v>104</v>
      </c>
      <c r="B136" t="s">
        <v>43</v>
      </c>
      <c r="C136" t="s">
        <v>44</v>
      </c>
      <c r="D136" t="s">
        <v>44</v>
      </c>
      <c r="E136" t="s">
        <v>45</v>
      </c>
      <c r="F136" t="s">
        <v>46</v>
      </c>
      <c r="G136">
        <v>2022</v>
      </c>
      <c r="H136" t="s">
        <v>105</v>
      </c>
      <c r="I136" s="23">
        <v>303</v>
      </c>
      <c r="J136" s="4">
        <v>269</v>
      </c>
      <c r="K136" s="16">
        <v>10</v>
      </c>
      <c r="L136" s="16">
        <v>100</v>
      </c>
      <c r="M136" s="16">
        <v>4</v>
      </c>
      <c r="N136" s="17">
        <f>I136*K136*L136*M136</f>
        <v>1212000</v>
      </c>
      <c r="O136" s="16">
        <f>M136*L136*K136*J136</f>
        <v>1076000</v>
      </c>
      <c r="P136" s="18">
        <f>100*(O136/N136)</f>
        <v>88.778877887788781</v>
      </c>
      <c r="Q136" s="18">
        <f>100-P136</f>
        <v>11.221122112211219</v>
      </c>
    </row>
    <row r="137" spans="1:17">
      <c r="A137" s="7" t="s">
        <v>106</v>
      </c>
      <c r="B137" t="s">
        <v>43</v>
      </c>
      <c r="C137" t="s">
        <v>49</v>
      </c>
      <c r="D137" t="s">
        <v>50</v>
      </c>
      <c r="E137" t="s">
        <v>45</v>
      </c>
      <c r="F137" t="s">
        <v>46</v>
      </c>
      <c r="G137">
        <v>2022</v>
      </c>
      <c r="H137" t="s">
        <v>107</v>
      </c>
      <c r="I137" s="23">
        <v>311</v>
      </c>
      <c r="J137" s="4">
        <v>272</v>
      </c>
      <c r="K137" s="16">
        <v>10</v>
      </c>
      <c r="L137" s="16">
        <v>100</v>
      </c>
      <c r="M137" s="16">
        <v>4</v>
      </c>
      <c r="N137" s="17">
        <f>I137*K137*L137*M137</f>
        <v>1244000</v>
      </c>
      <c r="O137" s="16">
        <f>M137*L137*K137*J137</f>
        <v>1088000</v>
      </c>
      <c r="P137" s="18">
        <f>100*(O137/N137)</f>
        <v>87.459807073954991</v>
      </c>
      <c r="Q137" s="18">
        <f>100-P137</f>
        <v>12.540192926045009</v>
      </c>
    </row>
    <row r="138" spans="1:17">
      <c r="A138" s="7" t="s">
        <v>108</v>
      </c>
      <c r="B138" t="s">
        <v>43</v>
      </c>
      <c r="D138" t="s">
        <v>109</v>
      </c>
      <c r="E138" t="s">
        <v>45</v>
      </c>
      <c r="F138" t="s">
        <v>46</v>
      </c>
      <c r="G138">
        <v>2022</v>
      </c>
      <c r="H138" t="s">
        <v>110</v>
      </c>
      <c r="I138" s="23">
        <v>320</v>
      </c>
      <c r="J138" s="4">
        <v>263</v>
      </c>
      <c r="K138" s="16">
        <v>10</v>
      </c>
      <c r="L138" s="16">
        <v>100</v>
      </c>
      <c r="M138" s="16">
        <v>4</v>
      </c>
      <c r="N138" s="17">
        <f>I138*K138*L138*M138</f>
        <v>1280000</v>
      </c>
      <c r="O138" s="16">
        <f>M138*L138*K138*J138</f>
        <v>1052000</v>
      </c>
      <c r="P138" s="18">
        <f>100*(O138/N138)</f>
        <v>82.1875</v>
      </c>
      <c r="Q138" s="18">
        <f>100-P138</f>
        <v>17.8125</v>
      </c>
    </row>
    <row r="139" spans="1:17">
      <c r="A139" s="7" t="s">
        <v>111</v>
      </c>
      <c r="B139" t="s">
        <v>43</v>
      </c>
      <c r="C139" t="s">
        <v>49</v>
      </c>
      <c r="D139" t="s">
        <v>50</v>
      </c>
      <c r="E139" t="s">
        <v>45</v>
      </c>
      <c r="F139" t="s">
        <v>46</v>
      </c>
      <c r="G139">
        <v>2022</v>
      </c>
      <c r="H139" t="s">
        <v>112</v>
      </c>
      <c r="I139" s="23">
        <v>305</v>
      </c>
      <c r="J139" s="4">
        <v>253</v>
      </c>
      <c r="K139" s="16">
        <v>10</v>
      </c>
      <c r="L139" s="16">
        <v>100</v>
      </c>
      <c r="M139" s="16">
        <v>4</v>
      </c>
      <c r="N139" s="17">
        <f>I139*K139*L139*M139</f>
        <v>1220000</v>
      </c>
      <c r="O139" s="16">
        <f>M139*L139*K139*J139</f>
        <v>1012000</v>
      </c>
      <c r="P139" s="18">
        <f>100*(O139/N139)</f>
        <v>82.950819672131146</v>
      </c>
      <c r="Q139" s="18">
        <f>100-P139</f>
        <v>17.049180327868854</v>
      </c>
    </row>
    <row r="140" spans="1:17">
      <c r="A140" s="7" t="s">
        <v>113</v>
      </c>
      <c r="B140" t="s">
        <v>43</v>
      </c>
      <c r="C140" t="s">
        <v>49</v>
      </c>
      <c r="D140" t="s">
        <v>50</v>
      </c>
      <c r="E140" t="s">
        <v>45</v>
      </c>
      <c r="F140" t="s">
        <v>46</v>
      </c>
      <c r="G140">
        <v>2022</v>
      </c>
      <c r="H140" t="s">
        <v>114</v>
      </c>
      <c r="I140" s="23">
        <v>317</v>
      </c>
      <c r="J140" s="4">
        <v>260</v>
      </c>
      <c r="K140" s="16">
        <v>10</v>
      </c>
      <c r="L140" s="16">
        <v>100</v>
      </c>
      <c r="M140" s="16">
        <v>4</v>
      </c>
      <c r="N140" s="17">
        <f>I140*K140*L140*M140</f>
        <v>1268000</v>
      </c>
      <c r="O140" s="16">
        <f>M140*L140*K140*J140</f>
        <v>1040000</v>
      </c>
      <c r="P140" s="18">
        <f>100*(O140/N140)</f>
        <v>82.018927444794954</v>
      </c>
      <c r="Q140" s="18">
        <f>100-P140</f>
        <v>17.981072555205046</v>
      </c>
    </row>
    <row r="141" spans="1:17">
      <c r="A141" s="7" t="s">
        <v>115</v>
      </c>
      <c r="B141" t="s">
        <v>43</v>
      </c>
      <c r="C141" t="s">
        <v>49</v>
      </c>
      <c r="D141" t="s">
        <v>116</v>
      </c>
      <c r="E141" t="s">
        <v>45</v>
      </c>
      <c r="F141" t="s">
        <v>46</v>
      </c>
      <c r="G141">
        <v>2022</v>
      </c>
      <c r="H141" t="s">
        <v>117</v>
      </c>
      <c r="I141" s="23">
        <v>317</v>
      </c>
      <c r="J141" s="4">
        <v>242</v>
      </c>
      <c r="K141" s="16">
        <v>10</v>
      </c>
      <c r="L141" s="16">
        <v>100</v>
      </c>
      <c r="M141" s="16">
        <v>4</v>
      </c>
      <c r="N141" s="17">
        <f>I141*K141*L141*M141</f>
        <v>1268000</v>
      </c>
      <c r="O141" s="16">
        <f>M141*L141*K141*J141</f>
        <v>968000</v>
      </c>
      <c r="P141" s="18">
        <f>100*(O141/N141)</f>
        <v>76.34069400630915</v>
      </c>
      <c r="Q141" s="18">
        <f>100-P141</f>
        <v>23.65930599369085</v>
      </c>
    </row>
    <row r="142" spans="1:17">
      <c r="A142" s="7" t="s">
        <v>118</v>
      </c>
      <c r="B142" t="s">
        <v>43</v>
      </c>
      <c r="C142" t="s">
        <v>49</v>
      </c>
      <c r="D142" t="s">
        <v>116</v>
      </c>
      <c r="E142" t="s">
        <v>45</v>
      </c>
      <c r="F142" t="s">
        <v>46</v>
      </c>
      <c r="G142">
        <v>2022</v>
      </c>
      <c r="H142" t="s">
        <v>119</v>
      </c>
      <c r="I142" s="23">
        <v>316</v>
      </c>
      <c r="J142" s="4">
        <v>245</v>
      </c>
      <c r="K142" s="16">
        <v>10</v>
      </c>
      <c r="L142" s="16">
        <v>100</v>
      </c>
      <c r="M142" s="16">
        <v>4</v>
      </c>
      <c r="N142" s="17">
        <f>I142*K142*L142*M142</f>
        <v>1264000</v>
      </c>
      <c r="O142" s="16">
        <f>M142*L142*K142*J142</f>
        <v>980000</v>
      </c>
      <c r="P142" s="18">
        <f>100*(O142/N142)</f>
        <v>77.531645569620252</v>
      </c>
      <c r="Q142" s="18">
        <f>100-P142</f>
        <v>22.468354430379748</v>
      </c>
    </row>
    <row r="143" spans="1:17">
      <c r="A143" s="7" t="s">
        <v>120</v>
      </c>
      <c r="B143" t="s">
        <v>43</v>
      </c>
      <c r="C143" t="s">
        <v>49</v>
      </c>
      <c r="D143" t="s">
        <v>116</v>
      </c>
      <c r="E143" t="s">
        <v>45</v>
      </c>
      <c r="F143" t="s">
        <v>46</v>
      </c>
      <c r="G143">
        <v>2022</v>
      </c>
      <c r="H143" t="s">
        <v>121</v>
      </c>
      <c r="I143" s="23">
        <v>324</v>
      </c>
      <c r="J143" s="4">
        <v>256</v>
      </c>
      <c r="K143" s="16">
        <v>10</v>
      </c>
      <c r="L143" s="16">
        <v>100</v>
      </c>
      <c r="M143" s="16">
        <v>4</v>
      </c>
      <c r="N143" s="17">
        <f>I143*K143*L143*M143</f>
        <v>1296000</v>
      </c>
      <c r="O143" s="16">
        <f>M143*L143*K143*J143</f>
        <v>1024000</v>
      </c>
      <c r="P143" s="18">
        <f>100*(O143/N143)</f>
        <v>79.012345679012341</v>
      </c>
      <c r="Q143" s="18">
        <f>100-P143</f>
        <v>20.987654320987659</v>
      </c>
    </row>
    <row r="144" spans="1:17">
      <c r="A144" s="7" t="s">
        <v>122</v>
      </c>
      <c r="B144" t="s">
        <v>43</v>
      </c>
      <c r="C144" t="s">
        <v>49</v>
      </c>
      <c r="D144" t="s">
        <v>116</v>
      </c>
      <c r="E144" t="s">
        <v>45</v>
      </c>
      <c r="F144" t="s">
        <v>46</v>
      </c>
      <c r="G144">
        <v>2022</v>
      </c>
      <c r="H144" t="s">
        <v>123</v>
      </c>
      <c r="I144" s="23">
        <v>317</v>
      </c>
      <c r="J144" s="4">
        <v>266</v>
      </c>
      <c r="K144" s="16">
        <v>10</v>
      </c>
      <c r="L144" s="16">
        <v>100</v>
      </c>
      <c r="M144" s="16">
        <v>4</v>
      </c>
      <c r="N144" s="17">
        <f>I144*K144*L144*M144</f>
        <v>1268000</v>
      </c>
      <c r="O144" s="16">
        <f>M144*L144*K144*J144</f>
        <v>1064000</v>
      </c>
      <c r="P144" s="18">
        <f>100*(O144/N144)</f>
        <v>83.911671924290218</v>
      </c>
      <c r="Q144" s="18">
        <f>100-P144</f>
        <v>16.088328075709782</v>
      </c>
    </row>
    <row r="145" spans="1:17">
      <c r="A145" s="7" t="s">
        <v>124</v>
      </c>
      <c r="B145" t="s">
        <v>43</v>
      </c>
      <c r="C145" t="s">
        <v>49</v>
      </c>
      <c r="D145" t="s">
        <v>116</v>
      </c>
      <c r="E145" t="s">
        <v>45</v>
      </c>
      <c r="F145" t="s">
        <v>46</v>
      </c>
      <c r="G145">
        <v>2022</v>
      </c>
      <c r="H145" t="s">
        <v>125</v>
      </c>
      <c r="I145" s="23">
        <v>306</v>
      </c>
      <c r="J145" s="4">
        <v>225</v>
      </c>
      <c r="K145" s="16">
        <v>10</v>
      </c>
      <c r="L145" s="16">
        <v>100</v>
      </c>
      <c r="M145" s="16">
        <v>4</v>
      </c>
      <c r="N145" s="17">
        <f>I145*K145*L145*M145</f>
        <v>1224000</v>
      </c>
      <c r="O145" s="16">
        <f>M145*L145*K145*J145</f>
        <v>900000</v>
      </c>
      <c r="P145" s="18">
        <f>100*(O145/N145)</f>
        <v>73.529411764705884</v>
      </c>
      <c r="Q145" s="18">
        <f>100-P145</f>
        <v>26.470588235294116</v>
      </c>
    </row>
    <row r="146" spans="1:17">
      <c r="A146" s="7" t="s">
        <v>136</v>
      </c>
      <c r="B146" t="s">
        <v>127</v>
      </c>
      <c r="C146" t="s">
        <v>137</v>
      </c>
      <c r="D146" t="s">
        <v>109</v>
      </c>
      <c r="E146" t="s">
        <v>138</v>
      </c>
      <c r="F146" t="s">
        <v>139</v>
      </c>
      <c r="G146">
        <v>2022</v>
      </c>
      <c r="H146" t="s">
        <v>140</v>
      </c>
      <c r="I146" s="23">
        <v>311</v>
      </c>
      <c r="J146" s="4">
        <v>231</v>
      </c>
      <c r="K146" s="16">
        <v>10</v>
      </c>
      <c r="L146" s="16">
        <v>100</v>
      </c>
      <c r="M146" s="16">
        <v>4</v>
      </c>
      <c r="N146" s="17">
        <f>I146*K146*L146*M146</f>
        <v>1244000</v>
      </c>
      <c r="O146" s="16">
        <f>M146*L146*K146*J146</f>
        <v>924000</v>
      </c>
      <c r="P146" s="18">
        <f>100*(O146/N146)</f>
        <v>74.276527331189712</v>
      </c>
      <c r="Q146" s="18">
        <f>100-P146</f>
        <v>25.723472668810288</v>
      </c>
    </row>
    <row r="147" spans="1:17">
      <c r="A147" s="7" t="s">
        <v>151</v>
      </c>
      <c r="B147" t="s">
        <v>127</v>
      </c>
      <c r="C147" t="s">
        <v>137</v>
      </c>
      <c r="D147" t="s">
        <v>109</v>
      </c>
      <c r="E147" t="s">
        <v>138</v>
      </c>
      <c r="F147" t="s">
        <v>139</v>
      </c>
      <c r="G147">
        <v>2022</v>
      </c>
      <c r="H147" t="s">
        <v>152</v>
      </c>
      <c r="I147" s="23">
        <v>309</v>
      </c>
      <c r="J147" s="4">
        <v>251</v>
      </c>
      <c r="K147" s="16">
        <v>10</v>
      </c>
      <c r="L147" s="16">
        <v>100</v>
      </c>
      <c r="M147" s="16">
        <v>4</v>
      </c>
      <c r="N147" s="17">
        <f>I147*K147*L147*M147</f>
        <v>1236000</v>
      </c>
      <c r="O147" s="16">
        <f>M147*L147*K147*J147</f>
        <v>1004000</v>
      </c>
      <c r="P147" s="18">
        <f>100*(O147/N147)</f>
        <v>81.229773462783172</v>
      </c>
      <c r="Q147" s="18">
        <f>100-P147</f>
        <v>18.770226537216828</v>
      </c>
    </row>
    <row r="148" spans="1:17">
      <c r="A148" s="7" t="s">
        <v>227</v>
      </c>
      <c r="B148" t="s">
        <v>127</v>
      </c>
      <c r="C148" t="s">
        <v>207</v>
      </c>
      <c r="D148" t="s">
        <v>109</v>
      </c>
      <c r="E148" t="s">
        <v>138</v>
      </c>
      <c r="F148" t="s">
        <v>209</v>
      </c>
      <c r="G148">
        <v>2022</v>
      </c>
      <c r="H148" t="s">
        <v>228</v>
      </c>
      <c r="I148" s="23">
        <v>391</v>
      </c>
      <c r="J148" s="4">
        <v>351</v>
      </c>
      <c r="K148" s="16">
        <v>10</v>
      </c>
      <c r="L148" s="16">
        <v>100</v>
      </c>
      <c r="M148" s="16">
        <v>4</v>
      </c>
      <c r="N148" s="17">
        <f>I148*K148*L148*M148</f>
        <v>1564000</v>
      </c>
      <c r="O148" s="16">
        <f>M148*L148*K148*J148</f>
        <v>1404000</v>
      </c>
      <c r="P148" s="18">
        <f>100*(O148/N148)</f>
        <v>89.769820971867006</v>
      </c>
      <c r="Q148" s="18">
        <f>100-P148</f>
        <v>10.230179028132994</v>
      </c>
    </row>
    <row r="149" spans="1:17">
      <c r="A149" s="7" t="s">
        <v>229</v>
      </c>
      <c r="B149" t="s">
        <v>127</v>
      </c>
      <c r="C149" t="s">
        <v>207</v>
      </c>
      <c r="D149" t="s">
        <v>109</v>
      </c>
      <c r="E149" t="s">
        <v>138</v>
      </c>
      <c r="F149" t="s">
        <v>209</v>
      </c>
      <c r="G149">
        <v>2022</v>
      </c>
      <c r="H149" t="s">
        <v>230</v>
      </c>
      <c r="I149" s="23">
        <v>310</v>
      </c>
      <c r="J149" s="4">
        <v>265</v>
      </c>
      <c r="K149" s="16">
        <v>10</v>
      </c>
      <c r="L149" s="16">
        <v>100</v>
      </c>
      <c r="M149" s="16">
        <v>4</v>
      </c>
      <c r="N149" s="17">
        <f>I149*K149*L149*M149</f>
        <v>1240000</v>
      </c>
      <c r="O149" s="16">
        <f>M149*L149*K149*J149</f>
        <v>1060000</v>
      </c>
      <c r="P149" s="18">
        <f>100*(O149/N149)</f>
        <v>85.483870967741936</v>
      </c>
      <c r="Q149" s="18">
        <f>100-P149</f>
        <v>14.516129032258064</v>
      </c>
    </row>
    <row r="150" spans="1:17">
      <c r="A150" s="7" t="s">
        <v>231</v>
      </c>
      <c r="B150" t="s">
        <v>127</v>
      </c>
      <c r="C150" t="s">
        <v>207</v>
      </c>
      <c r="D150" t="s">
        <v>109</v>
      </c>
      <c r="E150" t="s">
        <v>138</v>
      </c>
      <c r="F150" t="s">
        <v>209</v>
      </c>
      <c r="G150">
        <v>2022</v>
      </c>
      <c r="H150" t="s">
        <v>232</v>
      </c>
      <c r="I150" s="23">
        <v>318</v>
      </c>
      <c r="J150" s="4">
        <v>259</v>
      </c>
      <c r="K150" s="16">
        <v>10</v>
      </c>
      <c r="L150" s="16">
        <v>100</v>
      </c>
      <c r="M150" s="16">
        <v>4</v>
      </c>
      <c r="N150" s="17">
        <f>I150*K150*L150*M150</f>
        <v>1272000</v>
      </c>
      <c r="O150" s="16">
        <f>M150*L150*K150*J150</f>
        <v>1036000</v>
      </c>
      <c r="P150" s="18">
        <f>100*(O150/N150)</f>
        <v>81.44654088050315</v>
      </c>
      <c r="Q150" s="18">
        <f>100-P150</f>
        <v>18.55345911949685</v>
      </c>
    </row>
    <row r="151" spans="1:17">
      <c r="I151" s="20"/>
      <c r="J151" s="21"/>
      <c r="K151" s="10"/>
      <c r="O151" s="11"/>
    </row>
    <row r="152" spans="1:17">
      <c r="I152" s="20"/>
      <c r="J152" s="21"/>
      <c r="K152" s="10"/>
      <c r="O152" s="11"/>
    </row>
    <row r="153" spans="1:17">
      <c r="I153" s="20"/>
      <c r="J153" s="21"/>
      <c r="K153" s="10"/>
      <c r="O153" s="11"/>
    </row>
    <row r="154" spans="1:17">
      <c r="I154" s="20"/>
      <c r="J154" s="21"/>
      <c r="K154" s="10"/>
      <c r="O154" s="11"/>
    </row>
    <row r="155" spans="1:17">
      <c r="I155" s="20"/>
      <c r="J155" s="21"/>
      <c r="K155" s="10"/>
      <c r="O155" s="11"/>
    </row>
    <row r="156" spans="1:17">
      <c r="I156" s="20"/>
      <c r="J156" s="21"/>
      <c r="K156" s="10"/>
      <c r="O156" s="11"/>
    </row>
    <row r="157" spans="1:17">
      <c r="I157" s="20"/>
      <c r="J157" s="21"/>
      <c r="K157" s="10"/>
      <c r="O157" s="11"/>
    </row>
    <row r="158" spans="1:17">
      <c r="I158" s="20"/>
      <c r="J158" s="21"/>
      <c r="K158" s="10"/>
      <c r="O158" s="11"/>
    </row>
    <row r="159" spans="1:17">
      <c r="I159" s="20"/>
      <c r="J159" s="21"/>
      <c r="K159" s="10"/>
      <c r="O159" s="11"/>
    </row>
    <row r="160" spans="1:17">
      <c r="J160" s="21"/>
      <c r="K160" s="10"/>
      <c r="O160" s="11"/>
    </row>
    <row r="161" spans="10:16">
      <c r="J161" s="21"/>
      <c r="K161" s="10"/>
      <c r="O161" s="11"/>
    </row>
    <row r="162" spans="10:16">
      <c r="J162" s="21"/>
      <c r="K162" s="10"/>
      <c r="O162" s="11"/>
    </row>
    <row r="163" spans="10:16">
      <c r="J163" s="21"/>
      <c r="K163" s="10"/>
      <c r="O163" s="11"/>
      <c r="P163" s="10"/>
    </row>
    <row r="164" spans="10:16">
      <c r="J164" s="21"/>
      <c r="K164" s="10"/>
      <c r="O164" s="11"/>
      <c r="P164" s="10"/>
    </row>
    <row r="165" spans="10:16">
      <c r="J165" s="21"/>
      <c r="K165" s="10"/>
      <c r="O165" s="11"/>
      <c r="P165" s="10"/>
    </row>
    <row r="166" spans="10:16">
      <c r="J166" s="21"/>
      <c r="K166" s="10"/>
      <c r="O166" s="11"/>
      <c r="P166" s="10"/>
    </row>
    <row r="167" spans="10:16">
      <c r="J167" s="21"/>
      <c r="K167" s="10"/>
      <c r="O167" s="11"/>
      <c r="P167" s="10"/>
    </row>
    <row r="168" spans="10:16">
      <c r="J168" s="21"/>
      <c r="K168" s="10"/>
      <c r="O168" s="11"/>
      <c r="P168" s="10"/>
    </row>
    <row r="169" spans="10:16">
      <c r="J169" s="21"/>
      <c r="K169" s="10"/>
      <c r="O169" s="11"/>
      <c r="P169" s="10"/>
    </row>
    <row r="170" spans="10:16">
      <c r="J170" s="21"/>
      <c r="K170" s="10"/>
      <c r="O170" s="11"/>
      <c r="P170" s="10"/>
    </row>
    <row r="171" spans="10:16">
      <c r="J171" s="21"/>
      <c r="K171" s="10"/>
      <c r="O171" s="11"/>
      <c r="P171" s="10"/>
    </row>
    <row r="172" spans="10:16">
      <c r="J172" s="21"/>
      <c r="K172" s="10"/>
      <c r="O172" s="11"/>
      <c r="P172" s="10"/>
    </row>
    <row r="173" spans="10:16">
      <c r="J173" s="21"/>
      <c r="K173" s="10"/>
      <c r="O173" s="11"/>
      <c r="P173" s="10"/>
    </row>
    <row r="174" spans="10:16">
      <c r="J174" s="21"/>
      <c r="K174" s="10"/>
      <c r="O174" s="11"/>
      <c r="P174" s="10"/>
    </row>
    <row r="175" spans="10:16">
      <c r="J175" s="21"/>
      <c r="K175" s="10"/>
      <c r="O175" s="11"/>
      <c r="P175" s="10"/>
    </row>
    <row r="176" spans="10:16">
      <c r="J176" s="21"/>
      <c r="K176" s="10"/>
      <c r="O176" s="11"/>
      <c r="P176" s="10"/>
    </row>
    <row r="177" spans="10:16">
      <c r="J177" s="21"/>
      <c r="K177" s="10"/>
      <c r="O177" s="11"/>
      <c r="P177" s="10"/>
    </row>
    <row r="178" spans="10:16">
      <c r="J178" s="21"/>
      <c r="K178" s="10"/>
      <c r="O178" s="11"/>
      <c r="P178" s="10"/>
    </row>
    <row r="179" spans="10:16">
      <c r="J179" s="21"/>
      <c r="K179" s="10"/>
      <c r="O179" s="11"/>
      <c r="P179" s="10"/>
    </row>
    <row r="180" spans="10:16">
      <c r="J180" s="21"/>
      <c r="K180" s="10"/>
    </row>
  </sheetData>
  <sortState xmlns:xlrd2="http://schemas.microsoft.com/office/spreadsheetml/2017/richdata2" ref="A2:Q150">
    <sortCondition ref="E2:E150"/>
    <sortCondition ref="F2:F1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920C-A831-4694-8A9F-494A4B6752E9}">
  <dimension ref="A1:A3"/>
  <sheetViews>
    <sheetView workbookViewId="0">
      <selection activeCell="A4" sqref="A4"/>
    </sheetView>
  </sheetViews>
  <sheetFormatPr defaultRowHeight="14.45"/>
  <sheetData>
    <row r="1" spans="1:1">
      <c r="A1" t="s">
        <v>313</v>
      </c>
    </row>
    <row r="2" spans="1:1">
      <c r="A2" t="s">
        <v>314</v>
      </c>
    </row>
    <row r="3" spans="1:1">
      <c r="A3" t="s">
        <v>315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426D695C1D6B47850D27D44DD659FF" ma:contentTypeVersion="12" ma:contentTypeDescription="Create a new document." ma:contentTypeScope="" ma:versionID="0d17b1b5899ef85cc454832bd0e151d4">
  <xsd:schema xmlns:xsd="http://www.w3.org/2001/XMLSchema" xmlns:xs="http://www.w3.org/2001/XMLSchema" xmlns:p="http://schemas.microsoft.com/office/2006/metadata/properties" xmlns:ns2="d98ea659-6b25-4adc-a0ef-e19d01d5921c" xmlns:ns3="0427c641-4748-4ab5-b10c-ed4f8f0373fa" targetNamespace="http://schemas.microsoft.com/office/2006/metadata/properties" ma:root="true" ma:fieldsID="ea4ec877a5f39dd94a3b6ab6af9c3dab" ns2:_="" ns3:_="">
    <xsd:import namespace="d98ea659-6b25-4adc-a0ef-e19d01d5921c"/>
    <xsd:import namespace="0427c641-4748-4ab5-b10c-ed4f8f0373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8ea659-6b25-4adc-a0ef-e19d01d592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b1ab42-7277-4699-bffd-c4f8fd762e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27c641-4748-4ab5-b10c-ed4f8f0373f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a5b8651-56e0-4e49-86ab-dca07c62d2c7}" ma:internalName="TaxCatchAll" ma:showField="CatchAllData" ma:web="0427c641-4748-4ab5-b10c-ed4f8f0373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8ea659-6b25-4adc-a0ef-e19d01d5921c">
      <Terms xmlns="http://schemas.microsoft.com/office/infopath/2007/PartnerControls"/>
    </lcf76f155ced4ddcb4097134ff3c332f>
    <TaxCatchAll xmlns="0427c641-4748-4ab5-b10c-ed4f8f0373fa" xsi:nil="true"/>
  </documentManagement>
</p:properties>
</file>

<file path=customXml/itemProps1.xml><?xml version="1.0" encoding="utf-8"?>
<ds:datastoreItem xmlns:ds="http://schemas.openxmlformats.org/officeDocument/2006/customXml" ds:itemID="{719E50C2-0368-45D5-BFCB-FE33C15192E6}"/>
</file>

<file path=customXml/itemProps2.xml><?xml version="1.0" encoding="utf-8"?>
<ds:datastoreItem xmlns:ds="http://schemas.openxmlformats.org/officeDocument/2006/customXml" ds:itemID="{F783E6A9-F8C1-48C7-9C8F-05B33CD68EAC}"/>
</file>

<file path=customXml/itemProps3.xml><?xml version="1.0" encoding="utf-8"?>
<ds:datastoreItem xmlns:ds="http://schemas.openxmlformats.org/officeDocument/2006/customXml" ds:itemID="{6C92AE80-AF2E-4639-9E45-967A08E958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Patrick J Kearns</cp:lastModifiedBy>
  <cp:revision/>
  <dcterms:created xsi:type="dcterms:W3CDTF">2023-03-26T15:46:09Z</dcterms:created>
  <dcterms:modified xsi:type="dcterms:W3CDTF">2024-02-09T01:27:06Z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0x01010009426D695C1D6B47850D27D44DD659FF</vt:lpwstr>
  </property>
  <property fmtid="{D5CDD505-2E9C-101B-9397-08002B2CF9AE}" pid="3" name="MediaServiceImageTags">
    <vt:lpwstr/>
  </property>
</Properties>
</file>