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patriciabrockman/Downloads/"/>
    </mc:Choice>
  </mc:AlternateContent>
  <xr:revisionPtr revIDLastSave="0" documentId="8_{BDBBFA34-232F-5840-AAC8-74CA443350B8}" xr6:coauthVersionLast="47" xr6:coauthVersionMax="47" xr10:uidLastSave="{00000000-0000-0000-0000-000000000000}"/>
  <bookViews>
    <workbookView xWindow="4480" yWindow="500" windowWidth="24320" windowHeight="16180" activeTab="2" xr2:uid="{00000000-000D-0000-FFFF-FFFF00000000}"/>
  </bookViews>
  <sheets>
    <sheet name="Probability Mass Function" sheetId="2" r:id="rId1"/>
    <sheet name="Cumulative Distribution Functio" sheetId="3" r:id="rId2"/>
    <sheet name="Consumer Transportation Survey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70" i="1" l="1"/>
  <c r="C69" i="1"/>
  <c r="C68" i="1"/>
  <c r="C67" i="1"/>
  <c r="C66" i="1"/>
  <c r="D61" i="1"/>
  <c r="D60" i="1"/>
  <c r="D59" i="1"/>
  <c r="D58" i="1"/>
  <c r="D57" i="1"/>
  <c r="B61" i="1" a="1"/>
  <c r="B61" i="1" s="1"/>
  <c r="B60" i="1" a="1"/>
  <c r="B60" i="1" s="1"/>
  <c r="B59" i="1" a="1"/>
  <c r="B59" i="1" s="1"/>
  <c r="B58" i="1" a="1"/>
  <c r="B58" i="1" s="1"/>
  <c r="B57" i="1" a="1"/>
  <c r="B57" i="1" s="1"/>
  <c r="F11" i="1"/>
  <c r="J2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<sst xmlns="http://schemas.openxmlformats.org/spreadsheetml/2006/main" count="226" uniqueCount="34">
  <si>
    <t>Vehicle Driven</t>
  </si>
  <si>
    <t>Gender</t>
  </si>
  <si>
    <t>Age</t>
  </si>
  <si>
    <t>Truck</t>
  </si>
  <si>
    <t>Domestic</t>
  </si>
  <si>
    <t>Yes</t>
  </si>
  <si>
    <t>Male</t>
  </si>
  <si>
    <t>Foreign</t>
  </si>
  <si>
    <t>No</t>
  </si>
  <si>
    <t>SUV</t>
  </si>
  <si>
    <t>Female</t>
  </si>
  <si>
    <t>Car</t>
  </si>
  <si>
    <t>Mini Van</t>
  </si>
  <si>
    <t>Type</t>
  </si>
  <si>
    <t>Miles from work</t>
  </si>
  <si>
    <t>Satisfaction with vehicle</t>
  </si>
  <si>
    <t># of hours per week in vehicle</t>
  </si>
  <si>
    <t>Miles driven per week</t>
  </si>
  <si>
    <t xml:space="preserve">Number of Children </t>
  </si>
  <si>
    <t>Average number of riders</t>
  </si>
  <si>
    <t>Consumer Transportation Survey</t>
  </si>
  <si>
    <t>Probability Mass Function</t>
  </si>
  <si>
    <t>For Number of Children</t>
  </si>
  <si>
    <t>Probability of x</t>
  </si>
  <si>
    <t>23/50</t>
  </si>
  <si>
    <t>13/50</t>
  </si>
  <si>
    <t>Probability as Decimal</t>
  </si>
  <si>
    <t>Cummulative Probability</t>
  </si>
  <si>
    <t>36/50</t>
  </si>
  <si>
    <t>45/50</t>
  </si>
  <si>
    <t>47/50</t>
  </si>
  <si>
    <t>50/50</t>
  </si>
  <si>
    <t>As Decimal</t>
  </si>
  <si>
    <t>Cummulative Distribution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</si>
</sst>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 vertical="top" wrapText="1"/>
    </xf>
    <xf numFmtId="1" fontId="2" fillId="0" borderId="0" xfId="0" applyNumberFormat="1" applyFont="1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1" fillId="2" borderId="0" xfId="0" applyFont="1" applyFill="1" applyAlignment="1">
      <alignment horizontal="center"/>
    </xf>
    <xf numFmtId="13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1.xml"/><Relationship Id="rId7" Type="http://schemas.openxmlformats.org/officeDocument/2006/relationships/sheetMetadata" Target="metadata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Probability Mass Function</a:t>
            </a:r>
          </a:p>
          <a:p>
            <a:pPr>
              <a:defRPr/>
            </a:pPr>
            <a:r>
              <a:rPr lang="en-US"/>
              <a:t>Number</a:t>
            </a:r>
            <a:r>
              <a:rPr lang="en-US" baseline="0"/>
              <a:t> of Children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'Consumer Transportation Survey'!$A$57:$A$61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cat>
          <c:val>
            <c:numRef>
              <c:f>'Consumer Transportation Survey'!$D$57:$D$61</c:f>
              <c:numCache>
                <c:formatCode>General</c:formatCode>
                <c:ptCount val="5"/>
                <c:pt idx="0">
                  <c:v>0.46</c:v>
                </c:pt>
                <c:pt idx="1">
                  <c:v>0.26</c:v>
                </c:pt>
                <c:pt idx="2">
                  <c:v>0.18</c:v>
                </c:pt>
                <c:pt idx="3">
                  <c:v>0.04</c:v>
                </c:pt>
                <c:pt idx="4">
                  <c:v>0.06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2BA-CB49-9763-25361855DD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01487344"/>
        <c:axId val="1645266656"/>
      </c:lineChart>
      <c:catAx>
        <c:axId val="1301487344"/>
        <c:scaling>
          <c:orientation val="minMax"/>
        </c:scaling>
        <c:delete val="0"/>
        <c:axPos val="b"/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5266656"/>
        <c:crosses val="autoZero"/>
        <c:auto val="1"/>
        <c:lblAlgn val="ctr"/>
        <c:lblOffset val="100"/>
        <c:tickLblSkip val="1"/>
        <c:noMultiLvlLbl val="0"/>
      </c:catAx>
      <c:valAx>
        <c:axId val="1645266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14873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Cummulative Distribution</a:t>
            </a:r>
            <a:r>
              <a:rPr lang="en-US" baseline="0"/>
              <a:t> Function </a:t>
            </a:r>
          </a:p>
          <a:p>
            <a:pPr>
              <a:defRPr/>
            </a:pPr>
            <a:r>
              <a:rPr lang="en-US" baseline="0"/>
              <a:t>for Number of Children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'Consumer Transportation Survey'!$A$66:$A$70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cat>
          <c:val>
            <c:numRef>
              <c:f>'Consumer Transportation Survey'!$C$66:$C$70</c:f>
              <c:numCache>
                <c:formatCode>General</c:formatCode>
                <c:ptCount val="5"/>
                <c:pt idx="0">
                  <c:v>0.46</c:v>
                </c:pt>
                <c:pt idx="1">
                  <c:v>0.72</c:v>
                </c:pt>
                <c:pt idx="2">
                  <c:v>0.9</c:v>
                </c:pt>
                <c:pt idx="3">
                  <c:v>0.94</c:v>
                </c:pt>
                <c:pt idx="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C40-864C-A73D-9A6CB52B98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72921792"/>
        <c:axId val="1573119872"/>
      </c:lineChart>
      <c:catAx>
        <c:axId val="1572921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3119872"/>
        <c:crosses val="autoZero"/>
        <c:auto val="1"/>
        <c:lblAlgn val="ctr"/>
        <c:lblOffset val="100"/>
        <c:noMultiLvlLbl val="0"/>
      </c:catAx>
      <c:valAx>
        <c:axId val="1573119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29217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59CAF1C-78D5-B74B-8F78-97BB23B21353}">
  <sheetPr/>
  <sheetViews>
    <sheetView zoomScale="118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8AD3E6C-03BB-DF41-9DF9-5A2A64EBA401}">
  <sheetPr/>
  <sheetViews>
    <sheetView zoomScale="11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3983" cy="628542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DECFCDE-0AA4-CD4E-B2F4-9D50103447A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3983" cy="628542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23A1BE3-3C8A-1E48-9B4E-861D92FCE84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228600</xdr:colOff>
      <xdr:row>56</xdr:row>
      <xdr:rowOff>8466</xdr:rowOff>
    </xdr:from>
    <xdr:to>
      <xdr:col>6</xdr:col>
      <xdr:colOff>592667</xdr:colOff>
      <xdr:row>77</xdr:row>
      <xdr:rowOff>93133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C096B63-FAFF-514D-B6A1-DCE60A73EFC8}"/>
            </a:ext>
          </a:extLst>
        </xdr:cNvPr>
        <xdr:cNvSpPr txBox="1"/>
      </xdr:nvSpPr>
      <xdr:spPr>
        <a:xfrm>
          <a:off x="7145867" y="9516533"/>
          <a:ext cx="2286000" cy="36406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#1- 72%</a:t>
          </a:r>
          <a:r>
            <a:rPr lang="en-US" sz="1100" baseline="0"/>
            <a:t> or 0.72 </a:t>
          </a:r>
        </a:p>
        <a:p>
          <a:r>
            <a:rPr lang="en-US" sz="1100" baseline="0"/>
            <a:t>#2-28% or 0.28 </a:t>
          </a:r>
        </a:p>
        <a:p>
          <a:r>
            <a:rPr lang="en-US" sz="1100" baseline="0"/>
            <a:t>#3-0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70"/>
  <sheetViews>
    <sheetView tabSelected="1" topLeftCell="A52" zoomScale="150" zoomScaleNormal="150" zoomScalePageLayoutView="150" workbookViewId="0">
      <selection activeCell="F57" sqref="F57"/>
    </sheetView>
  </sheetViews>
  <sheetFormatPr baseColWidth="10" defaultColWidth="8.83203125" defaultRowHeight="13" x14ac:dyDescent="0.15"/>
  <cols>
    <col min="1" max="1" width="27.83203125" style="2" bestFit="1" customWidth="1"/>
    <col min="2" max="2" width="19.6640625" style="2" bestFit="1" customWidth="1"/>
    <col min="3" max="3" width="20.6640625" style="2" bestFit="1" customWidth="1"/>
    <col min="4" max="4" width="18.1640625" style="2" bestFit="1" customWidth="1"/>
    <col min="5" max="5" width="4.33203125" style="2" bestFit="1" customWidth="1"/>
    <col min="6" max="6" width="25.1640625" style="3" bestFit="1" customWidth="1"/>
    <col min="7" max="7" width="18.6640625" style="2" bestFit="1" customWidth="1"/>
    <col min="8" max="8" width="17" style="2" bestFit="1" customWidth="1"/>
    <col min="9" max="9" width="21.6640625" style="2" bestFit="1" customWidth="1"/>
    <col min="10" max="10" width="14" style="2" bestFit="1" customWidth="1"/>
    <col min="11" max="51" width="9.1640625" style="2" customWidth="1"/>
    <col min="52" max="16384" width="8.83203125" style="4"/>
  </cols>
  <sheetData>
    <row r="1" spans="1:51" x14ac:dyDescent="0.15">
      <c r="A1" s="1" t="s">
        <v>20</v>
      </c>
    </row>
    <row r="2" spans="1:51" x14ac:dyDescent="0.15">
      <c r="A2" s="1"/>
    </row>
    <row r="3" spans="1:51" s="7" customFormat="1" ht="15.5" customHeight="1" x14ac:dyDescent="0.15">
      <c r="A3" s="5" t="s">
        <v>0</v>
      </c>
      <c r="B3" s="5" t="s">
        <v>13</v>
      </c>
      <c r="C3" s="5" t="s">
        <v>15</v>
      </c>
      <c r="D3" s="5" t="s">
        <v>1</v>
      </c>
      <c r="E3" s="5" t="s">
        <v>2</v>
      </c>
      <c r="F3" s="6" t="s">
        <v>16</v>
      </c>
      <c r="G3" s="5" t="s">
        <v>17</v>
      </c>
      <c r="H3" s="5" t="s">
        <v>18</v>
      </c>
      <c r="I3" s="5" t="s">
        <v>19</v>
      </c>
      <c r="J3" s="5" t="s">
        <v>14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</row>
    <row r="4" spans="1:51" x14ac:dyDescent="0.15">
      <c r="A4" s="2" t="s">
        <v>3</v>
      </c>
      <c r="B4" s="2" t="s">
        <v>4</v>
      </c>
      <c r="C4" s="2" t="s">
        <v>5</v>
      </c>
      <c r="D4" s="2" t="s">
        <v>6</v>
      </c>
      <c r="E4" s="2">
        <v>31</v>
      </c>
      <c r="F4" s="3">
        <v>10</v>
      </c>
      <c r="G4" s="2">
        <v>450</v>
      </c>
      <c r="H4" s="2">
        <v>0</v>
      </c>
      <c r="I4" s="2">
        <v>1</v>
      </c>
      <c r="J4" s="2">
        <v>30</v>
      </c>
    </row>
    <row r="5" spans="1:51" x14ac:dyDescent="0.15">
      <c r="A5" s="2" t="s">
        <v>3</v>
      </c>
      <c r="B5" s="2" t="s">
        <v>4</v>
      </c>
      <c r="C5" s="2" t="s">
        <v>5</v>
      </c>
      <c r="D5" s="2" t="s">
        <v>6</v>
      </c>
      <c r="E5" s="2">
        <v>29</v>
      </c>
      <c r="F5" s="3">
        <v>5</v>
      </c>
      <c r="G5" s="2">
        <v>370</v>
      </c>
      <c r="H5" s="2">
        <v>1</v>
      </c>
      <c r="I5" s="2">
        <v>1</v>
      </c>
      <c r="J5" s="2">
        <v>22</v>
      </c>
    </row>
    <row r="6" spans="1:51" x14ac:dyDescent="0.15">
      <c r="A6" s="2" t="s">
        <v>3</v>
      </c>
      <c r="B6" s="2" t="s">
        <v>7</v>
      </c>
      <c r="C6" s="2" t="s">
        <v>8</v>
      </c>
      <c r="D6" s="2" t="s">
        <v>6</v>
      </c>
      <c r="E6" s="2">
        <v>26</v>
      </c>
      <c r="F6" s="3">
        <v>12</v>
      </c>
      <c r="G6" s="2">
        <v>580</v>
      </c>
      <c r="H6" s="2">
        <v>0</v>
      </c>
      <c r="I6" s="2">
        <v>1</v>
      </c>
      <c r="J6" s="2">
        <v>15</v>
      </c>
    </row>
    <row r="7" spans="1:51" x14ac:dyDescent="0.15">
      <c r="A7" s="2" t="s">
        <v>3</v>
      </c>
      <c r="B7" s="2" t="s">
        <v>4</v>
      </c>
      <c r="C7" s="2" t="s">
        <v>8</v>
      </c>
      <c r="D7" s="2" t="s">
        <v>6</v>
      </c>
      <c r="E7" s="2">
        <v>18</v>
      </c>
      <c r="F7" s="3">
        <v>6</v>
      </c>
      <c r="G7" s="2">
        <v>300</v>
      </c>
      <c r="H7" s="2">
        <v>0</v>
      </c>
      <c r="I7" s="2">
        <v>1</v>
      </c>
      <c r="J7" s="2">
        <v>20</v>
      </c>
    </row>
    <row r="8" spans="1:51" x14ac:dyDescent="0.15">
      <c r="A8" s="2" t="s">
        <v>9</v>
      </c>
      <c r="B8" s="2" t="s">
        <v>4</v>
      </c>
      <c r="C8" s="2" t="s">
        <v>5</v>
      </c>
      <c r="D8" s="2" t="s">
        <v>6</v>
      </c>
      <c r="E8" s="2">
        <v>49</v>
      </c>
      <c r="F8" s="3">
        <v>21</v>
      </c>
      <c r="G8" s="2">
        <v>1000</v>
      </c>
      <c r="H8" s="2">
        <v>0</v>
      </c>
      <c r="I8" s="2">
        <v>1</v>
      </c>
      <c r="J8" s="2">
        <v>22</v>
      </c>
    </row>
    <row r="9" spans="1:51" x14ac:dyDescent="0.15">
      <c r="A9" s="2" t="s">
        <v>9</v>
      </c>
      <c r="B9" s="2" t="s">
        <v>7</v>
      </c>
      <c r="C9" s="2" t="s">
        <v>5</v>
      </c>
      <c r="D9" s="2" t="s">
        <v>6</v>
      </c>
      <c r="E9" s="2">
        <v>50</v>
      </c>
      <c r="F9" s="3">
        <v>16</v>
      </c>
      <c r="G9" s="2">
        <v>840</v>
      </c>
      <c r="H9" s="2">
        <v>2</v>
      </c>
      <c r="I9" s="2">
        <v>1</v>
      </c>
      <c r="J9" s="2">
        <v>45</v>
      </c>
    </row>
    <row r="10" spans="1:51" x14ac:dyDescent="0.15">
      <c r="A10" s="2" t="s">
        <v>9</v>
      </c>
      <c r="B10" s="2" t="s">
        <v>4</v>
      </c>
      <c r="C10" s="2" t="s">
        <v>5</v>
      </c>
      <c r="D10" s="2" t="s">
        <v>6</v>
      </c>
      <c r="E10" s="2">
        <v>48</v>
      </c>
      <c r="F10" s="3">
        <v>15</v>
      </c>
      <c r="G10" s="2">
        <v>1400</v>
      </c>
      <c r="H10" s="2">
        <v>3</v>
      </c>
      <c r="I10" s="2">
        <v>4</v>
      </c>
      <c r="J10" s="2">
        <v>25</v>
      </c>
    </row>
    <row r="11" spans="1:51" x14ac:dyDescent="0.15">
      <c r="A11" s="2" t="s">
        <v>9</v>
      </c>
      <c r="B11" s="2" t="s">
        <v>7</v>
      </c>
      <c r="C11" s="2" t="s">
        <v>5</v>
      </c>
      <c r="D11" s="2" t="s">
        <v>6</v>
      </c>
      <c r="E11" s="2">
        <v>45</v>
      </c>
      <c r="F11" s="3">
        <f>+G11/60</f>
        <v>5</v>
      </c>
      <c r="G11" s="2">
        <v>300</v>
      </c>
      <c r="H11" s="2">
        <v>2</v>
      </c>
      <c r="I11" s="2">
        <v>2</v>
      </c>
      <c r="J11" s="2">
        <v>20</v>
      </c>
    </row>
    <row r="12" spans="1:51" x14ac:dyDescent="0.15">
      <c r="A12" s="2" t="s">
        <v>9</v>
      </c>
      <c r="B12" s="2" t="s">
        <v>4</v>
      </c>
      <c r="C12" s="2" t="s">
        <v>5</v>
      </c>
      <c r="D12" s="2" t="s">
        <v>6</v>
      </c>
      <c r="E12" s="2">
        <v>45</v>
      </c>
      <c r="F12" s="3">
        <v>15</v>
      </c>
      <c r="G12" s="2">
        <v>850</v>
      </c>
      <c r="H12" s="2">
        <v>0</v>
      </c>
      <c r="I12" s="2">
        <v>1</v>
      </c>
      <c r="J12" s="2">
        <v>25</v>
      </c>
    </row>
    <row r="13" spans="1:51" x14ac:dyDescent="0.15">
      <c r="A13" s="2" t="s">
        <v>9</v>
      </c>
      <c r="B13" s="2" t="s">
        <v>4</v>
      </c>
      <c r="C13" s="2" t="s">
        <v>5</v>
      </c>
      <c r="D13" s="2" t="s">
        <v>6</v>
      </c>
      <c r="E13" s="2">
        <v>44</v>
      </c>
      <c r="F13" s="3">
        <v>10</v>
      </c>
      <c r="G13" s="2">
        <v>700</v>
      </c>
      <c r="H13" s="2">
        <v>2</v>
      </c>
      <c r="I13" s="2">
        <v>1</v>
      </c>
      <c r="J13" s="2">
        <v>40</v>
      </c>
    </row>
    <row r="14" spans="1:51" x14ac:dyDescent="0.15">
      <c r="A14" s="2" t="s">
        <v>9</v>
      </c>
      <c r="B14" s="2" t="s">
        <v>7</v>
      </c>
      <c r="C14" s="2" t="s">
        <v>5</v>
      </c>
      <c r="D14" s="2" t="s">
        <v>6</v>
      </c>
      <c r="E14" s="2">
        <v>41</v>
      </c>
      <c r="F14" s="3">
        <v>5</v>
      </c>
      <c r="G14" s="2">
        <v>350</v>
      </c>
      <c r="H14" s="2">
        <v>1</v>
      </c>
      <c r="I14" s="2">
        <v>1</v>
      </c>
      <c r="J14" s="2">
        <v>20</v>
      </c>
    </row>
    <row r="15" spans="1:51" x14ac:dyDescent="0.15">
      <c r="A15" s="2" t="s">
        <v>9</v>
      </c>
      <c r="B15" s="2" t="s">
        <v>4</v>
      </c>
      <c r="C15" s="2" t="s">
        <v>5</v>
      </c>
      <c r="D15" s="2" t="s">
        <v>6</v>
      </c>
      <c r="E15" s="2">
        <v>41</v>
      </c>
      <c r="F15" s="3">
        <v>30</v>
      </c>
      <c r="G15" s="2">
        <v>1500</v>
      </c>
      <c r="H15" s="2">
        <v>4</v>
      </c>
      <c r="I15" s="2">
        <v>3</v>
      </c>
      <c r="J15" s="2">
        <v>15</v>
      </c>
    </row>
    <row r="16" spans="1:51" x14ac:dyDescent="0.15">
      <c r="A16" s="2" t="s">
        <v>9</v>
      </c>
      <c r="B16" s="2" t="s">
        <v>7</v>
      </c>
      <c r="C16" s="2" t="s">
        <v>8</v>
      </c>
      <c r="D16" s="2" t="s">
        <v>10</v>
      </c>
      <c r="E16" s="2">
        <v>39</v>
      </c>
      <c r="F16" s="3">
        <v>6</v>
      </c>
      <c r="G16" s="2">
        <v>280</v>
      </c>
      <c r="H16" s="2">
        <v>1</v>
      </c>
      <c r="I16" s="2">
        <v>1</v>
      </c>
      <c r="J16" s="2">
        <v>17</v>
      </c>
    </row>
    <row r="17" spans="1:10" x14ac:dyDescent="0.15">
      <c r="A17" s="2" t="s">
        <v>9</v>
      </c>
      <c r="B17" s="2" t="s">
        <v>7</v>
      </c>
      <c r="C17" s="2" t="s">
        <v>5</v>
      </c>
      <c r="D17" s="2" t="s">
        <v>10</v>
      </c>
      <c r="E17" s="2">
        <v>36</v>
      </c>
      <c r="F17" s="3">
        <v>4</v>
      </c>
      <c r="G17" s="2">
        <v>400</v>
      </c>
      <c r="H17" s="2">
        <v>0</v>
      </c>
      <c r="I17" s="2">
        <v>1</v>
      </c>
      <c r="J17" s="2">
        <v>20</v>
      </c>
    </row>
    <row r="18" spans="1:10" x14ac:dyDescent="0.15">
      <c r="A18" s="2" t="s">
        <v>9</v>
      </c>
      <c r="B18" s="2" t="s">
        <v>7</v>
      </c>
      <c r="C18" s="2" t="s">
        <v>5</v>
      </c>
      <c r="D18" s="2" t="s">
        <v>10</v>
      </c>
      <c r="E18" s="2">
        <v>33</v>
      </c>
      <c r="F18" s="3">
        <v>3</v>
      </c>
      <c r="G18" s="2">
        <v>420</v>
      </c>
      <c r="H18" s="2">
        <v>0</v>
      </c>
      <c r="I18" s="2">
        <v>1</v>
      </c>
      <c r="J18" s="2">
        <v>25</v>
      </c>
    </row>
    <row r="19" spans="1:10" x14ac:dyDescent="0.15">
      <c r="A19" s="2" t="s">
        <v>9</v>
      </c>
      <c r="B19" s="2" t="s">
        <v>4</v>
      </c>
      <c r="C19" s="2" t="s">
        <v>5</v>
      </c>
      <c r="D19" s="2" t="s">
        <v>6</v>
      </c>
      <c r="E19" s="2">
        <v>31</v>
      </c>
      <c r="F19" s="3">
        <v>10</v>
      </c>
      <c r="G19" s="2">
        <v>675</v>
      </c>
      <c r="H19" s="2">
        <v>0</v>
      </c>
      <c r="I19" s="2">
        <v>1</v>
      </c>
      <c r="J19" s="2">
        <v>35</v>
      </c>
    </row>
    <row r="20" spans="1:10" x14ac:dyDescent="0.15">
      <c r="A20" s="2" t="s">
        <v>9</v>
      </c>
      <c r="B20" s="2" t="s">
        <v>4</v>
      </c>
      <c r="C20" s="2" t="s">
        <v>8</v>
      </c>
      <c r="D20" s="2" t="s">
        <v>10</v>
      </c>
      <c r="E20" s="2">
        <v>31</v>
      </c>
      <c r="F20" s="3">
        <v>15</v>
      </c>
      <c r="G20" s="2">
        <v>800</v>
      </c>
      <c r="H20" s="2">
        <v>1</v>
      </c>
      <c r="I20" s="2">
        <v>1</v>
      </c>
      <c r="J20" s="2">
        <f>+(G20/2)/8</f>
        <v>50</v>
      </c>
    </row>
    <row r="21" spans="1:10" x14ac:dyDescent="0.15">
      <c r="A21" s="2" t="s">
        <v>9</v>
      </c>
      <c r="B21" s="2" t="s">
        <v>4</v>
      </c>
      <c r="C21" s="2" t="s">
        <v>8</v>
      </c>
      <c r="D21" s="2" t="s">
        <v>10</v>
      </c>
      <c r="E21" s="2">
        <v>29</v>
      </c>
      <c r="F21" s="3">
        <v>4</v>
      </c>
      <c r="G21" s="2">
        <v>300</v>
      </c>
      <c r="H21" s="2">
        <v>1</v>
      </c>
      <c r="I21" s="2">
        <v>1</v>
      </c>
      <c r="J21" s="2">
        <v>20</v>
      </c>
    </row>
    <row r="22" spans="1:10" x14ac:dyDescent="0.15">
      <c r="A22" s="2" t="s">
        <v>9</v>
      </c>
      <c r="B22" s="2" t="s">
        <v>4</v>
      </c>
      <c r="C22" s="2" t="s">
        <v>5</v>
      </c>
      <c r="D22" s="2" t="s">
        <v>6</v>
      </c>
      <c r="E22" s="2">
        <v>28</v>
      </c>
      <c r="F22" s="3">
        <v>3</v>
      </c>
      <c r="G22" s="2">
        <v>400</v>
      </c>
      <c r="H22" s="2">
        <v>1</v>
      </c>
      <c r="I22" s="2">
        <v>1</v>
      </c>
      <c r="J22" s="2">
        <v>15</v>
      </c>
    </row>
    <row r="23" spans="1:10" x14ac:dyDescent="0.15">
      <c r="A23" s="2" t="s">
        <v>12</v>
      </c>
      <c r="B23" s="2" t="s">
        <v>4</v>
      </c>
      <c r="C23" s="2" t="s">
        <v>5</v>
      </c>
      <c r="D23" s="2" t="s">
        <v>10</v>
      </c>
      <c r="E23" s="2">
        <v>55</v>
      </c>
      <c r="F23" s="3">
        <v>8</v>
      </c>
      <c r="G23" s="2">
        <v>400</v>
      </c>
      <c r="H23" s="2">
        <v>0</v>
      </c>
      <c r="I23" s="2">
        <v>2</v>
      </c>
      <c r="J23" s="2">
        <v>0</v>
      </c>
    </row>
    <row r="24" spans="1:10" x14ac:dyDescent="0.15">
      <c r="A24" s="2" t="s">
        <v>12</v>
      </c>
      <c r="B24" s="2" t="s">
        <v>4</v>
      </c>
      <c r="C24" s="2" t="s">
        <v>8</v>
      </c>
      <c r="D24" s="2" t="s">
        <v>10</v>
      </c>
      <c r="E24" s="2">
        <v>43</v>
      </c>
      <c r="F24" s="3">
        <v>10</v>
      </c>
      <c r="G24" s="2">
        <v>700</v>
      </c>
      <c r="H24" s="2">
        <v>2</v>
      </c>
      <c r="I24" s="2">
        <v>3</v>
      </c>
      <c r="J24" s="2">
        <v>0</v>
      </c>
    </row>
    <row r="25" spans="1:10" x14ac:dyDescent="0.15">
      <c r="A25" s="2" t="s">
        <v>12</v>
      </c>
      <c r="B25" s="2" t="s">
        <v>4</v>
      </c>
      <c r="C25" s="2" t="s">
        <v>5</v>
      </c>
      <c r="D25" s="2" t="s">
        <v>10</v>
      </c>
      <c r="E25" s="2">
        <v>41</v>
      </c>
      <c r="F25" s="3">
        <v>10</v>
      </c>
      <c r="G25" s="2">
        <v>720</v>
      </c>
      <c r="H25" s="2">
        <v>1</v>
      </c>
      <c r="I25" s="2">
        <v>2</v>
      </c>
      <c r="J25" s="2">
        <v>15</v>
      </c>
    </row>
    <row r="26" spans="1:10" x14ac:dyDescent="0.15">
      <c r="A26" s="2" t="s">
        <v>12</v>
      </c>
      <c r="B26" s="2" t="s">
        <v>7</v>
      </c>
      <c r="C26" s="2" t="s">
        <v>5</v>
      </c>
      <c r="D26" s="2" t="s">
        <v>10</v>
      </c>
      <c r="E26" s="2">
        <v>38</v>
      </c>
      <c r="F26" s="3">
        <v>10</v>
      </c>
      <c r="G26" s="2">
        <v>450</v>
      </c>
      <c r="H26" s="2">
        <v>4</v>
      </c>
      <c r="I26" s="2">
        <v>5</v>
      </c>
      <c r="J26" s="2">
        <v>0</v>
      </c>
    </row>
    <row r="27" spans="1:10" x14ac:dyDescent="0.15">
      <c r="A27" s="2" t="s">
        <v>12</v>
      </c>
      <c r="B27" s="2" t="s">
        <v>7</v>
      </c>
      <c r="C27" s="2" t="s">
        <v>5</v>
      </c>
      <c r="D27" s="2" t="s">
        <v>10</v>
      </c>
      <c r="E27" s="2">
        <v>39</v>
      </c>
      <c r="F27" s="3">
        <v>15</v>
      </c>
      <c r="G27" s="2">
        <v>1000</v>
      </c>
      <c r="H27" s="2">
        <v>1</v>
      </c>
      <c r="I27" s="2">
        <v>2</v>
      </c>
      <c r="J27" s="2">
        <v>0</v>
      </c>
    </row>
    <row r="28" spans="1:10" x14ac:dyDescent="0.15">
      <c r="A28" s="2" t="s">
        <v>12</v>
      </c>
      <c r="B28" s="2" t="s">
        <v>4</v>
      </c>
      <c r="C28" s="2" t="s">
        <v>8</v>
      </c>
      <c r="D28" s="2" t="s">
        <v>6</v>
      </c>
      <c r="E28" s="2">
        <v>35</v>
      </c>
      <c r="F28" s="3">
        <v>5</v>
      </c>
      <c r="G28" s="2">
        <v>350</v>
      </c>
      <c r="H28" s="2">
        <v>2</v>
      </c>
      <c r="I28" s="2">
        <v>2</v>
      </c>
      <c r="J28" s="2">
        <v>0</v>
      </c>
    </row>
    <row r="29" spans="1:10" x14ac:dyDescent="0.15">
      <c r="A29" s="2" t="s">
        <v>12</v>
      </c>
      <c r="B29" s="2" t="s">
        <v>4</v>
      </c>
      <c r="C29" s="2" t="s">
        <v>5</v>
      </c>
      <c r="D29" s="2" t="s">
        <v>10</v>
      </c>
      <c r="E29" s="2">
        <v>33</v>
      </c>
      <c r="F29" s="3">
        <v>10</v>
      </c>
      <c r="G29" s="2">
        <v>800</v>
      </c>
      <c r="H29" s="2">
        <v>2</v>
      </c>
      <c r="I29" s="2">
        <v>3</v>
      </c>
      <c r="J29" s="2">
        <v>0</v>
      </c>
    </row>
    <row r="30" spans="1:10" x14ac:dyDescent="0.15">
      <c r="A30" s="2" t="s">
        <v>12</v>
      </c>
      <c r="B30" s="2" t="s">
        <v>7</v>
      </c>
      <c r="C30" s="2" t="s">
        <v>5</v>
      </c>
      <c r="D30" s="2" t="s">
        <v>10</v>
      </c>
      <c r="E30" s="2">
        <v>32</v>
      </c>
      <c r="F30" s="3">
        <v>2</v>
      </c>
      <c r="G30" s="2">
        <v>200</v>
      </c>
      <c r="H30" s="2">
        <v>4</v>
      </c>
      <c r="I30" s="2">
        <v>5</v>
      </c>
      <c r="J30" s="2">
        <v>5</v>
      </c>
    </row>
    <row r="31" spans="1:10" x14ac:dyDescent="0.15">
      <c r="A31" s="2" t="s">
        <v>12</v>
      </c>
      <c r="B31" s="2" t="s">
        <v>7</v>
      </c>
      <c r="C31" s="2" t="s">
        <v>5</v>
      </c>
      <c r="D31" s="2" t="s">
        <v>10</v>
      </c>
      <c r="E31" s="2">
        <v>28</v>
      </c>
      <c r="F31" s="3">
        <v>8</v>
      </c>
      <c r="G31" s="2">
        <v>350</v>
      </c>
      <c r="H31" s="2">
        <v>3</v>
      </c>
      <c r="I31" s="2">
        <v>4</v>
      </c>
      <c r="J31" s="2">
        <v>0</v>
      </c>
    </row>
    <row r="32" spans="1:10" x14ac:dyDescent="0.15">
      <c r="A32" s="2" t="s">
        <v>11</v>
      </c>
      <c r="B32" s="2" t="s">
        <v>4</v>
      </c>
      <c r="C32" s="2" t="s">
        <v>5</v>
      </c>
      <c r="D32" s="2" t="s">
        <v>10</v>
      </c>
      <c r="E32" s="2">
        <v>21</v>
      </c>
      <c r="F32" s="3">
        <v>4</v>
      </c>
      <c r="G32" s="2">
        <v>150</v>
      </c>
      <c r="H32" s="2">
        <v>0</v>
      </c>
      <c r="I32" s="2">
        <v>1</v>
      </c>
      <c r="J32" s="2">
        <v>0</v>
      </c>
    </row>
    <row r="33" spans="1:10" x14ac:dyDescent="0.15">
      <c r="A33" s="2" t="s">
        <v>11</v>
      </c>
      <c r="B33" s="2" t="s">
        <v>4</v>
      </c>
      <c r="C33" s="2" t="s">
        <v>8</v>
      </c>
      <c r="D33" s="2" t="s">
        <v>10</v>
      </c>
      <c r="E33" s="2">
        <v>62</v>
      </c>
      <c r="F33" s="3">
        <v>5</v>
      </c>
      <c r="G33" s="2">
        <v>175</v>
      </c>
      <c r="H33" s="2">
        <v>0</v>
      </c>
      <c r="I33" s="2">
        <v>2</v>
      </c>
      <c r="J33" s="2">
        <v>0</v>
      </c>
    </row>
    <row r="34" spans="1:10" x14ac:dyDescent="0.15">
      <c r="A34" s="2" t="s">
        <v>11</v>
      </c>
      <c r="B34" s="2" t="s">
        <v>4</v>
      </c>
      <c r="C34" s="2" t="s">
        <v>5</v>
      </c>
      <c r="D34" s="2" t="s">
        <v>10</v>
      </c>
      <c r="E34" s="2">
        <v>61</v>
      </c>
      <c r="F34" s="3">
        <v>5</v>
      </c>
      <c r="G34" s="2">
        <v>355</v>
      </c>
      <c r="H34" s="2">
        <v>0</v>
      </c>
      <c r="I34" s="2">
        <v>1</v>
      </c>
      <c r="J34" s="2">
        <v>15</v>
      </c>
    </row>
    <row r="35" spans="1:10" x14ac:dyDescent="0.15">
      <c r="A35" s="2" t="s">
        <v>11</v>
      </c>
      <c r="B35" s="2" t="s">
        <v>7</v>
      </c>
      <c r="C35" s="2" t="s">
        <v>5</v>
      </c>
      <c r="D35" s="2" t="s">
        <v>6</v>
      </c>
      <c r="E35" s="2">
        <v>60</v>
      </c>
      <c r="F35" s="3">
        <v>5</v>
      </c>
      <c r="G35" s="2">
        <v>150</v>
      </c>
      <c r="H35" s="2">
        <v>0</v>
      </c>
      <c r="I35" s="2">
        <v>1</v>
      </c>
      <c r="J35" s="2">
        <v>10</v>
      </c>
    </row>
    <row r="36" spans="1:10" x14ac:dyDescent="0.15">
      <c r="A36" s="2" t="s">
        <v>11</v>
      </c>
      <c r="B36" s="2" t="s">
        <v>4</v>
      </c>
      <c r="C36" s="2" t="s">
        <v>8</v>
      </c>
      <c r="D36" s="2" t="s">
        <v>6</v>
      </c>
      <c r="E36" s="2">
        <v>58</v>
      </c>
      <c r="F36" s="3">
        <v>10</v>
      </c>
      <c r="G36" s="2">
        <v>600</v>
      </c>
      <c r="H36" s="2">
        <v>0</v>
      </c>
      <c r="I36" s="2">
        <v>1</v>
      </c>
      <c r="J36" s="2">
        <v>35</v>
      </c>
    </row>
    <row r="37" spans="1:10" x14ac:dyDescent="0.15">
      <c r="A37" s="2" t="s">
        <v>11</v>
      </c>
      <c r="B37" s="2" t="s">
        <v>4</v>
      </c>
      <c r="C37" s="2" t="s">
        <v>5</v>
      </c>
      <c r="D37" s="2" t="s">
        <v>10</v>
      </c>
      <c r="E37" s="2">
        <v>51</v>
      </c>
      <c r="F37" s="3">
        <v>11</v>
      </c>
      <c r="G37" s="2">
        <v>600</v>
      </c>
      <c r="H37" s="2">
        <v>0</v>
      </c>
      <c r="I37" s="2">
        <v>1</v>
      </c>
      <c r="J37" s="2">
        <v>40</v>
      </c>
    </row>
    <row r="38" spans="1:10" x14ac:dyDescent="0.15">
      <c r="A38" s="2" t="s">
        <v>11</v>
      </c>
      <c r="B38" s="2" t="s">
        <v>4</v>
      </c>
      <c r="C38" s="2" t="s">
        <v>5</v>
      </c>
      <c r="D38" s="2" t="s">
        <v>10</v>
      </c>
      <c r="E38" s="2">
        <v>47</v>
      </c>
      <c r="F38" s="3">
        <v>4</v>
      </c>
      <c r="G38" s="2">
        <v>300</v>
      </c>
      <c r="H38" s="2">
        <v>0</v>
      </c>
      <c r="I38" s="2">
        <v>1</v>
      </c>
      <c r="J38" s="2">
        <v>21</v>
      </c>
    </row>
    <row r="39" spans="1:10" x14ac:dyDescent="0.15">
      <c r="A39" s="2" t="s">
        <v>11</v>
      </c>
      <c r="B39" s="2" t="s">
        <v>4</v>
      </c>
      <c r="C39" s="2" t="s">
        <v>8</v>
      </c>
      <c r="D39" s="2" t="s">
        <v>6</v>
      </c>
      <c r="E39" s="2">
        <v>46</v>
      </c>
      <c r="F39" s="3">
        <v>4</v>
      </c>
      <c r="G39" s="2">
        <v>275</v>
      </c>
      <c r="H39" s="2">
        <v>0</v>
      </c>
      <c r="I39" s="2">
        <v>1</v>
      </c>
      <c r="J39" s="2">
        <v>18</v>
      </c>
    </row>
    <row r="40" spans="1:10" x14ac:dyDescent="0.15">
      <c r="A40" s="2" t="s">
        <v>11</v>
      </c>
      <c r="B40" s="2" t="s">
        <v>4</v>
      </c>
      <c r="C40" s="2" t="s">
        <v>8</v>
      </c>
      <c r="D40" s="2" t="s">
        <v>6</v>
      </c>
      <c r="E40" s="2">
        <v>44</v>
      </c>
      <c r="F40" s="3">
        <v>6</v>
      </c>
      <c r="G40" s="2">
        <v>285</v>
      </c>
      <c r="H40" s="2">
        <v>2</v>
      </c>
      <c r="I40" s="2">
        <v>3</v>
      </c>
      <c r="J40" s="2">
        <v>16</v>
      </c>
    </row>
    <row r="41" spans="1:10" x14ac:dyDescent="0.15">
      <c r="A41" s="2" t="s">
        <v>11</v>
      </c>
      <c r="B41" s="2" t="s">
        <v>7</v>
      </c>
      <c r="C41" s="2" t="s">
        <v>8</v>
      </c>
      <c r="D41" s="2" t="s">
        <v>10</v>
      </c>
      <c r="E41" s="2">
        <v>42</v>
      </c>
      <c r="F41" s="3">
        <v>5</v>
      </c>
      <c r="G41" s="2">
        <v>400</v>
      </c>
      <c r="H41" s="2">
        <v>2</v>
      </c>
      <c r="I41" s="2">
        <v>3</v>
      </c>
      <c r="J41" s="2">
        <v>22</v>
      </c>
    </row>
    <row r="42" spans="1:10" x14ac:dyDescent="0.15">
      <c r="A42" s="2" t="s">
        <v>11</v>
      </c>
      <c r="B42" s="2" t="s">
        <v>7</v>
      </c>
      <c r="C42" s="2" t="s">
        <v>5</v>
      </c>
      <c r="D42" s="2" t="s">
        <v>10</v>
      </c>
      <c r="E42" s="2">
        <v>41</v>
      </c>
      <c r="F42" s="3">
        <v>5</v>
      </c>
      <c r="G42" s="2">
        <v>350</v>
      </c>
      <c r="H42" s="2">
        <v>2</v>
      </c>
      <c r="I42" s="2">
        <v>2</v>
      </c>
      <c r="J42" s="2">
        <v>23</v>
      </c>
    </row>
    <row r="43" spans="1:10" x14ac:dyDescent="0.15">
      <c r="A43" s="2" t="s">
        <v>11</v>
      </c>
      <c r="B43" s="2" t="s">
        <v>4</v>
      </c>
      <c r="C43" s="2" t="s">
        <v>8</v>
      </c>
      <c r="D43" s="2" t="s">
        <v>10</v>
      </c>
      <c r="E43" s="2">
        <v>41</v>
      </c>
      <c r="F43" s="3">
        <v>10</v>
      </c>
      <c r="G43" s="2">
        <v>600</v>
      </c>
      <c r="H43" s="2">
        <v>1</v>
      </c>
      <c r="I43" s="2">
        <v>2</v>
      </c>
      <c r="J43" s="2">
        <v>34</v>
      </c>
    </row>
    <row r="44" spans="1:10" x14ac:dyDescent="0.15">
      <c r="A44" s="2" t="s">
        <v>11</v>
      </c>
      <c r="B44" s="2" t="s">
        <v>4</v>
      </c>
      <c r="C44" s="2" t="s">
        <v>5</v>
      </c>
      <c r="D44" s="2" t="s">
        <v>10</v>
      </c>
      <c r="E44" s="2">
        <v>39</v>
      </c>
      <c r="F44" s="3">
        <v>10</v>
      </c>
      <c r="G44" s="2">
        <v>700</v>
      </c>
      <c r="H44" s="2">
        <v>1</v>
      </c>
      <c r="I44" s="2">
        <v>2</v>
      </c>
      <c r="J44" s="2">
        <v>45</v>
      </c>
    </row>
    <row r="45" spans="1:10" x14ac:dyDescent="0.15">
      <c r="A45" s="2" t="s">
        <v>11</v>
      </c>
      <c r="B45" s="2" t="s">
        <v>7</v>
      </c>
      <c r="C45" s="2" t="s">
        <v>5</v>
      </c>
      <c r="D45" s="2" t="s">
        <v>10</v>
      </c>
      <c r="E45" s="2">
        <v>34</v>
      </c>
      <c r="F45" s="3">
        <v>10</v>
      </c>
      <c r="G45" s="2">
        <v>600</v>
      </c>
      <c r="H45" s="2">
        <v>1</v>
      </c>
      <c r="I45" s="2">
        <v>2</v>
      </c>
      <c r="J45" s="2">
        <v>16</v>
      </c>
    </row>
    <row r="46" spans="1:10" x14ac:dyDescent="0.15">
      <c r="A46" s="2" t="s">
        <v>11</v>
      </c>
      <c r="B46" s="2" t="s">
        <v>7</v>
      </c>
      <c r="C46" s="2" t="s">
        <v>5</v>
      </c>
      <c r="D46" s="2" t="s">
        <v>6</v>
      </c>
      <c r="E46" s="2">
        <v>33</v>
      </c>
      <c r="F46" s="3">
        <v>5</v>
      </c>
      <c r="G46" s="2">
        <v>400</v>
      </c>
      <c r="H46" s="2">
        <v>1</v>
      </c>
      <c r="I46" s="2">
        <v>2</v>
      </c>
      <c r="J46" s="2">
        <v>22</v>
      </c>
    </row>
    <row r="47" spans="1:10" x14ac:dyDescent="0.15">
      <c r="A47" s="2" t="s">
        <v>11</v>
      </c>
      <c r="B47" s="2" t="s">
        <v>7</v>
      </c>
      <c r="C47" s="2" t="s">
        <v>5</v>
      </c>
      <c r="D47" s="2" t="s">
        <v>6</v>
      </c>
      <c r="E47" s="2">
        <v>30</v>
      </c>
      <c r="F47" s="3">
        <v>5</v>
      </c>
      <c r="G47" s="2">
        <v>350</v>
      </c>
      <c r="H47" s="2">
        <v>1</v>
      </c>
      <c r="I47" s="2">
        <v>2</v>
      </c>
      <c r="J47" s="2">
        <v>18</v>
      </c>
    </row>
    <row r="48" spans="1:10" x14ac:dyDescent="0.15">
      <c r="A48" s="2" t="s">
        <v>11</v>
      </c>
      <c r="B48" s="2" t="s">
        <v>4</v>
      </c>
      <c r="C48" s="2" t="s">
        <v>5</v>
      </c>
      <c r="D48" s="2" t="s">
        <v>10</v>
      </c>
      <c r="E48" s="2">
        <v>29</v>
      </c>
      <c r="F48" s="3">
        <v>5</v>
      </c>
      <c r="G48" s="2">
        <v>250</v>
      </c>
      <c r="H48" s="2">
        <v>0</v>
      </c>
      <c r="I48" s="2">
        <v>1</v>
      </c>
      <c r="J48" s="2">
        <v>19</v>
      </c>
    </row>
    <row r="49" spans="1:10" x14ac:dyDescent="0.15">
      <c r="A49" s="2" t="s">
        <v>11</v>
      </c>
      <c r="B49" s="2" t="s">
        <v>7</v>
      </c>
      <c r="C49" s="2" t="s">
        <v>5</v>
      </c>
      <c r="D49" s="2" t="s">
        <v>10</v>
      </c>
      <c r="E49" s="2">
        <v>27</v>
      </c>
      <c r="F49" s="3">
        <v>6</v>
      </c>
      <c r="G49" s="2">
        <v>355</v>
      </c>
      <c r="H49" s="2">
        <v>0</v>
      </c>
      <c r="I49" s="2">
        <v>2</v>
      </c>
      <c r="J49" s="2">
        <v>23</v>
      </c>
    </row>
    <row r="50" spans="1:10" x14ac:dyDescent="0.15">
      <c r="A50" s="2" t="s">
        <v>11</v>
      </c>
      <c r="B50" s="2" t="s">
        <v>7</v>
      </c>
      <c r="C50" s="2" t="s">
        <v>5</v>
      </c>
      <c r="D50" s="2" t="s">
        <v>10</v>
      </c>
      <c r="E50" s="2">
        <v>26</v>
      </c>
      <c r="F50" s="3">
        <v>5</v>
      </c>
      <c r="G50" s="2">
        <v>175</v>
      </c>
      <c r="H50" s="2">
        <v>0</v>
      </c>
      <c r="I50" s="2">
        <v>1</v>
      </c>
      <c r="J50" s="2">
        <v>11</v>
      </c>
    </row>
    <row r="51" spans="1:10" x14ac:dyDescent="0.15">
      <c r="A51" s="2" t="s">
        <v>11</v>
      </c>
      <c r="B51" s="2" t="s">
        <v>4</v>
      </c>
      <c r="C51" s="2" t="s">
        <v>8</v>
      </c>
      <c r="D51" s="2" t="s">
        <v>10</v>
      </c>
      <c r="E51" s="2">
        <v>24</v>
      </c>
      <c r="F51" s="3">
        <v>5</v>
      </c>
      <c r="G51" s="2">
        <v>300</v>
      </c>
      <c r="H51" s="2">
        <v>0</v>
      </c>
      <c r="I51" s="2">
        <v>1</v>
      </c>
      <c r="J51" s="2">
        <v>4</v>
      </c>
    </row>
    <row r="52" spans="1:10" x14ac:dyDescent="0.15">
      <c r="A52" s="2" t="s">
        <v>11</v>
      </c>
      <c r="B52" s="2" t="s">
        <v>4</v>
      </c>
      <c r="C52" s="2" t="s">
        <v>5</v>
      </c>
      <c r="D52" s="2" t="s">
        <v>10</v>
      </c>
      <c r="E52" s="2">
        <v>22</v>
      </c>
      <c r="F52" s="3">
        <v>5</v>
      </c>
      <c r="G52" s="2">
        <v>350</v>
      </c>
      <c r="H52" s="2">
        <v>0</v>
      </c>
      <c r="I52" s="2">
        <v>1</v>
      </c>
      <c r="J52" s="2">
        <v>3</v>
      </c>
    </row>
    <row r="53" spans="1:10" x14ac:dyDescent="0.15">
      <c r="A53" s="2" t="s">
        <v>11</v>
      </c>
      <c r="B53" s="2" t="s">
        <v>7</v>
      </c>
      <c r="C53" s="2" t="s">
        <v>8</v>
      </c>
      <c r="D53" s="2" t="s">
        <v>10</v>
      </c>
      <c r="E53" s="2">
        <v>19</v>
      </c>
      <c r="F53" s="3">
        <v>5</v>
      </c>
      <c r="G53" s="2">
        <v>500</v>
      </c>
      <c r="H53" s="2">
        <v>0</v>
      </c>
      <c r="I53" s="2">
        <v>2</v>
      </c>
      <c r="J53" s="2">
        <v>4</v>
      </c>
    </row>
    <row r="55" spans="1:10" x14ac:dyDescent="0.15">
      <c r="A55" s="8" t="s">
        <v>21</v>
      </c>
      <c r="B55" s="8"/>
      <c r="C55" s="8"/>
      <c r="D55" s="8"/>
      <c r="F55" s="2"/>
    </row>
    <row r="56" spans="1:10" x14ac:dyDescent="0.15">
      <c r="A56" s="8" t="s">
        <v>22</v>
      </c>
      <c r="B56" s="8"/>
      <c r="C56" s="8" t="s">
        <v>23</v>
      </c>
      <c r="D56" s="8" t="s">
        <v>26</v>
      </c>
    </row>
    <row r="57" spans="1:10" x14ac:dyDescent="0.15">
      <c r="A57" s="8">
        <v>0</v>
      </c>
      <c r="B57" s="8" cm="1">
        <f t="array" ref="B57">SUM(IF(H4:H53=0, 1, 0))</f>
        <v>23</v>
      </c>
      <c r="C57" s="8" t="s">
        <v>24</v>
      </c>
      <c r="D57" s="8">
        <f>23/50</f>
        <v>0.46</v>
      </c>
    </row>
    <row r="58" spans="1:10" x14ac:dyDescent="0.15">
      <c r="A58" s="8">
        <v>1</v>
      </c>
      <c r="B58" s="8" cm="1">
        <f t="array" ref="B58">SUM(IF(H$4:H$53=1, 1, 0))</f>
        <v>13</v>
      </c>
      <c r="C58" s="8" t="s">
        <v>25</v>
      </c>
      <c r="D58" s="8">
        <f>13/50</f>
        <v>0.26</v>
      </c>
    </row>
    <row r="59" spans="1:10" x14ac:dyDescent="0.15">
      <c r="A59" s="8">
        <v>2</v>
      </c>
      <c r="B59" s="8" cm="1">
        <f t="array" ref="B59">SUM(IF(H$4:H$53=2, 1, 0))</f>
        <v>9</v>
      </c>
      <c r="C59" s="9">
        <v>0.18</v>
      </c>
      <c r="D59" s="8">
        <f>9/50</f>
        <v>0.18</v>
      </c>
    </row>
    <row r="60" spans="1:10" x14ac:dyDescent="0.15">
      <c r="A60" s="8">
        <v>3</v>
      </c>
      <c r="B60" s="8" cm="1">
        <f t="array" ref="B60">SUM(IF(H$4:H$53=3, 1, 0))</f>
        <v>2</v>
      </c>
      <c r="C60" s="9">
        <v>0.04</v>
      </c>
      <c r="D60" s="8">
        <f>1/25</f>
        <v>0.04</v>
      </c>
    </row>
    <row r="61" spans="1:10" x14ac:dyDescent="0.15">
      <c r="A61" s="8">
        <v>4</v>
      </c>
      <c r="B61" s="8" cm="1">
        <f t="array" ref="B61">SUM(IF(H$4:H$53=4, 1, 0))</f>
        <v>3</v>
      </c>
      <c r="C61" s="9">
        <v>0.06</v>
      </c>
      <c r="D61" s="8">
        <f>3/50</f>
        <v>0.06</v>
      </c>
    </row>
    <row r="62" spans="1:10" x14ac:dyDescent="0.15">
      <c r="A62" s="8"/>
      <c r="B62" s="8"/>
      <c r="C62" s="9"/>
      <c r="D62" s="8"/>
    </row>
    <row r="63" spans="1:10" x14ac:dyDescent="0.15">
      <c r="A63" s="8"/>
      <c r="B63" s="8"/>
      <c r="C63" s="8"/>
      <c r="D63" s="8"/>
    </row>
    <row r="64" spans="1:10" x14ac:dyDescent="0.15">
      <c r="A64" s="8" t="s">
        <v>33</v>
      </c>
      <c r="B64" s="8"/>
      <c r="C64" s="8"/>
      <c r="D64" s="8"/>
    </row>
    <row r="65" spans="1:4" x14ac:dyDescent="0.15">
      <c r="A65" s="8" t="s">
        <v>22</v>
      </c>
      <c r="B65" s="8" t="s">
        <v>27</v>
      </c>
      <c r="C65" s="8" t="s">
        <v>32</v>
      </c>
      <c r="D65" s="8"/>
    </row>
    <row r="66" spans="1:4" x14ac:dyDescent="0.15">
      <c r="A66" s="8">
        <v>0</v>
      </c>
      <c r="B66" s="8" t="s">
        <v>24</v>
      </c>
      <c r="C66" s="8">
        <f>23/50</f>
        <v>0.46</v>
      </c>
      <c r="D66" s="8"/>
    </row>
    <row r="67" spans="1:4" x14ac:dyDescent="0.15">
      <c r="A67" s="8">
        <v>1</v>
      </c>
      <c r="B67" s="8" t="s">
        <v>28</v>
      </c>
      <c r="C67" s="8">
        <f>36/50</f>
        <v>0.72</v>
      </c>
      <c r="D67" s="8"/>
    </row>
    <row r="68" spans="1:4" x14ac:dyDescent="0.15">
      <c r="A68" s="8">
        <v>2</v>
      </c>
      <c r="B68" s="8" t="s">
        <v>29</v>
      </c>
      <c r="C68" s="8">
        <f>45/50</f>
        <v>0.9</v>
      </c>
      <c r="D68" s="8"/>
    </row>
    <row r="69" spans="1:4" x14ac:dyDescent="0.15">
      <c r="A69" s="8">
        <v>3</v>
      </c>
      <c r="B69" s="8" t="s">
        <v>30</v>
      </c>
      <c r="C69" s="8">
        <f>47/50</f>
        <v>0.94</v>
      </c>
      <c r="D69" s="8"/>
    </row>
    <row r="70" spans="1:4" x14ac:dyDescent="0.15">
      <c r="A70" s="8">
        <v>4</v>
      </c>
      <c r="B70" s="8" t="s">
        <v>31</v>
      </c>
      <c r="C70" s="8">
        <f>50/50</f>
        <v>1</v>
      </c>
      <c r="D70" s="8"/>
    </row>
  </sheetData>
  <phoneticPr fontId="0" type="noConversion"/>
  <pageMargins left="0.75" right="0.75" top="1" bottom="1" header="0.5" footer="0.5"/>
  <headerFooter alignWithMargins="0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Consumer Transportation Survey</vt:lpstr>
      <vt:lpstr>Probability Mass Function</vt:lpstr>
      <vt:lpstr>Cumulative Distribution Functio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Evans</dc:creator>
  <cp:lastModifiedBy>Brockman,Patricia L</cp:lastModifiedBy>
  <dcterms:created xsi:type="dcterms:W3CDTF">2005-01-13T14:23:56Z</dcterms:created>
  <dcterms:modified xsi:type="dcterms:W3CDTF">2022-05-02T00:13:24Z</dcterms:modified>
</cp:coreProperties>
</file>